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요약" sheetId="2" state="visible" r:id="rId2"/>
    <sheet xmlns:r="http://schemas.openxmlformats.org/officeDocument/2006/relationships" name="거래" sheetId="3" state="visible" r:id="rId3"/>
    <sheet xmlns:r="http://schemas.openxmlformats.org/officeDocument/2006/relationships" name="근거" sheetId="4" state="visible" r:id="rId4"/>
  </sheets>
  <definedNames>
    <definedName name="_xlnm._FilterDatabase" localSheetId="2" hidden="1">'거래'!$A$3:$BG$191</definedName>
    <definedName name="_xlnm._FilterDatabase" localSheetId="3" hidden="1">'근거'!$A$1:$K$4372</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맑은 고딕"/>
      <b val="1"/>
      <sz val="14"/>
    </font>
    <font>
      <name val="맑은 고딕"/>
      <b val="1"/>
      <sz val="10"/>
    </font>
    <font>
      <name val="맑은 고딕"/>
      <sz val="10"/>
    </font>
    <font>
      <name val="맑은 고딕"/>
      <b val="1"/>
      <color rgb="00FFFFFF"/>
      <sz val="10"/>
    </font>
    <font>
      <name val="맑은 고딕"/>
      <b val="1"/>
      <color rgb="0017211F"/>
      <sz val="10"/>
    </font>
    <font>
      <name val="맑은 고딕"/>
      <color rgb="005C6B67"/>
      <sz val="8"/>
    </font>
    <font>
      <name val="맑은 고딕"/>
      <sz val="9.5"/>
    </font>
    <font>
      <name val="맑은 고딕"/>
      <color rgb="000F5C5A"/>
      <sz val="9.5"/>
      <u val="single"/>
    </font>
    <font>
      <name val="맑은 고딕"/>
      <b val="1"/>
      <sz val="13"/>
    </font>
    <font>
      <name val="맑은 고딕"/>
      <color rgb="005C6B67"/>
      <sz val="9"/>
    </font>
  </fonts>
  <fills count="16">
    <fill>
      <patternFill/>
    </fill>
    <fill>
      <patternFill patternType="gray125"/>
    </fill>
    <fill>
      <patternFill patternType="solid">
        <fgColor rgb="001F4E4C"/>
      </patternFill>
    </fill>
    <fill>
      <patternFill patternType="solid">
        <fgColor rgb="000F5C5A"/>
      </patternFill>
    </fill>
    <fill>
      <patternFill patternType="solid">
        <fgColor rgb="005C6B67"/>
      </patternFill>
    </fill>
    <fill>
      <patternFill patternType="solid">
        <fgColor rgb="008A8A8A"/>
      </patternFill>
    </fill>
    <fill>
      <patternFill patternType="solid">
        <fgColor rgb="006B5A3E"/>
      </patternFill>
    </fill>
    <fill>
      <patternFill patternType="solid">
        <fgColor rgb="007A4E00"/>
      </patternFill>
    </fill>
    <fill>
      <patternFill patternType="solid">
        <fgColor rgb="003E5C2E"/>
      </patternFill>
    </fill>
    <fill>
      <patternFill patternType="solid">
        <fgColor rgb="0034506E"/>
      </patternFill>
    </fill>
    <fill>
      <patternFill patternType="solid">
        <fgColor rgb="004E3F6E"/>
      </patternFill>
    </fill>
    <fill>
      <patternFill patternType="solid">
        <fgColor rgb="008A2E2E"/>
      </patternFill>
    </fill>
    <fill>
      <patternFill patternType="solid">
        <fgColor rgb="002E5E6E"/>
      </patternFill>
    </fill>
    <fill>
      <patternFill patternType="solid">
        <fgColor rgb="004A4A4A"/>
      </patternFill>
    </fill>
    <fill>
      <patternFill patternType="solid">
        <fgColor rgb="00DDEBF7"/>
      </patternFill>
    </fill>
    <fill>
      <patternFill patternType="solid">
        <fgColor rgb="00F3F6F5"/>
      </patternFill>
    </fill>
  </fills>
  <borders count="2">
    <border>
      <left/>
      <right/>
      <top/>
      <bottom/>
      <diagonal/>
    </border>
    <border>
      <left style="thin">
        <color rgb="00D3DCD9"/>
      </left>
      <right style="thin">
        <color rgb="00D3DCD9"/>
      </right>
      <top style="thin">
        <color rgb="00D3DCD9"/>
      </top>
      <bottom style="thin">
        <color rgb="00D3DCD9"/>
      </bottom>
    </border>
  </borders>
  <cellStyleXfs count="1">
    <xf numFmtId="0" fontId="0" fillId="0" borderId="0"/>
  </cellStyleXfs>
  <cellXfs count="4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vertical="top"/>
    </xf>
    <xf numFmtId="0" fontId="9" fillId="0" borderId="0" pivotButton="0" quotePrefix="0" xfId="0"/>
    <xf numFmtId="0" fontId="10" fillId="0" borderId="0" pivotButton="0" quotePrefix="0" xfId="0"/>
    <xf numFmtId="0" fontId="2" fillId="0" borderId="0" pivotButton="0" quotePrefix="0" xfId="0"/>
    <xf numFmtId="0" fontId="2" fillId="14" borderId="1" applyAlignment="1" pivotButton="0" quotePrefix="0" xfId="0">
      <alignment horizontal="center" vertical="center" wrapText="1"/>
    </xf>
    <xf numFmtId="0" fontId="3" fillId="0" borderId="1" pivotButton="0" quotePrefix="0" xfId="0"/>
    <xf numFmtId="0" fontId="2" fillId="0" borderId="1" pivotButton="0" quotePrefix="0" xfId="0"/>
    <xf numFmtId="0" fontId="0" fillId="0" borderId="1" pivotButton="0" quotePrefix="0" xfId="0"/>
    <xf numFmtId="164" fontId="0" fillId="0" borderId="1" pivotButton="0" quotePrefix="0" xfId="0"/>
    <xf numFmtId="164" fontId="2" fillId="0" borderId="0" pivotButton="0" quotePrefix="0" xfId="0"/>
    <xf numFmtId="0" fontId="4" fillId="2" borderId="0" applyAlignment="1" pivotButton="0" quotePrefix="0" xfId="0">
      <alignment horizontal="center" vertical="center"/>
    </xf>
    <xf numFmtId="0" fontId="0" fillId="2" borderId="0" pivotButton="0" quotePrefix="0" xfId="0"/>
    <xf numFmtId="0" fontId="4" fillId="3" borderId="0" applyAlignment="1" pivotButton="0" quotePrefix="0" xfId="0">
      <alignment horizontal="center" vertical="center"/>
    </xf>
    <xf numFmtId="0" fontId="0" fillId="3" borderId="0" pivotButton="0" quotePrefix="0" xfId="0"/>
    <xf numFmtId="0" fontId="4" fillId="4" borderId="0" applyAlignment="1" pivotButton="0" quotePrefix="0" xfId="0">
      <alignment horizontal="center" vertical="center"/>
    </xf>
    <xf numFmtId="0" fontId="0" fillId="4" borderId="0" pivotButton="0" quotePrefix="0" xfId="0"/>
    <xf numFmtId="0" fontId="4" fillId="5" borderId="0" applyAlignment="1" pivotButton="0" quotePrefix="0" xfId="0">
      <alignment horizontal="center" vertical="center"/>
    </xf>
    <xf numFmtId="0" fontId="0" fillId="5" borderId="0" pivotButton="0" quotePrefix="0" xfId="0"/>
    <xf numFmtId="0" fontId="4" fillId="6" borderId="0" applyAlignment="1" pivotButton="0" quotePrefix="0" xfId="0">
      <alignment horizontal="center" vertical="center"/>
    </xf>
    <xf numFmtId="0" fontId="0" fillId="6" borderId="0" pivotButton="0" quotePrefix="0" xfId="0"/>
    <xf numFmtId="0" fontId="4" fillId="7" borderId="0" applyAlignment="1" pivotButton="0" quotePrefix="0" xfId="0">
      <alignment horizontal="center" vertical="center"/>
    </xf>
    <xf numFmtId="0" fontId="0" fillId="7" borderId="0" pivotButton="0" quotePrefix="0" xfId="0"/>
    <xf numFmtId="0" fontId="4" fillId="8" borderId="0" applyAlignment="1" pivotButton="0" quotePrefix="0" xfId="0">
      <alignment horizontal="center" vertical="center"/>
    </xf>
    <xf numFmtId="0" fontId="0" fillId="8" borderId="0" pivotButton="0" quotePrefix="0" xfId="0"/>
    <xf numFmtId="0" fontId="4" fillId="9" borderId="0" applyAlignment="1" pivotButton="0" quotePrefix="0" xfId="0">
      <alignment horizontal="center" vertical="center"/>
    </xf>
    <xf numFmtId="0" fontId="0" fillId="9" borderId="0" pivotButton="0" quotePrefix="0" xfId="0"/>
    <xf numFmtId="0" fontId="4" fillId="10" borderId="0" applyAlignment="1" pivotButton="0" quotePrefix="0" xfId="0">
      <alignment horizontal="center" vertical="center"/>
    </xf>
    <xf numFmtId="0" fontId="0" fillId="10" borderId="0" pivotButton="0" quotePrefix="0" xfId="0"/>
    <xf numFmtId="0" fontId="4" fillId="11" borderId="0" applyAlignment="1" pivotButton="0" quotePrefix="0" xfId="0">
      <alignment horizontal="center" vertical="center"/>
    </xf>
    <xf numFmtId="0" fontId="0" fillId="11" borderId="0" pivotButton="0" quotePrefix="0" xfId="0"/>
    <xf numFmtId="0" fontId="4" fillId="12" borderId="0" applyAlignment="1" pivotButton="0" quotePrefix="0" xfId="0">
      <alignment horizontal="center" vertical="center"/>
    </xf>
    <xf numFmtId="0" fontId="0" fillId="12" borderId="0" pivotButton="0" quotePrefix="0" xfId="0"/>
    <xf numFmtId="0" fontId="4" fillId="13" borderId="0" applyAlignment="1" pivotButton="0" quotePrefix="0" xfId="0">
      <alignment horizontal="center" vertical="center"/>
    </xf>
    <xf numFmtId="0" fontId="0" fillId="13" borderId="0" pivotButton="0" quotePrefix="0" xfId="0"/>
    <xf numFmtId="0" fontId="5" fillId="14" borderId="1" applyAlignment="1" pivotButton="0" quotePrefix="0" xfId="0">
      <alignment horizontal="center" vertical="center" wrapText="1"/>
    </xf>
    <xf numFmtId="0" fontId="6" fillId="15" borderId="0" applyAlignment="1" pivotButton="0" quotePrefix="0" xfId="0">
      <alignment horizontal="center"/>
    </xf>
    <xf numFmtId="0" fontId="7" fillId="0" borderId="1" applyAlignment="1" pivotButton="0" quotePrefix="0" xfId="0">
      <alignment vertical="top"/>
    </xf>
    <xf numFmtId="0" fontId="7" fillId="0" borderId="1" applyAlignment="1" pivotButton="0" quotePrefix="0" xfId="0">
      <alignment vertical="top" wrapText="1"/>
    </xf>
    <xf numFmtId="4" fontId="7"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dxfs count="5">
    <dxf>
      <fill>
        <patternFill patternType="solid">
          <fgColor rgb="00FBE4E1"/>
        </patternFill>
      </fill>
    </dxf>
    <dxf>
      <fill>
        <patternFill patternType="solid">
          <fgColor rgb="00DFF1E4"/>
        </patternFill>
      </fill>
    </dxf>
    <dxf>
      <fill>
        <patternFill patternType="solid">
          <fgColor rgb="00FBEFD9"/>
        </patternFill>
      </fill>
    </dxf>
    <dxf>
      <fill>
        <patternFill patternType="solid">
          <fgColor rgb="00D5EBE8"/>
        </patternFill>
      </fill>
    </dxf>
    <dxf>
      <fill>
        <patternFill patternType="solid">
          <fgColor rgb="00E8EE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dart.fss.or.kr/dsaf001/main.do?rcpNo=20060109000243" TargetMode="External" Id="rId1"/><Relationship Type="http://schemas.openxmlformats.org/officeDocument/2006/relationships/hyperlink" Target="https://dart.fss.or.kr/dsaf001/main.do?rcpNo=20060109000305" TargetMode="External" Id="rId2"/><Relationship Type="http://schemas.openxmlformats.org/officeDocument/2006/relationships/hyperlink" Target="https://dart.fss.or.kr/dsaf001/main.do?rcpNo=20060109000249" TargetMode="External" Id="rId3"/><Relationship Type="http://schemas.openxmlformats.org/officeDocument/2006/relationships/hyperlink" Target="https://dart.fss.or.kr/dsaf001/main.do?rcpNo=20060109000341" TargetMode="External" Id="rId4"/><Relationship Type="http://schemas.openxmlformats.org/officeDocument/2006/relationships/hyperlink" Target="https://dart.fss.or.kr/dsaf001/main.do?rcpNo=20060109900082" TargetMode="External" Id="rId5"/><Relationship Type="http://schemas.openxmlformats.org/officeDocument/2006/relationships/hyperlink" Target="https://dart.fss.or.kr/dsaf001/main.do?rcpNo=20060126000257" TargetMode="External" Id="rId6"/><Relationship Type="http://schemas.openxmlformats.org/officeDocument/2006/relationships/hyperlink" Target="https://dart.fss.or.kr/dsaf001/main.do?rcpNo=20060331002319" TargetMode="External" Id="rId7"/><Relationship Type="http://schemas.openxmlformats.org/officeDocument/2006/relationships/hyperlink" Target="https://dart.fss.or.kr/dsaf001/main.do?rcpNo=20060419000229" TargetMode="External" Id="rId8"/><Relationship Type="http://schemas.openxmlformats.org/officeDocument/2006/relationships/hyperlink" Target="https://dart.fss.or.kr/dsaf001/main.do?rcpNo=20060419900077" TargetMode="External" Id="rId9"/><Relationship Type="http://schemas.openxmlformats.org/officeDocument/2006/relationships/hyperlink" Target="https://dart.fss.or.kr/dsaf001/main.do?rcpNo=20060331000758" TargetMode="External" Id="rId10"/><Relationship Type="http://schemas.openxmlformats.org/officeDocument/2006/relationships/hyperlink" Target="https://dart.fss.or.kr/dsaf001/main.do?rcpNo=20060501000035" TargetMode="External" Id="rId11"/><Relationship Type="http://schemas.openxmlformats.org/officeDocument/2006/relationships/hyperlink" Target="https://dart.fss.or.kr/dsaf001/main.do?rcpNo=20070430001558" TargetMode="External" Id="rId12"/><Relationship Type="http://schemas.openxmlformats.org/officeDocument/2006/relationships/hyperlink" Target="https://dart.fss.or.kr/dsaf001/main.do?rcpNo=20070309000171" TargetMode="External" Id="rId13"/><Relationship Type="http://schemas.openxmlformats.org/officeDocument/2006/relationships/hyperlink" Target="https://dart.fss.or.kr/dsaf001/main.do?rcpNo=20070330000055" TargetMode="External" Id="rId14"/><Relationship Type="http://schemas.openxmlformats.org/officeDocument/2006/relationships/hyperlink" Target="https://dart.fss.or.kr/dsaf001/main.do?rcpNo=20101202000223" TargetMode="External" Id="rId15"/><Relationship Type="http://schemas.openxmlformats.org/officeDocument/2006/relationships/hyperlink" Target="https://dart.fss.or.kr/dsaf001/main.do?rcpNo=20110331003203" TargetMode="External" Id="rId16"/><Relationship Type="http://schemas.openxmlformats.org/officeDocument/2006/relationships/hyperlink" Target="https://dart.fss.or.kr/dsaf001/main.do?rcpNo=20120330002738" TargetMode="External" Id="rId17"/><Relationship Type="http://schemas.openxmlformats.org/officeDocument/2006/relationships/hyperlink" Target="https://dart.fss.or.kr/dsaf001/main.do?rcpNo=20130401001853" TargetMode="External" Id="rId18"/><Relationship Type="http://schemas.openxmlformats.org/officeDocument/2006/relationships/hyperlink" Target="https://dart.fss.or.kr/dsaf001/main.do?rcpNo=20180330004046" TargetMode="External" Id="rId19"/><Relationship Type="http://schemas.openxmlformats.org/officeDocument/2006/relationships/hyperlink" Target="https://dart.fss.or.kr/dsaf001/main.do?rcpNo=20190401005034" TargetMode="External" Id="rId20"/><Relationship Type="http://schemas.openxmlformats.org/officeDocument/2006/relationships/hyperlink" Target="https://dart.fss.or.kr/dsaf001/main.do?rcpNo=20250319000884" TargetMode="External" Id="rId21"/><Relationship Type="http://schemas.openxmlformats.org/officeDocument/2006/relationships/hyperlink" Target="https://dart.fss.or.kr/dsaf001/main.do?rcpNo=20160330003711" TargetMode="External" Id="rId22"/><Relationship Type="http://schemas.openxmlformats.org/officeDocument/2006/relationships/hyperlink" Target="https://query1.finance.yahoo.com/v8/finance/chart/KRW=X?period1=1136160000&amp;period2=1137196800&amp;interval=1d" TargetMode="External" Id="rId23"/><Relationship Type="http://schemas.openxmlformats.org/officeDocument/2006/relationships/hyperlink" Target="https://www.etoday.co.kr/news/view/377690" TargetMode="External" Id="rId24"/><Relationship Type="http://schemas.openxmlformats.org/officeDocument/2006/relationships/hyperlink" Target="https://dart.fss.or.kr/dsaf001/main.do?rcpNo=20061012000143" TargetMode="External" Id="rId25"/><Relationship Type="http://schemas.openxmlformats.org/officeDocument/2006/relationships/hyperlink" Target="https://dart.fss.or.kr/dsaf001/main.do?rcpNo=20061012000121" TargetMode="External" Id="rId26"/><Relationship Type="http://schemas.openxmlformats.org/officeDocument/2006/relationships/hyperlink" Target="https://dart.fss.or.kr/dsaf001/main.do?rcpNo=20061114001237" TargetMode="External" Id="rId27"/><Relationship Type="http://schemas.openxmlformats.org/officeDocument/2006/relationships/hyperlink" Target="https://dart.fss.or.kr/dsaf001/main.do?rcpNo=20070321000422" TargetMode="External" Id="rId28"/><Relationship Type="http://schemas.openxmlformats.org/officeDocument/2006/relationships/hyperlink" Target="https://dart.fss.or.kr/dsaf001/main.do?rcpNo=20060320000290" TargetMode="External" Id="rId29"/><Relationship Type="http://schemas.openxmlformats.org/officeDocument/2006/relationships/hyperlink" Target="https://dart.fss.or.kr/dsaf001/main.do?rcpNo=20080408001290" TargetMode="External" Id="rId30"/><Relationship Type="http://schemas.openxmlformats.org/officeDocument/2006/relationships/hyperlink" Target="https://dart.fss.or.kr/dsaf001/main.do?rcpNo=20070206800034" TargetMode="External" Id="rId31"/><Relationship Type="http://schemas.openxmlformats.org/officeDocument/2006/relationships/hyperlink" Target="https://dart.fss.or.kr/dsaf001/main.do?rcpNo=20100326000591" TargetMode="External" Id="rId32"/><Relationship Type="http://schemas.openxmlformats.org/officeDocument/2006/relationships/hyperlink" Target="https://dart.fss.or.kr/dsaf001/main.do?rcpNo=20120328000227" TargetMode="External" Id="rId33"/><Relationship Type="http://schemas.openxmlformats.org/officeDocument/2006/relationships/hyperlink" Target="https://dart.fss.or.kr/dsaf001/main.do?rcpNo=20130326000223" TargetMode="External" Id="rId34"/><Relationship Type="http://schemas.openxmlformats.org/officeDocument/2006/relationships/hyperlink" Target="https://dart.fss.or.kr/dsaf001/main.do?rcpNo=20070330001485" TargetMode="External" Id="rId35"/><Relationship Type="http://schemas.openxmlformats.org/officeDocument/2006/relationships/hyperlink" Target="https://www.etoday.co.kr/news/view/100433" TargetMode="External" Id="rId36"/><Relationship Type="http://schemas.openxmlformats.org/officeDocument/2006/relationships/hyperlink" Target="https://dart.fss.or.kr/dsaf001/main.do?rcpNo=20100401001044" TargetMode="External" Id="rId37"/><Relationship Type="http://schemas.openxmlformats.org/officeDocument/2006/relationships/hyperlink" Target="https://www.federalreserve.gov/releases/h10/hist/dat00_ko.htm" TargetMode="External" Id="rId38"/><Relationship Type="http://schemas.openxmlformats.org/officeDocument/2006/relationships/hyperlink" Target="https://dart.fss.or.kr/dsaf001/main.do?rcpNo=20140331003132" TargetMode="External" Id="rId39"/><Relationship Type="http://schemas.openxmlformats.org/officeDocument/2006/relationships/hyperlink" Target="https://dart.fss.or.kr/dsaf001/main.do?rcpNo=20150331004213" TargetMode="External" Id="rId40"/><Relationship Type="http://schemas.openxmlformats.org/officeDocument/2006/relationships/hyperlink" Target="https://dart.fss.or.kr/dsaf001/main.do?rcpNo=20180330004046" TargetMode="External" Id="rId41"/><Relationship Type="http://schemas.openxmlformats.org/officeDocument/2006/relationships/hyperlink" Target="https://dart.fss.or.kr/dsaf001/main.do?rcpNo=20260318001469" TargetMode="External" Id="rId42"/><Relationship Type="http://schemas.openxmlformats.org/officeDocument/2006/relationships/hyperlink" Target="https://dart.fss.or.kr/dsaf001/main.do?rcpNo=20070205000127" TargetMode="External" Id="rId43"/><Relationship Type="http://schemas.openxmlformats.org/officeDocument/2006/relationships/hyperlink" Target="https://dart.fss.or.kr/dsaf001/main.do?rcpNo=20070209000355" TargetMode="External" Id="rId44"/><Relationship Type="http://schemas.openxmlformats.org/officeDocument/2006/relationships/hyperlink" Target="https://dart.fss.or.kr/dsaf001/main.do?rcpNo=20070329001139" TargetMode="External" Id="rId45"/><Relationship Type="http://schemas.openxmlformats.org/officeDocument/2006/relationships/hyperlink" Target="https://dart.fss.or.kr/dsaf001/main.do?rcpNo=20070205000158" TargetMode="External" Id="rId46"/><Relationship Type="http://schemas.openxmlformats.org/officeDocument/2006/relationships/hyperlink" Target="https://dart.fss.or.kr/dsaf001/main.do?rcpNo=20070605000295" TargetMode="External" Id="rId47"/><Relationship Type="http://schemas.openxmlformats.org/officeDocument/2006/relationships/hyperlink" Target="https://dart.fss.or.kr/dsaf001/main.do?rcpNo=20080328900492" TargetMode="External" Id="rId48"/><Relationship Type="http://schemas.openxmlformats.org/officeDocument/2006/relationships/hyperlink" Target="https://dart.fss.or.kr/dsaf001/main.do?rcpNo=20090408000522" TargetMode="External" Id="rId49"/><Relationship Type="http://schemas.openxmlformats.org/officeDocument/2006/relationships/hyperlink" Target="https://dart.fss.or.kr/dsaf001/main.do?rcpNo=20101202000223" TargetMode="External" Id="rId50"/><Relationship Type="http://schemas.openxmlformats.org/officeDocument/2006/relationships/hyperlink" Target="https://dart.fss.or.kr/dsaf001/main.do?rcpNo=20110310000462" TargetMode="External" Id="rId51"/><Relationship Type="http://schemas.openxmlformats.org/officeDocument/2006/relationships/hyperlink" Target="https://dart.fss.or.kr/dsaf001/main.do?rcpNo=20120330002738" TargetMode="External" Id="rId52"/><Relationship Type="http://schemas.openxmlformats.org/officeDocument/2006/relationships/hyperlink" Target="https://dart.fss.or.kr/dsaf001/main.do?rcpNo=20120330002738" TargetMode="External" Id="rId53"/><Relationship Type="http://schemas.openxmlformats.org/officeDocument/2006/relationships/hyperlink" Target="https://dart.fss.or.kr/dsaf001/main.do?rcpNo=20180330004046" TargetMode="External" Id="rId54"/><Relationship Type="http://schemas.openxmlformats.org/officeDocument/2006/relationships/hyperlink" Target="https://dart.fss.or.kr/dsaf001/main.do?rcpNo=20190401005034" TargetMode="External" Id="rId55"/><Relationship Type="http://schemas.openxmlformats.org/officeDocument/2006/relationships/hyperlink" Target="https://dart.fss.or.kr/dsaf001/main.do?rcpNo=20250319000884" TargetMode="External" Id="rId56"/><Relationship Type="http://schemas.openxmlformats.org/officeDocument/2006/relationships/hyperlink" Target="https://dart.fss.or.kr/dsaf001/main.do?rcpNo=20070430001558" TargetMode="External" Id="rId57"/><Relationship Type="http://schemas.openxmlformats.org/officeDocument/2006/relationships/hyperlink" Target="https://dart.fss.or.kr/dsaf001/main.do?rcpNo=20070605000295" TargetMode="External" Id="rId58"/><Relationship Type="http://schemas.openxmlformats.org/officeDocument/2006/relationships/hyperlink" Target="https://dart.fss.or.kr/dsaf001/main.do?rcpNo=20070626900061" TargetMode="External" Id="rId59"/><Relationship Type="http://schemas.openxmlformats.org/officeDocument/2006/relationships/hyperlink" Target="https://dart.fss.or.kr/dsaf001/main.do?rcpNo=20061130000144" TargetMode="External" Id="rId60"/><Relationship Type="http://schemas.openxmlformats.org/officeDocument/2006/relationships/hyperlink" Target="https://query1.finance.yahoo.com/v8/finance/chart/KRW=X?period1=1170028800&amp;period2=1170892800&amp;interval=1d" TargetMode="External" Id="rId61"/><Relationship Type="http://schemas.openxmlformats.org/officeDocument/2006/relationships/hyperlink" Target="https://dart.fss.or.kr/dsaf001/main.do?rcpNo=20091224900008" TargetMode="External" Id="rId62"/><Relationship Type="http://schemas.openxmlformats.org/officeDocument/2006/relationships/hyperlink" Target="https://dart.fss.or.kr/dsaf001/main.do?rcpNo=20091228000114" TargetMode="External" Id="rId63"/><Relationship Type="http://schemas.openxmlformats.org/officeDocument/2006/relationships/hyperlink" Target="https://dart.fss.or.kr/dsaf001/main.do?rcpNo=20090430800278" TargetMode="External" Id="rId64"/><Relationship Type="http://schemas.openxmlformats.org/officeDocument/2006/relationships/hyperlink" Target="https://dart.fss.or.kr/dsaf001/main.do?rcpNo=20090622900012" TargetMode="External" Id="rId65"/><Relationship Type="http://schemas.openxmlformats.org/officeDocument/2006/relationships/hyperlink" Target="https://dart.fss.or.kr/dsaf001/main.do?rcpNo=20090904800506" TargetMode="External" Id="rId66"/><Relationship Type="http://schemas.openxmlformats.org/officeDocument/2006/relationships/hyperlink" Target="https://www.newstomato.com/RealTime/RealTimeDetail.aspx?no=62495" TargetMode="External" Id="rId67"/><Relationship Type="http://schemas.openxmlformats.org/officeDocument/2006/relationships/hyperlink" Target="https://dart.fss.or.kr/dsaf001/main.do?rcpNo=20091210800438" TargetMode="External" Id="rId68"/><Relationship Type="http://schemas.openxmlformats.org/officeDocument/2006/relationships/hyperlink" Target="https://www.mt.co.kr/living/2009/12/24/2009122413095760382" TargetMode="External" Id="rId69"/><Relationship Type="http://schemas.openxmlformats.org/officeDocument/2006/relationships/hyperlink" Target="https://dart.fss.or.kr/dsaf001/main.do?rcpNo=20100331000039" TargetMode="External" Id="rId70"/><Relationship Type="http://schemas.openxmlformats.org/officeDocument/2006/relationships/hyperlink" Target="https://query1.finance.yahoo.com/v8/finance/chart/035760.KQ?period1=1259539200&amp;period2=1262304000&amp;interval=1d" TargetMode="External" Id="rId71"/><Relationship Type="http://schemas.openxmlformats.org/officeDocument/2006/relationships/hyperlink" Target="https://dart.fss.or.kr/dsaf001/main.do?rcpNo=20090331001954" TargetMode="External" Id="rId72"/><Relationship Type="http://schemas.openxmlformats.org/officeDocument/2006/relationships/hyperlink" Target="https://dart.fss.or.kr/dsaf001/main.do?rcpNo=20100401001044" TargetMode="External" Id="rId73"/><Relationship Type="http://schemas.openxmlformats.org/officeDocument/2006/relationships/hyperlink" Target="https://dart.fss.or.kr/dsaf001/main.do?rcpNo=20091001800080" TargetMode="External" Id="rId74"/><Relationship Type="http://schemas.openxmlformats.org/officeDocument/2006/relationships/hyperlink" Target="https://newstomato.com/ReadNews.aspx?no=78015" TargetMode="External" Id="rId75"/><Relationship Type="http://schemas.openxmlformats.org/officeDocument/2006/relationships/hyperlink" Target="https://dart.fss.or.kr/dsaf001/main.do?rcpNo=20100603000188" TargetMode="External" Id="rId76"/><Relationship Type="http://schemas.openxmlformats.org/officeDocument/2006/relationships/hyperlink" Target="https://www.etoday.co.kr/news/view/321372" TargetMode="External" Id="rId77"/><Relationship Type="http://schemas.openxmlformats.org/officeDocument/2006/relationships/hyperlink" Target="https://www.seoul.co.kr/news/economy/2010/05/31/20100531008019" TargetMode="External" Id="rId78"/><Relationship Type="http://schemas.openxmlformats.org/officeDocument/2006/relationships/hyperlink" Target="https://www.etoday.co.kr/news/view/321622" TargetMode="External" Id="rId79"/><Relationship Type="http://schemas.openxmlformats.org/officeDocument/2006/relationships/hyperlink" Target="https://www.shinkim.com/kor/media/newsletter/112" TargetMode="External" Id="rId80"/><Relationship Type="http://schemas.openxmlformats.org/officeDocument/2006/relationships/hyperlink" Target="https://dart.fss.or.kr/dsaf001/main.do?rcpNo=20100528900066" TargetMode="External" Id="rId81"/><Relationship Type="http://schemas.openxmlformats.org/officeDocument/2006/relationships/hyperlink" Target="https://dart.fss.or.kr/dsaf001/main.do?rcpNo=20100608800327" TargetMode="External" Id="rId82"/><Relationship Type="http://schemas.openxmlformats.org/officeDocument/2006/relationships/hyperlink" Target="https://dart.fss.or.kr/dsaf001/main.do?rcpNo=20100630000309" TargetMode="External" Id="rId83"/><Relationship Type="http://schemas.openxmlformats.org/officeDocument/2006/relationships/hyperlink" Target="https://dart.fss.or.kr/dsaf001/main.do?rcpNo=20100701800430" TargetMode="External" Id="rId84"/><Relationship Type="http://schemas.openxmlformats.org/officeDocument/2006/relationships/hyperlink" Target="https://dart.fss.or.kr/dsaf001/main.do?rcpNo=20100607800407" TargetMode="External" Id="rId85"/><Relationship Type="http://schemas.openxmlformats.org/officeDocument/2006/relationships/hyperlink" Target="https://dart.fss.or.kr/dsaf001/main.do?rcpNo=20100610900104" TargetMode="External" Id="rId86"/><Relationship Type="http://schemas.openxmlformats.org/officeDocument/2006/relationships/hyperlink" Target="https://dart.fss.or.kr/dsaf001/main.do?rcpNo=20100915800245" TargetMode="External" Id="rId87"/><Relationship Type="http://schemas.openxmlformats.org/officeDocument/2006/relationships/hyperlink" Target="https://dart.fss.or.kr/dsaf001/main.do?rcpNo=20101207900213" TargetMode="External" Id="rId88"/><Relationship Type="http://schemas.openxmlformats.org/officeDocument/2006/relationships/hyperlink" Target="https://dart.fss.or.kr/dsaf001/main.do?rcpNo=20110131900334" TargetMode="External" Id="rId89"/><Relationship Type="http://schemas.openxmlformats.org/officeDocument/2006/relationships/hyperlink" Target="https://dart.fss.or.kr/dsaf001/main.do?rcpNo=20110217800579" TargetMode="External" Id="rId90"/><Relationship Type="http://schemas.openxmlformats.org/officeDocument/2006/relationships/hyperlink" Target="https://dart.fss.or.kr/dsaf001/main.do?rcpNo=20120314900866" TargetMode="External" Id="rId91"/><Relationship Type="http://schemas.openxmlformats.org/officeDocument/2006/relationships/hyperlink" Target="https://dart.fss.or.kr/dsaf001/main.do?rcpNo=20110331002850" TargetMode="External" Id="rId92"/><Relationship Type="http://schemas.openxmlformats.org/officeDocument/2006/relationships/hyperlink" Target="https://dart.fss.or.kr/dsaf001/main.do?rcpNo=20110331002961" TargetMode="External" Id="rId93"/><Relationship Type="http://schemas.openxmlformats.org/officeDocument/2006/relationships/hyperlink" Target="https://dart.fss.or.kr/dsaf001/main.do?rcpNo=20120330002738" TargetMode="External" Id="rId94"/><Relationship Type="http://schemas.openxmlformats.org/officeDocument/2006/relationships/hyperlink" Target="https://dart.fss.or.kr/dsaf001/main.do?rcpNo=20130401001853" TargetMode="External" Id="rId95"/><Relationship Type="http://schemas.openxmlformats.org/officeDocument/2006/relationships/hyperlink" Target="https://dart.fss.or.kr/dsaf001/main.do?rcpNo=20260318001469" TargetMode="External" Id="rId96"/><Relationship Type="http://schemas.openxmlformats.org/officeDocument/2006/relationships/hyperlink" Target="https://www.federalreserve.gov/releases/h10/hist/dat00_ko.htm" TargetMode="External" Id="rId97"/><Relationship Type="http://schemas.openxmlformats.org/officeDocument/2006/relationships/hyperlink" Target="https://dart.fss.or.kr/dsaf001/main.do?rcpNo=20130401001853" TargetMode="External" Id="rId98"/><Relationship Type="http://schemas.openxmlformats.org/officeDocument/2006/relationships/hyperlink" Target="https://dart.fss.or.kr/dsaf001/main.do?rcpNo=20101116900247" TargetMode="External" Id="rId99"/><Relationship Type="http://schemas.openxmlformats.org/officeDocument/2006/relationships/hyperlink" Target="https://dart.fss.or.kr/dsaf001/main.do?rcpNo=20101116000288" TargetMode="External" Id="rId100"/><Relationship Type="http://schemas.openxmlformats.org/officeDocument/2006/relationships/hyperlink" Target="https://dart.fss.or.kr/dsaf001/main.do?rcpNo=20101202000223" TargetMode="External" Id="rId101"/><Relationship Type="http://schemas.openxmlformats.org/officeDocument/2006/relationships/hyperlink" Target="https://dart.fss.or.kr/dsaf001/main.do?rcpNo=20110310000585" TargetMode="External" Id="rId102"/><Relationship Type="http://schemas.openxmlformats.org/officeDocument/2006/relationships/hyperlink" Target="https://dart.fss.or.kr/dsaf001/main.do?rcpNo=20101116900252" TargetMode="External" Id="rId103"/><Relationship Type="http://schemas.openxmlformats.org/officeDocument/2006/relationships/hyperlink" Target="https://dart.fss.or.kr/dsaf001/main.do?rcpNo=20101117900402" TargetMode="External" Id="rId104"/><Relationship Type="http://schemas.openxmlformats.org/officeDocument/2006/relationships/hyperlink" Target="https://www.etoday.co.kr/news/view/377690" TargetMode="External" Id="rId105"/><Relationship Type="http://schemas.openxmlformats.org/officeDocument/2006/relationships/hyperlink" Target="https://dart.fss.or.kr/dsaf001/main.do?rcpNo=20110131000353" TargetMode="External" Id="rId106"/><Relationship Type="http://schemas.openxmlformats.org/officeDocument/2006/relationships/hyperlink" Target="https://dart.fss.or.kr/dsaf001/main.do?rcpNo=20120330002738" TargetMode="External" Id="rId107"/><Relationship Type="http://schemas.openxmlformats.org/officeDocument/2006/relationships/hyperlink" Target="https://newstomato.com/ReadNews.aspx?no=142226" TargetMode="External" Id="rId108"/><Relationship Type="http://schemas.openxmlformats.org/officeDocument/2006/relationships/hyperlink" Target="https://www.inews24.com/view/722636" TargetMode="External" Id="rId109"/><Relationship Type="http://schemas.openxmlformats.org/officeDocument/2006/relationships/hyperlink" Target="https://dart.fss.or.kr/dsaf001/main.do?rcpNo=20190401005034" TargetMode="External" Id="rId110"/><Relationship Type="http://schemas.openxmlformats.org/officeDocument/2006/relationships/hyperlink" Target="https://dart.fss.or.kr/dsaf001/main.do?rcpNo=20180702000188" TargetMode="External" Id="rId111"/><Relationship Type="http://schemas.openxmlformats.org/officeDocument/2006/relationships/hyperlink" Target="https://query1.finance.yahoo.com/v8/finance/chart/KRW=X?period1=1289347200&amp;period2=1290124800&amp;interval=1d" TargetMode="External" Id="rId112"/><Relationship Type="http://schemas.openxmlformats.org/officeDocument/2006/relationships/hyperlink" Target="https://dart.fss.or.kr/dsaf001/main.do?rcpNo=20101116000187" TargetMode="External" Id="rId113"/><Relationship Type="http://schemas.openxmlformats.org/officeDocument/2006/relationships/hyperlink" Target="https://dart.fss.or.kr/dsaf001/main.do?rcpNo=20101202000223" TargetMode="External" Id="rId114"/><Relationship Type="http://schemas.openxmlformats.org/officeDocument/2006/relationships/hyperlink" Target="https://dart.fss.or.kr/dsaf001/main.do?rcpNo=20110331003203" TargetMode="External" Id="rId115"/><Relationship Type="http://schemas.openxmlformats.org/officeDocument/2006/relationships/hyperlink" Target="https://dart.fss.or.kr/dsaf001/main.do?rcpNo=20120330002738" TargetMode="External" Id="rId116"/><Relationship Type="http://schemas.openxmlformats.org/officeDocument/2006/relationships/hyperlink" Target="https://dart.fss.or.kr/dsaf001/main.do?rcpNo=20130401001853" TargetMode="External" Id="rId117"/><Relationship Type="http://schemas.openxmlformats.org/officeDocument/2006/relationships/hyperlink" Target="https://dart.fss.or.kr/dsaf001/main.do?rcpNo=20150331004213" TargetMode="External" Id="rId118"/><Relationship Type="http://schemas.openxmlformats.org/officeDocument/2006/relationships/hyperlink" Target="https://dart.fss.or.kr/dsaf001/main.do?rcpNo=20160330003711" TargetMode="External" Id="rId119"/><Relationship Type="http://schemas.openxmlformats.org/officeDocument/2006/relationships/hyperlink" Target="https://dart.fss.or.kr/dsaf001/main.do?rcpNo=20150331004213" TargetMode="External" Id="rId120"/><Relationship Type="http://schemas.openxmlformats.org/officeDocument/2006/relationships/hyperlink" Target="https://dart.fss.or.kr/dsaf001/main.do?rcpNo=20180330004046" TargetMode="External" Id="rId121"/><Relationship Type="http://schemas.openxmlformats.org/officeDocument/2006/relationships/hyperlink" Target="https://dart.fss.or.kr/dsaf001/main.do?rcpNo=20250319000884" TargetMode="External" Id="rId122"/><Relationship Type="http://schemas.openxmlformats.org/officeDocument/2006/relationships/hyperlink" Target="https://dart.fss.or.kr/dsaf001/main.do?rcpNo=20101202000223" TargetMode="External" Id="rId123"/><Relationship Type="http://schemas.openxmlformats.org/officeDocument/2006/relationships/hyperlink" Target="https://dart.fss.or.kr/dsaf001/main.do?rcpNo=20101116900247" TargetMode="External" Id="rId124"/><Relationship Type="http://schemas.openxmlformats.org/officeDocument/2006/relationships/hyperlink" Target="https://dart.fss.or.kr/dsaf001/main.do?rcpNo=20101116000288" TargetMode="External" Id="rId125"/><Relationship Type="http://schemas.openxmlformats.org/officeDocument/2006/relationships/hyperlink" Target="https://dart.fss.or.kr/dsaf001/main.do?rcpNo=20101202000223" TargetMode="External" Id="rId126"/><Relationship Type="http://schemas.openxmlformats.org/officeDocument/2006/relationships/hyperlink" Target="https://dart.fss.or.kr/dsaf001/main.do?rcpNo=20110310000585" TargetMode="External" Id="rId127"/><Relationship Type="http://schemas.openxmlformats.org/officeDocument/2006/relationships/hyperlink" Target="https://dart.fss.or.kr/dsaf001/main.do?rcpNo=20101116900252" TargetMode="External" Id="rId128"/><Relationship Type="http://schemas.openxmlformats.org/officeDocument/2006/relationships/hyperlink" Target="https://dart.fss.or.kr/dsaf001/main.do?rcpNo=20101117900402" TargetMode="External" Id="rId129"/><Relationship Type="http://schemas.openxmlformats.org/officeDocument/2006/relationships/hyperlink" Target="https://www.etoday.co.kr/news/view/377690" TargetMode="External" Id="rId130"/><Relationship Type="http://schemas.openxmlformats.org/officeDocument/2006/relationships/hyperlink" Target="https://dart.fss.or.kr/dsaf001/main.do?rcpNo=20110131000353" TargetMode="External" Id="rId131"/><Relationship Type="http://schemas.openxmlformats.org/officeDocument/2006/relationships/hyperlink" Target="https://dart.fss.or.kr/dsaf001/main.do?rcpNo=20120330002738" TargetMode="External" Id="rId132"/><Relationship Type="http://schemas.openxmlformats.org/officeDocument/2006/relationships/hyperlink" Target="https://newstomato.com/ReadNews.aspx?no=142226" TargetMode="External" Id="rId133"/><Relationship Type="http://schemas.openxmlformats.org/officeDocument/2006/relationships/hyperlink" Target="https://www.inews24.com/view/722636" TargetMode="External" Id="rId134"/><Relationship Type="http://schemas.openxmlformats.org/officeDocument/2006/relationships/hyperlink" Target="https://dart.fss.or.kr/dsaf001/main.do?rcpNo=20190401005034" TargetMode="External" Id="rId135"/><Relationship Type="http://schemas.openxmlformats.org/officeDocument/2006/relationships/hyperlink" Target="https://dart.fss.or.kr/dsaf001/main.do?rcpNo=20180702000188" TargetMode="External" Id="rId136"/><Relationship Type="http://schemas.openxmlformats.org/officeDocument/2006/relationships/hyperlink" Target="https://query1.finance.yahoo.com/v8/finance/chart/KRW=X?period1=1289347200&amp;period2=1290124800&amp;interval=1d" TargetMode="External" Id="rId137"/><Relationship Type="http://schemas.openxmlformats.org/officeDocument/2006/relationships/hyperlink" Target="https://dart.fss.or.kr/dsaf001/main.do?rcpNo=20101116900234" TargetMode="External" Id="rId138"/><Relationship Type="http://schemas.openxmlformats.org/officeDocument/2006/relationships/hyperlink" Target="https://dart.fss.or.kr/dsaf001/main.do?rcpNo=20101116900240" TargetMode="External" Id="rId139"/><Relationship Type="http://schemas.openxmlformats.org/officeDocument/2006/relationships/hyperlink" Target="https://dart.fss.or.kr/dsaf001/main.do?rcpNo=20101116000288" TargetMode="External" Id="rId140"/><Relationship Type="http://schemas.openxmlformats.org/officeDocument/2006/relationships/hyperlink" Target="https://dart.fss.or.kr/dsaf001/main.do?rcpNo=20101202000223" TargetMode="External" Id="rId141"/><Relationship Type="http://schemas.openxmlformats.org/officeDocument/2006/relationships/hyperlink" Target="https://dart.fss.or.kr/dsaf001/main.do?rcpNo=20100526900263" TargetMode="External" Id="rId142"/><Relationship Type="http://schemas.openxmlformats.org/officeDocument/2006/relationships/hyperlink" Target="https://dart.fss.or.kr/dsaf001/main.do?rcpNo=20110331003138" TargetMode="External" Id="rId143"/><Relationship Type="http://schemas.openxmlformats.org/officeDocument/2006/relationships/hyperlink" Target="https://dart.fss.or.kr/dsaf001/main.do?rcpNo=20110310000585" TargetMode="External" Id="rId144"/><Relationship Type="http://schemas.openxmlformats.org/officeDocument/2006/relationships/hyperlink" Target="https://dart.fss.or.kr/dsaf001/main.do?rcpNo=20120330002738" TargetMode="External" Id="rId145"/><Relationship Type="http://schemas.openxmlformats.org/officeDocument/2006/relationships/hyperlink" Target="https://dart.fss.or.kr/dsaf001/main.do?rcpNo=20110826900262" TargetMode="External" Id="rId146"/><Relationship Type="http://schemas.openxmlformats.org/officeDocument/2006/relationships/hyperlink" Target="https://dart.fss.or.kr/dsaf001/main.do?rcpNo=20130401001853" TargetMode="External" Id="rId147"/><Relationship Type="http://schemas.openxmlformats.org/officeDocument/2006/relationships/hyperlink" Target="https://dart.fss.or.kr/dsaf001/main.do?rcpNo=20140331003132" TargetMode="External" Id="rId148"/><Relationship Type="http://schemas.openxmlformats.org/officeDocument/2006/relationships/hyperlink" Target="https://dart.fss.or.kr/dsaf001/main.do?rcpNo=20131111900150" TargetMode="External" Id="rId149"/><Relationship Type="http://schemas.openxmlformats.org/officeDocument/2006/relationships/hyperlink" Target="https://dart.fss.or.kr/dsaf001/main.do?rcpNo=20140515901208" TargetMode="External" Id="rId150"/><Relationship Type="http://schemas.openxmlformats.org/officeDocument/2006/relationships/hyperlink" Target="https://dart.fss.or.kr/dsaf001/main.do?rcpNo=20140708900285" TargetMode="External" Id="rId151"/><Relationship Type="http://schemas.openxmlformats.org/officeDocument/2006/relationships/hyperlink" Target="https://dart.fss.or.kr/dsaf001/main.do?rcpNo=20150331004213" TargetMode="External" Id="rId152"/><Relationship Type="http://schemas.openxmlformats.org/officeDocument/2006/relationships/hyperlink" Target="https://dart.fss.or.kr/dsaf001/main.do?rcpNo=20250319000884" TargetMode="External" Id="rId153"/><Relationship Type="http://schemas.openxmlformats.org/officeDocument/2006/relationships/hyperlink" Target="https://dart.fss.or.kr/dsaf001/main.do?rcpNo=20101116900247" TargetMode="External" Id="rId154"/><Relationship Type="http://schemas.openxmlformats.org/officeDocument/2006/relationships/hyperlink" Target="https://dart.fss.or.kr/dsaf001/main.do?rcpNo=20101116900247" TargetMode="External" Id="rId155"/><Relationship Type="http://schemas.openxmlformats.org/officeDocument/2006/relationships/hyperlink" Target="https://dart.fss.or.kr/dsaf001/main.do?rcpNo=20101116000288" TargetMode="External" Id="rId156"/><Relationship Type="http://schemas.openxmlformats.org/officeDocument/2006/relationships/hyperlink" Target="https://dart.fss.or.kr/dsaf001/main.do?rcpNo=20101202000223" TargetMode="External" Id="rId157"/><Relationship Type="http://schemas.openxmlformats.org/officeDocument/2006/relationships/hyperlink" Target="https://dart.fss.or.kr/dsaf001/main.do?rcpNo=20110310000585" TargetMode="External" Id="rId158"/><Relationship Type="http://schemas.openxmlformats.org/officeDocument/2006/relationships/hyperlink" Target="https://dart.fss.or.kr/dsaf001/main.do?rcpNo=20101116900252" TargetMode="External" Id="rId159"/><Relationship Type="http://schemas.openxmlformats.org/officeDocument/2006/relationships/hyperlink" Target="https://dart.fss.or.kr/dsaf001/main.do?rcpNo=20101117900402" TargetMode="External" Id="rId160"/><Relationship Type="http://schemas.openxmlformats.org/officeDocument/2006/relationships/hyperlink" Target="https://www.etoday.co.kr/news/view/377690" TargetMode="External" Id="rId161"/><Relationship Type="http://schemas.openxmlformats.org/officeDocument/2006/relationships/hyperlink" Target="https://dart.fss.or.kr/dsaf001/main.do?rcpNo=20110131000353" TargetMode="External" Id="rId162"/><Relationship Type="http://schemas.openxmlformats.org/officeDocument/2006/relationships/hyperlink" Target="https://dart.fss.or.kr/dsaf001/main.do?rcpNo=20120330002738" TargetMode="External" Id="rId163"/><Relationship Type="http://schemas.openxmlformats.org/officeDocument/2006/relationships/hyperlink" Target="https://newstomato.com/ReadNews.aspx?no=142226" TargetMode="External" Id="rId164"/><Relationship Type="http://schemas.openxmlformats.org/officeDocument/2006/relationships/hyperlink" Target="https://www.inews24.com/view/722636" TargetMode="External" Id="rId165"/><Relationship Type="http://schemas.openxmlformats.org/officeDocument/2006/relationships/hyperlink" Target="https://dart.fss.or.kr/dsaf001/main.do?rcpNo=20190401005034" TargetMode="External" Id="rId166"/><Relationship Type="http://schemas.openxmlformats.org/officeDocument/2006/relationships/hyperlink" Target="https://dart.fss.or.kr/dsaf001/main.do?rcpNo=20180702000188" TargetMode="External" Id="rId167"/><Relationship Type="http://schemas.openxmlformats.org/officeDocument/2006/relationships/hyperlink" Target="https://query1.finance.yahoo.com/v8/finance/chart/KRW=X?period1=1289347200&amp;period2=1290124800&amp;interval=1d" TargetMode="External" Id="rId168"/><Relationship Type="http://schemas.openxmlformats.org/officeDocument/2006/relationships/hyperlink" Target="https://dart.fss.or.kr/dsaf001/main.do?rcpNo=20101116000183" TargetMode="External" Id="rId169"/><Relationship Type="http://schemas.openxmlformats.org/officeDocument/2006/relationships/hyperlink" Target="https://dart.fss.or.kr/dsaf001/main.do?rcpNo=20100802000215" TargetMode="External" Id="rId170"/><Relationship Type="http://schemas.openxmlformats.org/officeDocument/2006/relationships/hyperlink" Target="https://dart.fss.or.kr/dsaf001/main.do?rcpNo=20110323000442" TargetMode="External" Id="rId171"/><Relationship Type="http://schemas.openxmlformats.org/officeDocument/2006/relationships/hyperlink" Target="https://dart.fss.or.kr/dsaf001/main.do?rcpNo=20110401000217" TargetMode="External" Id="rId172"/><Relationship Type="http://schemas.openxmlformats.org/officeDocument/2006/relationships/hyperlink" Target="https://dart.fss.or.kr/dsaf001/main.do?rcpNo=20101202000223" TargetMode="External" Id="rId173"/><Relationship Type="http://schemas.openxmlformats.org/officeDocument/2006/relationships/hyperlink" Target="https://dart.fss.or.kr/dsaf001/main.do?rcpNo=20110310000585" TargetMode="External" Id="rId174"/><Relationship Type="http://schemas.openxmlformats.org/officeDocument/2006/relationships/hyperlink" Target="https://dart.fss.or.kr/dsaf001/main.do?rcpNo=20120330002738" TargetMode="External" Id="rId175"/><Relationship Type="http://schemas.openxmlformats.org/officeDocument/2006/relationships/hyperlink" Target="https://dart.fss.or.kr/dsaf001/main.do?rcpNo=20130401001853" TargetMode="External" Id="rId176"/><Relationship Type="http://schemas.openxmlformats.org/officeDocument/2006/relationships/hyperlink" Target="https://dart.fss.or.kr/dsaf001/main.do?rcpNo=20140331003132" TargetMode="External" Id="rId177"/><Relationship Type="http://schemas.openxmlformats.org/officeDocument/2006/relationships/hyperlink" Target="https://dart.fss.or.kr/dsaf001/main.do?rcpNo=20160330003711" TargetMode="External" Id="rId178"/><Relationship Type="http://schemas.openxmlformats.org/officeDocument/2006/relationships/hyperlink" Target="https://dart.fss.or.kr/dsaf001/main.do?rcpNo=20160204000321" TargetMode="External" Id="rId179"/><Relationship Type="http://schemas.openxmlformats.org/officeDocument/2006/relationships/hyperlink" Target="https://dart.fss.or.kr/dsaf001/main.do?rcpNo=20180330004046" TargetMode="External" Id="rId180"/><Relationship Type="http://schemas.openxmlformats.org/officeDocument/2006/relationships/hyperlink" Target="https://dart.fss.or.kr/dsaf001/main.do?rcpNo=20190401005034" TargetMode="External" Id="rId181"/><Relationship Type="http://schemas.openxmlformats.org/officeDocument/2006/relationships/hyperlink" Target="https://dart.fss.or.kr/dsaf001/main.do?rcpNo=20250319000884" TargetMode="External" Id="rId182"/><Relationship Type="http://schemas.openxmlformats.org/officeDocument/2006/relationships/hyperlink" Target="https://dart.fss.or.kr/dsaf001/main.do?rcpNo=20120906000033" TargetMode="External" Id="rId183"/><Relationship Type="http://schemas.openxmlformats.org/officeDocument/2006/relationships/hyperlink" Target="https://dart.fss.or.kr/dsaf001/main.do?rcpNo=20101116900247" TargetMode="External" Id="rId184"/><Relationship Type="http://schemas.openxmlformats.org/officeDocument/2006/relationships/hyperlink" Target="https://dart.fss.or.kr/dsaf001/main.do?rcpNo=20101116900247" TargetMode="External" Id="rId185"/><Relationship Type="http://schemas.openxmlformats.org/officeDocument/2006/relationships/hyperlink" Target="https://dart.fss.or.kr/dsaf001/main.do?rcpNo=20101116000288" TargetMode="External" Id="rId186"/><Relationship Type="http://schemas.openxmlformats.org/officeDocument/2006/relationships/hyperlink" Target="https://dart.fss.or.kr/dsaf001/main.do?rcpNo=20101202000223" TargetMode="External" Id="rId187"/><Relationship Type="http://schemas.openxmlformats.org/officeDocument/2006/relationships/hyperlink" Target="https://dart.fss.or.kr/dsaf001/main.do?rcpNo=20110310000585" TargetMode="External" Id="rId188"/><Relationship Type="http://schemas.openxmlformats.org/officeDocument/2006/relationships/hyperlink" Target="https://dart.fss.or.kr/dsaf001/main.do?rcpNo=20101116900252" TargetMode="External" Id="rId189"/><Relationship Type="http://schemas.openxmlformats.org/officeDocument/2006/relationships/hyperlink" Target="https://dart.fss.or.kr/dsaf001/main.do?rcpNo=20101117900402" TargetMode="External" Id="rId190"/><Relationship Type="http://schemas.openxmlformats.org/officeDocument/2006/relationships/hyperlink" Target="https://www.etoday.co.kr/news/view/377690" TargetMode="External" Id="rId191"/><Relationship Type="http://schemas.openxmlformats.org/officeDocument/2006/relationships/hyperlink" Target="https://dart.fss.or.kr/dsaf001/main.do?rcpNo=20110131000353" TargetMode="External" Id="rId192"/><Relationship Type="http://schemas.openxmlformats.org/officeDocument/2006/relationships/hyperlink" Target="https://dart.fss.or.kr/dsaf001/main.do?rcpNo=20120330002738" TargetMode="External" Id="rId193"/><Relationship Type="http://schemas.openxmlformats.org/officeDocument/2006/relationships/hyperlink" Target="https://newstomato.com/ReadNews.aspx?no=142226" TargetMode="External" Id="rId194"/><Relationship Type="http://schemas.openxmlformats.org/officeDocument/2006/relationships/hyperlink" Target="https://www.inews24.com/view/722636" TargetMode="External" Id="rId195"/><Relationship Type="http://schemas.openxmlformats.org/officeDocument/2006/relationships/hyperlink" Target="https://dart.fss.or.kr/dsaf001/main.do?rcpNo=20190401005034" TargetMode="External" Id="rId196"/><Relationship Type="http://schemas.openxmlformats.org/officeDocument/2006/relationships/hyperlink" Target="https://dart.fss.or.kr/dsaf001/main.do?rcpNo=20180702000188" TargetMode="External" Id="rId197"/><Relationship Type="http://schemas.openxmlformats.org/officeDocument/2006/relationships/hyperlink" Target="https://query1.finance.yahoo.com/v8/finance/chart/KRW=X?period1=1289347200&amp;period2=1290124800&amp;interval=1d" TargetMode="External" Id="rId198"/><Relationship Type="http://schemas.openxmlformats.org/officeDocument/2006/relationships/hyperlink" Target="https://dart.fss.or.kr/dsaf001/main.do?rcpNo=20101116900242" TargetMode="External" Id="rId199"/><Relationship Type="http://schemas.openxmlformats.org/officeDocument/2006/relationships/hyperlink" Target="https://dart.fss.or.kr/dsaf001/main.do?rcpNo=20101116900246" TargetMode="External" Id="rId200"/><Relationship Type="http://schemas.openxmlformats.org/officeDocument/2006/relationships/hyperlink" Target="https://dart.fss.or.kr/dsaf001/main.do?rcpNo=20101116000288" TargetMode="External" Id="rId201"/><Relationship Type="http://schemas.openxmlformats.org/officeDocument/2006/relationships/hyperlink" Target="https://dart.fss.or.kr/dsaf001/main.do?rcpNo=20101202000223" TargetMode="External" Id="rId202"/><Relationship Type="http://schemas.openxmlformats.org/officeDocument/2006/relationships/hyperlink" Target="https://dart.fss.or.kr/dsaf001/main.do?rcpNo=20101201900357" TargetMode="External" Id="rId203"/><Relationship Type="http://schemas.openxmlformats.org/officeDocument/2006/relationships/hyperlink" Target="https://dart.fss.or.kr/dsaf001/main.do?rcpNo=20101230900616" TargetMode="External" Id="rId204"/><Relationship Type="http://schemas.openxmlformats.org/officeDocument/2006/relationships/hyperlink" Target="https://dart.fss.or.kr/dsaf001/main.do?rcpNo=20110223900319" TargetMode="External" Id="rId205"/><Relationship Type="http://schemas.openxmlformats.org/officeDocument/2006/relationships/hyperlink" Target="https://dart.fss.or.kr/dsaf001/main.do?rcpNo=20110223000239" TargetMode="External" Id="rId206"/><Relationship Type="http://schemas.openxmlformats.org/officeDocument/2006/relationships/hyperlink" Target="https://dart.fss.or.kr/dsaf001/main.do?rcpNo=20110310000585" TargetMode="External" Id="rId207"/><Relationship Type="http://schemas.openxmlformats.org/officeDocument/2006/relationships/hyperlink" Target="https://dart.fss.or.kr/dsaf001/main.do?rcpNo=20110310000462" TargetMode="External" Id="rId208"/><Relationship Type="http://schemas.openxmlformats.org/officeDocument/2006/relationships/hyperlink" Target="https://dart.fss.or.kr/dsaf001/main.do?rcpNo=20120330002738" TargetMode="External" Id="rId209"/><Relationship Type="http://schemas.openxmlformats.org/officeDocument/2006/relationships/hyperlink" Target="https://dart.fss.or.kr/dsaf001/main.do?rcpNo=20130401001853" TargetMode="External" Id="rId210"/><Relationship Type="http://schemas.openxmlformats.org/officeDocument/2006/relationships/hyperlink" Target="https://dart.fss.or.kr/dsaf001/main.do?rcpNo=20150331004213" TargetMode="External" Id="rId211"/><Relationship Type="http://schemas.openxmlformats.org/officeDocument/2006/relationships/hyperlink" Target="https://dart.fss.or.kr/dsaf001/main.do?rcpNo=20160907000243" TargetMode="External" Id="rId212"/><Relationship Type="http://schemas.openxmlformats.org/officeDocument/2006/relationships/hyperlink" Target="https://dart.fss.or.kr/dsaf001/main.do?rcpNo=20180330004046" TargetMode="External" Id="rId213"/><Relationship Type="http://schemas.openxmlformats.org/officeDocument/2006/relationships/hyperlink" Target="https://dart.fss.or.kr/dsaf001/main.do?rcpNo=20180330004046" TargetMode="External" Id="rId214"/><Relationship Type="http://schemas.openxmlformats.org/officeDocument/2006/relationships/hyperlink" Target="https://dart.fss.or.kr/dsaf001/main.do?rcpNo=20090408000522" TargetMode="External" Id="rId215"/><Relationship Type="http://schemas.openxmlformats.org/officeDocument/2006/relationships/hyperlink" Target="https://dart.fss.or.kr/dsaf001/main.do?rcpNo=20250319000884" TargetMode="External" Id="rId216"/><Relationship Type="http://schemas.openxmlformats.org/officeDocument/2006/relationships/hyperlink" Target="https://dart.fss.or.kr/dsaf001/main.do?rcpNo=20101116900247" TargetMode="External" Id="rId217"/><Relationship Type="http://schemas.openxmlformats.org/officeDocument/2006/relationships/hyperlink" Target="https://dart.fss.or.kr/dsaf001/main.do?rcpNo=20101116800253" TargetMode="External" Id="rId218"/><Relationship Type="http://schemas.openxmlformats.org/officeDocument/2006/relationships/hyperlink" Target="https://dart.fss.or.kr/dsaf001/main.do?rcpNo=20110223000249" TargetMode="External" Id="rId219"/><Relationship Type="http://schemas.openxmlformats.org/officeDocument/2006/relationships/hyperlink" Target="https://dart.fss.or.kr/dsaf001/main.do?rcpNo=20110310000585" TargetMode="External" Id="rId220"/><Relationship Type="http://schemas.openxmlformats.org/officeDocument/2006/relationships/hyperlink" Target="https://www.etoday.co.kr/news/view/377690" TargetMode="External" Id="rId221"/><Relationship Type="http://schemas.openxmlformats.org/officeDocument/2006/relationships/hyperlink" Target="https://dart.fss.or.kr/dsaf001/main.do?rcpNo=20101116800266" TargetMode="External" Id="rId222"/><Relationship Type="http://schemas.openxmlformats.org/officeDocument/2006/relationships/hyperlink" Target="https://dart.fss.or.kr/dsaf001/main.do?rcpNo=20110208800436" TargetMode="External" Id="rId223"/><Relationship Type="http://schemas.openxmlformats.org/officeDocument/2006/relationships/hyperlink" Target="https://dart.fss.or.kr/dsaf001/main.do?rcpNo=20100701000009" TargetMode="External" Id="rId224"/><Relationship Type="http://schemas.openxmlformats.org/officeDocument/2006/relationships/hyperlink" Target="https://dart.fss.or.kr/dsaf001/main.do?rcpNo=20120330002738" TargetMode="External" Id="rId225"/><Relationship Type="http://schemas.openxmlformats.org/officeDocument/2006/relationships/hyperlink" Target="https://dart.fss.or.kr/dsaf001/main.do?rcpNo=20101207900213" TargetMode="External" Id="rId226"/><Relationship Type="http://schemas.openxmlformats.org/officeDocument/2006/relationships/hyperlink" Target="https://dart.fss.or.kr/dsaf001/main.do?rcpNo=20101207900215" TargetMode="External" Id="rId227"/><Relationship Type="http://schemas.openxmlformats.org/officeDocument/2006/relationships/hyperlink" Target="https://dart.fss.or.kr/dsaf001/main.do?rcpNo=20101230800232" TargetMode="External" Id="rId228"/><Relationship Type="http://schemas.openxmlformats.org/officeDocument/2006/relationships/hyperlink" Target="https://dart.fss.or.kr/dsaf001/main.do?rcpNo=20110426000457" TargetMode="External" Id="rId229"/><Relationship Type="http://schemas.openxmlformats.org/officeDocument/2006/relationships/hyperlink" Target="https://dart.fss.or.kr/dsaf001/main.do?rcpNo=20120330002738" TargetMode="External" Id="rId230"/><Relationship Type="http://schemas.openxmlformats.org/officeDocument/2006/relationships/hyperlink" Target="https://dart.fss.or.kr/dsaf001/main.do?rcpNo=20130401001853" TargetMode="External" Id="rId231"/><Relationship Type="http://schemas.openxmlformats.org/officeDocument/2006/relationships/hyperlink" Target="https://dart.fss.or.kr/dsaf001/main.do?rcpNo=20260318001469" TargetMode="External" Id="rId232"/><Relationship Type="http://schemas.openxmlformats.org/officeDocument/2006/relationships/hyperlink" Target="https://dart.fss.or.kr/dsaf001/main.do?rcpNo=20120314900866" TargetMode="External" Id="rId233"/><Relationship Type="http://schemas.openxmlformats.org/officeDocument/2006/relationships/hyperlink" Target="https://www.federalreserve.gov/releases/h10/hist/dat00_ko.htm" TargetMode="External" Id="rId234"/><Relationship Type="http://schemas.openxmlformats.org/officeDocument/2006/relationships/hyperlink" Target="https://dart.fss.or.kr/dsaf001/main.do?rcpNo=20130401001853" TargetMode="External" Id="rId235"/><Relationship Type="http://schemas.openxmlformats.org/officeDocument/2006/relationships/hyperlink" Target="https://dart.fss.or.kr/dsaf001/main.do?rcpNo=20110106000071" TargetMode="External" Id="rId236"/><Relationship Type="http://schemas.openxmlformats.org/officeDocument/2006/relationships/hyperlink" Target="https://dart.fss.or.kr/dsaf001/main.do?rcpNo=20110309000011" TargetMode="External" Id="rId237"/><Relationship Type="http://schemas.openxmlformats.org/officeDocument/2006/relationships/hyperlink" Target="https://dart.fss.or.kr/dsaf001/main.do?rcpNo=20120330002738" TargetMode="External" Id="rId238"/><Relationship Type="http://schemas.openxmlformats.org/officeDocument/2006/relationships/hyperlink" Target="https://dart.fss.or.kr/dsaf001/main.do?rcpNo=20100325000114" TargetMode="External" Id="rId239"/><Relationship Type="http://schemas.openxmlformats.org/officeDocument/2006/relationships/hyperlink" Target="https://dart.fss.or.kr/dsaf001/main.do?rcpNo=20110325000910" TargetMode="External" Id="rId240"/><Relationship Type="http://schemas.openxmlformats.org/officeDocument/2006/relationships/hyperlink" Target="https://dart.fss.or.kr/dsaf001/main.do?rcpNo=20130326000654" TargetMode="External" Id="rId241"/><Relationship Type="http://schemas.openxmlformats.org/officeDocument/2006/relationships/hyperlink" Target="https://dart.fss.or.kr/dsaf001/main.do?rcpNo=20040402000703" TargetMode="External" Id="rId242"/><Relationship Type="http://schemas.openxmlformats.org/officeDocument/2006/relationships/hyperlink" Target="https://dart.fss.or.kr/dsaf001/main.do?rcpNo=20070323000130" TargetMode="External" Id="rId243"/><Relationship Type="http://schemas.openxmlformats.org/officeDocument/2006/relationships/hyperlink" Target="https://dart.fss.or.kr/dsaf001/main.do?rcpNo=20100331000211" TargetMode="External" Id="rId244"/><Relationship Type="http://schemas.openxmlformats.org/officeDocument/2006/relationships/hyperlink" Target="https://dart.fss.or.kr/dsaf001/main.do?rcpNo=20100401001044" TargetMode="External" Id="rId245"/><Relationship Type="http://schemas.openxmlformats.org/officeDocument/2006/relationships/hyperlink" Target="https://dart.fss.or.kr/dsaf001/main.do?rcpNo=20110310000585" TargetMode="External" Id="rId246"/><Relationship Type="http://schemas.openxmlformats.org/officeDocument/2006/relationships/hyperlink" Target="https://dart.fss.or.kr/dsaf001/main.do?rcpNo=20130821900265" TargetMode="External" Id="rId247"/><Relationship Type="http://schemas.openxmlformats.org/officeDocument/2006/relationships/hyperlink" Target="https://dart.fss.or.kr/dsaf001/main.do?rcpNo=20150331004213" TargetMode="External" Id="rId248"/><Relationship Type="http://schemas.openxmlformats.org/officeDocument/2006/relationships/hyperlink" Target="http://www.kedglobal.com/newsAmp/ked202105210007" TargetMode="External" Id="rId249"/><Relationship Type="http://schemas.openxmlformats.org/officeDocument/2006/relationships/hyperlink" Target="http://www.invenglobal.com/articles/17371/opgg-acquires-ogn" TargetMode="External" Id="rId250"/><Relationship Type="http://schemas.openxmlformats.org/officeDocument/2006/relationships/hyperlink" Target="https://dealsite.co.kr/articles/91527" TargetMode="External" Id="rId251"/><Relationship Type="http://schemas.openxmlformats.org/officeDocument/2006/relationships/hyperlink" Target="https://www.federalreserve.gov/releases/h10/hist/dat00_ko.htm" TargetMode="External" Id="rId252"/><Relationship Type="http://schemas.openxmlformats.org/officeDocument/2006/relationships/hyperlink" Target="https://dart.fss.or.kr/dsaf001/main.do?rcpNo=20130821900265" TargetMode="External" Id="rId253"/><Relationship Type="http://schemas.openxmlformats.org/officeDocument/2006/relationships/hyperlink" Target="https://dart.fss.or.kr/dsaf001/main.do?rcpNo=20130904900112" TargetMode="External" Id="rId254"/><Relationship Type="http://schemas.openxmlformats.org/officeDocument/2006/relationships/hyperlink" Target="https://dart.fss.or.kr/dsaf001/main.do?rcpNo=20130912000216" TargetMode="External" Id="rId255"/><Relationship Type="http://schemas.openxmlformats.org/officeDocument/2006/relationships/hyperlink" Target="https://dart.fss.or.kr/dsaf001/main.do?rcpNo=20131206000312" TargetMode="External" Id="rId256"/><Relationship Type="http://schemas.openxmlformats.org/officeDocument/2006/relationships/hyperlink" Target="https://dart.fss.or.kr/dsaf001/main.do?rcpNo=20140331003132" TargetMode="External" Id="rId257"/><Relationship Type="http://schemas.openxmlformats.org/officeDocument/2006/relationships/hyperlink" Target="https://dart.fss.or.kr/dsaf001/main.do?rcpNo=20150331004213" TargetMode="External" Id="rId258"/><Relationship Type="http://schemas.openxmlformats.org/officeDocument/2006/relationships/hyperlink" Target="https://dart.fss.or.kr/dsaf001/main.do?rcpNo=20130401001853" TargetMode="External" Id="rId259"/><Relationship Type="http://schemas.openxmlformats.org/officeDocument/2006/relationships/hyperlink" Target="https://www.federalreserve.gov/releases/h10/hist/dat00_ko.htm" TargetMode="External" Id="rId260"/><Relationship Type="http://schemas.openxmlformats.org/officeDocument/2006/relationships/hyperlink" Target="https://dart.fss.or.kr/dsaf001/main.do?rcpNo=20130904000082" TargetMode="External" Id="rId261"/><Relationship Type="http://schemas.openxmlformats.org/officeDocument/2006/relationships/hyperlink" Target="https://dart.fss.or.kr/dsaf001/main.do?rcpNo=20130401002237" TargetMode="External" Id="rId262"/><Relationship Type="http://schemas.openxmlformats.org/officeDocument/2006/relationships/hyperlink" Target="https://dart.fss.or.kr/dsaf001/main.do?rcpNo=20120330002738" TargetMode="External" Id="rId263"/><Relationship Type="http://schemas.openxmlformats.org/officeDocument/2006/relationships/hyperlink" Target="https://dart.fss.or.kr/dsaf001/main.do?rcpNo=20101108000300" TargetMode="External" Id="rId264"/><Relationship Type="http://schemas.openxmlformats.org/officeDocument/2006/relationships/hyperlink" Target="https://www.segye.com/newsView/20160310002212" TargetMode="External" Id="rId265"/><Relationship Type="http://schemas.openxmlformats.org/officeDocument/2006/relationships/hyperlink" Target="https://dart.fss.or.kr/dsaf001/main.do?rcpNo=20170331004920" TargetMode="External" Id="rId266"/><Relationship Type="http://schemas.openxmlformats.org/officeDocument/2006/relationships/hyperlink" Target="https://dart.fss.or.kr/dsaf001/main.do?rcpNo=20130821900265" TargetMode="External" Id="rId267"/><Relationship Type="http://schemas.openxmlformats.org/officeDocument/2006/relationships/hyperlink" Target="https://dart.fss.or.kr/dsaf001/main.do?rcpNo=20130904900112" TargetMode="External" Id="rId268"/><Relationship Type="http://schemas.openxmlformats.org/officeDocument/2006/relationships/hyperlink" Target="https://dart.fss.or.kr/dsaf001/main.do?rcpNo=20130912000216" TargetMode="External" Id="rId269"/><Relationship Type="http://schemas.openxmlformats.org/officeDocument/2006/relationships/hyperlink" Target="https://dart.fss.or.kr/dsaf001/main.do?rcpNo=20131206000312" TargetMode="External" Id="rId270"/><Relationship Type="http://schemas.openxmlformats.org/officeDocument/2006/relationships/hyperlink" Target="https://dart.fss.or.kr/dsaf001/main.do?rcpNo=20140331003132" TargetMode="External" Id="rId271"/><Relationship Type="http://schemas.openxmlformats.org/officeDocument/2006/relationships/hyperlink" Target="https://dart.fss.or.kr/dsaf001/main.do?rcpNo=20150331004213" TargetMode="External" Id="rId272"/><Relationship Type="http://schemas.openxmlformats.org/officeDocument/2006/relationships/hyperlink" Target="https://dart.fss.or.kr/dsaf001/main.do?rcpNo=20130401001853" TargetMode="External" Id="rId273"/><Relationship Type="http://schemas.openxmlformats.org/officeDocument/2006/relationships/hyperlink" Target="https://www.federalreserve.gov/releases/h10/hist/dat00_ko.htm" TargetMode="External" Id="rId274"/><Relationship Type="http://schemas.openxmlformats.org/officeDocument/2006/relationships/hyperlink" Target="https://dart.fss.or.kr/dsaf001/main.do?rcpNo=20260318001469" TargetMode="External" Id="rId275"/><Relationship Type="http://schemas.openxmlformats.org/officeDocument/2006/relationships/hyperlink" Target="https://dart.fss.or.kr/dsaf001/main.do?rcpNo=20130904000082" TargetMode="External" Id="rId276"/><Relationship Type="http://schemas.openxmlformats.org/officeDocument/2006/relationships/hyperlink" Target="https://dart.fss.or.kr/dsaf001/main.do?rcpNo=20130326000223" TargetMode="External" Id="rId277"/><Relationship Type="http://schemas.openxmlformats.org/officeDocument/2006/relationships/hyperlink" Target="https://dart.fss.or.kr/dsaf001/main.do?rcpNo=20070321000422" TargetMode="External" Id="rId278"/><Relationship Type="http://schemas.openxmlformats.org/officeDocument/2006/relationships/hyperlink" Target="https://dart.fss.or.kr/dsaf001/main.do?rcpNo=20170331004920" TargetMode="External" Id="rId279"/><Relationship Type="http://schemas.openxmlformats.org/officeDocument/2006/relationships/hyperlink" Target="https://dart.fss.or.kr/dsaf001/main.do?rcpNo=20140507000681" TargetMode="External" Id="rId280"/><Relationship Type="http://schemas.openxmlformats.org/officeDocument/2006/relationships/hyperlink" Target="https://dart.fss.or.kr/dsaf001/main.do?rcpNo=20130208000033" TargetMode="External" Id="rId281"/><Relationship Type="http://schemas.openxmlformats.org/officeDocument/2006/relationships/hyperlink" Target="https://dart.fss.or.kr/dsaf001/main.do?rcpNo=20130220000047" TargetMode="External" Id="rId282"/><Relationship Type="http://schemas.openxmlformats.org/officeDocument/2006/relationships/hyperlink" Target="https://dart.fss.or.kr/dsaf001/main.do?rcpNo=20141027000722" TargetMode="External" Id="rId283"/><Relationship Type="http://schemas.openxmlformats.org/officeDocument/2006/relationships/hyperlink" Target="https://dart.fss.or.kr/dsaf001/main.do?rcpNo=20141027000736" TargetMode="External" Id="rId284"/><Relationship Type="http://schemas.openxmlformats.org/officeDocument/2006/relationships/hyperlink" Target="https://dart.fss.or.kr/dsaf001/main.do?rcpNo=20141231000202" TargetMode="External" Id="rId285"/><Relationship Type="http://schemas.openxmlformats.org/officeDocument/2006/relationships/hyperlink" Target="https://dart.fss.or.kr/dsaf001/main.do?rcpNo=20150331003468" TargetMode="External" Id="rId286"/><Relationship Type="http://schemas.openxmlformats.org/officeDocument/2006/relationships/hyperlink" Target="https://dart.fss.or.kr/dsaf001/main.do?rcpNo=20140331003236" TargetMode="External" Id="rId287"/><Relationship Type="http://schemas.openxmlformats.org/officeDocument/2006/relationships/hyperlink" Target="https://dart.fss.or.kr/dsaf001/main.do?rcpNo=20120330002711" TargetMode="External" Id="rId288"/><Relationship Type="http://schemas.openxmlformats.org/officeDocument/2006/relationships/hyperlink" Target="https://dart.fss.or.kr/dsaf001/main.do?rcpNo=20130401000845" TargetMode="External" Id="rId289"/><Relationship Type="http://schemas.openxmlformats.org/officeDocument/2006/relationships/hyperlink" Target="https://dart.fss.or.kr/dsaf001/main.do?rcpNo=20160330003245" TargetMode="External" Id="rId290"/><Relationship Type="http://schemas.openxmlformats.org/officeDocument/2006/relationships/hyperlink" Target="https://www.ajunews.com/view/20131125155053409" TargetMode="External" Id="rId291"/><Relationship Type="http://schemas.openxmlformats.org/officeDocument/2006/relationships/hyperlink" Target="https://newstomato.com/ReadNews.aspx?no=345777" TargetMode="External" Id="rId292"/><Relationship Type="http://schemas.openxmlformats.org/officeDocument/2006/relationships/hyperlink" Target="https://www.inews24.com/view/777191" TargetMode="External" Id="rId293"/><Relationship Type="http://schemas.openxmlformats.org/officeDocument/2006/relationships/hyperlink" Target="https://query1.finance.yahoo.com/v8/finance/chart/035760.KQ?period1=1398384000&amp;period2=1399680000&amp;interval=1d" TargetMode="External" Id="rId294"/><Relationship Type="http://schemas.openxmlformats.org/officeDocument/2006/relationships/hyperlink" Target="https://query1.finance.yahoo.com/v8/finance/chart/KRW=X?period1=1398556800&amp;period2=1399075200&amp;interval=1d" TargetMode="External" Id="rId295"/><Relationship Type="http://schemas.openxmlformats.org/officeDocument/2006/relationships/hyperlink" Target="https://dart.fss.or.kr/dsaf001/main.do?rcpNo=20151102900267" TargetMode="External" Id="rId296"/><Relationship Type="http://schemas.openxmlformats.org/officeDocument/2006/relationships/hyperlink" Target="https://dart.fss.or.kr/dsaf001/main.do?rcpNo=20151102800059" TargetMode="External" Id="rId297"/><Relationship Type="http://schemas.openxmlformats.org/officeDocument/2006/relationships/hyperlink" Target="https://dart.fss.or.kr/dsaf001/main.do?rcpNo=20170331004920" TargetMode="External" Id="rId298"/><Relationship Type="http://schemas.openxmlformats.org/officeDocument/2006/relationships/hyperlink" Target="https://dart.fss.or.kr/dsaf001/main.do?rcpNo=20170331004920" TargetMode="External" Id="rId299"/><Relationship Type="http://schemas.openxmlformats.org/officeDocument/2006/relationships/hyperlink" Target="https://dart.fss.or.kr/dsaf001/main.do?rcpNo=20160330003711" TargetMode="External" Id="rId300"/><Relationship Type="http://schemas.openxmlformats.org/officeDocument/2006/relationships/hyperlink" Target="https://dart.fss.or.kr/dsaf001/main.do?rcpNo=20160330003207" TargetMode="External" Id="rId301"/><Relationship Type="http://schemas.openxmlformats.org/officeDocument/2006/relationships/hyperlink" Target="https://dart.fss.or.kr/dsaf001/main.do?rcpNo=20160725800494" TargetMode="External" Id="rId302"/><Relationship Type="http://schemas.openxmlformats.org/officeDocument/2006/relationships/hyperlink" Target="https://view.asiae.co.kr/article/2016122110214584953" TargetMode="External" Id="rId303"/><Relationship Type="http://schemas.openxmlformats.org/officeDocument/2006/relationships/hyperlink" Target="https://en.wikipedia.org/wiki/TVING" TargetMode="External" Id="rId304"/><Relationship Type="http://schemas.openxmlformats.org/officeDocument/2006/relationships/hyperlink" Target="https://dealsite.co.kr/articles/162163" TargetMode="External" Id="rId305"/><Relationship Type="http://schemas.openxmlformats.org/officeDocument/2006/relationships/hyperlink" Target="https://dart.fss.or.kr/dsaf001/main.do?rcpNo=20180330004046" TargetMode="External" Id="rId306"/><Relationship Type="http://schemas.openxmlformats.org/officeDocument/2006/relationships/hyperlink" Target="https://dart.fss.or.kr/dsaf001/main.do?rcpNo=20180531001807" TargetMode="External" Id="rId307"/><Relationship Type="http://schemas.openxmlformats.org/officeDocument/2006/relationships/hyperlink" Target="https://dart.fss.or.kr/dsaf001/main.do?rcpNo=20180706000397" TargetMode="External" Id="rId308"/><Relationship Type="http://schemas.openxmlformats.org/officeDocument/2006/relationships/hyperlink" Target="https://dart.fss.or.kr/dsaf001/main.do?rcpNo=20180829000249" TargetMode="External" Id="rId309"/><Relationship Type="http://schemas.openxmlformats.org/officeDocument/2006/relationships/hyperlink" Target="https://dart.fss.or.kr/dsaf001/main.do?rcpNo=20180906000210" TargetMode="External" Id="rId310"/><Relationship Type="http://schemas.openxmlformats.org/officeDocument/2006/relationships/hyperlink" Target="https://dart.fss.or.kr/dsaf001/main.do?rcpNo=20180906000205" TargetMode="External" Id="rId311"/><Relationship Type="http://schemas.openxmlformats.org/officeDocument/2006/relationships/hyperlink" Target="https://dart.fss.or.kr/dsaf001/main.do?rcpNo=20190404001725" TargetMode="External" Id="rId312"/><Relationship Type="http://schemas.openxmlformats.org/officeDocument/2006/relationships/hyperlink" Target="https://query1.finance.yahoo.com/v8/finance/chart/035760.KQ?period1=1534982400&amp;period2=1535500800&amp;interval=1d" TargetMode="External" Id="rId313"/><Relationship Type="http://schemas.openxmlformats.org/officeDocument/2006/relationships/hyperlink" Target="https://dart.fss.or.kr/dsaf001/main.do?rcpNo=20210528000361" TargetMode="External" Id="rId314"/><Relationship Type="http://schemas.openxmlformats.org/officeDocument/2006/relationships/hyperlink" Target="https://dart.fss.or.kr/dsaf001/main.do?rcpNo=20220531000601" TargetMode="External" Id="rId315"/><Relationship Type="http://schemas.openxmlformats.org/officeDocument/2006/relationships/hyperlink" Target="https://dart.fss.or.kr/dsaf001/main.do?rcpNo=20250401000597" TargetMode="External" Id="rId316"/><Relationship Type="http://schemas.openxmlformats.org/officeDocument/2006/relationships/hyperlink" Target="https://en.wikipedia.org/wiki/High_Up_Entertainment" TargetMode="External" Id="rId317"/><Relationship Type="http://schemas.openxmlformats.org/officeDocument/2006/relationships/hyperlink" Target="https://dart.fss.or.kr/dsaf001/main.do?rcpNo=20190325900541" TargetMode="External" Id="rId318"/><Relationship Type="http://schemas.openxmlformats.org/officeDocument/2006/relationships/hyperlink" Target="https://dart.fss.or.kr/dsaf001/main.do?rcpNo=20200330003939" TargetMode="External" Id="rId319"/><Relationship Type="http://schemas.openxmlformats.org/officeDocument/2006/relationships/hyperlink" Target="https://dart.fss.or.kr/dsaf001/main.do?rcpNo=20200330003939" TargetMode="External" Id="rId320"/><Relationship Type="http://schemas.openxmlformats.org/officeDocument/2006/relationships/hyperlink" Target="https://dart.fss.or.kr/dsaf001/main.do?rcpNo=20200331001905" TargetMode="External" Id="rId321"/><Relationship Type="http://schemas.openxmlformats.org/officeDocument/2006/relationships/hyperlink" Target="https://dart.fss.or.kr/dsaf001/main.do?rcpNo=20220321000889" TargetMode="External" Id="rId322"/><Relationship Type="http://schemas.openxmlformats.org/officeDocument/2006/relationships/hyperlink" Target="https://dart.fss.or.kr/dsaf001/main.do?rcpNo=20240318000577" TargetMode="External" Id="rId323"/><Relationship Type="http://schemas.openxmlformats.org/officeDocument/2006/relationships/hyperlink" Target="https://dart.fss.or.kr/dsaf001/main.do?rcpNo=20250319000636" TargetMode="External" Id="rId324"/><Relationship Type="http://schemas.openxmlformats.org/officeDocument/2006/relationships/hyperlink" Target="https://dart.fss.or.kr/dsaf001/main.do?rcpNo=20260318001699" TargetMode="External" Id="rId325"/><Relationship Type="http://schemas.openxmlformats.org/officeDocument/2006/relationships/hyperlink" Target="https://dart.fss.or.kr/dsaf001/main.do?rcpNo=20260331000701" TargetMode="External" Id="rId326"/><Relationship Type="http://schemas.openxmlformats.org/officeDocument/2006/relationships/hyperlink" Target="https://www.insight.co.kr/news/218680" TargetMode="External" Id="rId327"/><Relationship Type="http://schemas.openxmlformats.org/officeDocument/2006/relationships/hyperlink" Target="https://www.xportsnews.com/article/1235288" TargetMode="External" Id="rId328"/><Relationship Type="http://schemas.openxmlformats.org/officeDocument/2006/relationships/hyperlink" Target="https://dealsite.co.kr/articles/167725" TargetMode="External" Id="rId329"/><Relationship Type="http://schemas.openxmlformats.org/officeDocument/2006/relationships/hyperlink" Target="https://dart.fss.or.kr/dsaf001/main.do?rcpNo=20190401003745" TargetMode="External" Id="rId330"/><Relationship Type="http://schemas.openxmlformats.org/officeDocument/2006/relationships/hyperlink" Target="https://query1.finance.yahoo.com/v8/finance/chart/253450.KQ?period1=1552867200&amp;period2=1553644800&amp;interval=1d" TargetMode="External" Id="rId331"/><Relationship Type="http://schemas.openxmlformats.org/officeDocument/2006/relationships/hyperlink" Target="https://dart.fss.or.kr/dsaf001/main.do?rcpNo=20190404001725" TargetMode="External" Id="rId332"/><Relationship Type="http://schemas.openxmlformats.org/officeDocument/2006/relationships/hyperlink" Target="https://dart.fss.or.kr/dsaf001/main.do?rcpNo=20210204000422" TargetMode="External" Id="rId333"/><Relationship Type="http://schemas.openxmlformats.org/officeDocument/2006/relationships/hyperlink" Target="https://dart.fss.or.kr/dsaf001/main.do?rcpNo=20210310000653" TargetMode="External" Id="rId334"/><Relationship Type="http://schemas.openxmlformats.org/officeDocument/2006/relationships/hyperlink" Target="https://dart.fss.or.kr/dsaf001/main.do?rcpNo=20220321001256" TargetMode="External" Id="rId335"/><Relationship Type="http://schemas.openxmlformats.org/officeDocument/2006/relationships/hyperlink" Target="https://m.etnews.com/20210310000020" TargetMode="External" Id="rId336"/><Relationship Type="http://schemas.openxmlformats.org/officeDocument/2006/relationships/hyperlink" Target="https://dart.fss.or.kr/dsaf001/main.do?rcpNo=20210528001144" TargetMode="External" Id="rId337"/><Relationship Type="http://schemas.openxmlformats.org/officeDocument/2006/relationships/hyperlink" Target="https://dart.fss.or.kr/dsaf001/main.do?rcpNo=20230320000724" TargetMode="External" Id="rId338"/><Relationship Type="http://schemas.openxmlformats.org/officeDocument/2006/relationships/hyperlink" Target="https://dart.fss.or.kr/dsaf001/main.do?rcpNo=20240318000857" TargetMode="External" Id="rId339"/><Relationship Type="http://schemas.openxmlformats.org/officeDocument/2006/relationships/hyperlink" Target="https://dart.fss.or.kr/dsaf001/main.do?rcpNo=20260318001469" TargetMode="External" Id="rId340"/><Relationship Type="http://schemas.openxmlformats.org/officeDocument/2006/relationships/hyperlink" Target="https://biz.newdaily.co.kr/site/data/html/2021/04/15/2021041500191.html" TargetMode="External" Id="rId341"/><Relationship Type="http://schemas.openxmlformats.org/officeDocument/2006/relationships/hyperlink" Target="https://query1.finance.yahoo.com/v8/finance/chart/035760.KQ" TargetMode="External" Id="rId342"/><Relationship Type="http://schemas.openxmlformats.org/officeDocument/2006/relationships/hyperlink" Target="https://dart.fss.or.kr/dsaf001/main.do?rcpNo=20210618000385" TargetMode="External" Id="rId343"/><Relationship Type="http://schemas.openxmlformats.org/officeDocument/2006/relationships/hyperlink" Target="https://dart.fss.or.kr/dsaf001/main.do?rcpNo=20210618000296" TargetMode="External" Id="rId344"/><Relationship Type="http://schemas.openxmlformats.org/officeDocument/2006/relationships/hyperlink" Target="https://dart.fss.or.kr/dsaf001/main.do?rcpNo=20170331004920" TargetMode="External" Id="rId345"/><Relationship Type="http://schemas.openxmlformats.org/officeDocument/2006/relationships/hyperlink" Target="https://dart.fss.or.kr/dsaf001/main.do?rcpNo=20180706000379" TargetMode="External" Id="rId346"/><Relationship Type="http://schemas.openxmlformats.org/officeDocument/2006/relationships/hyperlink" Target="https://dart.fss.or.kr/dsaf001/main.do?rcpNo=20200528000719" TargetMode="External" Id="rId347"/><Relationship Type="http://schemas.openxmlformats.org/officeDocument/2006/relationships/hyperlink" Target="https://dart.fss.or.kr/dsaf001/main.do?rcpNo=20210531001396" TargetMode="External" Id="rId348"/><Relationship Type="http://schemas.openxmlformats.org/officeDocument/2006/relationships/hyperlink" Target="https://dart.fss.or.kr/dsaf001/main.do?rcpNo=20210322000740" TargetMode="External" Id="rId349"/><Relationship Type="http://schemas.openxmlformats.org/officeDocument/2006/relationships/hyperlink" Target="https://dart.fss.or.kr/dsaf001/main.do?rcpNo=20220321001256" TargetMode="External" Id="rId350"/><Relationship Type="http://schemas.openxmlformats.org/officeDocument/2006/relationships/hyperlink" Target="https://dart.fss.or.kr/dsaf001/main.do?rcpNo=20220321001256" TargetMode="External" Id="rId351"/><Relationship Type="http://schemas.openxmlformats.org/officeDocument/2006/relationships/hyperlink" Target="https://query1.finance.yahoo.com/v8/finance/chart/035760.KQ?period1=1623628800&amp;period2=1624060800&amp;interval=1d" TargetMode="External" Id="rId352"/><Relationship Type="http://schemas.openxmlformats.org/officeDocument/2006/relationships/hyperlink" Target="https://query1.finance.yahoo.com/v8/finance/chart/KRW=X?period1=1623801600&amp;period2=1624147200&amp;interval=1d" TargetMode="External" Id="rId353"/><Relationship Type="http://schemas.openxmlformats.org/officeDocument/2006/relationships/hyperlink" Target="https://dart.fss.or.kr/dsaf001/main.do?rcpNo=20220531000871" TargetMode="External" Id="rId354"/><Relationship Type="http://schemas.openxmlformats.org/officeDocument/2006/relationships/hyperlink" Target="https://news.mtn.co.kr/news-detail/2022091509064264354" TargetMode="External" Id="rId355"/><Relationship Type="http://schemas.openxmlformats.org/officeDocument/2006/relationships/hyperlink" Target="https://dart.fss.or.kr/dsaf001/main.do?rcpNo=20221025000379" TargetMode="External" Id="rId356"/><Relationship Type="http://schemas.openxmlformats.org/officeDocument/2006/relationships/hyperlink" Target="https://news.bizwatch.co.kr/article/mobile/2022/10/26/0022" TargetMode="External" Id="rId357"/><Relationship Type="http://schemas.openxmlformats.org/officeDocument/2006/relationships/hyperlink" Target="https://dart.fss.or.kr/dsaf001/main.do?rcpNo=20230320000724" TargetMode="External" Id="rId358"/><Relationship Type="http://schemas.openxmlformats.org/officeDocument/2006/relationships/hyperlink" Target="https://dart.fss.or.kr/dsaf001/main.do?rcpNo=20240318000857" TargetMode="External" Id="rId359"/><Relationship Type="http://schemas.openxmlformats.org/officeDocument/2006/relationships/hyperlink" Target="https://dart.fss.or.kr/dsaf001/main.do?rcpNo=20250319000884" TargetMode="External" Id="rId360"/><Relationship Type="http://schemas.openxmlformats.org/officeDocument/2006/relationships/hyperlink" Target="https://dart.fss.or.kr/dsaf001/main.do?rcpNo=20260318001469" TargetMode="External" Id="rId361"/><Relationship Type="http://schemas.openxmlformats.org/officeDocument/2006/relationships/hyperlink" Target="https://www.dailian.co.kr/news/view/1170981/" TargetMode="External" Id="rId362"/><Relationship Type="http://schemas.openxmlformats.org/officeDocument/2006/relationships/hyperlink" Target="https://dart.fss.or.kr/dsaf001/main.do?rcpNo=20211013900576" TargetMode="External" Id="rId363"/><Relationship Type="http://schemas.openxmlformats.org/officeDocument/2006/relationships/hyperlink" Target="https://dart.fss.or.kr/dsaf001/main.do?rcpNo=20211013900574" TargetMode="External" Id="rId364"/><Relationship Type="http://schemas.openxmlformats.org/officeDocument/2006/relationships/hyperlink" Target="https://dart.fss.or.kr/dsaf001/main.do?rcpNo=20211015000370" TargetMode="External" Id="rId365"/><Relationship Type="http://schemas.openxmlformats.org/officeDocument/2006/relationships/hyperlink" Target="https://dart.fss.or.kr/dsaf001/main.do?rcpNo=20210708000404" TargetMode="External" Id="rId366"/><Relationship Type="http://schemas.openxmlformats.org/officeDocument/2006/relationships/hyperlink" Target="https://dart.fss.or.kr/dsaf001/main.do?rcpNo=20210630900064" TargetMode="External" Id="rId367"/><Relationship Type="http://schemas.openxmlformats.org/officeDocument/2006/relationships/hyperlink" Target="https://dart.fss.or.kr/dsaf001/main.do?rcpNo=20200730000319" TargetMode="External" Id="rId368"/><Relationship Type="http://schemas.openxmlformats.org/officeDocument/2006/relationships/hyperlink" Target="https://dart.fss.or.kr/dsaf001/main.do?rcpNo=20210407002355" TargetMode="External" Id="rId369"/><Relationship Type="http://schemas.openxmlformats.org/officeDocument/2006/relationships/hyperlink" Target="https://dart.fss.or.kr/dsaf001/main.do?rcpNo=20230331003849" TargetMode="External" Id="rId370"/><Relationship Type="http://schemas.openxmlformats.org/officeDocument/2006/relationships/hyperlink" Target="https://dart.fss.or.kr/dsaf001/main.do?rcpNo=20260407002377" TargetMode="External" Id="rId371"/><Relationship Type="http://schemas.openxmlformats.org/officeDocument/2006/relationships/hyperlink" Target="https://dart.fss.or.kr/dsaf001/main.do?rcpNo=20220415000352" TargetMode="External" Id="rId372"/><Relationship Type="http://schemas.openxmlformats.org/officeDocument/2006/relationships/hyperlink" Target="https://dart.fss.or.kr/dsaf001/main.do?rcpNo=20221207000290" TargetMode="External" Id="rId373"/><Relationship Type="http://schemas.openxmlformats.org/officeDocument/2006/relationships/hyperlink" Target="https://dart.fss.or.kr/dsaf001/main.do?rcpNo=20260318001469" TargetMode="External" Id="rId374"/><Relationship Type="http://schemas.openxmlformats.org/officeDocument/2006/relationships/hyperlink" Target="https://dart.fss.or.kr/dsaf001/main.do?rcpNo=20210322001139" TargetMode="External" Id="rId375"/><Relationship Type="http://schemas.openxmlformats.org/officeDocument/2006/relationships/hyperlink" Target="https://query1.finance.yahoo.com/v8/finance/chart/035760.KQ?period1=1633651200&amp;period2=1634342400&amp;interval=1d" TargetMode="External" Id="rId376"/><Relationship Type="http://schemas.openxmlformats.org/officeDocument/2006/relationships/hyperlink" Target="https://www.newsis.com/view/NISX20210107_0001297459" TargetMode="External" Id="rId377"/><Relationship Type="http://schemas.openxmlformats.org/officeDocument/2006/relationships/hyperlink" Target="https://ceoscoredaily.com/page/view/2021110416212385568" TargetMode="External" Id="rId378"/><Relationship Type="http://schemas.openxmlformats.org/officeDocument/2006/relationships/hyperlink" Target="https://byline.network/2025/06/10_tving_wwave/" TargetMode="External" Id="rId379"/><Relationship Type="http://schemas.openxmlformats.org/officeDocument/2006/relationships/hyperlink" Target="https://news.mtn.co.kr/news-detail/2026033111383948311" TargetMode="External" Id="rId380"/><Relationship Type="http://schemas.openxmlformats.org/officeDocument/2006/relationships/hyperlink" Target="https://dart.fss.or.kr/dsaf001/main.do?rcpNo=20211119900173" TargetMode="External" Id="rId381"/><Relationship Type="http://schemas.openxmlformats.org/officeDocument/2006/relationships/hyperlink" Target="https://dart.fss.or.kr/dsaf001/main.do?rcpNo=20211119900185" TargetMode="External" Id="rId382"/><Relationship Type="http://schemas.openxmlformats.org/officeDocument/2006/relationships/hyperlink" Target="https://dart.fss.or.kr/dsaf001/main.do?rcpNo=20211119900191" TargetMode="External" Id="rId383"/><Relationship Type="http://schemas.openxmlformats.org/officeDocument/2006/relationships/hyperlink" Target="https://dart.fss.or.kr/dsaf001/main.do?rcpNo=20211119900194" TargetMode="External" Id="rId384"/><Relationship Type="http://schemas.openxmlformats.org/officeDocument/2006/relationships/hyperlink" Target="https://dart.fss.or.kr/dsaf001/main.do?rcpNo=20211229900457" TargetMode="External" Id="rId385"/><Relationship Type="http://schemas.openxmlformats.org/officeDocument/2006/relationships/hyperlink" Target="https://dart.fss.or.kr/dsaf001/main.do?rcpNo=20220113900426" TargetMode="External" Id="rId386"/><Relationship Type="http://schemas.openxmlformats.org/officeDocument/2006/relationships/hyperlink" Target="https://dart.fss.or.kr/dsaf001/main.do?rcpNo=20220119900349" TargetMode="External" Id="rId387"/><Relationship Type="http://schemas.openxmlformats.org/officeDocument/2006/relationships/hyperlink" Target="https://www.sec.gov/Archives/edgar/data/1766363/000119312521334427/d148090d8k.htm" TargetMode="External" Id="rId388"/><Relationship Type="http://schemas.openxmlformats.org/officeDocument/2006/relationships/hyperlink" Target="https://www.sec.gov/Archives/edgar/data/1766363/000119312521334427/d148090dex991.htm" TargetMode="External" Id="rId389"/><Relationship Type="http://schemas.openxmlformats.org/officeDocument/2006/relationships/hyperlink" Target="https://www.sec.gov/Archives/edgar/data/1766363/000119312522011848/d265262dex991.htm" TargetMode="External" Id="rId390"/><Relationship Type="http://schemas.openxmlformats.org/officeDocument/2006/relationships/hyperlink" Target="https://www.sec.gov/Archives/edgar/data/1766363/000095017023005121/edr-20221231.htm" TargetMode="External" Id="rId391"/><Relationship Type="http://schemas.openxmlformats.org/officeDocument/2006/relationships/hyperlink" Target="https://www.sec.gov/Archives/edgar/data/1766363/000095017024021653/edr-20231231.htm" TargetMode="External" Id="rId392"/><Relationship Type="http://schemas.openxmlformats.org/officeDocument/2006/relationships/hyperlink" Target="https://www.sec.gov/Archives/edgar/data/1766363/000095017025028394/edr-20241231.htm" TargetMode="External" Id="rId393"/><Relationship Type="http://schemas.openxmlformats.org/officeDocument/2006/relationships/hyperlink" Target="https://www.kedglobal.com/newsView/ked202111230011" TargetMode="External" Id="rId394"/><Relationship Type="http://schemas.openxmlformats.org/officeDocument/2006/relationships/hyperlink" Target="https://dart.fss.or.kr/dsaf001/main.do?rcpNo=20220321001256" TargetMode="External" Id="rId395"/><Relationship Type="http://schemas.openxmlformats.org/officeDocument/2006/relationships/hyperlink" Target="https://dart.fss.or.kr/dsaf001/main.do?rcpNo=20230320000724" TargetMode="External" Id="rId396"/><Relationship Type="http://schemas.openxmlformats.org/officeDocument/2006/relationships/hyperlink" Target="https://dart.fss.or.kr/dsaf001/main.do?rcpNo=20240318000857" TargetMode="External" Id="rId397"/><Relationship Type="http://schemas.openxmlformats.org/officeDocument/2006/relationships/hyperlink" Target="https://dealsite.co.kr/articles/117814" TargetMode="External" Id="rId398"/><Relationship Type="http://schemas.openxmlformats.org/officeDocument/2006/relationships/hyperlink" Target="https://dart.fss.or.kr/dsaf001/main.do?rcpNo=20250319000884" TargetMode="External" Id="rId399"/><Relationship Type="http://schemas.openxmlformats.org/officeDocument/2006/relationships/hyperlink" Target="https://dart.fss.or.kr/dsaf001/main.do?rcpNo=20260318001469" TargetMode="External" Id="rId400"/><Relationship Type="http://schemas.openxmlformats.org/officeDocument/2006/relationships/hyperlink" Target="https://dart.fss.or.kr/dsaf001/main.do?rcpNo=20260814002422" TargetMode="External" Id="rId401"/><Relationship Type="http://schemas.openxmlformats.org/officeDocument/2006/relationships/hyperlink" Target="https://newsroom.cj.net/cj-enms-endeavor-content-rebrands-as-fifth-season/" TargetMode="External" Id="rId402"/><Relationship Type="http://schemas.openxmlformats.org/officeDocument/2006/relationships/hyperlink" Target="https://news.mtn.co.kr/news-detail/2023082416243261543" TargetMode="External" Id="rId403"/><Relationship Type="http://schemas.openxmlformats.org/officeDocument/2006/relationships/hyperlink" Target="https://www.fse.or.jp/files/lis_tkj/23121196020.pdf" TargetMode="External" Id="rId404"/><Relationship Type="http://schemas.openxmlformats.org/officeDocument/2006/relationships/hyperlink" Target="https://files-scs.pstatic.net/2024/02/08/kRIfVSHxXr/24%EB%85%842%EC%9B%94%20CJ_ENM%20IR%EC%9E%90%EB%A3%8C.pdf" TargetMode="External" Id="rId405"/><Relationship Type="http://schemas.openxmlformats.org/officeDocument/2006/relationships/hyperlink" Target="https://core.asiae.co.kr/article/2024060508071536679" TargetMode="External" Id="rId406"/><Relationship Type="http://schemas.openxmlformats.org/officeDocument/2006/relationships/hyperlink" Target="https://files-scs.pstatic.net/2024/11/14/g8VCFgsnEh/3Q24%20CJENM.pdf" TargetMode="External" Id="rId407"/><Relationship Type="http://schemas.openxmlformats.org/officeDocument/2006/relationships/hyperlink" Target="https://file.alphasquare.co.kr/media/pdfs/company-report/%EB%A9%94%EB%A6%AC%EC%B8%A020250213CJ%20ENM.pdf" TargetMode="External" Id="rId408"/><Relationship Type="http://schemas.openxmlformats.org/officeDocument/2006/relationships/hyperlink" Target="https://stock.pstatic.net/stock-research/company/66/20250213_company_194335000.pdf" TargetMode="External" Id="rId409"/><Relationship Type="http://schemas.openxmlformats.org/officeDocument/2006/relationships/hyperlink" Target="https://file.alphasquare.co.kr/media/pdfs/company-report/%EB%A9%94%EB%A6%AC%EC%B8%A020250808CJENM.pdf" TargetMode="External" Id="rId410"/><Relationship Type="http://schemas.openxmlformats.org/officeDocument/2006/relationships/hyperlink" Target="https://kind.krx.co.kr/external/dst/irReference/18004/CJ_ENM_2025_4Q_Kor.pdf" TargetMode="External" Id="rId411"/><Relationship Type="http://schemas.openxmlformats.org/officeDocument/2006/relationships/hyperlink" Target="https://cjnews.cj.net/cj-enm-2025%eb%85%84-%eb%a7%a4%ec%b6%9c-5%ec%a1%b0-1345%ec%96%b5%ec%9b%90-%ec%98%81%ec%97%85%ec%9d%b4%ec%9d%b5-1329%ec%96%b5%ec%9b%90-%ec%82%ac%ec%97%85-%eb%aa%a8%eb%8d%b8-%ea%b3%a0%eb%8f%84/" TargetMode="External" Id="rId412"/><Relationship Type="http://schemas.openxmlformats.org/officeDocument/2006/relationships/hyperlink" Target="https://www.broadcastnow.co.uk/broadcast-international/fifth-seasons-chris-rice-to-step-down/5209385.article" TargetMode="External" Id="rId413"/><Relationship Type="http://schemas.openxmlformats.org/officeDocument/2006/relationships/hyperlink" Target="https://techcrunch.com/2026/02/12/apple-acquires-all-rights-to-severance-will-produce-future-seasons-in-house/" TargetMode="External" Id="rId414"/><Relationship Type="http://schemas.openxmlformats.org/officeDocument/2006/relationships/hyperlink" Target="https://www.broadcastnow.co.uk/broadcast-international/apple-tv-buys-out-severance-from-fifth-season/5213779.article" TargetMode="External" Id="rId415"/><Relationship Type="http://schemas.openxmlformats.org/officeDocument/2006/relationships/hyperlink" Target="https://www.broadcastnow.co.uk/broadcast-international/fifth-season-reorganises-us-television-team/5214025.article" TargetMode="External" Id="rId416"/><Relationship Type="http://schemas.openxmlformats.org/officeDocument/2006/relationships/hyperlink" Target="https://www.sfnet.com/home/chapters/canada/news-detail/2026/03/18/fifth-season-closes-$500-million-credit-facility-led-by-j.p.-morgan" TargetMode="External" Id="rId417"/><Relationship Type="http://schemas.openxmlformats.org/officeDocument/2006/relationships/hyperlink" Target="https://query1.finance.yahoo.com/v8/finance/chart/035760.KQ?period1=1636470000&amp;period2=1638198000&amp;interval=1d" TargetMode="External" Id="rId418"/><Relationship Type="http://schemas.openxmlformats.org/officeDocument/2006/relationships/hyperlink" Target="https://dart.fss.or.kr/dsaf001/main.do?rcpNo=20211115001194" TargetMode="External" Id="rId419"/><Relationship Type="http://schemas.openxmlformats.org/officeDocument/2006/relationships/hyperlink" Target="https://dart.fss.or.kr/dsaf001/main.do?rcpNo=20220209900186" TargetMode="External" Id="rId420"/><Relationship Type="http://schemas.openxmlformats.org/officeDocument/2006/relationships/hyperlink" Target="https://dart.fss.or.kr/dsaf001/main.do?rcpNo=20211125900660" TargetMode="External" Id="rId421"/><Relationship Type="http://schemas.openxmlformats.org/officeDocument/2006/relationships/hyperlink" Target="https://dart.fss.or.kr/dsaf001/main.do?rcpNo=20220701000087" TargetMode="External" Id="rId422"/><Relationship Type="http://schemas.openxmlformats.org/officeDocument/2006/relationships/hyperlink" Target="https://dart.fss.or.kr/dsaf001/main.do?rcpNo=20220701000088" TargetMode="External" Id="rId423"/><Relationship Type="http://schemas.openxmlformats.org/officeDocument/2006/relationships/hyperlink" Target="https://dart.fss.or.kr/dsaf001/main.do?rcpNo=20180330003559" TargetMode="External" Id="rId424"/><Relationship Type="http://schemas.openxmlformats.org/officeDocument/2006/relationships/hyperlink" Target="https://magazine.hankyung.com/business/article/201705295219b" TargetMode="External" Id="rId425"/><Relationship Type="http://schemas.openxmlformats.org/officeDocument/2006/relationships/hyperlink" Target="https://dart.fss.or.kr/dsaf001/main.do?rcpNo=20220321001256" TargetMode="External" Id="rId426"/><Relationship Type="http://schemas.openxmlformats.org/officeDocument/2006/relationships/hyperlink" Target="https://biz.newdaily.co.kr/site/data/html/2021/04/15/2021041500191.html" TargetMode="External" Id="rId427"/><Relationship Type="http://schemas.openxmlformats.org/officeDocument/2006/relationships/hyperlink" Target="https://dart.fss.or.kr/dsaf001/main.do?rcpNo=20230320000724" TargetMode="External" Id="rId428"/><Relationship Type="http://schemas.openxmlformats.org/officeDocument/2006/relationships/hyperlink" Target="https://dart.fss.or.kr/dsaf001/main.do?rcpNo=20230331002494" TargetMode="External" Id="rId429"/><Relationship Type="http://schemas.openxmlformats.org/officeDocument/2006/relationships/hyperlink" Target="https://dart.fss.or.kr/dsaf001/main.do?rcpNo=20240402002799" TargetMode="External" Id="rId430"/><Relationship Type="http://schemas.openxmlformats.org/officeDocument/2006/relationships/hyperlink" Target="https://dart.fss.or.kr/dsaf001/main.do?rcpNo=20260402002612" TargetMode="External" Id="rId431"/><Relationship Type="http://schemas.openxmlformats.org/officeDocument/2006/relationships/hyperlink" Target="https://dealsite.co.kr/articles/96110" TargetMode="External" Id="rId432"/><Relationship Type="http://schemas.openxmlformats.org/officeDocument/2006/relationships/hyperlink" Target="https://newstomato.com/ReadNews.aspx?no=1251026" TargetMode="External" Id="rId433"/><Relationship Type="http://schemas.openxmlformats.org/officeDocument/2006/relationships/hyperlink" Target="https://query1.finance.yahoo.com/v8/finance/chart/035760.KQ" TargetMode="External" Id="rId434"/><Relationship Type="http://schemas.openxmlformats.org/officeDocument/2006/relationships/hyperlink" Target="https://dart.fss.or.kr/dsaf001/main.do?rcpNo=20221025000386" TargetMode="External" Id="rId435"/><Relationship Type="http://schemas.openxmlformats.org/officeDocument/2006/relationships/hyperlink" Target="https://dart.fss.or.kr/dsaf001/main.do?rcpNo=20221025000439" TargetMode="External" Id="rId436"/><Relationship Type="http://schemas.openxmlformats.org/officeDocument/2006/relationships/hyperlink" Target="https://dart.fss.or.kr/dsaf001/main.do?rcpNo=20210322000740" TargetMode="External" Id="rId437"/><Relationship Type="http://schemas.openxmlformats.org/officeDocument/2006/relationships/hyperlink" Target="https://www.newdaily.co.kr/site/data/html/2020/02/12/2020021200005.amp.html" TargetMode="External" Id="rId438"/><Relationship Type="http://schemas.openxmlformats.org/officeDocument/2006/relationships/hyperlink" Target="https://dart.fss.or.kr/dsaf001/main.do?rcpNo=20220411001617" TargetMode="External" Id="rId439"/><Relationship Type="http://schemas.openxmlformats.org/officeDocument/2006/relationships/hyperlink" Target="https://dart.fss.or.kr/dsaf001/main.do?rcpNo=20221025000396" TargetMode="External" Id="rId440"/><Relationship Type="http://schemas.openxmlformats.org/officeDocument/2006/relationships/hyperlink" Target="https://dart.fss.or.kr/dsaf001/main.do?rcpNo=20230320000724" TargetMode="External" Id="rId441"/><Relationship Type="http://schemas.openxmlformats.org/officeDocument/2006/relationships/hyperlink" Target="https://dart.fss.or.kr/dsaf001/main.do?rcpNo=20221219000195" TargetMode="External" Id="rId442"/><Relationship Type="http://schemas.openxmlformats.org/officeDocument/2006/relationships/hyperlink" Target="https://dart.fss.or.kr/dsaf001/main.do?rcpNo=20240318000857" TargetMode="External" Id="rId443"/><Relationship Type="http://schemas.openxmlformats.org/officeDocument/2006/relationships/hyperlink" Target="https://dart.fss.or.kr/dsaf001/main.do?rcpNo=20260318001469" TargetMode="External" Id="rId444"/><Relationship Type="http://schemas.openxmlformats.org/officeDocument/2006/relationships/hyperlink" Target="https://dart.fss.or.kr/dsaf001/main.do?rcpNo=20240329002056" TargetMode="External" Id="rId445"/><Relationship Type="http://schemas.openxmlformats.org/officeDocument/2006/relationships/hyperlink" Target="https://dart.fss.or.kr/dsaf001/main.do?rcpNo=20260326001103" TargetMode="External" Id="rId446"/><Relationship Type="http://schemas.openxmlformats.org/officeDocument/2006/relationships/hyperlink" Target="https://dart.fss.or.kr/dsaf001/main.do?rcpNo=20260204000236" TargetMode="External" Id="rId447"/><Relationship Type="http://schemas.openxmlformats.org/officeDocument/2006/relationships/hyperlink" Target="https://dart.fss.or.kr/dsaf001/main.do?rcpNo=20260420000459" TargetMode="External" Id="rId448"/><Relationship Type="http://schemas.openxmlformats.org/officeDocument/2006/relationships/hyperlink" Target="https://dart.fss.or.kr/dsaf001/main.do?rcpNo=20230320000724" TargetMode="External" Id="rId449"/><Relationship Type="http://schemas.openxmlformats.org/officeDocument/2006/relationships/hyperlink" Target="https://query1.finance.yahoo.com/v8/finance/chart/035760.KQ?period1=1666137600&amp;period2=1666915200&amp;interval=1d" TargetMode="External" Id="rId450"/><Relationship Type="http://schemas.openxmlformats.org/officeDocument/2006/relationships/hyperlink" Target="https://economist.co.kr/article/view/ecn202207180076" TargetMode="External" Id="rId451"/><Relationship Type="http://schemas.openxmlformats.org/officeDocument/2006/relationships/hyperlink" Target="https://news.bizwatch.co.kr/article/mobile/2022/10/26/0022" TargetMode="External" Id="rId452"/><Relationship Type="http://schemas.openxmlformats.org/officeDocument/2006/relationships/hyperlink" Target="https://dart.fss.or.kr/dsaf001/main.do?rcpNo=20221025000369" TargetMode="External" Id="rId453"/><Relationship Type="http://schemas.openxmlformats.org/officeDocument/2006/relationships/hyperlink" Target="https://dart.fss.or.kr/dsaf001/main.do?rcpNo=20221025000515" TargetMode="External" Id="rId454"/><Relationship Type="http://schemas.openxmlformats.org/officeDocument/2006/relationships/hyperlink" Target="https://dart.fss.or.kr/dsaf001/main.do?rcpNo=20200330004766" TargetMode="External" Id="rId455"/><Relationship Type="http://schemas.openxmlformats.org/officeDocument/2006/relationships/hyperlink" Target="https://dart.fss.or.kr/dsaf001/main.do?rcpNo=20210409001253" TargetMode="External" Id="rId456"/><Relationship Type="http://schemas.openxmlformats.org/officeDocument/2006/relationships/hyperlink" Target="https://dart.fss.or.kr/dsaf001/main.do?rcpNo=20220411001654" TargetMode="External" Id="rId457"/><Relationship Type="http://schemas.openxmlformats.org/officeDocument/2006/relationships/hyperlink" Target="https://economist.co.kr/article/view/ecn202207180076" TargetMode="External" Id="rId458"/><Relationship Type="http://schemas.openxmlformats.org/officeDocument/2006/relationships/hyperlink" Target="https://dart.fss.or.kr/dsaf001/main.do?rcpNo=20221025000396" TargetMode="External" Id="rId459"/><Relationship Type="http://schemas.openxmlformats.org/officeDocument/2006/relationships/hyperlink" Target="https://dart.fss.or.kr/dsaf001/main.do?rcpNo=20230320000724" TargetMode="External" Id="rId460"/><Relationship Type="http://schemas.openxmlformats.org/officeDocument/2006/relationships/hyperlink" Target="https://dart.fss.or.kr/dsaf001/main.do?rcpNo=20221219000195" TargetMode="External" Id="rId461"/><Relationship Type="http://schemas.openxmlformats.org/officeDocument/2006/relationships/hyperlink" Target="https://dart.fss.or.kr/dsaf001/main.do?rcpNo=20240318000857" TargetMode="External" Id="rId462"/><Relationship Type="http://schemas.openxmlformats.org/officeDocument/2006/relationships/hyperlink" Target="https://dart.fss.or.kr/dsaf001/main.do?rcpNo=20260318001469" TargetMode="External" Id="rId463"/><Relationship Type="http://schemas.openxmlformats.org/officeDocument/2006/relationships/hyperlink" Target="https://dart.fss.or.kr/dsaf001/main.do?rcpNo=20240329002056" TargetMode="External" Id="rId464"/><Relationship Type="http://schemas.openxmlformats.org/officeDocument/2006/relationships/hyperlink" Target="https://dart.fss.or.kr/dsaf001/main.do?rcpNo=20260326001103" TargetMode="External" Id="rId465"/><Relationship Type="http://schemas.openxmlformats.org/officeDocument/2006/relationships/hyperlink" Target="https://dart.fss.or.kr/dsaf001/main.do?rcpNo=20260204000236" TargetMode="External" Id="rId466"/><Relationship Type="http://schemas.openxmlformats.org/officeDocument/2006/relationships/hyperlink" Target="https://dart.fss.or.kr/dsaf001/main.do?rcpNo=20260420000459" TargetMode="External" Id="rId467"/><Relationship Type="http://schemas.openxmlformats.org/officeDocument/2006/relationships/hyperlink" Target="https://dart.fss.or.kr/dsaf001/main.do?rcpNo=20230320000724" TargetMode="External" Id="rId468"/><Relationship Type="http://schemas.openxmlformats.org/officeDocument/2006/relationships/hyperlink" Target="https://query1.finance.yahoo.com/v8/finance/chart/035760.KQ?period1=1666137600&amp;period2=1666915200&amp;interval=1d" TargetMode="External" Id="rId469"/><Relationship Type="http://schemas.openxmlformats.org/officeDocument/2006/relationships/hyperlink" Target="https://economist.co.kr/article/view/ecn202207180076" TargetMode="External" Id="rId470"/><Relationship Type="http://schemas.openxmlformats.org/officeDocument/2006/relationships/hyperlink" Target="https://news.bizwatch.co.kr/article/mobile/2022/10/26/0022" TargetMode="External" Id="rId471"/><Relationship Type="http://schemas.openxmlformats.org/officeDocument/2006/relationships/hyperlink" Target="https://dart.fss.or.kr/dsaf001/main.do?rcpNo=20221025000379" TargetMode="External" Id="rId472"/><Relationship Type="http://schemas.openxmlformats.org/officeDocument/2006/relationships/hyperlink" Target="https://dart.fss.or.kr/dsaf001/main.do?rcpNo=20221025000396" TargetMode="External" Id="rId473"/><Relationship Type="http://schemas.openxmlformats.org/officeDocument/2006/relationships/hyperlink" Target="https://dart.fss.or.kr/dsaf001/main.do?rcpNo=20210618000296" TargetMode="External" Id="rId474"/><Relationship Type="http://schemas.openxmlformats.org/officeDocument/2006/relationships/hyperlink" Target="https://dart.fss.or.kr/dsaf001/main.do?rcpNo=20180706000379" TargetMode="External" Id="rId475"/><Relationship Type="http://schemas.openxmlformats.org/officeDocument/2006/relationships/hyperlink" Target="https://dart.fss.or.kr/dsaf001/main.do?rcpNo=20170331004920" TargetMode="External" Id="rId476"/><Relationship Type="http://schemas.openxmlformats.org/officeDocument/2006/relationships/hyperlink" Target="https://dart.fss.or.kr/dsaf001/main.do?rcpNo=20220531000871" TargetMode="External" Id="rId477"/><Relationship Type="http://schemas.openxmlformats.org/officeDocument/2006/relationships/hyperlink" Target="https://dart.fss.or.kr/dsaf001/main.do?rcpNo=20210531001396" TargetMode="External" Id="rId478"/><Relationship Type="http://schemas.openxmlformats.org/officeDocument/2006/relationships/hyperlink" Target="https://dart.fss.or.kr/dsaf001/main.do?rcpNo=20220321001256" TargetMode="External" Id="rId479"/><Relationship Type="http://schemas.openxmlformats.org/officeDocument/2006/relationships/hyperlink" Target="https://dart.fss.or.kr/dsaf001/main.do?rcpNo=20230320000724" TargetMode="External" Id="rId480"/><Relationship Type="http://schemas.openxmlformats.org/officeDocument/2006/relationships/hyperlink" Target="https://dart.fss.or.kr/dsaf001/main.do?rcpNo=20240318000857" TargetMode="External" Id="rId481"/><Relationship Type="http://schemas.openxmlformats.org/officeDocument/2006/relationships/hyperlink" Target="https://dart.fss.or.kr/dsaf001/main.do?rcpNo=20260601001482" TargetMode="External" Id="rId482"/><Relationship Type="http://schemas.openxmlformats.org/officeDocument/2006/relationships/hyperlink" Target="https://dart.fss.or.kr/dsaf001/main.do?rcpNo=20260420000459" TargetMode="External" Id="rId483"/><Relationship Type="http://schemas.openxmlformats.org/officeDocument/2006/relationships/hyperlink" Target="https://query1.finance.yahoo.com/v8/finance/chart/035760.KQ?period1=1666310400&amp;period2=1666828800&amp;interval=1d" TargetMode="External" Id="rId484"/><Relationship Type="http://schemas.openxmlformats.org/officeDocument/2006/relationships/hyperlink" Target="https://news.bizwatch.co.kr/article/mobile/2022/10/26/0022" TargetMode="External" Id="rId485"/><Relationship Type="http://schemas.openxmlformats.org/officeDocument/2006/relationships/hyperlink" Target="https://dart.fss.or.kr/dsaf001/main.do?rcpNo=20221025000376" TargetMode="External" Id="rId486"/><Relationship Type="http://schemas.openxmlformats.org/officeDocument/2006/relationships/hyperlink" Target="https://dart.fss.or.kr/dsaf001/main.do?rcpNo=20221025000392" TargetMode="External" Id="rId487"/><Relationship Type="http://schemas.openxmlformats.org/officeDocument/2006/relationships/hyperlink" Target="https://dart.fss.or.kr/dsaf001/main.do?rcpNo=20221025000396" TargetMode="External" Id="rId488"/><Relationship Type="http://schemas.openxmlformats.org/officeDocument/2006/relationships/hyperlink" Target="https://dart.fss.or.kr/dsaf001/main.do?rcpNo=20220321001256" TargetMode="External" Id="rId489"/><Relationship Type="http://schemas.openxmlformats.org/officeDocument/2006/relationships/hyperlink" Target="https://dart.fss.or.kr/dsaf001/main.do?rcpNo=20220531001042" TargetMode="External" Id="rId490"/><Relationship Type="http://schemas.openxmlformats.org/officeDocument/2006/relationships/hyperlink" Target="https://dart.fss.or.kr/dsaf001/main.do?rcpNo=20220321001256" TargetMode="External" Id="rId491"/><Relationship Type="http://schemas.openxmlformats.org/officeDocument/2006/relationships/hyperlink" Target="https://dart.fss.or.kr/dsaf001/main.do?rcpNo=20230320000724" TargetMode="External" Id="rId492"/><Relationship Type="http://schemas.openxmlformats.org/officeDocument/2006/relationships/hyperlink" Target="https://dart.fss.or.kr/dsaf001/main.do?rcpNo=20240318000857" TargetMode="External" Id="rId493"/><Relationship Type="http://schemas.openxmlformats.org/officeDocument/2006/relationships/hyperlink" Target="https://dart.fss.or.kr/dsaf001/main.do?rcpNo=20260601001482" TargetMode="External" Id="rId494"/><Relationship Type="http://schemas.openxmlformats.org/officeDocument/2006/relationships/hyperlink" Target="https://dart.fss.or.kr/dsaf001/main.do?rcpNo=20260420000459" TargetMode="External" Id="rId495"/><Relationship Type="http://schemas.openxmlformats.org/officeDocument/2006/relationships/hyperlink" Target="https://www.webtoonguide.com/ko/board/news-column/25768" TargetMode="External" Id="rId496"/><Relationship Type="http://schemas.openxmlformats.org/officeDocument/2006/relationships/hyperlink" Target="https://news.bizwatch.co.kr/article/mobile/2022/10/26/0022" TargetMode="External" Id="rId497"/><Relationship Type="http://schemas.openxmlformats.org/officeDocument/2006/relationships/hyperlink" Target="https://query1.finance.yahoo.com/v8/finance/chart/035760.KQ?period1=1666310400&amp;period2=1666828800&amp;interval=1d" TargetMode="External" Id="rId498"/><Relationship Type="http://schemas.openxmlformats.org/officeDocument/2006/relationships/hyperlink" Target="https://query1.finance.yahoo.com/v8/finance/chart/KRW=X?period1=1666310400&amp;period2=1666828800&amp;interval=1d" TargetMode="External" Id="rId499"/><Relationship Type="http://schemas.openxmlformats.org/officeDocument/2006/relationships/hyperlink" Target="https://dart.fss.or.kr/dsaf001/main.do?rcpNo=20221025000373" TargetMode="External" Id="rId500"/><Relationship Type="http://schemas.openxmlformats.org/officeDocument/2006/relationships/hyperlink" Target="https://dart.fss.or.kr/dsaf001/main.do?rcpNo=20221025000441" TargetMode="External" Id="rId501"/><Relationship Type="http://schemas.openxmlformats.org/officeDocument/2006/relationships/hyperlink" Target="https://dart.fss.or.kr/dsaf001/main.do?rcpNo=20221025000396" TargetMode="External" Id="rId502"/><Relationship Type="http://schemas.openxmlformats.org/officeDocument/2006/relationships/hyperlink" Target="https://dart.fss.or.kr/dsaf001/main.do?rcpNo=20220531000913" TargetMode="External" Id="rId503"/><Relationship Type="http://schemas.openxmlformats.org/officeDocument/2006/relationships/hyperlink" Target="https://dart.fss.or.kr/dsaf001/main.do?rcpNo=20220321001256" TargetMode="External" Id="rId504"/><Relationship Type="http://schemas.openxmlformats.org/officeDocument/2006/relationships/hyperlink" Target="https://dart.fss.or.kr/dsaf001/main.do?rcpNo=20230320000724" TargetMode="External" Id="rId505"/><Relationship Type="http://schemas.openxmlformats.org/officeDocument/2006/relationships/hyperlink" Target="https://dart.fss.or.kr/dsaf001/main.do?rcpNo=20240318000857" TargetMode="External" Id="rId506"/><Relationship Type="http://schemas.openxmlformats.org/officeDocument/2006/relationships/hyperlink" Target="https://dart.fss.or.kr/dsaf001/main.do?rcpNo=20250319000884" TargetMode="External" Id="rId507"/><Relationship Type="http://schemas.openxmlformats.org/officeDocument/2006/relationships/hyperlink" Target="https://news.bizwatch.co.kr/article/mobile/2022/10/26/0022" TargetMode="External" Id="rId508"/><Relationship Type="http://schemas.openxmlformats.org/officeDocument/2006/relationships/hyperlink" Target="https://query1.finance.yahoo.com/v8/finance/chart/035760.KQ" TargetMode="External" Id="rId509"/><Relationship Type="http://schemas.openxmlformats.org/officeDocument/2006/relationships/hyperlink" Target="https://dart.fss.or.kr/dsaf001/main.do?rcpNo=20221221000396" TargetMode="External" Id="rId510"/><Relationship Type="http://schemas.openxmlformats.org/officeDocument/2006/relationships/hyperlink" Target="https://dart.fss.or.kr/dsaf001/main.do?rcpNo=20221221000467" TargetMode="External" Id="rId511"/><Relationship Type="http://schemas.openxmlformats.org/officeDocument/2006/relationships/hyperlink" Target="https://dart.fss.or.kr/dsaf001/main.do?rcpNo=20221221000459" TargetMode="External" Id="rId512"/><Relationship Type="http://schemas.openxmlformats.org/officeDocument/2006/relationships/hyperlink" Target="https://cjnews.cj.net/cj-enm-%EB%B8%8C%EB%9E%9C%EB%93%9C-%EC%82%AC%EC%97%85-%EC%A0%84%EB%AC%B8-%EC%9E%90%ED%9A%8C%EC%82%AC-%EB%B8%8C%EB%9E%9C%EB%93%9C%EC%9B%8D%EC%8A%A4-%EC%BD%94%EB%A6%AC%EC%95%84/" TargetMode="External" Id="rId513"/><Relationship Type="http://schemas.openxmlformats.org/officeDocument/2006/relationships/hyperlink" Target="https://dart.fss.or.kr/dsaf001/main.do?rcpNo=20220701000087" TargetMode="External" Id="rId514"/><Relationship Type="http://schemas.openxmlformats.org/officeDocument/2006/relationships/hyperlink" Target="https://dart.fss.or.kr/dsaf001/main.do?rcpNo=20210806000300" TargetMode="External" Id="rId515"/><Relationship Type="http://schemas.openxmlformats.org/officeDocument/2006/relationships/hyperlink" Target="https://dart.fss.or.kr/dsaf001/main.do?rcpNo=20230331002494" TargetMode="External" Id="rId516"/><Relationship Type="http://schemas.openxmlformats.org/officeDocument/2006/relationships/hyperlink" Target="https://dart.fss.or.kr/dsaf001/main.do?rcpNo=20240402002799" TargetMode="External" Id="rId517"/><Relationship Type="http://schemas.openxmlformats.org/officeDocument/2006/relationships/hyperlink" Target="https://dart.fss.or.kr/dsaf001/main.do?rcpNo=20250403001701" TargetMode="External" Id="rId518"/><Relationship Type="http://schemas.openxmlformats.org/officeDocument/2006/relationships/hyperlink" Target="https://dart.fss.or.kr/dsaf001/main.do?rcpNo=20260402002612" TargetMode="External" Id="rId519"/><Relationship Type="http://schemas.openxmlformats.org/officeDocument/2006/relationships/hyperlink" Target="https://dart.fss.or.kr/dsaf001/main.do?rcpNo=20230320000724" TargetMode="External" Id="rId520"/><Relationship Type="http://schemas.openxmlformats.org/officeDocument/2006/relationships/hyperlink" Target="https://dart.fss.or.kr/dsaf001/main.do?rcpNo=20240318000857" TargetMode="External" Id="rId521"/><Relationship Type="http://schemas.openxmlformats.org/officeDocument/2006/relationships/hyperlink" Target="https://dart.fss.or.kr/dsaf001/main.do?rcpNo=20250319000884" TargetMode="External" Id="rId522"/><Relationship Type="http://schemas.openxmlformats.org/officeDocument/2006/relationships/hyperlink" Target="https://dart.fss.or.kr/dsaf001/main.do?rcpNo=20260318001469" TargetMode="External" Id="rId523"/><Relationship Type="http://schemas.openxmlformats.org/officeDocument/2006/relationships/hyperlink" Target="https://newstomato.com/ReadNews.aspx?no=1251026" TargetMode="External" Id="rId524"/><Relationship Type="http://schemas.openxmlformats.org/officeDocument/2006/relationships/hyperlink" Target="https://query1.finance.yahoo.com/v8/finance/chart/035760.KQ" TargetMode="External" Id="rId525"/><Relationship Type="http://schemas.openxmlformats.org/officeDocument/2006/relationships/hyperlink" Target="https://dart.fss.or.kr/dsaf001/main.do?rcpNo=20231101000256" TargetMode="External" Id="rId526"/><Relationship Type="http://schemas.openxmlformats.org/officeDocument/2006/relationships/hyperlink" Target="https://cjnews.cj.net/cj-enm-%EB%B8%8C%EB%9E%9C%EB%93%9C%EC%9B%8D%EC%8A%A4-%EC%BD%94%EB%A6%AC%EC%95%84%E7%BE%8E-%EC%BB%B4%ED%8F%AC%ED%8A%B8%ED%99%94-%EB%9D%BD%ED%8F%AC%ED%8A%B8-%EC%A0%84%EA%B0%9C-%EB%B8%8C" TargetMode="External" Id="rId527"/><Relationship Type="http://schemas.openxmlformats.org/officeDocument/2006/relationships/hyperlink" Target="https://dart.fss.or.kr/dsaf001/main.do?rcpNo=20231123000328" TargetMode="External" Id="rId528"/><Relationship Type="http://schemas.openxmlformats.org/officeDocument/2006/relationships/hyperlink" Target="https://dart.fss.or.kr/dsaf001/main.do?rcpNo=20230407002154" TargetMode="External" Id="rId529"/><Relationship Type="http://schemas.openxmlformats.org/officeDocument/2006/relationships/hyperlink" Target="https://dart.fss.or.kr/dsaf001/main.do?rcpNo=20220412000144" TargetMode="External" Id="rId530"/><Relationship Type="http://schemas.openxmlformats.org/officeDocument/2006/relationships/hyperlink" Target="https://dart.fss.or.kr/dsaf001/main.do?rcpNo=20230331002494" TargetMode="External" Id="rId531"/><Relationship Type="http://schemas.openxmlformats.org/officeDocument/2006/relationships/hyperlink" Target="https://dart.fss.or.kr/dsaf001/main.do?rcpNo=20240402002799" TargetMode="External" Id="rId532"/><Relationship Type="http://schemas.openxmlformats.org/officeDocument/2006/relationships/hyperlink" Target="https://dart.fss.or.kr/dsaf001/main.do?rcpNo=20250403001701" TargetMode="External" Id="rId533"/><Relationship Type="http://schemas.openxmlformats.org/officeDocument/2006/relationships/hyperlink" Target="https://dart.fss.or.kr/dsaf001/main.do?rcpNo=20260402002612" TargetMode="External" Id="rId534"/><Relationship Type="http://schemas.openxmlformats.org/officeDocument/2006/relationships/hyperlink" Target="https://dart.fss.or.kr/dsaf001/main.do?rcpNo=20230320000724" TargetMode="External" Id="rId535"/><Relationship Type="http://schemas.openxmlformats.org/officeDocument/2006/relationships/hyperlink" Target="https://dart.fss.or.kr/dsaf001/main.do?rcpNo=20250319000884" TargetMode="External" Id="rId536"/><Relationship Type="http://schemas.openxmlformats.org/officeDocument/2006/relationships/hyperlink" Target="https://newstomato.com/ReadNews.aspx?no=1251026" TargetMode="External" Id="rId537"/><Relationship Type="http://schemas.openxmlformats.org/officeDocument/2006/relationships/hyperlink" Target="https://query1.finance.yahoo.com/v8/finance/chart/035760.KQ" TargetMode="External" Id="rId538"/><Relationship Type="http://schemas.openxmlformats.org/officeDocument/2006/relationships/hyperlink" Target="https://dart.fss.or.kr/dsaf001/main.do?rcpNo=20231123000406" TargetMode="External" Id="rId539"/><Relationship Type="http://schemas.openxmlformats.org/officeDocument/2006/relationships/hyperlink" Target="https://dart.fss.or.kr/dsaf001/main.do?rcpNo=20231201000022" TargetMode="External" Id="rId540"/><Relationship Type="http://schemas.openxmlformats.org/officeDocument/2006/relationships/hyperlink" Target="https://dart.fss.or.kr/dsaf001/main.do?rcpNo=20210310000585" TargetMode="External" Id="rId541"/><Relationship Type="http://schemas.openxmlformats.org/officeDocument/2006/relationships/hyperlink" Target="https://www.etnews.com/20210310000020" TargetMode="External" Id="rId542"/><Relationship Type="http://schemas.openxmlformats.org/officeDocument/2006/relationships/hyperlink" Target="https://dart.fss.or.kr/dsaf001/main.do?rcpNo=20230405003233" TargetMode="External" Id="rId543"/><Relationship Type="http://schemas.openxmlformats.org/officeDocument/2006/relationships/hyperlink" Target="https://dart.fss.or.kr/dsaf001/main.do?rcpNo=20230315001194" TargetMode="External" Id="rId544"/><Relationship Type="http://schemas.openxmlformats.org/officeDocument/2006/relationships/hyperlink" Target="https://dart.fss.or.kr/dsaf001/main.do?rcpNo=20230320000724" TargetMode="External" Id="rId545"/><Relationship Type="http://schemas.openxmlformats.org/officeDocument/2006/relationships/hyperlink" Target="https://dart.fss.or.kr/dsaf001/main.do?rcpNo=20240318000857" TargetMode="External" Id="rId546"/><Relationship Type="http://schemas.openxmlformats.org/officeDocument/2006/relationships/hyperlink" Target="https://dart.fss.or.kr/dsaf001/main.do?rcpNo=20231222000063" TargetMode="External" Id="rId547"/><Relationship Type="http://schemas.openxmlformats.org/officeDocument/2006/relationships/hyperlink" Target="https://dart.fss.or.kr/dsaf001/main.do?rcpNo=20240404001686" TargetMode="External" Id="rId548"/><Relationship Type="http://schemas.openxmlformats.org/officeDocument/2006/relationships/hyperlink" Target="https://dart.fss.or.kr/dsaf001/main.do?rcpNo=20250602000761" TargetMode="External" Id="rId549"/><Relationship Type="http://schemas.openxmlformats.org/officeDocument/2006/relationships/hyperlink" Target="https://dart.fss.or.kr/dsaf001/main.do?rcpNo=20260601001274" TargetMode="External" Id="rId550"/><Relationship Type="http://schemas.openxmlformats.org/officeDocument/2006/relationships/hyperlink" Target="https://newstomato.com/ReadNews.aspx?no=1209812" TargetMode="External" Id="rId551"/><Relationship Type="http://schemas.openxmlformats.org/officeDocument/2006/relationships/hyperlink" Target="https://dart.fss.or.kr/dsaf001/main.do?rcpNo=20231123000390" TargetMode="External" Id="rId552"/><Relationship Type="http://schemas.openxmlformats.org/officeDocument/2006/relationships/hyperlink" Target="https://www.fse.or.jp/files/lis_tkj/23121196020.pdf" TargetMode="External" Id="rId553"/><Relationship Type="http://schemas.openxmlformats.org/officeDocument/2006/relationships/hyperlink" Target="https://www.kedglobal.com/newsView/ked202312120004" TargetMode="External" Id="rId554"/><Relationship Type="http://schemas.openxmlformats.org/officeDocument/2006/relationships/hyperlink" Target="https://dart.fss.or.kr/dsaf001/main.do?rcpNo=20240318000857" TargetMode="External" Id="rId555"/><Relationship Type="http://schemas.openxmlformats.org/officeDocument/2006/relationships/hyperlink" Target="https://www.sec.gov/Archives/edgar/data/1766363/000095017024021653/edr-20231231.htm" TargetMode="External" Id="rId556"/><Relationship Type="http://schemas.openxmlformats.org/officeDocument/2006/relationships/hyperlink" Target="https://dealsite.co.kr/articles/117814" TargetMode="External" Id="rId557"/><Relationship Type="http://schemas.openxmlformats.org/officeDocument/2006/relationships/hyperlink" Target="https://news.mtn.co.kr/news-detail/2023082416243261543" TargetMode="External" Id="rId558"/><Relationship Type="http://schemas.openxmlformats.org/officeDocument/2006/relationships/hyperlink" Target="https://www.fse.or.jp/files/lis_tkj/23041396023.pdf" TargetMode="External" Id="rId559"/><Relationship Type="http://schemas.openxmlformats.org/officeDocument/2006/relationships/hyperlink" Target="https://www.fse.or.jp/files/lis_tkj/24011596020.pdf" TargetMode="External" Id="rId560"/><Relationship Type="http://schemas.openxmlformats.org/officeDocument/2006/relationships/hyperlink" Target="https://www.fse.or.jp/files/lis_tkj/24041596020.pdf" TargetMode="External" Id="rId561"/><Relationship Type="http://schemas.openxmlformats.org/officeDocument/2006/relationships/hyperlink" Target="https://query1.finance.yahoo.com/v8/finance/chart/9602.T?period1=1701356400&amp;period2=1702998000&amp;interval=1d&amp;events=split" TargetMode="External" Id="rId562"/><Relationship Type="http://schemas.openxmlformats.org/officeDocument/2006/relationships/hyperlink" Target="https://query1.finance.yahoo.com/v8/finance/chart/035760.KQ?period1=1701356400&amp;period2=1702998000&amp;interval=1d" TargetMode="External" Id="rId563"/><Relationship Type="http://schemas.openxmlformats.org/officeDocument/2006/relationships/hyperlink" Target="https://dart.fss.or.kr/dsaf001/main.do?rcpNo=20230320000724" TargetMode="External" Id="rId564"/><Relationship Type="http://schemas.openxmlformats.org/officeDocument/2006/relationships/hyperlink" Target="https://www.sec.gov/Archives/edgar/data/1766363/000095017023005121/edr-20221231.htm" TargetMode="External" Id="rId565"/><Relationship Type="http://schemas.openxmlformats.org/officeDocument/2006/relationships/hyperlink" Target="https://dart.fss.or.kr/dsaf001/main.do?rcpNo=20250319000884" TargetMode="External" Id="rId566"/><Relationship Type="http://schemas.openxmlformats.org/officeDocument/2006/relationships/hyperlink" Target="https://dart.fss.or.kr/dsaf001/main.do?rcpNo=20260318001469" TargetMode="External" Id="rId567"/><Relationship Type="http://schemas.openxmlformats.org/officeDocument/2006/relationships/hyperlink" Target="https://dart.fss.or.kr/dsaf001/main.do?rcpNo=20260814002422" TargetMode="External" Id="rId568"/><Relationship Type="http://schemas.openxmlformats.org/officeDocument/2006/relationships/hyperlink" Target="https://file.alphasquare.co.kr/media/pdfs/company-report/%EB%A9%94%EB%A6%AC%EC%B8%A020250213CJ%20ENM.pdf" TargetMode="External" Id="rId569"/><Relationship Type="http://schemas.openxmlformats.org/officeDocument/2006/relationships/hyperlink" Target="https://file.alphasquare.co.kr/media/pdfs/company-report/%EB%A9%94%EB%A6%AC%EC%B8%A020250808CJENM.pdf" TargetMode="External" Id="rId570"/><Relationship Type="http://schemas.openxmlformats.org/officeDocument/2006/relationships/hyperlink" Target="https://cjnews.cj.net/cj-enm-2025%eb%85%84-%eb%a7%a4%ec%b6%9c-5%ec%a1%b0-1345%ec%96%b5%ec%9b%90-%ec%98%81%ec%97%85%ec%9d%b4%ec%9d%b5-1329%ec%96%b5%ec%9b%90-%ec%82%ac%ec%97%85-%eb%aa%a8%eb%8d%b8-%ea%b3%a0%eb%8f%84/" TargetMode="External" Id="rId571"/><Relationship Type="http://schemas.openxmlformats.org/officeDocument/2006/relationships/hyperlink" Target="https://kind.krx.co.kr/external/dst/irReference/18004/CJ_ENM_2025_4Q_Kor.pdf" TargetMode="External" Id="rId572"/><Relationship Type="http://schemas.openxmlformats.org/officeDocument/2006/relationships/hyperlink" Target="https://files-scs.pstatic.net/2024/02/08/kRIfVSHxXr/24%EB%85%842%EC%9B%94%20CJ_ENM%20IR%EC%9E%90%EB%A3%8C.pdf" TargetMode="External" Id="rId573"/><Relationship Type="http://schemas.openxmlformats.org/officeDocument/2006/relationships/hyperlink" Target="https://core.asiae.co.kr/article/2024060508071536679" TargetMode="External" Id="rId574"/><Relationship Type="http://schemas.openxmlformats.org/officeDocument/2006/relationships/hyperlink" Target="https://www.broadcastnow.co.uk/broadcast-international/fifth-seasons-chris-rice-to-step-down/5209385.article" TargetMode="External" Id="rId575"/><Relationship Type="http://schemas.openxmlformats.org/officeDocument/2006/relationships/hyperlink" Target="https://techcrunch.com/2026/02/12/apple-acquires-all-rights-to-severance-will-produce-future-seasons-in-house/" TargetMode="External" Id="rId576"/><Relationship Type="http://schemas.openxmlformats.org/officeDocument/2006/relationships/hyperlink" Target="https://www.sfnet.com/home/chapters/canada/news-detail/2026/03/18/fifth-season-closes-$500-million-credit-facility-led-by-j.p.-morgan" TargetMode="External" Id="rId577"/><Relationship Type="http://schemas.openxmlformats.org/officeDocument/2006/relationships/hyperlink" Target="https://dart.fss.or.kr/dsaf001/main.do?rcpNo=20050527000001" TargetMode="External" Id="rId578"/><Relationship Type="http://schemas.openxmlformats.org/officeDocument/2006/relationships/hyperlink" Target="https://dart.fss.or.kr/dsaf001/main.do?rcpNo=20050527000002" TargetMode="External" Id="rId579"/><Relationship Type="http://schemas.openxmlformats.org/officeDocument/2006/relationships/hyperlink" Target="https://dart.fss.or.kr/dsaf001/main.do?rcpNo=20050526800049" TargetMode="External" Id="rId580"/><Relationship Type="http://schemas.openxmlformats.org/officeDocument/2006/relationships/hyperlink" Target="https://dart.fss.or.kr/dsaf001/main.do?rcpNo=20050526800143" TargetMode="External" Id="rId581"/><Relationship Type="http://schemas.openxmlformats.org/officeDocument/2006/relationships/hyperlink" Target="https://www.koreajoongangdaily.com/business/sk-telecom-buys-major-music-company/11562261" TargetMode="External" Id="rId582"/><Relationship Type="http://schemas.openxmlformats.org/officeDocument/2006/relationships/hyperlink" Target="https://dart.fss.or.kr/dsaf001/main.do?rcpNo=20050601000135" TargetMode="External" Id="rId583"/><Relationship Type="http://schemas.openxmlformats.org/officeDocument/2006/relationships/hyperlink" Target="https://dart.fss.or.kr/dsaf001/main.do?rcpNo=20050812001025" TargetMode="External" Id="rId584"/><Relationship Type="http://schemas.openxmlformats.org/officeDocument/2006/relationships/hyperlink" Target="https://dart.fss.or.kr/dsaf001/main.do?rcpNo=20050811000382" TargetMode="External" Id="rId585"/><Relationship Type="http://schemas.openxmlformats.org/officeDocument/2006/relationships/hyperlink" Target="https://dart.fss.or.kr/dsaf001/main.do?rcpNo=20050729900017" TargetMode="External" Id="rId586"/><Relationship Type="http://schemas.openxmlformats.org/officeDocument/2006/relationships/hyperlink" Target="https://dart.fss.or.kr/dsaf001/main.do?rcpNo=20050331000388" TargetMode="External" Id="rId587"/><Relationship Type="http://schemas.openxmlformats.org/officeDocument/2006/relationships/hyperlink" Target="https://dart.fss.or.kr/dsaf001/main.do?rcpNo=20090331002153" TargetMode="External" Id="rId588"/><Relationship Type="http://schemas.openxmlformats.org/officeDocument/2006/relationships/hyperlink" Target="https://dart.fss.or.kr/dsaf001/main.do?rcpNo=20180330003970" TargetMode="External" Id="rId589"/><Relationship Type="http://schemas.openxmlformats.org/officeDocument/2006/relationships/hyperlink" Target="https://dart.fss.or.kr/dsaf001/main.do?rcpNo=20081023000234" TargetMode="External" Id="rId590"/><Relationship Type="http://schemas.openxmlformats.org/officeDocument/2006/relationships/hyperlink" Target="https://dart.fss.or.kr/dsaf001/main.do?rcpNo=20111005900072" TargetMode="External" Id="rId591"/><Relationship Type="http://schemas.openxmlformats.org/officeDocument/2006/relationships/hyperlink" Target="https://dart.fss.or.kr/dsaf001/main.do?rcpNo=20050331001369" TargetMode="External" Id="rId592"/><Relationship Type="http://schemas.openxmlformats.org/officeDocument/2006/relationships/hyperlink" Target="https://dart.fss.or.kr/dsaf001/main.do?rcpNo=20050513002159" TargetMode="External" Id="rId593"/><Relationship Type="http://schemas.openxmlformats.org/officeDocument/2006/relationships/hyperlink" Target="https://dart.fss.or.kr/dsaf001/main.do?rcpNo=20080331002838" TargetMode="External" Id="rId594"/><Relationship Type="http://schemas.openxmlformats.org/officeDocument/2006/relationships/hyperlink" Target="https://dart.fss.or.kr/dsaf001/main.do?rcpNo=20081103000004" TargetMode="External" Id="rId595"/><Relationship Type="http://schemas.openxmlformats.org/officeDocument/2006/relationships/hyperlink" Target="https://dart.fss.or.kr/dsaf001/main.do?rcpNo=20081224000273" TargetMode="External" Id="rId596"/><Relationship Type="http://schemas.openxmlformats.org/officeDocument/2006/relationships/hyperlink" Target="https://dart.fss.or.kr/dsaf001/main.do?rcpNo=20081230000161" TargetMode="External" Id="rId597"/><Relationship Type="http://schemas.openxmlformats.org/officeDocument/2006/relationships/hyperlink" Target="https://dart.fss.or.kr/dsaf001/main.do?rcpNo=20081231000294" TargetMode="External" Id="rId598"/><Relationship Type="http://schemas.openxmlformats.org/officeDocument/2006/relationships/hyperlink" Target="https://dart.fss.or.kr/dsaf001/main.do?rcpNo=20081023000234" TargetMode="External" Id="rId599"/><Relationship Type="http://schemas.openxmlformats.org/officeDocument/2006/relationships/hyperlink" Target="https://dart.fss.or.kr/dsaf001/main.do?rcpNo=20081023000238" TargetMode="External" Id="rId600"/><Relationship Type="http://schemas.openxmlformats.org/officeDocument/2006/relationships/hyperlink" Target="https://www.sec.gov/Archives/edgar/data/1046327/000095013409004088/v51166e10vk.htm" TargetMode="External" Id="rId601"/><Relationship Type="http://schemas.openxmlformats.org/officeDocument/2006/relationships/hyperlink" Target="https://cn.realnetworks.com/node/750" TargetMode="External" Id="rId602"/><Relationship Type="http://schemas.openxmlformats.org/officeDocument/2006/relationships/hyperlink" Target="https://dart.fss.or.kr/dsaf001/main.do?rcpNo=20120618000009" TargetMode="External" Id="rId603"/><Relationship Type="http://schemas.openxmlformats.org/officeDocument/2006/relationships/hyperlink" Target="https://dart.fss.or.kr/dsaf001/main.do?rcpNo=20131108000171" TargetMode="External" Id="rId604"/><Relationship Type="http://schemas.openxmlformats.org/officeDocument/2006/relationships/hyperlink" Target="https://www.sec.gov/Archives/edgar/data/1046327/000104632714000014/a10k2013.htm" TargetMode="External" Id="rId605"/><Relationship Type="http://schemas.openxmlformats.org/officeDocument/2006/relationships/hyperlink" Target="https://www.sec.gov/Archives/edgar/data/1046327/000104632713000039/a10q2013q3.htm" TargetMode="External" Id="rId606"/><Relationship Type="http://schemas.openxmlformats.org/officeDocument/2006/relationships/hyperlink" Target="https://www.sec.gov/Archives/edgar/data/1046327/000104632722000089/rnwk-20221221.htm" TargetMode="External" Id="rId607"/><Relationship Type="http://schemas.openxmlformats.org/officeDocument/2006/relationships/hyperlink" Target="https://dart.fss.or.kr/dsaf001/main.do?rcpNo=20110331002940" TargetMode="External" Id="rId608"/><Relationship Type="http://schemas.openxmlformats.org/officeDocument/2006/relationships/hyperlink" Target="https://dart.fss.or.kr/dsaf001/main.do?rcpNo=20130329002149" TargetMode="External" Id="rId609"/><Relationship Type="http://schemas.openxmlformats.org/officeDocument/2006/relationships/hyperlink" Target="https://newstomato.com/ReadNews.aspx?no=1059274" TargetMode="External" Id="rId610"/><Relationship Type="http://schemas.openxmlformats.org/officeDocument/2006/relationships/hyperlink" Target="https://dart.fss.or.kr/dsaf001/main.do?rcpNo=20130625000090" TargetMode="External" Id="rId611"/><Relationship Type="http://schemas.openxmlformats.org/officeDocument/2006/relationships/hyperlink" Target="https://dart.fss.or.kr/dsaf001/main.do?rcpNo=20130626000012" TargetMode="External" Id="rId612"/><Relationship Type="http://schemas.openxmlformats.org/officeDocument/2006/relationships/hyperlink" Target="https://dart.fss.or.kr/dsaf001/main.do?rcpNo=20130701000201" TargetMode="External" Id="rId613"/><Relationship Type="http://schemas.openxmlformats.org/officeDocument/2006/relationships/hyperlink" Target="https://dart.fss.or.kr/dsaf001/main.do?rcpNo=20130326000272" TargetMode="External" Id="rId614"/><Relationship Type="http://schemas.openxmlformats.org/officeDocument/2006/relationships/hyperlink" Target="https://dart.fss.or.kr/dsaf001/main.do?rcpNo=20130515000401" TargetMode="External" Id="rId615"/><Relationship Type="http://schemas.openxmlformats.org/officeDocument/2006/relationships/hyperlink" Target="https://dart.fss.or.kr/dsaf001/main.do?rcpNo=20130329001639" TargetMode="External" Id="rId616"/><Relationship Type="http://schemas.openxmlformats.org/officeDocument/2006/relationships/hyperlink" Target="https://query1.finance.yahoo.com/v8/finance/chart/078930.KS?period1=1371686400&amp;period2=1372291200&amp;interval=1d" TargetMode="External" Id="rId617"/><Relationship Type="http://schemas.openxmlformats.org/officeDocument/2006/relationships/hyperlink" Target="https://dart.fss.or.kr/dsaf001/main.do?rcpNo=20130621800014" TargetMode="External" Id="rId618"/><Relationship Type="http://schemas.openxmlformats.org/officeDocument/2006/relationships/hyperlink" Target="https://www.etoday.co.kr/news/view/880763" TargetMode="External" Id="rId619"/><Relationship Type="http://schemas.openxmlformats.org/officeDocument/2006/relationships/hyperlink" Target="https://dart.fss.or.kr/dsaf001/main.do?rcpNo=20150327001506" TargetMode="External" Id="rId620"/><Relationship Type="http://schemas.openxmlformats.org/officeDocument/2006/relationships/hyperlink" Target="https://dart.fss.or.kr/dsaf001/main.do?rcpNo=20181221000031" TargetMode="External" Id="rId621"/><Relationship Type="http://schemas.openxmlformats.org/officeDocument/2006/relationships/hyperlink" Target="https://dart.fss.or.kr/dsaf001/main.do?rcpNo=20190401004141" TargetMode="External" Id="rId622"/><Relationship Type="http://schemas.openxmlformats.org/officeDocument/2006/relationships/hyperlink" Target="https://dart.fss.or.kr/dsaf001/main.do?rcpNo=20210917000017" TargetMode="External" Id="rId623"/><Relationship Type="http://schemas.openxmlformats.org/officeDocument/2006/relationships/hyperlink" Target="https://dart.fss.or.kr/dsaf001/main.do?rcpNo=20220614000231" TargetMode="External" Id="rId624"/><Relationship Type="http://schemas.openxmlformats.org/officeDocument/2006/relationships/hyperlink" Target="https://dart.fss.or.kr/dsaf001/main.do?rcpNo=20220708000240" TargetMode="External" Id="rId625"/><Relationship Type="http://schemas.openxmlformats.org/officeDocument/2006/relationships/hyperlink" Target="https://dart.fss.or.kr/dsaf001/main.do?rcpNo=20230403002769" TargetMode="External" Id="rId626"/><Relationship Type="http://schemas.openxmlformats.org/officeDocument/2006/relationships/hyperlink" Target="https://dart.fss.or.kr/dsaf001/main.do?rcpNo=20250328001417" TargetMode="External" Id="rId627"/><Relationship Type="http://schemas.openxmlformats.org/officeDocument/2006/relationships/hyperlink" Target="https://dart.fss.or.kr/dsaf001/main.do?rcpNo=20250609000084" TargetMode="External" Id="rId628"/><Relationship Type="http://schemas.openxmlformats.org/officeDocument/2006/relationships/hyperlink" Target="https://dart.fss.or.kr/dsaf001/main.do?rcpNo=20251110000335" TargetMode="External" Id="rId629"/><Relationship Type="http://schemas.openxmlformats.org/officeDocument/2006/relationships/hyperlink" Target="https://dart.fss.or.kr/dsaf001/main.do?rcpNo=20260324000136" TargetMode="External" Id="rId630"/><Relationship Type="http://schemas.openxmlformats.org/officeDocument/2006/relationships/hyperlink" Target="https://dart.fss.or.kr/dsaf001/main.do?rcpNo=20130226900133" TargetMode="External" Id="rId631"/><Relationship Type="http://schemas.openxmlformats.org/officeDocument/2006/relationships/hyperlink" Target="https://dart.fss.or.kr/dsaf001/main.do?rcpNo=20130312900899" TargetMode="External" Id="rId632"/><Relationship Type="http://schemas.openxmlformats.org/officeDocument/2006/relationships/hyperlink" Target="https://dart.fss.or.kr/dsaf001/main.do?rcpNo=20130510900495" TargetMode="External" Id="rId633"/><Relationship Type="http://schemas.openxmlformats.org/officeDocument/2006/relationships/hyperlink" Target="https://dart.fss.or.kr/dsaf001/main.do?rcpNo=20130718900278" TargetMode="External" Id="rId634"/><Relationship Type="http://schemas.openxmlformats.org/officeDocument/2006/relationships/hyperlink" Target="https://dart.fss.or.kr/dsaf001/main.do?rcpNo=20130725000032" TargetMode="External" Id="rId635"/><Relationship Type="http://schemas.openxmlformats.org/officeDocument/2006/relationships/hyperlink" Target="https://dart.fss.or.kr/dsaf001/main.do?rcpNo=20130910900207" TargetMode="External" Id="rId636"/><Relationship Type="http://schemas.openxmlformats.org/officeDocument/2006/relationships/hyperlink" Target="https://dart.fss.or.kr/dsaf001/main.do?rcpNo=20130916000094" TargetMode="External" Id="rId637"/><Relationship Type="http://schemas.openxmlformats.org/officeDocument/2006/relationships/hyperlink" Target="https://dart.fss.or.kr/dsaf001/main.do?rcpNo=20131008000235" TargetMode="External" Id="rId638"/><Relationship Type="http://schemas.openxmlformats.org/officeDocument/2006/relationships/hyperlink" Target="https://mobile.newsis.com/view/NISX20160111_0013829615" TargetMode="External" Id="rId639"/><Relationship Type="http://schemas.openxmlformats.org/officeDocument/2006/relationships/hyperlink" Target="https://m.ekn.kr/view.php?key=194576" TargetMode="External" Id="rId640"/><Relationship Type="http://schemas.openxmlformats.org/officeDocument/2006/relationships/hyperlink" Target="https://byline.network/2016/01/1-34/" TargetMode="External" Id="rId641"/><Relationship Type="http://schemas.openxmlformats.org/officeDocument/2006/relationships/hyperlink" Target="https://www.sec.gov/Archives/edgar/data/1015650/000119312514169627/d710664d20f.htm" TargetMode="External" Id="rId642"/><Relationship Type="http://schemas.openxmlformats.org/officeDocument/2006/relationships/hyperlink" Target="https://fchart.stock.naver.com/sise.nhn?symbol=016170&amp;timeframe=day&amp;count=5000&amp;requestType=0" TargetMode="External" Id="rId643"/><Relationship Type="http://schemas.openxmlformats.org/officeDocument/2006/relationships/hyperlink" Target="https://dart.fss.or.kr/dsaf001/main.do?rcpNo=20130329002149" TargetMode="External" Id="rId644"/><Relationship Type="http://schemas.openxmlformats.org/officeDocument/2006/relationships/hyperlink" Target="https://dart.fss.or.kr/dsaf001/main.do?rcpNo=20160330003232" TargetMode="External" Id="rId645"/><Relationship Type="http://schemas.openxmlformats.org/officeDocument/2006/relationships/hyperlink" Target="https://dart.fss.or.kr/dsaf001/main.do?rcpNo=20180330003970" TargetMode="External" Id="rId646"/><Relationship Type="http://schemas.openxmlformats.org/officeDocument/2006/relationships/hyperlink" Target="https://dart.fss.or.kr/dsaf001/main.do?rcpNo=20131108000054" TargetMode="External" Id="rId647"/><Relationship Type="http://schemas.openxmlformats.org/officeDocument/2006/relationships/hyperlink" Target="https://dart.fss.or.kr/dsaf001/main.do?rcpNo=20131108000171" TargetMode="External" Id="rId648"/><Relationship Type="http://schemas.openxmlformats.org/officeDocument/2006/relationships/hyperlink" Target="https://dart.fss.or.kr/dsaf001/main.do?rcpNo=20130910900207" TargetMode="External" Id="rId649"/><Relationship Type="http://schemas.openxmlformats.org/officeDocument/2006/relationships/hyperlink" Target="https://dart.fss.or.kr/dsaf001/main.do?rcpNo=20130916000094" TargetMode="External" Id="rId650"/><Relationship Type="http://schemas.openxmlformats.org/officeDocument/2006/relationships/hyperlink" Target="https://dart.fss.or.kr/dsaf001/main.do?rcpNo=20120618000009" TargetMode="External" Id="rId651"/><Relationship Type="http://schemas.openxmlformats.org/officeDocument/2006/relationships/hyperlink" Target="https://www.sec.gov/Archives/edgar/data/1046327/000104632714000014/a10k2013.htm" TargetMode="External" Id="rId652"/><Relationship Type="http://schemas.openxmlformats.org/officeDocument/2006/relationships/hyperlink" Target="https://m.ekn.kr/view.php?key=194576" TargetMode="External" Id="rId653"/><Relationship Type="http://schemas.openxmlformats.org/officeDocument/2006/relationships/hyperlink" Target="https://dart.fss.or.kr/dsaf001/main.do?rcpNo=20160111900142" TargetMode="External" Id="rId654"/><Relationship Type="http://schemas.openxmlformats.org/officeDocument/2006/relationships/hyperlink" Target="https://fchart.stock.naver.com/sise.nhn?symbol=016170&amp;timeframe=day&amp;count=5000&amp;requestType=0" TargetMode="External" Id="rId655"/><Relationship Type="http://schemas.openxmlformats.org/officeDocument/2006/relationships/hyperlink" Target="https://dart.fss.or.kr/dsaf001/main.do?rcpNo=20130329002149" TargetMode="External" Id="rId656"/><Relationship Type="http://schemas.openxmlformats.org/officeDocument/2006/relationships/hyperlink" Target="https://dart.fss.or.kr/dsaf001/main.do?rcpNo=20160330003232" TargetMode="External" Id="rId657"/><Relationship Type="http://schemas.openxmlformats.org/officeDocument/2006/relationships/hyperlink" Target="https://dart.fss.or.kr/dsaf001/main.do?rcpNo=20180330003970" TargetMode="External" Id="rId658"/><Relationship Type="http://schemas.openxmlformats.org/officeDocument/2006/relationships/hyperlink" Target="https://dart.fss.or.kr/dsaf001/main.do?rcpNo=20131218900244" TargetMode="External" Id="rId659"/><Relationship Type="http://schemas.openxmlformats.org/officeDocument/2006/relationships/hyperlink" Target="https://dart.fss.or.kr/dsaf001/main.do?rcpNo=20131125900077" TargetMode="External" Id="rId660"/><Relationship Type="http://schemas.openxmlformats.org/officeDocument/2006/relationships/hyperlink" Target="https://www.etoday.co.kr/news/view/827337" TargetMode="External" Id="rId661"/><Relationship Type="http://schemas.openxmlformats.org/officeDocument/2006/relationships/hyperlink" Target="https://www.ajunews.com/view/20131218181120300" TargetMode="External" Id="rId662"/><Relationship Type="http://schemas.openxmlformats.org/officeDocument/2006/relationships/hyperlink" Target="https://dart.fss.or.kr/dsaf001/main.do?rcpNo=20140331000799" TargetMode="External" Id="rId663"/><Relationship Type="http://schemas.openxmlformats.org/officeDocument/2006/relationships/hyperlink" Target="https://dart.fss.or.kr/dsaf001/main.do?rcpNo=20140516000135" TargetMode="External" Id="rId664"/><Relationship Type="http://schemas.openxmlformats.org/officeDocument/2006/relationships/hyperlink" Target="https://dart.fss.or.kr/dsaf001/main.do?rcpNo=20150330001108" TargetMode="External" Id="rId665"/><Relationship Type="http://schemas.openxmlformats.org/officeDocument/2006/relationships/hyperlink" Target="https://dart.fss.or.kr/dsaf001/main.do?rcpNo=20160330003232" TargetMode="External" Id="rId666"/><Relationship Type="http://schemas.openxmlformats.org/officeDocument/2006/relationships/hyperlink" Target="https://dart.fss.or.kr/dsaf001/main.do?rcpNo=20160330003232" TargetMode="External" Id="rId667"/><Relationship Type="http://schemas.openxmlformats.org/officeDocument/2006/relationships/hyperlink" Target="https://dart.fss.or.kr/dsaf001/main.do?rcpNo=20170406002061" TargetMode="External" Id="rId668"/><Relationship Type="http://schemas.openxmlformats.org/officeDocument/2006/relationships/hyperlink" Target="https://dart.fss.or.kr/dsaf001/main.do?rcpNo=20180330003970" TargetMode="External" Id="rId669"/><Relationship Type="http://schemas.openxmlformats.org/officeDocument/2006/relationships/hyperlink" Target="https://dart.fss.or.kr/dsaf001/main.do?rcpNo=20180518000350" TargetMode="External" Id="rId670"/><Relationship Type="http://schemas.openxmlformats.org/officeDocument/2006/relationships/hyperlink" Target="https://dart.fss.or.kr/dsaf001/main.do?rcpNo=20220513001167" TargetMode="External" Id="rId671"/><Relationship Type="http://schemas.openxmlformats.org/officeDocument/2006/relationships/hyperlink" Target="https://dart.fss.or.kr/dsaf001/main.do?rcpNo=20260331004595" TargetMode="External" Id="rId672"/><Relationship Type="http://schemas.openxmlformats.org/officeDocument/2006/relationships/hyperlink" Target="https://www.hankyung.com/article/202502244357i" TargetMode="External" Id="rId673"/><Relationship Type="http://schemas.openxmlformats.org/officeDocument/2006/relationships/hyperlink" Target="https://www.kakaocorp.com/page/detail/7748" TargetMode="External" Id="rId674"/><Relationship Type="http://schemas.openxmlformats.org/officeDocument/2006/relationships/hyperlink" Target="https://dart.fss.or.kr/dsaf001/main.do?rcpNo=20150519000024" TargetMode="External" Id="rId675"/><Relationship Type="http://schemas.openxmlformats.org/officeDocument/2006/relationships/hyperlink" Target="https://dart.fss.or.kr/dsaf001/main.do?rcpNo=20150817001426" TargetMode="External" Id="rId676"/><Relationship Type="http://schemas.openxmlformats.org/officeDocument/2006/relationships/hyperlink" Target="https://dart.fss.or.kr/dsaf001/main.do?rcpNo=20160330002170" TargetMode="External" Id="rId677"/><Relationship Type="http://schemas.openxmlformats.org/officeDocument/2006/relationships/hyperlink" Target="https://news.bizwatch.co.kr/article/market/2015/06/11/0014" TargetMode="External" Id="rId678"/><Relationship Type="http://schemas.openxmlformats.org/officeDocument/2006/relationships/hyperlink" Target="https://www.kakaocorp.com/page/detail/7940" TargetMode="External" Id="rId679"/><Relationship Type="http://schemas.openxmlformats.org/officeDocument/2006/relationships/hyperlink" Target="https://dart.fss.or.kr/dsaf001/main.do?rcpNo=20170331005003" TargetMode="External" Id="rId680"/><Relationship Type="http://schemas.openxmlformats.org/officeDocument/2006/relationships/hyperlink" Target="https://dart.fss.or.kr/dsaf001/main.do?rcpNo=20180330002462" TargetMode="External" Id="rId681"/><Relationship Type="http://schemas.openxmlformats.org/officeDocument/2006/relationships/hyperlink" Target="https://dart.fss.or.kr/dsaf001/main.do?rcpNo=20190401005013" TargetMode="External" Id="rId682"/><Relationship Type="http://schemas.openxmlformats.org/officeDocument/2006/relationships/hyperlink" Target="https://dart.fss.or.kr/dsaf001/main.do?rcpNo=20221215000270" TargetMode="External" Id="rId683"/><Relationship Type="http://schemas.openxmlformats.org/officeDocument/2006/relationships/hyperlink" Target="https://dart.fss.or.kr/dsaf001/main.do?rcpNo=20151125900112" TargetMode="External" Id="rId684"/><Relationship Type="http://schemas.openxmlformats.org/officeDocument/2006/relationships/hyperlink" Target="https://dart.fss.or.kr/dsaf001/main.do?rcpNo=20151111000070" TargetMode="External" Id="rId685"/><Relationship Type="http://schemas.openxmlformats.org/officeDocument/2006/relationships/hyperlink" Target="https://dart.fss.or.kr/dsaf001/main.do?rcpNo=20160330003232" TargetMode="External" Id="rId686"/><Relationship Type="http://schemas.openxmlformats.org/officeDocument/2006/relationships/hyperlink" Target="https://dart.fss.or.kr/dsaf001/main.do?rcpNo=20160330003232" TargetMode="External" Id="rId687"/><Relationship Type="http://schemas.openxmlformats.org/officeDocument/2006/relationships/hyperlink" Target="https://www.tenasia.co.kr/article/2016030288424" TargetMode="External" Id="rId688"/><Relationship Type="http://schemas.openxmlformats.org/officeDocument/2006/relationships/hyperlink" Target="https://dart.fss.or.kr/dsaf001/main.do?rcpNo=20170331005082" TargetMode="External" Id="rId689"/><Relationship Type="http://schemas.openxmlformats.org/officeDocument/2006/relationships/hyperlink" Target="https://dart.fss.or.kr/dsaf001/main.do?rcpNo=20180330003970" TargetMode="External" Id="rId690"/><Relationship Type="http://schemas.openxmlformats.org/officeDocument/2006/relationships/hyperlink" Target="https://dart.fss.or.kr/dsaf001/main.do?rcpNo=20180518000350" TargetMode="External" Id="rId691"/><Relationship Type="http://schemas.openxmlformats.org/officeDocument/2006/relationships/hyperlink" Target="https://dart.fss.or.kr/dsaf001/main.do?rcpNo=20190213000176" TargetMode="External" Id="rId692"/><Relationship Type="http://schemas.openxmlformats.org/officeDocument/2006/relationships/hyperlink" Target="https://dart.fss.or.kr/dsaf001/main.do?rcpNo=20210916000421" TargetMode="External" Id="rId693"/><Relationship Type="http://schemas.openxmlformats.org/officeDocument/2006/relationships/hyperlink" Target="https://dart.fss.or.kr/dsaf001/main.do?rcpNo=20250205000361" TargetMode="External" Id="rId694"/><Relationship Type="http://schemas.openxmlformats.org/officeDocument/2006/relationships/hyperlink" Target="https://dart.fss.or.kr/dsaf001/main.do?rcpNo=20260402001051" TargetMode="External" Id="rId695"/><Relationship Type="http://schemas.openxmlformats.org/officeDocument/2006/relationships/hyperlink" Target="https://dart.fss.or.kr/dsaf001/main.do?rcpNo=20160111000017" TargetMode="External" Id="rId696"/><Relationship Type="http://schemas.openxmlformats.org/officeDocument/2006/relationships/hyperlink" Target="https://dart.fss.or.kr/dsaf001/main.do?rcpNo=20160111000019" TargetMode="External" Id="rId697"/><Relationship Type="http://schemas.openxmlformats.org/officeDocument/2006/relationships/hyperlink" Target="https://dart.fss.or.kr/dsaf001/main.do?rcpNo=20160111900142" TargetMode="External" Id="rId698"/><Relationship Type="http://schemas.openxmlformats.org/officeDocument/2006/relationships/hyperlink" Target="https://dart.fss.or.kr/dsaf001/main.do?rcpNo=20160310001072" TargetMode="External" Id="rId699"/><Relationship Type="http://schemas.openxmlformats.org/officeDocument/2006/relationships/hyperlink" Target="https://dart.fss.or.kr/dsaf001/main.do?rcpNo=20160316900508" TargetMode="External" Id="rId700"/><Relationship Type="http://schemas.openxmlformats.org/officeDocument/2006/relationships/hyperlink" Target="https://dart.fss.or.kr/dsaf001/main.do?rcpNo=20160317900216" TargetMode="External" Id="rId701"/><Relationship Type="http://schemas.openxmlformats.org/officeDocument/2006/relationships/hyperlink" Target="https://www.kakaocorp.com/page/detail/7891" TargetMode="External" Id="rId702"/><Relationship Type="http://schemas.openxmlformats.org/officeDocument/2006/relationships/hyperlink" Target="https://mobile.newsis.com/view/NISX20160111_0013829615" TargetMode="External" Id="rId703"/><Relationship Type="http://schemas.openxmlformats.org/officeDocument/2006/relationships/hyperlink" Target="https://dart.fss.or.kr/dsaf001/main.do?rcpNo=20160330002170" TargetMode="External" Id="rId704"/><Relationship Type="http://schemas.openxmlformats.org/officeDocument/2006/relationships/hyperlink" Target="https://dart.fss.or.kr/dsaf001/main.do?rcpNo=20170331005003" TargetMode="External" Id="rId705"/><Relationship Type="http://schemas.openxmlformats.org/officeDocument/2006/relationships/hyperlink" Target="https://www.kakaocorp.com/page/detail/8109" TargetMode="External" Id="rId706"/><Relationship Type="http://schemas.openxmlformats.org/officeDocument/2006/relationships/hyperlink" Target="https://www.kakaocorp.com/page/detail/8238" TargetMode="External" Id="rId707"/><Relationship Type="http://schemas.openxmlformats.org/officeDocument/2006/relationships/hyperlink" Target="https://www.kakaocorp.com/page/detail/8465" TargetMode="External" Id="rId708"/><Relationship Type="http://schemas.openxmlformats.org/officeDocument/2006/relationships/hyperlink" Target="https://www.kakaocorp.com/page/detail/8211" TargetMode="External" Id="rId709"/><Relationship Type="http://schemas.openxmlformats.org/officeDocument/2006/relationships/hyperlink" Target="https://www.kakaocorp.com/page/detail/8509" TargetMode="External" Id="rId710"/><Relationship Type="http://schemas.openxmlformats.org/officeDocument/2006/relationships/hyperlink" Target="https://dart.fss.or.kr/dsaf001/main.do?rcpNo=20160330003232" TargetMode="External" Id="rId711"/><Relationship Type="http://schemas.openxmlformats.org/officeDocument/2006/relationships/hyperlink" Target="https://dart.fss.or.kr/dsaf001/main.do?rcpNo=20180330003970" TargetMode="External" Id="rId712"/><Relationship Type="http://schemas.openxmlformats.org/officeDocument/2006/relationships/hyperlink" Target="https://dart.fss.or.kr/dsaf001/main.do?rcpNo=20180814002928" TargetMode="External" Id="rId713"/><Relationship Type="http://schemas.openxmlformats.org/officeDocument/2006/relationships/hyperlink" Target="https://query1.finance.yahoo.com/v8/finance/chart/035720.KS?period1=1451606400&amp;period2=1453161600&amp;interval=1d&amp;events=split" TargetMode="External" Id="rId714"/><Relationship Type="http://schemas.openxmlformats.org/officeDocument/2006/relationships/hyperlink" Target="https://fchart.stock.naver.com/sise.nhn?symbol=016170&amp;timeframe=day&amp;count=5000&amp;requestType=0" TargetMode="External" Id="rId715"/><Relationship Type="http://schemas.openxmlformats.org/officeDocument/2006/relationships/hyperlink" Target="https://dart.fss.or.kr/dsaf001/main.do?rcpNo=20170331005003" TargetMode="External" Id="rId716"/><Relationship Type="http://schemas.openxmlformats.org/officeDocument/2006/relationships/hyperlink" Target="https://dart.fss.or.kr/dsaf001/main.do?rcpNo=20200330004659" TargetMode="External" Id="rId717"/><Relationship Type="http://schemas.openxmlformats.org/officeDocument/2006/relationships/hyperlink" Target="https://dart.fss.or.kr/dsaf001/main.do?rcpNo=20200330004659" TargetMode="External" Id="rId718"/><Relationship Type="http://schemas.openxmlformats.org/officeDocument/2006/relationships/hyperlink" Target="https://dart.fss.or.kr/dsaf001/main.do?rcpNo=20240320000376" TargetMode="External" Id="rId719"/><Relationship Type="http://schemas.openxmlformats.org/officeDocument/2006/relationships/hyperlink" Target="https://dart.fss.or.kr/dsaf001/main.do?rcpNo=20240320000393" TargetMode="External" Id="rId720"/><Relationship Type="http://schemas.openxmlformats.org/officeDocument/2006/relationships/hyperlink" Target="https://dart.fss.or.kr/dsaf001/main.do?rcpNo=20240418000375" TargetMode="External" Id="rId721"/><Relationship Type="http://schemas.openxmlformats.org/officeDocument/2006/relationships/hyperlink" Target="https://dart.fss.or.kr/dsaf001/main.do?rcpNo=20250324000901" TargetMode="External" Id="rId722"/><Relationship Type="http://schemas.openxmlformats.org/officeDocument/2006/relationships/hyperlink" Target="https://t1.kakaocdn.net/kakaocorp/operating/ir/results-announcement/2452.pdf" TargetMode="External" Id="rId723"/><Relationship Type="http://schemas.openxmlformats.org/officeDocument/2006/relationships/hyperlink" Target="https://t1.kakaocdn.net/kakaocorp/admin/ir/results-announcement/3851.pdf" TargetMode="External" Id="rId724"/><Relationship Type="http://schemas.openxmlformats.org/officeDocument/2006/relationships/hyperlink" Target="https://t1.kakaocdn.net/kakaocorp/admin/ir/results-announcement/4981.pdf" TargetMode="External" Id="rId725"/><Relationship Type="http://schemas.openxmlformats.org/officeDocument/2006/relationships/hyperlink" Target="https://t1.kakaocdn.net/kakaocorp/admin/ir/results-announcement/5413.pdf" TargetMode="External" Id="rId726"/><Relationship Type="http://schemas.openxmlformats.org/officeDocument/2006/relationships/hyperlink" Target="https://t1.kakaocdn.net/kakaocorp/admin/ir/results-announcement/5789.pdf" TargetMode="External" Id="rId727"/><Relationship Type="http://schemas.openxmlformats.org/officeDocument/2006/relationships/hyperlink" Target="https://dart.fss.or.kr/dsaf001/main.do?rcpNo=20210715000334" TargetMode="External" Id="rId728"/><Relationship Type="http://schemas.openxmlformats.org/officeDocument/2006/relationships/hyperlink" Target="https://dart.fss.or.kr/dsaf001/main.do?rcpNo=20160429000910" TargetMode="External" Id="rId729"/><Relationship Type="http://schemas.openxmlformats.org/officeDocument/2006/relationships/hyperlink" Target="https://dart.fss.or.kr/dsaf001/main.do?rcpNo=20160429001236" TargetMode="External" Id="rId730"/><Relationship Type="http://schemas.openxmlformats.org/officeDocument/2006/relationships/hyperlink" Target="https://dart.fss.or.kr/dsaf001/main.do?rcpNo=20160429000917" TargetMode="External" Id="rId731"/><Relationship Type="http://schemas.openxmlformats.org/officeDocument/2006/relationships/hyperlink" Target="https://dart.fss.or.kr/dsaf001/main.do?rcpNo=20160429001247" TargetMode="External" Id="rId732"/><Relationship Type="http://schemas.openxmlformats.org/officeDocument/2006/relationships/hyperlink" Target="https://dart.fss.or.kr/dsaf001/main.do?rcpNo=20160330002170" TargetMode="External" Id="rId733"/><Relationship Type="http://schemas.openxmlformats.org/officeDocument/2006/relationships/hyperlink" Target="https://dart.fss.or.kr/dsaf001/main.do?rcpNo=20170328000012" TargetMode="External" Id="rId734"/><Relationship Type="http://schemas.openxmlformats.org/officeDocument/2006/relationships/hyperlink" Target="https://dart.fss.or.kr/dsaf001/main.do?rcpNo=20170328000013" TargetMode="External" Id="rId735"/><Relationship Type="http://schemas.openxmlformats.org/officeDocument/2006/relationships/hyperlink" Target="https://dart.fss.or.kr/dsaf001/main.do?rcpNo=20180406000861" TargetMode="External" Id="rId736"/><Relationship Type="http://schemas.openxmlformats.org/officeDocument/2006/relationships/hyperlink" Target="https://dart.fss.or.kr/dsaf001/main.do?rcpNo=20160516003597" TargetMode="External" Id="rId737"/><Relationship Type="http://schemas.openxmlformats.org/officeDocument/2006/relationships/hyperlink" Target="https://query1.finance.yahoo.com/v8/finance/chart/035720.KS?period1=1461628800&amp;period2=1462060800&amp;interval=1d" TargetMode="External" Id="rId738"/><Relationship Type="http://schemas.openxmlformats.org/officeDocument/2006/relationships/hyperlink" Target="https://dart.fss.or.kr/dsaf001/main.do?rcpNo=20160805000295" TargetMode="External" Id="rId739"/><Relationship Type="http://schemas.openxmlformats.org/officeDocument/2006/relationships/hyperlink" Target="https://dart.fss.or.kr/dsaf001/main.do?rcpNo=20160429001614" TargetMode="External" Id="rId740"/><Relationship Type="http://schemas.openxmlformats.org/officeDocument/2006/relationships/hyperlink" Target="https://dart.fss.or.kr/dsaf001/main.do?rcpNo=20160531000796" TargetMode="External" Id="rId741"/><Relationship Type="http://schemas.openxmlformats.org/officeDocument/2006/relationships/hyperlink" Target="https://dart.fss.or.kr/dsaf001/main.do?rcpNo=20160330002170" TargetMode="External" Id="rId742"/><Relationship Type="http://schemas.openxmlformats.org/officeDocument/2006/relationships/hyperlink" Target="https://www.etoday.co.kr/news/view/1244817" TargetMode="External" Id="rId743"/><Relationship Type="http://schemas.openxmlformats.org/officeDocument/2006/relationships/hyperlink" Target="https://www.kakaocorp.com/page/detail/7446" TargetMode="External" Id="rId744"/><Relationship Type="http://schemas.openxmlformats.org/officeDocument/2006/relationships/hyperlink" Target="https://dart.fss.or.kr/dsaf001/main.do?rcpNo=20170331005003" TargetMode="External" Id="rId745"/><Relationship Type="http://schemas.openxmlformats.org/officeDocument/2006/relationships/hyperlink" Target="https://dart.fss.or.kr/dsaf001/main.do?rcpNo=20160812001374" TargetMode="External" Id="rId746"/><Relationship Type="http://schemas.openxmlformats.org/officeDocument/2006/relationships/hyperlink" Target="https://dart.fss.or.kr/dsaf001/main.do?rcpNo=20160823000140" TargetMode="External" Id="rId747"/><Relationship Type="http://schemas.openxmlformats.org/officeDocument/2006/relationships/hyperlink" Target="https://dart.fss.or.kr/dsaf001/main.do?rcpNo=20180330002462" TargetMode="External" Id="rId748"/><Relationship Type="http://schemas.openxmlformats.org/officeDocument/2006/relationships/hyperlink" Target="https://dart.fss.or.kr/dsaf001/main.do?rcpNo=20171120000269" TargetMode="External" Id="rId749"/><Relationship Type="http://schemas.openxmlformats.org/officeDocument/2006/relationships/hyperlink" Target="https://dart.fss.or.kr/dsaf001/main.do?rcpNo=20171213000198" TargetMode="External" Id="rId750"/><Relationship Type="http://schemas.openxmlformats.org/officeDocument/2006/relationships/hyperlink" Target="https://dart.fss.or.kr/dsaf001/main.do?rcpNo=20190410000806" TargetMode="External" Id="rId751"/><Relationship Type="http://schemas.openxmlformats.org/officeDocument/2006/relationships/hyperlink" Target="https://dart.fss.or.kr/dsaf001/main.do?rcpNo=20190411000196" TargetMode="External" Id="rId752"/><Relationship Type="http://schemas.openxmlformats.org/officeDocument/2006/relationships/hyperlink" Target="https://dart.fss.or.kr/dsaf001/main.do?rcpNo=20220331003217" TargetMode="External" Id="rId753"/><Relationship Type="http://schemas.openxmlformats.org/officeDocument/2006/relationships/hyperlink" Target="https://dart.fss.or.kr/dsaf001/main.do?rcpNo=20160816002028" TargetMode="External" Id="rId754"/><Relationship Type="http://schemas.openxmlformats.org/officeDocument/2006/relationships/hyperlink" Target="https://query1.finance.yahoo.com/v8/finance/chart/035720.KS?period1=1469977200&amp;period2=1470668400&amp;interval=1d" TargetMode="External" Id="rId755"/><Relationship Type="http://schemas.openxmlformats.org/officeDocument/2006/relationships/hyperlink" Target="https://dart.fss.or.kr/dsaf001/main.do?rcpNo=20170519000079" TargetMode="External" Id="rId756"/><Relationship Type="http://schemas.openxmlformats.org/officeDocument/2006/relationships/hyperlink" Target="https://dart.fss.or.kr/dsaf001/main.do?rcpNo=20170519000082" TargetMode="External" Id="rId757"/><Relationship Type="http://schemas.openxmlformats.org/officeDocument/2006/relationships/hyperlink" Target="https://dart.fss.or.kr/dsaf001/main.do?rcpNo=20170511900119" TargetMode="External" Id="rId758"/><Relationship Type="http://schemas.openxmlformats.org/officeDocument/2006/relationships/hyperlink" Target="https://www.inews24.com/view/1022843" TargetMode="External" Id="rId759"/><Relationship Type="http://schemas.openxmlformats.org/officeDocument/2006/relationships/hyperlink" Target="https://dart.fss.or.kr/dsaf001/main.do?rcpNo=20170814002116" TargetMode="External" Id="rId760"/><Relationship Type="http://schemas.openxmlformats.org/officeDocument/2006/relationships/hyperlink" Target="https://dart.fss.or.kr/dsaf001/main.do?rcpNo=20180330003970" TargetMode="External" Id="rId761"/><Relationship Type="http://schemas.openxmlformats.org/officeDocument/2006/relationships/hyperlink" Target="https://dart.fss.or.kr/dsaf001/main.do?rcpNo=20170331004920" TargetMode="External" Id="rId762"/><Relationship Type="http://schemas.openxmlformats.org/officeDocument/2006/relationships/hyperlink" Target="https://dart.fss.or.kr/dsaf001/main.do?rcpNo=20170331004920" TargetMode="External" Id="rId763"/><Relationship Type="http://schemas.openxmlformats.org/officeDocument/2006/relationships/hyperlink" Target="https://dart.fss.or.kr/dsaf001/main.do?rcpNo=20180330002462" TargetMode="External" Id="rId764"/><Relationship Type="http://schemas.openxmlformats.org/officeDocument/2006/relationships/hyperlink" Target="https://dart.fss.or.kr/dsaf001/main.do?rcpNo=20170515004000" TargetMode="External" Id="rId765"/><Relationship Type="http://schemas.openxmlformats.org/officeDocument/2006/relationships/hyperlink" Target="https://fchart.stock.naver.com/sise.nhn?symbol=016170&amp;timeframe=day&amp;count=5000&amp;requestType=0" TargetMode="External" Id="rId766"/><Relationship Type="http://schemas.openxmlformats.org/officeDocument/2006/relationships/hyperlink" Target="https://dart.fss.or.kr/dsaf001/main.do?rcpNo=20180907000114" TargetMode="External" Id="rId767"/><Relationship Type="http://schemas.openxmlformats.org/officeDocument/2006/relationships/hyperlink" Target="https://dart.fss.or.kr/dsaf001/main.do?rcpNo=20181106000224" TargetMode="External" Id="rId768"/><Relationship Type="http://schemas.openxmlformats.org/officeDocument/2006/relationships/hyperlink" Target="https://dart.fss.or.kr/dsaf001/main.do?rcpNo=20200320001206" TargetMode="External" Id="rId769"/><Relationship Type="http://schemas.openxmlformats.org/officeDocument/2006/relationships/hyperlink" Target="https://dart.fss.or.kr/dsaf001/main.do?rcpNo=20200323000516" TargetMode="External" Id="rId770"/><Relationship Type="http://schemas.openxmlformats.org/officeDocument/2006/relationships/hyperlink" Target="https://dart.fss.or.kr/dsaf001/main.do?rcpNo=20200217000903" TargetMode="External" Id="rId771"/><Relationship Type="http://schemas.openxmlformats.org/officeDocument/2006/relationships/hyperlink" Target="https://dart.fss.or.kr/dsaf001/main.do?rcpNo=20200331002251" TargetMode="External" Id="rId772"/><Relationship Type="http://schemas.openxmlformats.org/officeDocument/2006/relationships/hyperlink" Target="https://dart.fss.or.kr/dsaf001/main.do?rcpNo=20210305000573" TargetMode="External" Id="rId773"/><Relationship Type="http://schemas.openxmlformats.org/officeDocument/2006/relationships/hyperlink" Target="https://dart.fss.or.kr/dsaf001/main.do?rcpNo=20220331002057" TargetMode="External" Id="rId774"/><Relationship Type="http://schemas.openxmlformats.org/officeDocument/2006/relationships/hyperlink" Target="https://dart.fss.or.kr/dsaf001/main.do?rcpNo=20240325000567" TargetMode="External" Id="rId775"/><Relationship Type="http://schemas.openxmlformats.org/officeDocument/2006/relationships/hyperlink" Target="https://dart.fss.or.kr/dsaf001/main.do?rcpNo=20250326000807" TargetMode="External" Id="rId776"/><Relationship Type="http://schemas.openxmlformats.org/officeDocument/2006/relationships/hyperlink" Target="https://www.khan.co.kr/article/201807281310011/amp" TargetMode="External" Id="rId777"/><Relationship Type="http://schemas.openxmlformats.org/officeDocument/2006/relationships/hyperlink" Target="https://weekly.khan.co.kr/article/201807301502421" TargetMode="External" Id="rId778"/><Relationship Type="http://schemas.openxmlformats.org/officeDocument/2006/relationships/hyperlink" Target="https://dart.fss.or.kr/dsaf001/main.do?rcpNo=20171220900728" TargetMode="External" Id="rId779"/><Relationship Type="http://schemas.openxmlformats.org/officeDocument/2006/relationships/hyperlink" Target="https://dart.fss.or.kr/dsaf001/main.do?rcpNo=20200330004659" TargetMode="External" Id="rId780"/><Relationship Type="http://schemas.openxmlformats.org/officeDocument/2006/relationships/hyperlink" Target="https://dart.fss.or.kr/dsaf001/main.do?rcpNo=20260327001465" TargetMode="External" Id="rId781"/><Relationship Type="http://schemas.openxmlformats.org/officeDocument/2006/relationships/hyperlink" Target="https://dart.fss.or.kr/dsaf001/main.do?rcpNo=20170630900916" TargetMode="External" Id="rId782"/><Relationship Type="http://schemas.openxmlformats.org/officeDocument/2006/relationships/hyperlink" Target="https://dart.fss.or.kr/dsaf001/main.do?rcpNo=20170630900920" TargetMode="External" Id="rId783"/><Relationship Type="http://schemas.openxmlformats.org/officeDocument/2006/relationships/hyperlink" Target="https://www.kakaocorp.com/page/detail/8335" TargetMode="External" Id="rId784"/><Relationship Type="http://schemas.openxmlformats.org/officeDocument/2006/relationships/hyperlink" Target="https://dart.fss.or.kr/dsaf001/main.do?rcpNo=20170502900603" TargetMode="External" Id="rId785"/><Relationship Type="http://schemas.openxmlformats.org/officeDocument/2006/relationships/hyperlink" Target="https://dart.fss.or.kr/dsaf001/main.do?rcpNo=20170601900397" TargetMode="External" Id="rId786"/><Relationship Type="http://schemas.openxmlformats.org/officeDocument/2006/relationships/hyperlink" Target="https://dart.fss.or.kr/dsaf001/main.do?rcpNo=20170929800631" TargetMode="External" Id="rId787"/><Relationship Type="http://schemas.openxmlformats.org/officeDocument/2006/relationships/hyperlink" Target="https://dart.fss.or.kr/dsaf001/main.do?rcpNo=20170929800626" TargetMode="External" Id="rId788"/><Relationship Type="http://schemas.openxmlformats.org/officeDocument/2006/relationships/hyperlink" Target="https://dart.fss.or.kr/dsaf001/main.do?rcpNo=20171010000752" TargetMode="External" Id="rId789"/><Relationship Type="http://schemas.openxmlformats.org/officeDocument/2006/relationships/hyperlink" Target="https://dart.fss.or.kr/dsaf001/main.do?rcpNo=20171010000755" TargetMode="External" Id="rId790"/><Relationship Type="http://schemas.openxmlformats.org/officeDocument/2006/relationships/hyperlink" Target="https://dart.fss.or.kr/dsaf001/main.do?rcpNo=20180330002462" TargetMode="External" Id="rId791"/><Relationship Type="http://schemas.openxmlformats.org/officeDocument/2006/relationships/hyperlink" Target="https://dart.fss.or.kr/dsaf001/main.do?rcpNo=20180213801033" TargetMode="External" Id="rId792"/><Relationship Type="http://schemas.openxmlformats.org/officeDocument/2006/relationships/hyperlink" Target="https://dart.fss.or.kr/dsaf001/main.do?rcpNo=20190408001591" TargetMode="External" Id="rId793"/><Relationship Type="http://schemas.openxmlformats.org/officeDocument/2006/relationships/hyperlink" Target="https://dart.fss.or.kr/dsaf001/main.do?rcpNo=20200331002182" TargetMode="External" Id="rId794"/><Relationship Type="http://schemas.openxmlformats.org/officeDocument/2006/relationships/hyperlink" Target="https://dart.fss.or.kr/dsaf001/main.do?rcpNo=20210409001918" TargetMode="External" Id="rId795"/><Relationship Type="http://schemas.openxmlformats.org/officeDocument/2006/relationships/hyperlink" Target="https://dart.fss.or.kr/dsaf001/main.do?rcpNo=20240318000864" TargetMode="External" Id="rId796"/><Relationship Type="http://schemas.openxmlformats.org/officeDocument/2006/relationships/hyperlink" Target="https://dart.fss.or.kr/dsaf001/main.do?rcpNo=20240319000002" TargetMode="External" Id="rId797"/><Relationship Type="http://schemas.openxmlformats.org/officeDocument/2006/relationships/hyperlink" Target="https://dart.fss.or.kr/dsaf001/main.do?rcpNo=20210218001043" TargetMode="External" Id="rId798"/><Relationship Type="http://schemas.openxmlformats.org/officeDocument/2006/relationships/hyperlink" Target="https://dart.fss.or.kr/dsaf001/main.do?rcpNo=20210702000611" TargetMode="External" Id="rId799"/><Relationship Type="http://schemas.openxmlformats.org/officeDocument/2006/relationships/hyperlink" Target="https://byline.network/2022/08/18_2939" TargetMode="External" Id="rId800"/><Relationship Type="http://schemas.openxmlformats.org/officeDocument/2006/relationships/hyperlink" Target="https://news.mtn.co.kr/news-detail/2022072015273343438" TargetMode="External" Id="rId801"/><Relationship Type="http://schemas.openxmlformats.org/officeDocument/2006/relationships/hyperlink" Target="https://www.etoday.co.kr/news/view/2463085" TargetMode="External" Id="rId802"/><Relationship Type="http://schemas.openxmlformats.org/officeDocument/2006/relationships/hyperlink" Target="https://v.daum.net/v/20251218102549539" TargetMode="External" Id="rId803"/><Relationship Type="http://schemas.openxmlformats.org/officeDocument/2006/relationships/hyperlink" Target="https://dart.fss.or.kr/dsaf001/main.do?rcpNo=20260331003637" TargetMode="External" Id="rId804"/><Relationship Type="http://schemas.openxmlformats.org/officeDocument/2006/relationships/hyperlink" Target="https://dart.fss.or.kr/dsaf001/main.do?rcpNo=20260814003362" TargetMode="External" Id="rId805"/><Relationship Type="http://schemas.openxmlformats.org/officeDocument/2006/relationships/hyperlink" Target="https://www.hankyung.com/article/2026051472421" TargetMode="External" Id="rId806"/><Relationship Type="http://schemas.openxmlformats.org/officeDocument/2006/relationships/hyperlink" Target="https://dart.fss.or.kr/dsaf001/main.do?rcpNo=20170814002090" TargetMode="External" Id="rId807"/><Relationship Type="http://schemas.openxmlformats.org/officeDocument/2006/relationships/hyperlink" Target="https://www.kakaocorp.com/page/detail/8653" TargetMode="External" Id="rId808"/><Relationship Type="http://schemas.openxmlformats.org/officeDocument/2006/relationships/hyperlink" Target="https://www.dailian.co.kr/news/view/988786/" TargetMode="External" Id="rId809"/><Relationship Type="http://schemas.openxmlformats.org/officeDocument/2006/relationships/hyperlink" Target="https://dart.fss.or.kr/dsaf001/main.do?rcpNo=20170817800005" TargetMode="External" Id="rId810"/><Relationship Type="http://schemas.openxmlformats.org/officeDocument/2006/relationships/hyperlink" Target="https://dart.fss.or.kr/dsaf001/main.do?rcpNo=20170817800004" TargetMode="External" Id="rId811"/><Relationship Type="http://schemas.openxmlformats.org/officeDocument/2006/relationships/hyperlink" Target="https://dart.fss.or.kr/dsaf001/main.do?rcpNo=20170817800003" TargetMode="External" Id="rId812"/><Relationship Type="http://schemas.openxmlformats.org/officeDocument/2006/relationships/hyperlink" Target="https://dart.fss.or.kr/dsaf001/main.do?rcpNo=20170817000001" TargetMode="External" Id="rId813"/><Relationship Type="http://schemas.openxmlformats.org/officeDocument/2006/relationships/hyperlink" Target="https://news.bizwatch.co.kr/article/mobile/2017/08/17/0009" TargetMode="External" Id="rId814"/><Relationship Type="http://schemas.openxmlformats.org/officeDocument/2006/relationships/hyperlink" Target="https://dart.fss.or.kr/dsaf001/main.do?rcpNo=20171107000335" TargetMode="External" Id="rId815"/><Relationship Type="http://schemas.openxmlformats.org/officeDocument/2006/relationships/hyperlink" Target="https://dart.fss.or.kr/dsaf001/main.do?rcpNo=20180406000861" TargetMode="External" Id="rId816"/><Relationship Type="http://schemas.openxmlformats.org/officeDocument/2006/relationships/hyperlink" Target="https://dart.fss.or.kr/dsaf001/main.do?rcpNo=20200330004670" TargetMode="External" Id="rId817"/><Relationship Type="http://schemas.openxmlformats.org/officeDocument/2006/relationships/hyperlink" Target="https://dart.fss.or.kr/dsaf001/main.do?rcpNo=20250324000902" TargetMode="External" Id="rId818"/><Relationship Type="http://schemas.openxmlformats.org/officeDocument/2006/relationships/hyperlink" Target="https://dart.fss.or.kr/dsaf001/main.do?rcpNo=20260318001659" TargetMode="External" Id="rId819"/><Relationship Type="http://schemas.openxmlformats.org/officeDocument/2006/relationships/hyperlink" Target="https://dart.fss.or.kr/dsaf001/main.do?rcpNo=20170331005003" TargetMode="External" Id="rId820"/><Relationship Type="http://schemas.openxmlformats.org/officeDocument/2006/relationships/hyperlink" Target="https://www.kakaocorp.com/page/detail/8465" TargetMode="External" Id="rId821"/><Relationship Type="http://schemas.openxmlformats.org/officeDocument/2006/relationships/hyperlink" Target="https://query1.finance.yahoo.com/v8/finance/chart/035720.KS?period1=1502496000&amp;period2=1506556800&amp;interval=1d" TargetMode="External" Id="rId822"/><Relationship Type="http://schemas.openxmlformats.org/officeDocument/2006/relationships/hyperlink" Target="https://dart.fss.or.kr/dsaf001/main.do?rcpNo=20170907000320" TargetMode="External" Id="rId823"/><Relationship Type="http://schemas.openxmlformats.org/officeDocument/2006/relationships/hyperlink" Target="https://dart.fss.or.kr/dsaf001/main.do?rcpNo=20160429001236" TargetMode="External" Id="rId824"/><Relationship Type="http://schemas.openxmlformats.org/officeDocument/2006/relationships/hyperlink" Target="https://dart.fss.or.kr/dsaf001/main.do?rcpNo=20170331005003" TargetMode="External" Id="rId825"/><Relationship Type="http://schemas.openxmlformats.org/officeDocument/2006/relationships/hyperlink" Target="https://dart.fss.or.kr/dsaf001/main.do?rcpNo=20171106000323" TargetMode="External" Id="rId826"/><Relationship Type="http://schemas.openxmlformats.org/officeDocument/2006/relationships/hyperlink" Target="https://dart.fss.or.kr/dsaf001/main.do?rcpNo=20180330002462" TargetMode="External" Id="rId827"/><Relationship Type="http://schemas.openxmlformats.org/officeDocument/2006/relationships/hyperlink" Target="https://dart.fss.or.kr/dsaf001/main.do?rcpNo=20190401005013" TargetMode="External" Id="rId828"/><Relationship Type="http://schemas.openxmlformats.org/officeDocument/2006/relationships/hyperlink" Target="https://dart.fss.or.kr/dsaf001/main.do?rcpNo=20211115002331" TargetMode="External" Id="rId829"/><Relationship Type="http://schemas.openxmlformats.org/officeDocument/2006/relationships/hyperlink" Target="https://dart.fss.or.kr/dsaf001/main.do?rcpNo=20230317001061" TargetMode="External" Id="rId830"/><Relationship Type="http://schemas.openxmlformats.org/officeDocument/2006/relationships/hyperlink" Target="https://dart.fss.or.kr/dsaf001/main.do?rcpNo=20260318001659" TargetMode="External" Id="rId831"/><Relationship Type="http://schemas.openxmlformats.org/officeDocument/2006/relationships/hyperlink" Target="https://dart.fss.or.kr/dsaf001/main.do?rcpNo=20260819000055" TargetMode="External" Id="rId832"/><Relationship Type="http://schemas.openxmlformats.org/officeDocument/2006/relationships/hyperlink" Target="https://dart.fss.or.kr/dsaf001/main.do?rcpNo=20170817800005" TargetMode="External" Id="rId833"/><Relationship Type="http://schemas.openxmlformats.org/officeDocument/2006/relationships/hyperlink" Target="https://dart.fss.or.kr/dsaf001/main.do?rcpNo=20170926000012" TargetMode="External" Id="rId834"/><Relationship Type="http://schemas.openxmlformats.org/officeDocument/2006/relationships/hyperlink" Target="https://dart.fss.or.kr/dsaf001/main.do?rcpNo=20171027000462" TargetMode="External" Id="rId835"/><Relationship Type="http://schemas.openxmlformats.org/officeDocument/2006/relationships/hyperlink" Target="https://www.sateconomy.co.kr/news/view/179587563676151" TargetMode="External" Id="rId836"/><Relationship Type="http://schemas.openxmlformats.org/officeDocument/2006/relationships/hyperlink" Target="https://dart.fss.or.kr/dsaf001/main.do?rcpNo=20171201000379" TargetMode="External" Id="rId837"/><Relationship Type="http://schemas.openxmlformats.org/officeDocument/2006/relationships/hyperlink" Target="https://dart.fss.or.kr/dsaf001/main.do?rcpNo=20180406000861" TargetMode="External" Id="rId838"/><Relationship Type="http://schemas.openxmlformats.org/officeDocument/2006/relationships/hyperlink" Target="https://dart.fss.or.kr/dsaf001/main.do?rcpNo=20170413001293" TargetMode="External" Id="rId839"/><Relationship Type="http://schemas.openxmlformats.org/officeDocument/2006/relationships/hyperlink" Target="https://dart.fss.or.kr/dsaf001/main.do?rcpNo=20190411001845" TargetMode="External" Id="rId840"/><Relationship Type="http://schemas.openxmlformats.org/officeDocument/2006/relationships/hyperlink" Target="https://dart.fss.or.kr/dsaf001/main.do?rcpNo=20200403001056" TargetMode="External" Id="rId841"/><Relationship Type="http://schemas.openxmlformats.org/officeDocument/2006/relationships/hyperlink" Target="https://dart.fss.or.kr/dsaf001/main.do?rcpNo=20220526000364" TargetMode="External" Id="rId842"/><Relationship Type="http://schemas.openxmlformats.org/officeDocument/2006/relationships/hyperlink" Target="https://dart.fss.or.kr/dsaf001/main.do?rcpNo=20250324000902" TargetMode="External" Id="rId843"/><Relationship Type="http://schemas.openxmlformats.org/officeDocument/2006/relationships/hyperlink" Target="https://www.inews24.com/view/1780013" TargetMode="External" Id="rId844"/><Relationship Type="http://schemas.openxmlformats.org/officeDocument/2006/relationships/hyperlink" Target="https://dart.fss.or.kr/dsaf001/main.do?rcpNo=20250630000825" TargetMode="External" Id="rId845"/><Relationship Type="http://schemas.openxmlformats.org/officeDocument/2006/relationships/hyperlink" Target="https://dart.fss.or.kr/dsaf001/main.do?rcpNo=20250812000622" TargetMode="External" Id="rId846"/><Relationship Type="http://schemas.openxmlformats.org/officeDocument/2006/relationships/hyperlink" Target="https://dart.fss.or.kr/dsaf001/main.do?rcpNo=20251001900891" TargetMode="External" Id="rId847"/><Relationship Type="http://schemas.openxmlformats.org/officeDocument/2006/relationships/hyperlink" Target="https://dart.fss.or.kr/dsaf001/main.do?rcpNo=20251001000720" TargetMode="External" Id="rId848"/><Relationship Type="http://schemas.openxmlformats.org/officeDocument/2006/relationships/hyperlink" Target="https://dart.fss.or.kr/dsaf001/main.do?rcpNo=20251017000530" TargetMode="External" Id="rId849"/><Relationship Type="http://schemas.openxmlformats.org/officeDocument/2006/relationships/hyperlink" Target="https://www.inews24.com/view/1893159" TargetMode="External" Id="rId850"/><Relationship Type="http://schemas.openxmlformats.org/officeDocument/2006/relationships/hyperlink" Target="https://dart.fss.or.kr/dsaf001/main.do?rcpNo=20251027000289" TargetMode="External" Id="rId851"/><Relationship Type="http://schemas.openxmlformats.org/officeDocument/2006/relationships/hyperlink" Target="https://dart.fss.or.kr/dsaf001/main.do?rcpNo=20260407003027" TargetMode="External" Id="rId852"/><Relationship Type="http://schemas.openxmlformats.org/officeDocument/2006/relationships/hyperlink" Target="https://dart.fss.or.kr/dsaf001/main.do?rcpNo=20260318001659" TargetMode="External" Id="rId853"/><Relationship Type="http://schemas.openxmlformats.org/officeDocument/2006/relationships/hyperlink" Target="https://query1.finance.yahoo.com/v8/finance/chart/035720.KS?period1=1502496000&amp;period2=1506556800&amp;interval=1d" TargetMode="External" Id="rId854"/><Relationship Type="http://schemas.openxmlformats.org/officeDocument/2006/relationships/hyperlink" Target="https://dart.fss.or.kr/dsaf001/main.do?rcpNo=20171106000326" TargetMode="External" Id="rId855"/><Relationship Type="http://schemas.openxmlformats.org/officeDocument/2006/relationships/hyperlink" Target="https://dart.fss.or.kr/dsaf001/main.do?rcpNo=20171106000323" TargetMode="External" Id="rId856"/><Relationship Type="http://schemas.openxmlformats.org/officeDocument/2006/relationships/hyperlink" Target="https://dart.fss.or.kr/dsaf001/main.do?rcpNo=20171106000322" TargetMode="External" Id="rId857"/><Relationship Type="http://schemas.openxmlformats.org/officeDocument/2006/relationships/hyperlink" Target="https://dart.fss.or.kr/dsaf001/main.do?rcpNo=20171222000508" TargetMode="External" Id="rId858"/><Relationship Type="http://schemas.openxmlformats.org/officeDocument/2006/relationships/hyperlink" Target="https://dart.fss.or.kr/dsaf001/main.do?rcpNo=20170328000013" TargetMode="External" Id="rId859"/><Relationship Type="http://schemas.openxmlformats.org/officeDocument/2006/relationships/hyperlink" Target="https://dart.fss.or.kr/dsaf001/main.do?rcpNo=20181102000493" TargetMode="External" Id="rId860"/><Relationship Type="http://schemas.openxmlformats.org/officeDocument/2006/relationships/hyperlink" Target="https://dart.fss.or.kr/dsaf001/main.do?rcpNo=20190411001845" TargetMode="External" Id="rId861"/><Relationship Type="http://schemas.openxmlformats.org/officeDocument/2006/relationships/hyperlink" Target="https://dart.fss.or.kr/dsaf001/main.do?rcpNo=20200330004670" TargetMode="External" Id="rId862"/><Relationship Type="http://schemas.openxmlformats.org/officeDocument/2006/relationships/hyperlink" Target="https://dart.fss.or.kr/dsaf001/main.do?rcpNo=20250318001434" TargetMode="External" Id="rId863"/><Relationship Type="http://schemas.openxmlformats.org/officeDocument/2006/relationships/hyperlink" Target="https://dart.fss.or.kr/dsaf001/main.do?rcpNo=20170331005003" TargetMode="External" Id="rId864"/><Relationship Type="http://schemas.openxmlformats.org/officeDocument/2006/relationships/hyperlink" Target="https://query1.finance.yahoo.com/v8/finance/chart/035720.KS?period1=1509494400&amp;period2=1510012800&amp;interval=1d" TargetMode="External" Id="rId865"/><Relationship Type="http://schemas.openxmlformats.org/officeDocument/2006/relationships/hyperlink" Target="https://news.mtn.co.kr/news-detail/2025031915203310999" TargetMode="External" Id="rId866"/><Relationship Type="http://schemas.openxmlformats.org/officeDocument/2006/relationships/hyperlink" Target="https://dart.fss.or.kr/dsaf001/main.do?rcpNo=20171113000772" TargetMode="External" Id="rId867"/><Relationship Type="http://schemas.openxmlformats.org/officeDocument/2006/relationships/hyperlink" Target="https://dart.fss.or.kr/dsaf001/main.do?rcpNo=20171120000269" TargetMode="External" Id="rId868"/><Relationship Type="http://schemas.openxmlformats.org/officeDocument/2006/relationships/hyperlink" Target="https://www.thebell.co.kr/front/newsview.asp?click=F&amp;key=201711220100040360002488" TargetMode="External" Id="rId869"/><Relationship Type="http://schemas.openxmlformats.org/officeDocument/2006/relationships/hyperlink" Target="https://dart.fss.or.kr/dsaf001/main.do?rcpNo=20190410000806" TargetMode="External" Id="rId870"/><Relationship Type="http://schemas.openxmlformats.org/officeDocument/2006/relationships/hyperlink" Target="https://dart.fss.or.kr/dsaf001/main.do?rcpNo=20160823000140" TargetMode="External" Id="rId871"/><Relationship Type="http://schemas.openxmlformats.org/officeDocument/2006/relationships/hyperlink" Target="https://dart.fss.or.kr/dsaf001/main.do?rcpNo=20160330002170" TargetMode="External" Id="rId872"/><Relationship Type="http://schemas.openxmlformats.org/officeDocument/2006/relationships/hyperlink" Target="https://dart.fss.or.kr/dsaf001/main.do?rcpNo=20160531000796" TargetMode="External" Id="rId873"/><Relationship Type="http://schemas.openxmlformats.org/officeDocument/2006/relationships/hyperlink" Target="https://dart.fss.or.kr/dsaf001/main.do?rcpNo=20170331005003" TargetMode="External" Id="rId874"/><Relationship Type="http://schemas.openxmlformats.org/officeDocument/2006/relationships/hyperlink" Target="https://dart.fss.or.kr/dsaf001/main.do?rcpNo=20180330002462" TargetMode="External" Id="rId875"/><Relationship Type="http://schemas.openxmlformats.org/officeDocument/2006/relationships/hyperlink" Target="https://www.kakaocorp.com/page/detail/8194" TargetMode="External" Id="rId876"/><Relationship Type="http://schemas.openxmlformats.org/officeDocument/2006/relationships/hyperlink" Target="https://dart.fss.or.kr/dsaf001/main.do?rcpNo=20171213000198" TargetMode="External" Id="rId877"/><Relationship Type="http://schemas.openxmlformats.org/officeDocument/2006/relationships/hyperlink" Target="https://www.kakaocorp.com/page/detail/8526" TargetMode="External" Id="rId878"/><Relationship Type="http://schemas.openxmlformats.org/officeDocument/2006/relationships/hyperlink" Target="https://dart.fss.or.kr/dsaf001/main.do?rcpNo=20190411000196" TargetMode="External" Id="rId879"/><Relationship Type="http://schemas.openxmlformats.org/officeDocument/2006/relationships/hyperlink" Target="https://dart.fss.or.kr/dsaf001/main.do?rcpNo=20200331000581" TargetMode="External" Id="rId880"/><Relationship Type="http://schemas.openxmlformats.org/officeDocument/2006/relationships/hyperlink" Target="https://dart.fss.or.kr/dsaf001/main.do?rcpNo=20210401000639" TargetMode="External" Id="rId881"/><Relationship Type="http://schemas.openxmlformats.org/officeDocument/2006/relationships/hyperlink" Target="https://dart.fss.or.kr/dsaf001/main.do?rcpNo=20220331003217" TargetMode="External" Id="rId882"/><Relationship Type="http://schemas.openxmlformats.org/officeDocument/2006/relationships/hyperlink" Target="https://dart.fss.or.kr/dsaf001/main.do?rcpNo=20171114002088" TargetMode="External" Id="rId883"/><Relationship Type="http://schemas.openxmlformats.org/officeDocument/2006/relationships/hyperlink" Target="https://query1.finance.yahoo.com/v8/finance/chart/035720.KS?period1=1509462000&amp;period2=1511276400&amp;interval=1d" TargetMode="External" Id="rId884"/><Relationship Type="http://schemas.openxmlformats.org/officeDocument/2006/relationships/hyperlink" Target="https://dart.fss.or.kr/dsaf001/main.do?rcpNo=20170331005082" TargetMode="External" Id="rId885"/><Relationship Type="http://schemas.openxmlformats.org/officeDocument/2006/relationships/hyperlink" Target="https://dart.fss.or.kr/dsaf001/main.do?rcpNo=20160704002054" TargetMode="External" Id="rId886"/><Relationship Type="http://schemas.openxmlformats.org/officeDocument/2006/relationships/hyperlink" Target="https://dart.fss.or.kr/dsaf001/main.do?rcpNo=20180330003970" TargetMode="External" Id="rId887"/><Relationship Type="http://schemas.openxmlformats.org/officeDocument/2006/relationships/hyperlink" Target="https://dart.fss.or.kr/dsaf001/main.do?rcpNo=20180515001466" TargetMode="External" Id="rId888"/><Relationship Type="http://schemas.openxmlformats.org/officeDocument/2006/relationships/hyperlink" Target="https://dart.fss.or.kr/dsaf001/main.do?rcpNo=20180907000084" TargetMode="External" Id="rId889"/><Relationship Type="http://schemas.openxmlformats.org/officeDocument/2006/relationships/hyperlink" Target="https://dart.fss.or.kr/dsaf001/main.do?rcpNo=20181106000364" TargetMode="External" Id="rId890"/><Relationship Type="http://schemas.openxmlformats.org/officeDocument/2006/relationships/hyperlink" Target="https://dart.fss.or.kr/dsaf001/main.do?rcpNo=20190213000179" TargetMode="External" Id="rId891"/><Relationship Type="http://schemas.openxmlformats.org/officeDocument/2006/relationships/hyperlink" Target="https://dart.fss.or.kr/dsaf001/main.do?rcpNo=20190213000182" TargetMode="External" Id="rId892"/><Relationship Type="http://schemas.openxmlformats.org/officeDocument/2006/relationships/hyperlink" Target="https://dart.fss.or.kr/dsaf001/main.do?rcpNo=20190401005013" TargetMode="External" Id="rId893"/><Relationship Type="http://schemas.openxmlformats.org/officeDocument/2006/relationships/hyperlink" Target="https://query1.finance.yahoo.com/v8/finance/chart/035720.KS?period1=1549238400&amp;period2=1549670400&amp;interval=1d" TargetMode="External" Id="rId894"/><Relationship Type="http://schemas.openxmlformats.org/officeDocument/2006/relationships/hyperlink" Target="https://dart.fss.or.kr/dsaf001/main.do?rcpNo=20210330000166" TargetMode="External" Id="rId895"/><Relationship Type="http://schemas.openxmlformats.org/officeDocument/2006/relationships/hyperlink" Target="https://dart.fss.or.kr/dsaf001/main.do?rcpNo=20240401003414" TargetMode="External" Id="rId896"/><Relationship Type="http://schemas.openxmlformats.org/officeDocument/2006/relationships/hyperlink" Target="https://dart.fss.or.kr/dsaf001/main.do?rcpNo=20260402001051" TargetMode="External" Id="rId897"/><Relationship Type="http://schemas.openxmlformats.org/officeDocument/2006/relationships/hyperlink" Target="https://dart.fss.or.kr/dsaf001/main.do?rcpNo=20180214000006" TargetMode="External" Id="rId898"/><Relationship Type="http://schemas.openxmlformats.org/officeDocument/2006/relationships/hyperlink" Target="https://dart.fss.or.kr/dsaf001/main.do?rcpNo=20170630900916" TargetMode="External" Id="rId899"/><Relationship Type="http://schemas.openxmlformats.org/officeDocument/2006/relationships/hyperlink" Target="https://dart.fss.or.kr/dsaf001/main.do?rcpNo=20170929800631" TargetMode="External" Id="rId900"/><Relationship Type="http://schemas.openxmlformats.org/officeDocument/2006/relationships/hyperlink" Target="https://dart.fss.or.kr/dsaf001/main.do?rcpNo=20180330002462" TargetMode="External" Id="rId901"/><Relationship Type="http://schemas.openxmlformats.org/officeDocument/2006/relationships/hyperlink" Target="https://dart.fss.or.kr/dsaf001/main.do?rcpNo=20180213801033" TargetMode="External" Id="rId902"/><Relationship Type="http://schemas.openxmlformats.org/officeDocument/2006/relationships/hyperlink" Target="https://dart.fss.or.kr/dsaf001/main.do?rcpNo=20190408001591" TargetMode="External" Id="rId903"/><Relationship Type="http://schemas.openxmlformats.org/officeDocument/2006/relationships/hyperlink" Target="https://dart.fss.or.kr/dsaf001/main.do?rcpNo=20210409001918" TargetMode="External" Id="rId904"/><Relationship Type="http://schemas.openxmlformats.org/officeDocument/2006/relationships/hyperlink" Target="https://dart.fss.or.kr/dsaf001/main.do?rcpNo=20240318000864" TargetMode="External" Id="rId905"/><Relationship Type="http://schemas.openxmlformats.org/officeDocument/2006/relationships/hyperlink" Target="https://dart.fss.or.kr/dsaf001/main.do?rcpNo=20240319000002" TargetMode="External" Id="rId906"/><Relationship Type="http://schemas.openxmlformats.org/officeDocument/2006/relationships/hyperlink" Target="https://byline.network/2022/08/18_2939" TargetMode="External" Id="rId907"/><Relationship Type="http://schemas.openxmlformats.org/officeDocument/2006/relationships/hyperlink" Target="https://www.etoday.co.kr/news/view/2463085" TargetMode="External" Id="rId908"/><Relationship Type="http://schemas.openxmlformats.org/officeDocument/2006/relationships/hyperlink" Target="https://v.daum.net/v/20251218102549539" TargetMode="External" Id="rId909"/><Relationship Type="http://schemas.openxmlformats.org/officeDocument/2006/relationships/hyperlink" Target="https://dart.fss.or.kr/dsaf001/main.do?rcpNo=20260331003637" TargetMode="External" Id="rId910"/><Relationship Type="http://schemas.openxmlformats.org/officeDocument/2006/relationships/hyperlink" Target="https://dart.fss.or.kr/dsaf001/main.do?rcpNo=20260814003362" TargetMode="External" Id="rId911"/><Relationship Type="http://schemas.openxmlformats.org/officeDocument/2006/relationships/hyperlink" Target="https://www.hankyung.com/article/2026051472421" TargetMode="External" Id="rId912"/><Relationship Type="http://schemas.openxmlformats.org/officeDocument/2006/relationships/hyperlink" Target="https://www.kakaocorp.com/page/detail/8653" TargetMode="External" Id="rId913"/><Relationship Type="http://schemas.openxmlformats.org/officeDocument/2006/relationships/hyperlink" Target="https://www.dailian.co.kr/news/view/988786/" TargetMode="External" Id="rId914"/><Relationship Type="http://schemas.openxmlformats.org/officeDocument/2006/relationships/hyperlink" Target="https://dart.fss.or.kr/dsaf001/main.do?rcpNo=20180515002511" TargetMode="External" Id="rId915"/><Relationship Type="http://schemas.openxmlformats.org/officeDocument/2006/relationships/hyperlink" Target="https://dart.fss.or.kr/dsaf001/main.do?rcpNo=20200331002182" TargetMode="External" Id="rId916"/><Relationship Type="http://schemas.openxmlformats.org/officeDocument/2006/relationships/hyperlink" Target="https://dart.fss.or.kr/dsaf001/main.do?rcpNo=20180214000005" TargetMode="External" Id="rId917"/><Relationship Type="http://schemas.openxmlformats.org/officeDocument/2006/relationships/hyperlink" Target="https://www.kakaocorp.com/page/detail/8471" TargetMode="External" Id="rId918"/><Relationship Type="http://schemas.openxmlformats.org/officeDocument/2006/relationships/hyperlink" Target="https://dart.fss.or.kr/dsaf001/main.do?rcpNo=20180402004162" TargetMode="External" Id="rId919"/><Relationship Type="http://schemas.openxmlformats.org/officeDocument/2006/relationships/hyperlink" Target="https://dart.fss.or.kr/dsaf001/main.do?rcpNo=20180330002462" TargetMode="External" Id="rId920"/><Relationship Type="http://schemas.openxmlformats.org/officeDocument/2006/relationships/hyperlink" Target="https://mobile.newsis.com/view/NISX20180308_0000246718" TargetMode="External" Id="rId921"/><Relationship Type="http://schemas.openxmlformats.org/officeDocument/2006/relationships/hyperlink" Target="https://dart.fss.or.kr/dsaf001/main.do?rcpNo=20190408001591" TargetMode="External" Id="rId922"/><Relationship Type="http://schemas.openxmlformats.org/officeDocument/2006/relationships/hyperlink" Target="https://dart.fss.or.kr/dsaf001/main.do?rcpNo=20180531000193" TargetMode="External" Id="rId923"/><Relationship Type="http://schemas.openxmlformats.org/officeDocument/2006/relationships/hyperlink" Target="https://m.dailian.co.kr/news/view/750405" TargetMode="External" Id="rId924"/><Relationship Type="http://schemas.openxmlformats.org/officeDocument/2006/relationships/hyperlink" Target="https://dart.fss.or.kr/dsaf001/main.do?rcpNo=20181113000288" TargetMode="External" Id="rId925"/><Relationship Type="http://schemas.openxmlformats.org/officeDocument/2006/relationships/hyperlink" Target="https://byline.network/2018/12/7-30/" TargetMode="External" Id="rId926"/><Relationship Type="http://schemas.openxmlformats.org/officeDocument/2006/relationships/hyperlink" Target="https://byline.network/2019/01/15-30" TargetMode="External" Id="rId927"/><Relationship Type="http://schemas.openxmlformats.org/officeDocument/2006/relationships/hyperlink" Target="https://www.newsis.com/view/NISX20190307_0000580648" TargetMode="External" Id="rId928"/><Relationship Type="http://schemas.openxmlformats.org/officeDocument/2006/relationships/hyperlink" Target="https://dart.fss.or.kr/dsaf001/main.do?rcpNo=20210409001918" TargetMode="External" Id="rId929"/><Relationship Type="http://schemas.openxmlformats.org/officeDocument/2006/relationships/hyperlink" Target="https://dart.fss.or.kr/dsaf001/main.do?rcpNo=20240319000002" TargetMode="External" Id="rId930"/><Relationship Type="http://schemas.openxmlformats.org/officeDocument/2006/relationships/hyperlink" Target="https://dart.fss.or.kr/dsaf001/main.do?rcpNo=20200331002182" TargetMode="External" Id="rId931"/><Relationship Type="http://schemas.openxmlformats.org/officeDocument/2006/relationships/hyperlink" Target="https://dart.fss.or.kr/dsaf001/main.do?rcpNo=20180515002511" TargetMode="External" Id="rId932"/><Relationship Type="http://schemas.openxmlformats.org/officeDocument/2006/relationships/hyperlink" Target="https://dart.fss.or.kr/dsaf001/main.do?rcpNo=20260331003637" TargetMode="External" Id="rId933"/><Relationship Type="http://schemas.openxmlformats.org/officeDocument/2006/relationships/hyperlink" Target="https://www.kakaocorp.com/page/detail/8531" TargetMode="External" Id="rId934"/><Relationship Type="http://schemas.openxmlformats.org/officeDocument/2006/relationships/hyperlink" Target="https://dart.fss.or.kr/dsaf001/main.do?rcpNo=20180315000599" TargetMode="External" Id="rId935"/><Relationship Type="http://schemas.openxmlformats.org/officeDocument/2006/relationships/hyperlink" Target="https://dart.fss.or.kr/dsaf001/main.do?rcpNo=20180316000475" TargetMode="External" Id="rId936"/><Relationship Type="http://schemas.openxmlformats.org/officeDocument/2006/relationships/hyperlink" Target="https://dart.fss.or.kr/dsaf001/main.do?rcpNo=20180313000038" TargetMode="External" Id="rId937"/><Relationship Type="http://schemas.openxmlformats.org/officeDocument/2006/relationships/hyperlink" Target="https://dart.fss.or.kr/dsaf001/main.do?rcpNo=20180406001852" TargetMode="External" Id="rId938"/><Relationship Type="http://schemas.openxmlformats.org/officeDocument/2006/relationships/hyperlink" Target="https://dart.fss.or.kr/dsaf001/main.do?rcpNo=20170331005003" TargetMode="External" Id="rId939"/><Relationship Type="http://schemas.openxmlformats.org/officeDocument/2006/relationships/hyperlink" Target="https://dart.fss.or.kr/dsaf001/main.do?rcpNo=20180330002462" TargetMode="External" Id="rId940"/><Relationship Type="http://schemas.openxmlformats.org/officeDocument/2006/relationships/hyperlink" Target="https://dart.fss.or.kr/dsaf001/main.do?rcpNo=20180514002600" TargetMode="External" Id="rId941"/><Relationship Type="http://schemas.openxmlformats.org/officeDocument/2006/relationships/hyperlink" Target="https://dart.fss.or.kr/dsaf001/main.do?rcpNo=20190401005013" TargetMode="External" Id="rId942"/><Relationship Type="http://schemas.openxmlformats.org/officeDocument/2006/relationships/hyperlink" Target="https://dart.fss.or.kr/dsaf001/main.do?rcpNo=20200330004659" TargetMode="External" Id="rId943"/><Relationship Type="http://schemas.openxmlformats.org/officeDocument/2006/relationships/hyperlink" Target="https://www.kakaocorp.com/page/detail/8808" TargetMode="External" Id="rId944"/><Relationship Type="http://schemas.openxmlformats.org/officeDocument/2006/relationships/hyperlink" Target="https://bizhankook.com/articles/15055.html" TargetMode="External" Id="rId945"/><Relationship Type="http://schemas.openxmlformats.org/officeDocument/2006/relationships/hyperlink" Target="https://www.sidae.com/article/2026080514533973161" TargetMode="External" Id="rId946"/><Relationship Type="http://schemas.openxmlformats.org/officeDocument/2006/relationships/hyperlink" Target="https://dart.fss.or.kr/dsaf001/main.do?rcpNo=20180404002646" TargetMode="External" Id="rId947"/><Relationship Type="http://schemas.openxmlformats.org/officeDocument/2006/relationships/hyperlink" Target="https://dart.fss.or.kr/dsaf001/main.do?rcpNo=20180404002675" TargetMode="External" Id="rId948"/><Relationship Type="http://schemas.openxmlformats.org/officeDocument/2006/relationships/hyperlink" Target="https://dart.fss.or.kr/dsaf001/main.do?rcpNo=20180404002641" TargetMode="External" Id="rId949"/><Relationship Type="http://schemas.openxmlformats.org/officeDocument/2006/relationships/hyperlink" Target="https://dart.fss.or.kr/dsaf001/main.do?rcpNo=20180404002633" TargetMode="External" Id="rId950"/><Relationship Type="http://schemas.openxmlformats.org/officeDocument/2006/relationships/hyperlink" Target="https://dart.fss.or.kr/dsaf001/main.do?rcpNo=20180404002608" TargetMode="External" Id="rId951"/><Relationship Type="http://schemas.openxmlformats.org/officeDocument/2006/relationships/hyperlink" Target="https://dart.fss.or.kr/dsaf001/main.do?rcpNo=20180404002621" TargetMode="External" Id="rId952"/><Relationship Type="http://schemas.openxmlformats.org/officeDocument/2006/relationships/hyperlink" Target="https://dart.fss.or.kr/dsaf001/main.do?rcpNo=20180531002439" TargetMode="External" Id="rId953"/><Relationship Type="http://schemas.openxmlformats.org/officeDocument/2006/relationships/hyperlink" Target="https://dart.fss.or.kr/dsaf001/main.do?rcpNo=20180530000582" TargetMode="External" Id="rId954"/><Relationship Type="http://schemas.openxmlformats.org/officeDocument/2006/relationships/hyperlink" Target="https://dart.fss.or.kr/dsaf001/main.do?rcpNo=20160531001110" TargetMode="External" Id="rId955"/><Relationship Type="http://schemas.openxmlformats.org/officeDocument/2006/relationships/hyperlink" Target="https://dart.fss.or.kr/dsaf001/main.do?rcpNo=20160429000207" TargetMode="External" Id="rId956"/><Relationship Type="http://schemas.openxmlformats.org/officeDocument/2006/relationships/hyperlink" Target="https://dart.fss.or.kr/dsaf001/main.do?rcpNo=20171228000154" TargetMode="External" Id="rId957"/><Relationship Type="http://schemas.openxmlformats.org/officeDocument/2006/relationships/hyperlink" Target="https://dart.fss.or.kr/dsaf001/main.do?rcpNo=20171106000327" TargetMode="External" Id="rId958"/><Relationship Type="http://schemas.openxmlformats.org/officeDocument/2006/relationships/hyperlink" Target="https://dart.fss.or.kr/dsaf001/main.do?rcpNo=20180330002462" TargetMode="External" Id="rId959"/><Relationship Type="http://schemas.openxmlformats.org/officeDocument/2006/relationships/hyperlink" Target="https://dart.fss.or.kr/dsaf001/main.do?rcpNo=20190530001058" TargetMode="External" Id="rId960"/><Relationship Type="http://schemas.openxmlformats.org/officeDocument/2006/relationships/hyperlink" Target="https://dart.fss.or.kr/dsaf001/main.do?rcpNo=20190405002285" TargetMode="External" Id="rId961"/><Relationship Type="http://schemas.openxmlformats.org/officeDocument/2006/relationships/hyperlink" Target="https://dart.fss.or.kr/dsaf001/main.do?rcpNo=20200528000742" TargetMode="External" Id="rId962"/><Relationship Type="http://schemas.openxmlformats.org/officeDocument/2006/relationships/hyperlink" Target="https://dart.fss.or.kr/dsaf001/main.do?rcpNo=20200407002575" TargetMode="External" Id="rId963"/><Relationship Type="http://schemas.openxmlformats.org/officeDocument/2006/relationships/hyperlink" Target="https://dart.fss.or.kr/dsaf001/main.do?rcpNo=20210527000399" TargetMode="External" Id="rId964"/><Relationship Type="http://schemas.openxmlformats.org/officeDocument/2006/relationships/hyperlink" Target="https://dart.fss.or.kr/dsaf001/main.do?rcpNo=20210527000337" TargetMode="External" Id="rId965"/><Relationship Type="http://schemas.openxmlformats.org/officeDocument/2006/relationships/hyperlink" Target="https://dart.fss.or.kr/dsaf001/main.do?rcpNo=20220530000755" TargetMode="External" Id="rId966"/><Relationship Type="http://schemas.openxmlformats.org/officeDocument/2006/relationships/hyperlink" Target="https://dart.fss.or.kr/dsaf001/main.do?rcpNo=20230530000649" TargetMode="External" Id="rId967"/><Relationship Type="http://schemas.openxmlformats.org/officeDocument/2006/relationships/hyperlink" Target="https://dart.fss.or.kr/dsaf001/main.do?rcpNo=20240529000568" TargetMode="External" Id="rId968"/><Relationship Type="http://schemas.openxmlformats.org/officeDocument/2006/relationships/hyperlink" Target="https://dart.fss.or.kr/dsaf001/main.do?rcpNo=20240409004133" TargetMode="External" Id="rId969"/><Relationship Type="http://schemas.openxmlformats.org/officeDocument/2006/relationships/hyperlink" Target="https://dart.fss.or.kr/dsaf001/main.do?rcpNo=20240401003628" TargetMode="External" Id="rId970"/><Relationship Type="http://schemas.openxmlformats.org/officeDocument/2006/relationships/hyperlink" Target="https://dart.fss.or.kr/dsaf001/main.do?rcpNo=20250401000214" TargetMode="External" Id="rId971"/><Relationship Type="http://schemas.openxmlformats.org/officeDocument/2006/relationships/hyperlink" Target="https://dart.fss.or.kr/dsaf001/main.do?rcpNo=20250602001207" TargetMode="External" Id="rId972"/><Relationship Type="http://schemas.openxmlformats.org/officeDocument/2006/relationships/hyperlink" Target="https://query1.finance.yahoo.com/v8/finance/chart/035720.KS?period1=1522540800&amp;period2=1522972800&amp;interval=1d" TargetMode="External" Id="rId973"/><Relationship Type="http://schemas.openxmlformats.org/officeDocument/2006/relationships/hyperlink" Target="https://dart.fss.or.kr/dsaf001/main.do?rcpNo=20180404002641" TargetMode="External" Id="rId974"/><Relationship Type="http://schemas.openxmlformats.org/officeDocument/2006/relationships/hyperlink" Target="https://dart.fss.or.kr/dsaf001/main.do?rcpNo=20180404002648" TargetMode="External" Id="rId975"/><Relationship Type="http://schemas.openxmlformats.org/officeDocument/2006/relationships/hyperlink" Target="https://dart.fss.or.kr/dsaf001/main.do?rcpNo=20180404002619" TargetMode="External" Id="rId976"/><Relationship Type="http://schemas.openxmlformats.org/officeDocument/2006/relationships/hyperlink" Target="https://dart.fss.or.kr/dsaf001/main.do?rcpNo=20180404002646" TargetMode="External" Id="rId977"/><Relationship Type="http://schemas.openxmlformats.org/officeDocument/2006/relationships/hyperlink" Target="https://dart.fss.or.kr/dsaf001/main.do?rcpNo=20180406000861" TargetMode="External" Id="rId978"/><Relationship Type="http://schemas.openxmlformats.org/officeDocument/2006/relationships/hyperlink" Target="https://news.bizwatch.co.kr/article/market/2016/07/21/0017" TargetMode="External" Id="rId979"/><Relationship Type="http://schemas.openxmlformats.org/officeDocument/2006/relationships/hyperlink" Target="https://dart.fss.or.kr/dsaf001/main.do?rcpNo=20180330002462" TargetMode="External" Id="rId980"/><Relationship Type="http://schemas.openxmlformats.org/officeDocument/2006/relationships/hyperlink" Target="https://dart.fss.or.kr/dsaf001/main.do?rcpNo=20180515002511" TargetMode="External" Id="rId981"/><Relationship Type="http://schemas.openxmlformats.org/officeDocument/2006/relationships/hyperlink" Target="https://query1.finance.yahoo.com/v8/finance/chart/035720.KS?period1=1522368000&amp;period2=1522800000&amp;interval=1d" TargetMode="External" Id="rId982"/><Relationship Type="http://schemas.openxmlformats.org/officeDocument/2006/relationships/hyperlink" Target="https://dart.fss.or.kr/dsaf001/main.do?rcpNo=20190411001845" TargetMode="External" Id="rId983"/><Relationship Type="http://schemas.openxmlformats.org/officeDocument/2006/relationships/hyperlink" Target="https://dart.fss.or.kr/dsaf001/main.do?rcpNo=20200330004670" TargetMode="External" Id="rId984"/><Relationship Type="http://schemas.openxmlformats.org/officeDocument/2006/relationships/hyperlink" Target="https://dart.fss.or.kr/dsaf001/main.do?rcpNo=20200407002575" TargetMode="External" Id="rId985"/><Relationship Type="http://schemas.openxmlformats.org/officeDocument/2006/relationships/hyperlink" Target="https://dart.fss.or.kr/dsaf001/main.do?rcpNo=20210407002275" TargetMode="External" Id="rId986"/><Relationship Type="http://schemas.openxmlformats.org/officeDocument/2006/relationships/hyperlink" Target="https://dart.fss.or.kr/dsaf001/main.do?rcpNo=20220412001773" TargetMode="External" Id="rId987"/><Relationship Type="http://schemas.openxmlformats.org/officeDocument/2006/relationships/hyperlink" Target="https://dart.fss.or.kr/dsaf001/main.do?rcpNo=20230407003508" TargetMode="External" Id="rId988"/><Relationship Type="http://schemas.openxmlformats.org/officeDocument/2006/relationships/hyperlink" Target="https://news.mtn.co.kr/news-detail/2022090808174396227" TargetMode="External" Id="rId989"/><Relationship Type="http://schemas.openxmlformats.org/officeDocument/2006/relationships/hyperlink" Target="https://dealsite.co.kr/articles/15602" TargetMode="External" Id="rId990"/><Relationship Type="http://schemas.openxmlformats.org/officeDocument/2006/relationships/hyperlink" Target="https://dart.fss.or.kr/dsaf001/main.do?rcpNo=20180418000474" TargetMode="External" Id="rId991"/><Relationship Type="http://schemas.openxmlformats.org/officeDocument/2006/relationships/hyperlink" Target="https://dart.fss.or.kr/dsaf001/main.do?rcpNo=20180418000372" TargetMode="External" Id="rId992"/><Relationship Type="http://schemas.openxmlformats.org/officeDocument/2006/relationships/hyperlink" Target="https://dart.fss.or.kr/dsaf001/main.do?rcpNo=20180418000370" TargetMode="External" Id="rId993"/><Relationship Type="http://schemas.openxmlformats.org/officeDocument/2006/relationships/hyperlink" Target="https://dart.fss.or.kr/dsaf001/main.do?rcpNo=20180418000449" TargetMode="External" Id="rId994"/><Relationship Type="http://schemas.openxmlformats.org/officeDocument/2006/relationships/hyperlink" Target="https://dart.fss.or.kr/dsaf001/main.do?rcpNo=20180418000456" TargetMode="External" Id="rId995"/><Relationship Type="http://schemas.openxmlformats.org/officeDocument/2006/relationships/hyperlink" Target="https://www.etoday.co.kr/news/view/1615039" TargetMode="External" Id="rId996"/><Relationship Type="http://schemas.openxmlformats.org/officeDocument/2006/relationships/hyperlink" Target="https://dart.fss.or.kr/dsaf001/main.do?rcpNo=20180906000202" TargetMode="External" Id="rId997"/><Relationship Type="http://schemas.openxmlformats.org/officeDocument/2006/relationships/hyperlink" Target="https://dart.fss.or.kr/dsaf001/main.do?rcpNo=20190411000196" TargetMode="External" Id="rId998"/><Relationship Type="http://schemas.openxmlformats.org/officeDocument/2006/relationships/hyperlink" Target="https://dart.fss.or.kr/dsaf001/main.do?rcpNo=20190401005013" TargetMode="External" Id="rId999"/><Relationship Type="http://schemas.openxmlformats.org/officeDocument/2006/relationships/hyperlink" Target="https://dart.fss.or.kr/dsaf001/main.do?rcpNo=20180406002349" TargetMode="External" Id="rId1000"/><Relationship Type="http://schemas.openxmlformats.org/officeDocument/2006/relationships/hyperlink" Target="https://dart.fss.or.kr/dsaf001/main.do?rcpNo=20190410000806" TargetMode="External" Id="rId1001"/><Relationship Type="http://schemas.openxmlformats.org/officeDocument/2006/relationships/hyperlink" Target="https://dart.fss.or.kr/dsaf001/main.do?rcpNo=20180330002462" TargetMode="External" Id="rId1002"/><Relationship Type="http://schemas.openxmlformats.org/officeDocument/2006/relationships/hyperlink" Target="https://www.kakaocorp.com/page/detail/7879" TargetMode="External" Id="rId1003"/><Relationship Type="http://schemas.openxmlformats.org/officeDocument/2006/relationships/hyperlink" Target="https://dart.fss.or.kr/dsaf001/main.do?rcpNo=20160330002170" TargetMode="External" Id="rId1004"/><Relationship Type="http://schemas.openxmlformats.org/officeDocument/2006/relationships/hyperlink" Target="https://www.kakaocorp.com/page/detail/8046" TargetMode="External" Id="rId1005"/><Relationship Type="http://schemas.openxmlformats.org/officeDocument/2006/relationships/hyperlink" Target="https://www.thebell.co.kr/front/newsview.asp?click=F&amp;key=201711220100040360002488" TargetMode="External" Id="rId1006"/><Relationship Type="http://schemas.openxmlformats.org/officeDocument/2006/relationships/hyperlink" Target="https://www.kakaocorp.com/page/detail/8194" TargetMode="External" Id="rId1007"/><Relationship Type="http://schemas.openxmlformats.org/officeDocument/2006/relationships/hyperlink" Target="https://www.thebell.co.kr/free/content/ArticleView.asp?key=201806040100004620000286" TargetMode="External" Id="rId1008"/><Relationship Type="http://schemas.openxmlformats.org/officeDocument/2006/relationships/hyperlink" Target="https://www.kakaocorp.com/page/detail/8526" TargetMode="External" Id="rId1009"/><Relationship Type="http://schemas.openxmlformats.org/officeDocument/2006/relationships/hyperlink" Target="https://www.kakaocorp.com/page/detail/8506" TargetMode="External" Id="rId1010"/><Relationship Type="http://schemas.openxmlformats.org/officeDocument/2006/relationships/hyperlink" Target="https://dart.fss.or.kr/dsaf001/main.do?rcpNo=20200331000581" TargetMode="External" Id="rId1011"/><Relationship Type="http://schemas.openxmlformats.org/officeDocument/2006/relationships/hyperlink" Target="https://dart.fss.or.kr/dsaf001/main.do?rcpNo=20210401000639" TargetMode="External" Id="rId1012"/><Relationship Type="http://schemas.openxmlformats.org/officeDocument/2006/relationships/hyperlink" Target="https://dart.fss.or.kr/dsaf001/main.do?rcpNo=20220331003217" TargetMode="External" Id="rId1013"/><Relationship Type="http://schemas.openxmlformats.org/officeDocument/2006/relationships/hyperlink" Target="https://dart.fss.or.kr/dsaf001/main.do?rcpNo=20240329003124" TargetMode="External" Id="rId1014"/><Relationship Type="http://schemas.openxmlformats.org/officeDocument/2006/relationships/hyperlink" Target="https://dart.fss.or.kr/dsaf001/main.do?rcpNo=20260327001465" TargetMode="External" Id="rId1015"/><Relationship Type="http://schemas.openxmlformats.org/officeDocument/2006/relationships/hyperlink" Target="https://dart.fss.or.kr/dsaf001/main.do?rcpNo=20240418000375" TargetMode="External" Id="rId1016"/><Relationship Type="http://schemas.openxmlformats.org/officeDocument/2006/relationships/hyperlink" Target="https://dart.fss.or.kr/dsaf001/main.do?rcpNo=20180515002511" TargetMode="External" Id="rId1017"/><Relationship Type="http://schemas.openxmlformats.org/officeDocument/2006/relationships/hyperlink" Target="https://query1.finance.yahoo.com/v8/finance/chart/035720.KS?period1=1523545200&amp;period2=1524150000&amp;interval=1d" TargetMode="External" Id="rId1018"/><Relationship Type="http://schemas.openxmlformats.org/officeDocument/2006/relationships/hyperlink" Target="https://dart.fss.or.kr/dsaf001/main.do?rcpNo=20180330002462" TargetMode="External" Id="rId1019"/><Relationship Type="http://schemas.openxmlformats.org/officeDocument/2006/relationships/hyperlink" Target="https://dart.fss.or.kr/dsaf001/main.do?rcpNo=20180330003970" TargetMode="External" Id="rId1020"/><Relationship Type="http://schemas.openxmlformats.org/officeDocument/2006/relationships/hyperlink" Target="https://dart.fss.or.kr/dsaf001/main.do?rcpNo=20180508002957" TargetMode="External" Id="rId1021"/><Relationship Type="http://schemas.openxmlformats.org/officeDocument/2006/relationships/hyperlink" Target="https://dart.fss.or.kr/dsaf001/main.do?rcpNo=20180508002147" TargetMode="External" Id="rId1022"/><Relationship Type="http://schemas.openxmlformats.org/officeDocument/2006/relationships/hyperlink" Target="https://dart.fss.or.kr/dsaf001/main.do?rcpNo=20180515001466" TargetMode="External" Id="rId1023"/><Relationship Type="http://schemas.openxmlformats.org/officeDocument/2006/relationships/hyperlink" Target="https://dart.fss.or.kr/dsaf001/main.do?rcpNo=20180517000211" TargetMode="External" Id="rId1024"/><Relationship Type="http://schemas.openxmlformats.org/officeDocument/2006/relationships/hyperlink" Target="https://dart.fss.or.kr/dsaf001/main.do?rcpNo=20190401005013" TargetMode="External" Id="rId1025"/><Relationship Type="http://schemas.openxmlformats.org/officeDocument/2006/relationships/hyperlink" Target="https://dart.fss.or.kr/dsaf001/main.do?rcpNo=20190213000176" TargetMode="External" Id="rId1026"/><Relationship Type="http://schemas.openxmlformats.org/officeDocument/2006/relationships/hyperlink" Target="https://dart.fss.or.kr/dsaf001/main.do?rcpNo=20200320001206" TargetMode="External" Id="rId1027"/><Relationship Type="http://schemas.openxmlformats.org/officeDocument/2006/relationships/hyperlink" Target="https://dart.fss.or.kr/dsaf001/main.do?rcpNo=20200330004659" TargetMode="External" Id="rId1028"/><Relationship Type="http://schemas.openxmlformats.org/officeDocument/2006/relationships/hyperlink" Target="https://dart.fss.or.kr/dsaf001/main.do?rcpNo=20210305000107" TargetMode="External" Id="rId1029"/><Relationship Type="http://schemas.openxmlformats.org/officeDocument/2006/relationships/hyperlink" Target="https://dart.fss.or.kr/dsaf001/main.do?rcpNo=20210916000421" TargetMode="External" Id="rId1030"/><Relationship Type="http://schemas.openxmlformats.org/officeDocument/2006/relationships/hyperlink" Target="https://dart.fss.or.kr/dsaf001/main.do?rcpNo=20210330000166" TargetMode="External" Id="rId1031"/><Relationship Type="http://schemas.openxmlformats.org/officeDocument/2006/relationships/hyperlink" Target="https://dart.fss.or.kr/dsaf001/main.do?rcpNo=20250205000361" TargetMode="External" Id="rId1032"/><Relationship Type="http://schemas.openxmlformats.org/officeDocument/2006/relationships/hyperlink" Target="https://dart.fss.or.kr/dsaf001/main.do?rcpNo=20260402001051" TargetMode="External" Id="rId1033"/><Relationship Type="http://schemas.openxmlformats.org/officeDocument/2006/relationships/hyperlink" Target="https://dart.fss.or.kr/dsaf001/main.do?rcpNo=20180517000209" TargetMode="External" Id="rId1034"/><Relationship Type="http://schemas.openxmlformats.org/officeDocument/2006/relationships/hyperlink" Target="https://dart.fss.or.kr/dsaf001/main.do?rcpNo=20180531001702" TargetMode="External" Id="rId1035"/><Relationship Type="http://schemas.openxmlformats.org/officeDocument/2006/relationships/hyperlink" Target="https://dart.fss.or.kr/dsaf001/main.do?rcpNo=20180705900175" TargetMode="External" Id="rId1036"/><Relationship Type="http://schemas.openxmlformats.org/officeDocument/2006/relationships/hyperlink" Target="https://dart.fss.or.kr/dsaf001/main.do?rcpNo=20180726800518" TargetMode="External" Id="rId1037"/><Relationship Type="http://schemas.openxmlformats.org/officeDocument/2006/relationships/hyperlink" Target="https://dart.fss.or.kr/dsaf001/main.do?rcpNo=20180903000176" TargetMode="External" Id="rId1038"/><Relationship Type="http://schemas.openxmlformats.org/officeDocument/2006/relationships/hyperlink" Target="https://dart.fss.or.kr/dsaf001/main.do?rcpNo=20191114002583" TargetMode="External" Id="rId1039"/><Relationship Type="http://schemas.openxmlformats.org/officeDocument/2006/relationships/hyperlink" Target="https://dart.fss.or.kr/dsaf001/main.do?rcpNo=20180330002462" TargetMode="External" Id="rId1040"/><Relationship Type="http://schemas.openxmlformats.org/officeDocument/2006/relationships/hyperlink" Target="https://www.kakaocorp.com/page/detail/8509" TargetMode="External" Id="rId1041"/><Relationship Type="http://schemas.openxmlformats.org/officeDocument/2006/relationships/hyperlink" Target="https://dart.fss.or.kr/dsaf001/main.do?rcpNo=20180911800493" TargetMode="External" Id="rId1042"/><Relationship Type="http://schemas.openxmlformats.org/officeDocument/2006/relationships/hyperlink" Target="https://dart.fss.or.kr/dsaf001/main.do?rcpNo=20180418000372" TargetMode="External" Id="rId1043"/><Relationship Type="http://schemas.openxmlformats.org/officeDocument/2006/relationships/hyperlink" Target="https://dart.fss.or.kr/dsaf001/main.do?rcpNo=20180627900355" TargetMode="External" Id="rId1044"/><Relationship Type="http://schemas.openxmlformats.org/officeDocument/2006/relationships/hyperlink" Target="https://www.kakaocorp.com/page/detail/8764" TargetMode="External" Id="rId1045"/><Relationship Type="http://schemas.openxmlformats.org/officeDocument/2006/relationships/hyperlink" Target="https://dart.fss.or.kr/dsaf001/main.do?rcpNo=20180330003970" TargetMode="External" Id="rId1046"/><Relationship Type="http://schemas.openxmlformats.org/officeDocument/2006/relationships/hyperlink" Target="https://dart.fss.or.kr/dsaf001/main.do?rcpNo=20180814002928" TargetMode="External" Id="rId1047"/><Relationship Type="http://schemas.openxmlformats.org/officeDocument/2006/relationships/hyperlink" Target="https://dart.fss.or.kr/dsaf001/main.do?rcpNo=20200320001206" TargetMode="External" Id="rId1048"/><Relationship Type="http://schemas.openxmlformats.org/officeDocument/2006/relationships/hyperlink" Target="https://dart.fss.or.kr/dsaf001/main.do?rcpNo=20210329000924" TargetMode="External" Id="rId1049"/><Relationship Type="http://schemas.openxmlformats.org/officeDocument/2006/relationships/hyperlink" Target="https://fchart.stock.naver.com/sise.nhn?symbol=016170&amp;timeframe=day&amp;count=5000&amp;requestType=0" TargetMode="External" Id="rId1050"/><Relationship Type="http://schemas.openxmlformats.org/officeDocument/2006/relationships/hyperlink" Target="https://dart.fss.or.kr/dsaf001/main.do?rcpNo=20170331005003" TargetMode="External" Id="rId1051"/><Relationship Type="http://schemas.openxmlformats.org/officeDocument/2006/relationships/hyperlink" Target="https://dart.fss.or.kr/dsaf001/main.do?rcpNo=20200330004659" TargetMode="External" Id="rId1052"/><Relationship Type="http://schemas.openxmlformats.org/officeDocument/2006/relationships/hyperlink" Target="https://dart.fss.or.kr/dsaf001/main.do?rcpNo=20200330004659" TargetMode="External" Id="rId1053"/><Relationship Type="http://schemas.openxmlformats.org/officeDocument/2006/relationships/hyperlink" Target="https://dart.fss.or.kr/dsaf001/main.do?rcpNo=20240320000376" TargetMode="External" Id="rId1054"/><Relationship Type="http://schemas.openxmlformats.org/officeDocument/2006/relationships/hyperlink" Target="https://dart.fss.or.kr/dsaf001/main.do?rcpNo=20240320000393" TargetMode="External" Id="rId1055"/><Relationship Type="http://schemas.openxmlformats.org/officeDocument/2006/relationships/hyperlink" Target="https://dart.fss.or.kr/dsaf001/main.do?rcpNo=20240418000375" TargetMode="External" Id="rId1056"/><Relationship Type="http://schemas.openxmlformats.org/officeDocument/2006/relationships/hyperlink" Target="https://dart.fss.or.kr/dsaf001/main.do?rcpNo=20250324000901" TargetMode="External" Id="rId1057"/><Relationship Type="http://schemas.openxmlformats.org/officeDocument/2006/relationships/hyperlink" Target="https://t1.kakaocdn.net/kakaocorp/operating/ir/results-announcement/2452.pdf" TargetMode="External" Id="rId1058"/><Relationship Type="http://schemas.openxmlformats.org/officeDocument/2006/relationships/hyperlink" Target="https://t1.kakaocdn.net/kakaocorp/admin/ir/results-announcement/3851.pdf" TargetMode="External" Id="rId1059"/><Relationship Type="http://schemas.openxmlformats.org/officeDocument/2006/relationships/hyperlink" Target="https://t1.kakaocdn.net/kakaocorp/admin/ir/results-announcement/4981.pdf" TargetMode="External" Id="rId1060"/><Relationship Type="http://schemas.openxmlformats.org/officeDocument/2006/relationships/hyperlink" Target="https://t1.kakaocdn.net/kakaocorp/admin/ir/results-announcement/5413.pdf" TargetMode="External" Id="rId1061"/><Relationship Type="http://schemas.openxmlformats.org/officeDocument/2006/relationships/hyperlink" Target="https://t1.kakaocdn.net/kakaocorp/admin/ir/results-announcement/5789.pdf" TargetMode="External" Id="rId1062"/><Relationship Type="http://schemas.openxmlformats.org/officeDocument/2006/relationships/hyperlink" Target="https://dart.fss.or.kr/dsaf001/main.do?rcpNo=20210715000334" TargetMode="External" Id="rId1063"/><Relationship Type="http://schemas.openxmlformats.org/officeDocument/2006/relationships/hyperlink" Target="https://dart.fss.or.kr/dsaf001/main.do?rcpNo=20180404002648" TargetMode="External" Id="rId1064"/><Relationship Type="http://schemas.openxmlformats.org/officeDocument/2006/relationships/hyperlink" Target="https://dart.fss.or.kr/dsaf001/main.do?rcpNo=20180831000077" TargetMode="External" Id="rId1065"/><Relationship Type="http://schemas.openxmlformats.org/officeDocument/2006/relationships/hyperlink" Target="https://dart.fss.or.kr/dsaf001/main.do?rcpNo=20181102000493" TargetMode="External" Id="rId1066"/><Relationship Type="http://schemas.openxmlformats.org/officeDocument/2006/relationships/hyperlink" Target="https://dart.fss.or.kr/dsaf001/main.do?rcpNo=20190411001845" TargetMode="External" Id="rId1067"/><Relationship Type="http://schemas.openxmlformats.org/officeDocument/2006/relationships/hyperlink" Target="https://dart.fss.or.kr/dsaf001/main.do?rcpNo=20190227004197" TargetMode="External" Id="rId1068"/><Relationship Type="http://schemas.openxmlformats.org/officeDocument/2006/relationships/hyperlink" Target="https://dart.fss.or.kr/dsaf001/main.do?rcpNo=20200407002575" TargetMode="External" Id="rId1069"/><Relationship Type="http://schemas.openxmlformats.org/officeDocument/2006/relationships/hyperlink" Target="https://dart.fss.or.kr/dsaf001/main.do?rcpNo=20210407002275" TargetMode="External" Id="rId1070"/><Relationship Type="http://schemas.openxmlformats.org/officeDocument/2006/relationships/hyperlink" Target="https://dart.fss.or.kr/dsaf001/main.do?rcpNo=20220412001773" TargetMode="External" Id="rId1071"/><Relationship Type="http://schemas.openxmlformats.org/officeDocument/2006/relationships/hyperlink" Target="https://dart.fss.or.kr/dsaf001/main.do?rcpNo=20230407003508" TargetMode="External" Id="rId1072"/><Relationship Type="http://schemas.openxmlformats.org/officeDocument/2006/relationships/hyperlink" Target="https://news.mtn.co.kr/news-detail/2022090808174396227" TargetMode="External" Id="rId1073"/><Relationship Type="http://schemas.openxmlformats.org/officeDocument/2006/relationships/hyperlink" Target="https://dart.fss.or.kr/dsaf001/main.do?rcpNo=20181025000398" TargetMode="External" Id="rId1074"/><Relationship Type="http://schemas.openxmlformats.org/officeDocument/2006/relationships/hyperlink" Target="https://dart.fss.or.kr/dsaf001/main.do?rcpNo=20181025000382" TargetMode="External" Id="rId1075"/><Relationship Type="http://schemas.openxmlformats.org/officeDocument/2006/relationships/hyperlink" Target="https://dart.fss.or.kr/dsaf001/main.do?rcpNo=20190411001845" TargetMode="External" Id="rId1076"/><Relationship Type="http://schemas.openxmlformats.org/officeDocument/2006/relationships/hyperlink" Target="https://dart.fss.or.kr/dsaf001/main.do?rcpNo=20180406000861" TargetMode="External" Id="rId1077"/><Relationship Type="http://schemas.openxmlformats.org/officeDocument/2006/relationships/hyperlink" Target="https://dart.fss.or.kr/dsaf001/main.do?rcpNo=20160909000415" TargetMode="External" Id="rId1078"/><Relationship Type="http://schemas.openxmlformats.org/officeDocument/2006/relationships/hyperlink" Target="https://dart.fss.or.kr/dsaf001/main.do?rcpNo=20180810000606" TargetMode="External" Id="rId1079"/><Relationship Type="http://schemas.openxmlformats.org/officeDocument/2006/relationships/hyperlink" Target="https://dart.fss.or.kr/dsaf001/main.do?rcpNo=20180404002641" TargetMode="External" Id="rId1080"/><Relationship Type="http://schemas.openxmlformats.org/officeDocument/2006/relationships/hyperlink" Target="https://dart.fss.or.kr/dsaf001/main.do?rcpNo=20180530000654" TargetMode="External" Id="rId1081"/><Relationship Type="http://schemas.openxmlformats.org/officeDocument/2006/relationships/hyperlink" Target="https://dart.fss.or.kr/dsaf001/main.do?rcpNo=20190530000728" TargetMode="External" Id="rId1082"/><Relationship Type="http://schemas.openxmlformats.org/officeDocument/2006/relationships/hyperlink" Target="https://dart.fss.or.kr/dsaf001/main.do?rcpNo=20200528000608" TargetMode="External" Id="rId1083"/><Relationship Type="http://schemas.openxmlformats.org/officeDocument/2006/relationships/hyperlink" Target="https://dart.fss.or.kr/dsaf001/main.do?rcpNo=20210527000444" TargetMode="External" Id="rId1084"/><Relationship Type="http://schemas.openxmlformats.org/officeDocument/2006/relationships/hyperlink" Target="https://dart.fss.or.kr/dsaf001/main.do?rcpNo=20220530000727" TargetMode="External" Id="rId1085"/><Relationship Type="http://schemas.openxmlformats.org/officeDocument/2006/relationships/hyperlink" Target="https://dart.fss.or.kr/dsaf001/main.do?rcpNo=20200407002575" TargetMode="External" Id="rId1086"/><Relationship Type="http://schemas.openxmlformats.org/officeDocument/2006/relationships/hyperlink" Target="https://dart.fss.or.kr/dsaf001/main.do?rcpNo=20210811000315" TargetMode="External" Id="rId1087"/><Relationship Type="http://schemas.openxmlformats.org/officeDocument/2006/relationships/hyperlink" Target="https://dart.fss.or.kr/dsaf001/main.do?rcpNo=20230407003508" TargetMode="External" Id="rId1088"/><Relationship Type="http://schemas.openxmlformats.org/officeDocument/2006/relationships/hyperlink" Target="https://news.mtn.co.kr/news-detail/2022090808174396227" TargetMode="External" Id="rId1089"/><Relationship Type="http://schemas.openxmlformats.org/officeDocument/2006/relationships/hyperlink" Target="https://dart.fss.or.kr/dsaf001/main.do?rcpNo=20180531002439" TargetMode="External" Id="rId1090"/><Relationship Type="http://schemas.openxmlformats.org/officeDocument/2006/relationships/hyperlink" Target="https://dart.fss.or.kr/dsaf001/main.do?rcpNo=20181114002663" TargetMode="External" Id="rId1091"/><Relationship Type="http://schemas.openxmlformats.org/officeDocument/2006/relationships/hyperlink" Target="https://query1.finance.yahoo.com/v8/finance/chart/035720.KS?period1=1540080000&amp;period2=1540512000&amp;interval=1d" TargetMode="External" Id="rId1092"/><Relationship Type="http://schemas.openxmlformats.org/officeDocument/2006/relationships/hyperlink" Target="https://dart.fss.or.kr/dsaf001/main.do?rcpNo=20190227004242" TargetMode="External" Id="rId1093"/><Relationship Type="http://schemas.openxmlformats.org/officeDocument/2006/relationships/hyperlink" Target="https://dart.fss.or.kr/dsaf001/main.do?rcpNo=20181130001558" TargetMode="External" Id="rId1094"/><Relationship Type="http://schemas.openxmlformats.org/officeDocument/2006/relationships/hyperlink" Target="https://dart.fss.or.kr/dsaf001/main.do?rcpNo=20181130001565" TargetMode="External" Id="rId1095"/><Relationship Type="http://schemas.openxmlformats.org/officeDocument/2006/relationships/hyperlink" Target="https://dart.fss.or.kr/dsaf001/main.do?rcpNo=20191114002599" TargetMode="External" Id="rId1096"/><Relationship Type="http://schemas.openxmlformats.org/officeDocument/2006/relationships/hyperlink" Target="https://dart.fss.or.kr/dsaf001/main.do?rcpNo=20170414001679" TargetMode="External" Id="rId1097"/><Relationship Type="http://schemas.openxmlformats.org/officeDocument/2006/relationships/hyperlink" Target="https://dart.fss.or.kr/dsaf001/main.do?rcpNo=20190401004110" TargetMode="External" Id="rId1098"/><Relationship Type="http://schemas.openxmlformats.org/officeDocument/2006/relationships/hyperlink" Target="https://dart.fss.or.kr/dsaf001/main.do?rcpNo=20190108900417" TargetMode="External" Id="rId1099"/><Relationship Type="http://schemas.openxmlformats.org/officeDocument/2006/relationships/hyperlink" Target="https://dart.fss.or.kr/dsaf001/main.do?rcpNo=20190917000540" TargetMode="External" Id="rId1100"/><Relationship Type="http://schemas.openxmlformats.org/officeDocument/2006/relationships/hyperlink" Target="https://www.inews24.com/view/1208910" TargetMode="External" Id="rId1101"/><Relationship Type="http://schemas.openxmlformats.org/officeDocument/2006/relationships/hyperlink" Target="https://dart.fss.or.kr/dsaf001/main.do?rcpNo=20200330004659" TargetMode="External" Id="rId1102"/><Relationship Type="http://schemas.openxmlformats.org/officeDocument/2006/relationships/hyperlink" Target="https://dart.fss.or.kr/dsaf001/main.do?rcpNo=20200403002704" TargetMode="External" Id="rId1103"/><Relationship Type="http://schemas.openxmlformats.org/officeDocument/2006/relationships/hyperlink" Target="https://dart.fss.or.kr/dsaf001/main.do?rcpNo=20200529000267" TargetMode="External" Id="rId1104"/><Relationship Type="http://schemas.openxmlformats.org/officeDocument/2006/relationships/hyperlink" Target="https://dart.fss.or.kr/dsaf001/main.do?rcpNo=20210527000178" TargetMode="External" Id="rId1105"/><Relationship Type="http://schemas.openxmlformats.org/officeDocument/2006/relationships/hyperlink" Target="https://dart.fss.or.kr/dsaf001/main.do?rcpNo=20260529000449" TargetMode="External" Id="rId1106"/><Relationship Type="http://schemas.openxmlformats.org/officeDocument/2006/relationships/hyperlink" Target="https://dart.fss.or.kr/dsaf001/main.do?rcpNo=20240329003124" TargetMode="External" Id="rId1107"/><Relationship Type="http://schemas.openxmlformats.org/officeDocument/2006/relationships/hyperlink" Target="https://dart.fss.or.kr/dsaf001/main.do?rcpNo=20250328002113" TargetMode="External" Id="rId1108"/><Relationship Type="http://schemas.openxmlformats.org/officeDocument/2006/relationships/hyperlink" Target="https://dart.fss.or.kr/dsaf001/main.do?rcpNo=20210525900478" TargetMode="External" Id="rId1109"/><Relationship Type="http://schemas.openxmlformats.org/officeDocument/2006/relationships/hyperlink" Target="https://dart.fss.or.kr/dsaf001/main.do?rcpNo=20180531001191" TargetMode="External" Id="rId1110"/><Relationship Type="http://schemas.openxmlformats.org/officeDocument/2006/relationships/hyperlink" Target="https://dart.fss.or.kr/dsaf001/main.do?rcpNo=20180531001191" TargetMode="External" Id="rId1111"/><Relationship Type="http://schemas.openxmlformats.org/officeDocument/2006/relationships/hyperlink" Target="https://dart.fss.or.kr/dsaf001/main.do?rcpNo=20190411000196" TargetMode="External" Id="rId1112"/><Relationship Type="http://schemas.openxmlformats.org/officeDocument/2006/relationships/hyperlink" Target="https://dart.fss.or.kr/dsaf001/main.do?rcpNo=20181206000126" TargetMode="External" Id="rId1113"/><Relationship Type="http://schemas.openxmlformats.org/officeDocument/2006/relationships/hyperlink" Target="https://dart.fss.or.kr/dsaf001/main.do?rcpNo=20190411000192" TargetMode="External" Id="rId1114"/><Relationship Type="http://schemas.openxmlformats.org/officeDocument/2006/relationships/hyperlink" Target="https://dart.fss.or.kr/dsaf001/main.do?rcpNo=20181105000166" TargetMode="External" Id="rId1115"/><Relationship Type="http://schemas.openxmlformats.org/officeDocument/2006/relationships/hyperlink" Target="https://dart.fss.or.kr/dsaf001/main.do?rcpNo=20181204000182" TargetMode="External" Id="rId1116"/><Relationship Type="http://schemas.openxmlformats.org/officeDocument/2006/relationships/hyperlink" Target="https://query1.finance.yahoo.com/v8/finance/chart/035720.KS" TargetMode="External" Id="rId1117"/><Relationship Type="http://schemas.openxmlformats.org/officeDocument/2006/relationships/hyperlink" Target="https://dart.fss.or.kr/dsaf001/main.do?rcpNo=20200331000581" TargetMode="External" Id="rId1118"/><Relationship Type="http://schemas.openxmlformats.org/officeDocument/2006/relationships/hyperlink" Target="https://dart.fss.or.kr/dsaf001/main.do?rcpNo=20210401000639" TargetMode="External" Id="rId1119"/><Relationship Type="http://schemas.openxmlformats.org/officeDocument/2006/relationships/hyperlink" Target="https://dart.fss.or.kr/dsaf001/main.do?rcpNo=20190531000645" TargetMode="External" Id="rId1120"/><Relationship Type="http://schemas.openxmlformats.org/officeDocument/2006/relationships/hyperlink" Target="https://dart.fss.or.kr/dsaf001/main.do?rcpNo=20200529000490" TargetMode="External" Id="rId1121"/><Relationship Type="http://schemas.openxmlformats.org/officeDocument/2006/relationships/hyperlink" Target="https://dart.fss.or.kr/dsaf001/main.do?rcpNo=20210531001003" TargetMode="External" Id="rId1122"/><Relationship Type="http://schemas.openxmlformats.org/officeDocument/2006/relationships/hyperlink" Target="https://dart.fss.or.kr/dsaf001/main.do?rcpNo=20220530000442" TargetMode="External" Id="rId1123"/><Relationship Type="http://schemas.openxmlformats.org/officeDocument/2006/relationships/hyperlink" Target="https://dart.fss.or.kr/dsaf001/main.do?rcpNo=20230530000341" TargetMode="External" Id="rId1124"/><Relationship Type="http://schemas.openxmlformats.org/officeDocument/2006/relationships/hyperlink" Target="https://dart.fss.or.kr/dsaf001/main.do?rcpNo=20240530000607" TargetMode="External" Id="rId1125"/><Relationship Type="http://schemas.openxmlformats.org/officeDocument/2006/relationships/hyperlink" Target="https://dart.fss.or.kr/dsaf001/main.do?rcpNo=20250529000656" TargetMode="External" Id="rId1126"/><Relationship Type="http://schemas.openxmlformats.org/officeDocument/2006/relationships/hyperlink" Target="https://dart.fss.or.kr/dsaf001/main.do?rcpNo=20260529000803" TargetMode="External" Id="rId1127"/><Relationship Type="http://schemas.openxmlformats.org/officeDocument/2006/relationships/hyperlink" Target="https://dart.fss.or.kr/dsaf001/main.do?rcpNo=20220331003217" TargetMode="External" Id="rId1128"/><Relationship Type="http://schemas.openxmlformats.org/officeDocument/2006/relationships/hyperlink" Target="https://dart.fss.or.kr/dsaf001/main.do?rcpNo=20230331004024" TargetMode="External" Id="rId1129"/><Relationship Type="http://schemas.openxmlformats.org/officeDocument/2006/relationships/hyperlink" Target="https://dart.fss.or.kr/dsaf001/main.do?rcpNo=20240329003124" TargetMode="External" Id="rId1130"/><Relationship Type="http://schemas.openxmlformats.org/officeDocument/2006/relationships/hyperlink" Target="https://dart.fss.or.kr/dsaf001/main.do?rcpNo=20250328002113" TargetMode="External" Id="rId1131"/><Relationship Type="http://schemas.openxmlformats.org/officeDocument/2006/relationships/hyperlink" Target="https://dart.fss.or.kr/dsaf001/main.do?rcpNo=20260327001465" TargetMode="External" Id="rId1132"/><Relationship Type="http://schemas.openxmlformats.org/officeDocument/2006/relationships/hyperlink" Target="https://dart.fss.or.kr/dsaf001/main.do?rcpNo=20220513001110" TargetMode="External" Id="rId1133"/><Relationship Type="http://schemas.openxmlformats.org/officeDocument/2006/relationships/hyperlink" Target="https://dart.fss.or.kr/dsaf001/main.do?rcpNo=20221006000433" TargetMode="External" Id="rId1134"/><Relationship Type="http://schemas.openxmlformats.org/officeDocument/2006/relationships/hyperlink" Target="https://dart.fss.or.kr/dsaf001/main.do?rcpNo=20260814000093" TargetMode="External" Id="rId1135"/><Relationship Type="http://schemas.openxmlformats.org/officeDocument/2006/relationships/hyperlink" Target="https://biz.newdaily.co.kr/site/data/html/2026/08/14/2026081400091.html" TargetMode="External" Id="rId1136"/><Relationship Type="http://schemas.openxmlformats.org/officeDocument/2006/relationships/hyperlink" Target="https://byline.network/2020/11/3-74/" TargetMode="External" Id="rId1137"/><Relationship Type="http://schemas.openxmlformats.org/officeDocument/2006/relationships/hyperlink" Target="https://dart.fss.or.kr/dsaf001/main.do?rcpNo=20180627900355" TargetMode="External" Id="rId1138"/><Relationship Type="http://schemas.openxmlformats.org/officeDocument/2006/relationships/hyperlink" Target="https://dart.fss.or.kr/dsaf001/main.do?rcpNo=20180814002928" TargetMode="External" Id="rId1139"/><Relationship Type="http://schemas.openxmlformats.org/officeDocument/2006/relationships/hyperlink" Target="https://www.kakaocorp.com/page/detail/8600" TargetMode="External" Id="rId1140"/><Relationship Type="http://schemas.openxmlformats.org/officeDocument/2006/relationships/hyperlink" Target="https://dart.fss.or.kr/dsaf001/main.do?rcpNo=20180330002462" TargetMode="External" Id="rId1141"/><Relationship Type="http://schemas.openxmlformats.org/officeDocument/2006/relationships/hyperlink" Target="https://dart.fss.or.kr/dsaf001/main.do?rcpNo=20190401005013" TargetMode="External" Id="rId1142"/><Relationship Type="http://schemas.openxmlformats.org/officeDocument/2006/relationships/hyperlink" Target="https://query1.finance.yahoo.com/v8/finance/chart/035720.KS?period1=1545350400&amp;period2=1546041600&amp;interval=1d" TargetMode="External" Id="rId1143"/><Relationship Type="http://schemas.openxmlformats.org/officeDocument/2006/relationships/hyperlink" Target="https://dart.fss.or.kr/dsaf001/main.do?rcpNo=20200318000097" TargetMode="External" Id="rId1144"/><Relationship Type="http://schemas.openxmlformats.org/officeDocument/2006/relationships/hyperlink" Target="https://dart.fss.or.kr/dsaf001/main.do?rcpNo=20191031000036" TargetMode="External" Id="rId1145"/><Relationship Type="http://schemas.openxmlformats.org/officeDocument/2006/relationships/hyperlink" Target="https://dart.fss.or.kr/dsaf001/main.do?rcpNo=20191112000083" TargetMode="External" Id="rId1146"/><Relationship Type="http://schemas.openxmlformats.org/officeDocument/2006/relationships/hyperlink" Target="https://dart.fss.or.kr/dsaf001/main.do?rcpNo=20200320001206" TargetMode="External" Id="rId1147"/><Relationship Type="http://schemas.openxmlformats.org/officeDocument/2006/relationships/hyperlink" Target="https://www.kakaocorp.com/page/detail/8653" TargetMode="External" Id="rId1148"/><Relationship Type="http://schemas.openxmlformats.org/officeDocument/2006/relationships/hyperlink" Target="https://dart.fss.or.kr/dsaf001/main.do?rcpNo=20200713000244" TargetMode="External" Id="rId1149"/><Relationship Type="http://schemas.openxmlformats.org/officeDocument/2006/relationships/hyperlink" Target="https://dart.fss.or.kr/dsaf001/main.do?rcpNo=20210330000488" TargetMode="External" Id="rId1150"/><Relationship Type="http://schemas.openxmlformats.org/officeDocument/2006/relationships/hyperlink" Target="https://dart.fss.or.kr/dsaf001/main.do?rcpNo=20210305000110" TargetMode="External" Id="rId1151"/><Relationship Type="http://schemas.openxmlformats.org/officeDocument/2006/relationships/hyperlink" Target="https://dart.fss.or.kr/dsaf001/main.do?rcpNo=20260402000348" TargetMode="External" Id="rId1152"/><Relationship Type="http://schemas.openxmlformats.org/officeDocument/2006/relationships/hyperlink" Target="https://dart.fss.or.kr/dsaf001/main.do?rcpNo=20190102000007" TargetMode="External" Id="rId1153"/><Relationship Type="http://schemas.openxmlformats.org/officeDocument/2006/relationships/hyperlink" Target="https://dart.fss.or.kr/dsaf001/main.do?rcpNo=20190102000004" TargetMode="External" Id="rId1154"/><Relationship Type="http://schemas.openxmlformats.org/officeDocument/2006/relationships/hyperlink" Target="https://dart.fss.or.kr/dsaf001/main.do?rcpNo=20180627900355" TargetMode="External" Id="rId1155"/><Relationship Type="http://schemas.openxmlformats.org/officeDocument/2006/relationships/hyperlink" Target="https://www.tenasia.co.kr/article/2018062712544" TargetMode="External" Id="rId1156"/><Relationship Type="http://schemas.openxmlformats.org/officeDocument/2006/relationships/hyperlink" Target="https://dart.fss.or.kr/dsaf001/main.do?rcpNo=20180814002928" TargetMode="External" Id="rId1157"/><Relationship Type="http://schemas.openxmlformats.org/officeDocument/2006/relationships/hyperlink" Target="https://dart.fss.or.kr/dsaf001/main.do?rcpNo=20190401005013" TargetMode="External" Id="rId1158"/><Relationship Type="http://schemas.openxmlformats.org/officeDocument/2006/relationships/hyperlink" Target="https://dart.fss.or.kr/dsaf001/main.do?rcpNo=20190530000177" TargetMode="External" Id="rId1159"/><Relationship Type="http://schemas.openxmlformats.org/officeDocument/2006/relationships/hyperlink" Target="https://dart.fss.or.kr/dsaf001/main.do?rcpNo=20200528000298" TargetMode="External" Id="rId1160"/><Relationship Type="http://schemas.openxmlformats.org/officeDocument/2006/relationships/hyperlink" Target="https://dart.fss.or.kr/dsaf001/main.do?rcpNo=20210528000339" TargetMode="External" Id="rId1161"/><Relationship Type="http://schemas.openxmlformats.org/officeDocument/2006/relationships/hyperlink" Target="https://dart.fss.or.kr/dsaf001/main.do?rcpNo=20220530000806" TargetMode="External" Id="rId1162"/><Relationship Type="http://schemas.openxmlformats.org/officeDocument/2006/relationships/hyperlink" Target="https://dart.fss.or.kr/dsaf001/main.do?rcpNo=20230530000413" TargetMode="External" Id="rId1163"/><Relationship Type="http://schemas.openxmlformats.org/officeDocument/2006/relationships/hyperlink" Target="https://dart.fss.or.kr/dsaf001/main.do?rcpNo=20240530001421" TargetMode="External" Id="rId1164"/><Relationship Type="http://schemas.openxmlformats.org/officeDocument/2006/relationships/hyperlink" Target="https://dart.fss.or.kr/dsaf001/main.do?rcpNo=20250530000905" TargetMode="External" Id="rId1165"/><Relationship Type="http://schemas.openxmlformats.org/officeDocument/2006/relationships/hyperlink" Target="https://dart.fss.or.kr/dsaf001/main.do?rcpNo=20260529001170" TargetMode="External" Id="rId1166"/><Relationship Type="http://schemas.openxmlformats.org/officeDocument/2006/relationships/hyperlink" Target="https://dart.fss.or.kr/dsaf001/main.do?rcpNo=20190729000051" TargetMode="External" Id="rId1167"/><Relationship Type="http://schemas.openxmlformats.org/officeDocument/2006/relationships/hyperlink" Target="https://dart.fss.or.kr/dsaf001/main.do?rcpNo=20191007000049" TargetMode="External" Id="rId1168"/><Relationship Type="http://schemas.openxmlformats.org/officeDocument/2006/relationships/hyperlink" Target="https://dart.fss.or.kr/dsaf001/main.do?rcpNo=20200320001206" TargetMode="External" Id="rId1169"/><Relationship Type="http://schemas.openxmlformats.org/officeDocument/2006/relationships/hyperlink" Target="https://dart.fss.or.kr/dsaf001/main.do?rcpNo=20210305000256" TargetMode="External" Id="rId1170"/><Relationship Type="http://schemas.openxmlformats.org/officeDocument/2006/relationships/hyperlink" Target="https://www.tenasia.co.kr/article/2021071666724" TargetMode="External" Id="rId1171"/><Relationship Type="http://schemas.openxmlformats.org/officeDocument/2006/relationships/hyperlink" Target="https://dart.fss.or.kr/dsaf001/main.do?rcpNo=20240329003124" TargetMode="External" Id="rId1172"/><Relationship Type="http://schemas.openxmlformats.org/officeDocument/2006/relationships/hyperlink" Target="https://dart.fss.or.kr/dsaf001/main.do?rcpNo=20220331003217" TargetMode="External" Id="rId1173"/><Relationship Type="http://schemas.openxmlformats.org/officeDocument/2006/relationships/hyperlink" Target="https://dart.fss.or.kr/dsaf001/main.do?rcpNo=20260327001465" TargetMode="External" Id="rId1174"/><Relationship Type="http://schemas.openxmlformats.org/officeDocument/2006/relationships/hyperlink" Target="https://www.kakaocorp.com/page/detail/8653" TargetMode="External" Id="rId1175"/><Relationship Type="http://schemas.openxmlformats.org/officeDocument/2006/relationships/hyperlink" Target="https://www.kakaocorp.com/page/detail/8764" TargetMode="External" Id="rId1176"/><Relationship Type="http://schemas.openxmlformats.org/officeDocument/2006/relationships/hyperlink" Target="https://dart.fss.or.kr/dsaf001/main.do?rcpNo=20210329000924" TargetMode="External" Id="rId1177"/><Relationship Type="http://schemas.openxmlformats.org/officeDocument/2006/relationships/hyperlink" Target="https://query1.finance.yahoo.com/v8/finance/chart/035720.KS?period1=1544972400&amp;period2=1546614000&amp;interval=1d" TargetMode="External" Id="rId1178"/><Relationship Type="http://schemas.openxmlformats.org/officeDocument/2006/relationships/hyperlink" Target="https://dart.fss.or.kr/dsaf001/main.do?rcpNo=20180627900355" TargetMode="External" Id="rId1179"/><Relationship Type="http://schemas.openxmlformats.org/officeDocument/2006/relationships/hyperlink" Target="https://www.tenasia.co.kr/article/2018062712544" TargetMode="External" Id="rId1180"/><Relationship Type="http://schemas.openxmlformats.org/officeDocument/2006/relationships/hyperlink" Target="https://dart.fss.or.kr/dsaf001/main.do?rcpNo=20190401005013" TargetMode="External" Id="rId1181"/><Relationship Type="http://schemas.openxmlformats.org/officeDocument/2006/relationships/hyperlink" Target="https://dart.fss.or.kr/dsaf001/main.do?rcpNo=20190401005013" TargetMode="External" Id="rId1182"/><Relationship Type="http://schemas.openxmlformats.org/officeDocument/2006/relationships/hyperlink" Target="https://query1.finance.yahoo.com/v8/finance/chart/035720.KS?period1=1545350400&amp;period2=1545868800&amp;interval=1d" TargetMode="External" Id="rId1183"/><Relationship Type="http://schemas.openxmlformats.org/officeDocument/2006/relationships/hyperlink" Target="https://www.gqkorea.co.kr/2019/11/14/%EC%BD%98%ED%85%90%EC%B8%A0-%EC%A0%9C%EA%B5%AD%EC%9D%98-%EC%8B%9C%EC%9E%91-%EC%B9%B4%EC%B9%B4%EC%98%A4m" TargetMode="External" Id="rId1184"/><Relationship Type="http://schemas.openxmlformats.org/officeDocument/2006/relationships/hyperlink" Target="https://dart.fss.or.kr/dsaf001/main.do?rcpNo=20200320000174" TargetMode="External" Id="rId1185"/><Relationship Type="http://schemas.openxmlformats.org/officeDocument/2006/relationships/hyperlink" Target="https://dart.fss.or.kr/dsaf001/main.do?rcpNo=20200330004659" TargetMode="External" Id="rId1186"/><Relationship Type="http://schemas.openxmlformats.org/officeDocument/2006/relationships/hyperlink" Target="https://dart.fss.or.kr/dsaf001/main.do?rcpNo=20210324000332" TargetMode="External" Id="rId1187"/><Relationship Type="http://schemas.openxmlformats.org/officeDocument/2006/relationships/hyperlink" Target="https://dart.fss.or.kr/dsaf001/main.do?rcpNo=20200825000335" TargetMode="External" Id="rId1188"/><Relationship Type="http://schemas.openxmlformats.org/officeDocument/2006/relationships/hyperlink" Target="https://dart.fss.or.kr/dsaf001/main.do?rcpNo=20210305000594" TargetMode="External" Id="rId1189"/><Relationship Type="http://schemas.openxmlformats.org/officeDocument/2006/relationships/hyperlink" Target="https://dart.fss.or.kr/dsaf001/main.do?rcpNo=20250328002112" TargetMode="External" Id="rId1190"/><Relationship Type="http://schemas.openxmlformats.org/officeDocument/2006/relationships/hyperlink" Target="https://dart.fss.or.kr/dsaf001/main.do?rcpNo=20260326000892" TargetMode="External" Id="rId1191"/><Relationship Type="http://schemas.openxmlformats.org/officeDocument/2006/relationships/hyperlink" Target="https://www.kakaocorp.com/page/detail/8764" TargetMode="External" Id="rId1192"/><Relationship Type="http://schemas.openxmlformats.org/officeDocument/2006/relationships/hyperlink" Target="https://dart.fss.or.kr/dsaf001/main.do?rcpNo=20190605000055" TargetMode="External" Id="rId1193"/><Relationship Type="http://schemas.openxmlformats.org/officeDocument/2006/relationships/hyperlink" Target="https://dart.fss.or.kr/dsaf001/main.do?rcpNo=20190530000153" TargetMode="External" Id="rId1194"/><Relationship Type="http://schemas.openxmlformats.org/officeDocument/2006/relationships/hyperlink" Target="https://dart.fss.or.kr/dsaf001/main.do?rcpNo=20190314000672" TargetMode="External" Id="rId1195"/><Relationship Type="http://schemas.openxmlformats.org/officeDocument/2006/relationships/hyperlink" Target="https://dart.fss.or.kr/dsaf001/main.do?rcpNo=20190401005013" TargetMode="External" Id="rId1196"/><Relationship Type="http://schemas.openxmlformats.org/officeDocument/2006/relationships/hyperlink" Target="https://dart.fss.or.kr/dsaf001/main.do?rcpNo=20190102000007" TargetMode="External" Id="rId1197"/><Relationship Type="http://schemas.openxmlformats.org/officeDocument/2006/relationships/hyperlink" Target="https://dart.fss.or.kr/dsaf001/main.do?rcpNo=20200330004659" TargetMode="External" Id="rId1198"/><Relationship Type="http://schemas.openxmlformats.org/officeDocument/2006/relationships/hyperlink" Target="https://dart.fss.or.kr/dsaf001/main.do?rcpNo=20200320001206" TargetMode="External" Id="rId1199"/><Relationship Type="http://schemas.openxmlformats.org/officeDocument/2006/relationships/hyperlink" Target="https://dart.fss.or.kr/dsaf001/main.do?rcpNo=20190530000177" TargetMode="External" Id="rId1200"/><Relationship Type="http://schemas.openxmlformats.org/officeDocument/2006/relationships/hyperlink" Target="https://enews.imbc.com/News/RetrieveNewsInfo/465226" TargetMode="External" Id="rId1201"/><Relationship Type="http://schemas.openxmlformats.org/officeDocument/2006/relationships/hyperlink" Target="https://query1.finance.yahoo.com/v8/finance/chart/KRW=X?period1=1558882800&amp;period2=1559833200&amp;interval=1d" TargetMode="External" Id="rId1202"/><Relationship Type="http://schemas.openxmlformats.org/officeDocument/2006/relationships/hyperlink" Target="https://dart.fss.or.kr/dsaf001/main.do?rcpNo=20190930000396" TargetMode="External" Id="rId1203"/><Relationship Type="http://schemas.openxmlformats.org/officeDocument/2006/relationships/hyperlink" Target="https://dart.fss.or.kr/dsaf001/main.do?rcpNo=20191007000049" TargetMode="External" Id="rId1204"/><Relationship Type="http://schemas.openxmlformats.org/officeDocument/2006/relationships/hyperlink" Target="https://dart.fss.or.kr/dsaf001/main.do?rcpNo=20190624000213" TargetMode="External" Id="rId1205"/><Relationship Type="http://schemas.openxmlformats.org/officeDocument/2006/relationships/hyperlink" Target="https://dart.fss.or.kr/dsaf001/main.do?rcpNo=20190624000227" TargetMode="External" Id="rId1206"/><Relationship Type="http://schemas.openxmlformats.org/officeDocument/2006/relationships/hyperlink" Target="https://dart.fss.or.kr/dsaf001/main.do?rcpNo=20190102000007" TargetMode="External" Id="rId1207"/><Relationship Type="http://schemas.openxmlformats.org/officeDocument/2006/relationships/hyperlink" Target="https://dart.fss.or.kr/dsaf001/main.do?rcpNo=20190102000004" TargetMode="External" Id="rId1208"/><Relationship Type="http://schemas.openxmlformats.org/officeDocument/2006/relationships/hyperlink" Target="https://dart.fss.or.kr/dsaf001/main.do?rcpNo=20190102000006" TargetMode="External" Id="rId1209"/><Relationship Type="http://schemas.openxmlformats.org/officeDocument/2006/relationships/hyperlink" Target="https://dart.fss.or.kr/dsaf001/main.do?rcpNo=20190102000003" TargetMode="External" Id="rId1210"/><Relationship Type="http://schemas.openxmlformats.org/officeDocument/2006/relationships/hyperlink" Target="https://dart.fss.or.kr/dsaf001/main.do?rcpNo=20180911800493" TargetMode="External" Id="rId1211"/><Relationship Type="http://schemas.openxmlformats.org/officeDocument/2006/relationships/hyperlink" Target="https://dart.fss.or.kr/dsaf001/main.do?rcpNo=20180627900355" TargetMode="External" Id="rId1212"/><Relationship Type="http://schemas.openxmlformats.org/officeDocument/2006/relationships/hyperlink" Target="https://dart.fss.or.kr/dsaf001/main.do?rcpNo=20200320001206" TargetMode="External" Id="rId1213"/><Relationship Type="http://schemas.openxmlformats.org/officeDocument/2006/relationships/hyperlink" Target="https://dart.fss.or.kr/dsaf001/main.do?rcpNo=20210329000924" TargetMode="External" Id="rId1214"/><Relationship Type="http://schemas.openxmlformats.org/officeDocument/2006/relationships/hyperlink" Target="https://dart.fss.or.kr/dsaf001/main.do?rcpNo=20210125000015" TargetMode="External" Id="rId1215"/><Relationship Type="http://schemas.openxmlformats.org/officeDocument/2006/relationships/hyperlink" Target="https://dart.fss.or.kr/dsaf001/main.do?rcpNo=20200330004659" TargetMode="External" Id="rId1216"/><Relationship Type="http://schemas.openxmlformats.org/officeDocument/2006/relationships/hyperlink" Target="https://dart.fss.or.kr/dsaf001/main.do?rcpNo=20240320000376" TargetMode="External" Id="rId1217"/><Relationship Type="http://schemas.openxmlformats.org/officeDocument/2006/relationships/hyperlink" Target="https://dart.fss.or.kr/dsaf001/main.do?rcpNo=20190401005013" TargetMode="External" Id="rId1218"/><Relationship Type="http://schemas.openxmlformats.org/officeDocument/2006/relationships/hyperlink" Target="https://dart.fss.or.kr/dsaf001/main.do?rcpNo=20250324000901" TargetMode="External" Id="rId1219"/><Relationship Type="http://schemas.openxmlformats.org/officeDocument/2006/relationships/hyperlink" Target="https://www.kakaocorp.com/page/detail/8764" TargetMode="External" Id="rId1220"/><Relationship Type="http://schemas.openxmlformats.org/officeDocument/2006/relationships/hyperlink" Target="https://dart.fss.or.kr/dsaf001/main.do?rcpNo=20190422000074" TargetMode="External" Id="rId1221"/><Relationship Type="http://schemas.openxmlformats.org/officeDocument/2006/relationships/hyperlink" Target="https://m.dailian.co.kr/news/view/855795" TargetMode="External" Id="rId1222"/><Relationship Type="http://schemas.openxmlformats.org/officeDocument/2006/relationships/hyperlink" Target="https://www.hankyung.com/amp/201912240010H" TargetMode="External" Id="rId1223"/><Relationship Type="http://schemas.openxmlformats.org/officeDocument/2006/relationships/hyperlink" Target="https://dart.fss.or.kr/dsaf001/main.do?rcpNo=20200330004659" TargetMode="External" Id="rId1224"/><Relationship Type="http://schemas.openxmlformats.org/officeDocument/2006/relationships/hyperlink" Target="https://dart.fss.or.kr/dsaf001/main.do?rcpNo=20190401005013" TargetMode="External" Id="rId1225"/><Relationship Type="http://schemas.openxmlformats.org/officeDocument/2006/relationships/hyperlink" Target="https://query1.finance.yahoo.com/v8/finance/chart/035720.KS?period1=1576972800&amp;period2=1577232000&amp;interval=1d" TargetMode="External" Id="rId1226"/><Relationship Type="http://schemas.openxmlformats.org/officeDocument/2006/relationships/hyperlink" Target="https://dart.fss.or.kr/dsaf001/main.do?rcpNo=20200323000810" TargetMode="External" Id="rId1227"/><Relationship Type="http://schemas.openxmlformats.org/officeDocument/2006/relationships/hyperlink" Target="https://dart.fss.or.kr/dsaf001/main.do?rcpNo=20210326000048" TargetMode="External" Id="rId1228"/><Relationship Type="http://schemas.openxmlformats.org/officeDocument/2006/relationships/hyperlink" Target="https://dart.fss.or.kr/dsaf001/main.do?rcpNo=20210329001023" TargetMode="External" Id="rId1229"/><Relationship Type="http://schemas.openxmlformats.org/officeDocument/2006/relationships/hyperlink" Target="https://dart.fss.or.kr/dsaf001/main.do?rcpNo=20230331000549" TargetMode="External" Id="rId1230"/><Relationship Type="http://schemas.openxmlformats.org/officeDocument/2006/relationships/hyperlink" Target="https://dart.fss.or.kr/dsaf001/main.do?rcpNo=20220331002571" TargetMode="External" Id="rId1231"/><Relationship Type="http://schemas.openxmlformats.org/officeDocument/2006/relationships/hyperlink" Target="https://dart.fss.or.kr/dsaf001/main.do?rcpNo=20260327000729" TargetMode="External" Id="rId1232"/><Relationship Type="http://schemas.openxmlformats.org/officeDocument/2006/relationships/hyperlink" Target="https://dart.fss.or.kr/dsaf001/main.do?rcpNo=20260331004591" TargetMode="External" Id="rId1233"/><Relationship Type="http://schemas.openxmlformats.org/officeDocument/2006/relationships/hyperlink" Target="https://www.kakaocorp.com/page/detail/8764" TargetMode="External" Id="rId1234"/><Relationship Type="http://schemas.openxmlformats.org/officeDocument/2006/relationships/hyperlink" Target="https://www.inews24.com/view/1117996" TargetMode="External" Id="rId1235"/><Relationship Type="http://schemas.openxmlformats.org/officeDocument/2006/relationships/hyperlink" Target="https://dart.fss.or.kr/dsaf001/main.do?rcpNo=20200331002240" TargetMode="External" Id="rId1236"/><Relationship Type="http://schemas.openxmlformats.org/officeDocument/2006/relationships/hyperlink" Target="https://dart.fss.or.kr/dsaf001/main.do?rcpNo=20190401000377" TargetMode="External" Id="rId1237"/><Relationship Type="http://schemas.openxmlformats.org/officeDocument/2006/relationships/hyperlink" Target="https://dart.fss.or.kr/dsaf001/main.do?rcpNo=20200211000358" TargetMode="External" Id="rId1238"/><Relationship Type="http://schemas.openxmlformats.org/officeDocument/2006/relationships/hyperlink" Target="https://dart.fss.or.kr/dsaf001/main.do?rcpNo=20200211000365" TargetMode="External" Id="rId1239"/><Relationship Type="http://schemas.openxmlformats.org/officeDocument/2006/relationships/hyperlink" Target="https://news.mtn.co.kr/news-detail/2020021116255833377" TargetMode="External" Id="rId1240"/><Relationship Type="http://schemas.openxmlformats.org/officeDocument/2006/relationships/hyperlink" Target="https://byline.network/2020/02/12-71/" TargetMode="External" Id="rId1241"/><Relationship Type="http://schemas.openxmlformats.org/officeDocument/2006/relationships/hyperlink" Target="https://news.bizwatch.co.kr/article/mobile/2020/02/11/0021" TargetMode="External" Id="rId1242"/><Relationship Type="http://schemas.openxmlformats.org/officeDocument/2006/relationships/hyperlink" Target="https://dart.fss.or.kr/dsaf001/main.do?rcpNo=20200212900794" TargetMode="External" Id="rId1243"/><Relationship Type="http://schemas.openxmlformats.org/officeDocument/2006/relationships/hyperlink" Target="https://dart.fss.or.kr/dsaf001/main.do?rcpNo=20200318000736" TargetMode="External" Id="rId1244"/><Relationship Type="http://schemas.openxmlformats.org/officeDocument/2006/relationships/hyperlink" Target="https://dart.fss.or.kr/dsaf001/main.do?rcpNo=20210330000311" TargetMode="External" Id="rId1245"/><Relationship Type="http://schemas.openxmlformats.org/officeDocument/2006/relationships/hyperlink" Target="https://dart.fss.or.kr/dsaf001/main.do?rcpNo=20210318001118" TargetMode="External" Id="rId1246"/><Relationship Type="http://schemas.openxmlformats.org/officeDocument/2006/relationships/hyperlink" Target="https://dart.fss.or.kr/dsaf001/main.do?rcpNo=20200330004670" TargetMode="External" Id="rId1247"/><Relationship Type="http://schemas.openxmlformats.org/officeDocument/2006/relationships/hyperlink" Target="https://dart.fss.or.kr/dsaf001/main.do?rcpNo=20200330004659" TargetMode="External" Id="rId1248"/><Relationship Type="http://schemas.openxmlformats.org/officeDocument/2006/relationships/hyperlink" Target="https://query1.finance.yahoo.com/v8/finance/chart/035720.KS?period1=1580860800&amp;period2=1581552000&amp;interval=1d" TargetMode="External" Id="rId1249"/><Relationship Type="http://schemas.openxmlformats.org/officeDocument/2006/relationships/hyperlink" Target="https://query1.finance.yahoo.com/v8/finance/chart/KRW=X?period1=1581206400&amp;period2=1581638400&amp;interval=1d" TargetMode="External" Id="rId1250"/><Relationship Type="http://schemas.openxmlformats.org/officeDocument/2006/relationships/hyperlink" Target="https://dart.fss.or.kr/dsaf001/main.do?rcpNo=20220318000854" TargetMode="External" Id="rId1251"/><Relationship Type="http://schemas.openxmlformats.org/officeDocument/2006/relationships/hyperlink" Target="https://dart.fss.or.kr/dsaf001/main.do?rcpNo=20230317001061" TargetMode="External" Id="rId1252"/><Relationship Type="http://schemas.openxmlformats.org/officeDocument/2006/relationships/hyperlink" Target="https://dart.fss.or.kr/dsaf001/main.do?rcpNo=20220331002275" TargetMode="External" Id="rId1253"/><Relationship Type="http://schemas.openxmlformats.org/officeDocument/2006/relationships/hyperlink" Target="https://dart.fss.or.kr/dsaf001/main.do?rcpNo=20240328000492" TargetMode="External" Id="rId1254"/><Relationship Type="http://schemas.openxmlformats.org/officeDocument/2006/relationships/hyperlink" Target="https://dart.fss.or.kr/dsaf001/main.do?rcpNo=20260331004271" TargetMode="External" Id="rId1255"/><Relationship Type="http://schemas.openxmlformats.org/officeDocument/2006/relationships/hyperlink" Target="https://dart.fss.or.kr/dsaf001/main.do?rcpNo=20231128000571" TargetMode="External" Id="rId1256"/><Relationship Type="http://schemas.openxmlformats.org/officeDocument/2006/relationships/hyperlink" Target="https://news.mtn.co.kr/news-detail/2023040516141937434" TargetMode="External" Id="rId1257"/><Relationship Type="http://schemas.openxmlformats.org/officeDocument/2006/relationships/hyperlink" Target="https://news.mtn.co.kr/news-detail/2023072412182888141" TargetMode="External" Id="rId1258"/><Relationship Type="http://schemas.openxmlformats.org/officeDocument/2006/relationships/hyperlink" Target="https://www.etoday.co.kr/news/view/2246004" TargetMode="External" Id="rId1259"/><Relationship Type="http://schemas.openxmlformats.org/officeDocument/2006/relationships/hyperlink" Target="https://dart.fss.or.kr/dsaf001/main.do?rcpNo=20240320002052" TargetMode="External" Id="rId1260"/><Relationship Type="http://schemas.openxmlformats.org/officeDocument/2006/relationships/hyperlink" Target="https://dart.fss.or.kr/dsaf001/main.do?rcpNo=20250318001434" TargetMode="External" Id="rId1261"/><Relationship Type="http://schemas.openxmlformats.org/officeDocument/2006/relationships/hyperlink" Target="https://dart.fss.or.kr/dsaf001/main.do?rcpNo=20260318001659" TargetMode="External" Id="rId1262"/><Relationship Type="http://schemas.openxmlformats.org/officeDocument/2006/relationships/hyperlink" Target="https://news.mtn.co.kr/news-detail/2026052011111818649" TargetMode="External" Id="rId1263"/><Relationship Type="http://schemas.openxmlformats.org/officeDocument/2006/relationships/hyperlink" Target="https://dart.fss.or.kr/dsaf001/main.do?rcpNo=20260619900968" TargetMode="External" Id="rId1264"/><Relationship Type="http://schemas.openxmlformats.org/officeDocument/2006/relationships/hyperlink" Target="https://dart.fss.or.kr/dsaf001/main.do?rcpNo=20260819000055" TargetMode="External" Id="rId1265"/><Relationship Type="http://schemas.openxmlformats.org/officeDocument/2006/relationships/hyperlink" Target="https://dart.fss.or.kr/dsaf001/main.do?rcpNo=20260814000547" TargetMode="External" Id="rId1266"/><Relationship Type="http://schemas.openxmlformats.org/officeDocument/2006/relationships/hyperlink" Target="https://dart.fss.or.kr/dsaf001/main.do?rcpNo=20260630000711" TargetMode="External" Id="rId1267"/><Relationship Type="http://schemas.openxmlformats.org/officeDocument/2006/relationships/hyperlink" Target="https://dart.fss.or.kr/dsaf001/main.do?rcpNo=20260908000408" TargetMode="External" Id="rId1268"/><Relationship Type="http://schemas.openxmlformats.org/officeDocument/2006/relationships/hyperlink" Target="https://news.mtn.co.kr/news-detail/2026090817551489486" TargetMode="External" Id="rId1269"/><Relationship Type="http://schemas.openxmlformats.org/officeDocument/2006/relationships/hyperlink" Target="https://news.mtn.co.kr/news-detail/2026070709245641325" TargetMode="External" Id="rId1270"/><Relationship Type="http://schemas.openxmlformats.org/officeDocument/2006/relationships/hyperlink" Target="https://dart.fss.or.kr/dsaf001/main.do?rcpNo=20200331002240" TargetMode="External" Id="rId1271"/><Relationship Type="http://schemas.openxmlformats.org/officeDocument/2006/relationships/hyperlink" Target="https://dart.fss.or.kr/dsaf001/main.do?rcpNo=20200211000358" TargetMode="External" Id="rId1272"/><Relationship Type="http://schemas.openxmlformats.org/officeDocument/2006/relationships/hyperlink" Target="https://dart.fss.or.kr/dsaf001/main.do?rcpNo=20200212900794" TargetMode="External" Id="rId1273"/><Relationship Type="http://schemas.openxmlformats.org/officeDocument/2006/relationships/hyperlink" Target="https://dart.fss.or.kr/dsaf001/main.do?rcpNo=20200318000736" TargetMode="External" Id="rId1274"/><Relationship Type="http://schemas.openxmlformats.org/officeDocument/2006/relationships/hyperlink" Target="https://dart.fss.or.kr/dsaf001/main.do?rcpNo=20210330000311" TargetMode="External" Id="rId1275"/><Relationship Type="http://schemas.openxmlformats.org/officeDocument/2006/relationships/hyperlink" Target="https://dart.fss.or.kr/dsaf001/main.do?rcpNo=20210318001118" TargetMode="External" Id="rId1276"/><Relationship Type="http://schemas.openxmlformats.org/officeDocument/2006/relationships/hyperlink" Target="https://dart.fss.or.kr/dsaf001/main.do?rcpNo=20200330004670" TargetMode="External" Id="rId1277"/><Relationship Type="http://schemas.openxmlformats.org/officeDocument/2006/relationships/hyperlink" Target="https://dart.fss.or.kr/dsaf001/main.do?rcpNo=20200330004659" TargetMode="External" Id="rId1278"/><Relationship Type="http://schemas.openxmlformats.org/officeDocument/2006/relationships/hyperlink" Target="https://dart.fss.or.kr/dsaf001/main.do?rcpNo=20220318000854" TargetMode="External" Id="rId1279"/><Relationship Type="http://schemas.openxmlformats.org/officeDocument/2006/relationships/hyperlink" Target="https://dart.fss.or.kr/dsaf001/main.do?rcpNo=20260318001659" TargetMode="External" Id="rId1280"/><Relationship Type="http://schemas.openxmlformats.org/officeDocument/2006/relationships/hyperlink" Target="https://dart.fss.or.kr/dsaf001/main.do?rcpNo=20260619900968" TargetMode="External" Id="rId1281"/><Relationship Type="http://schemas.openxmlformats.org/officeDocument/2006/relationships/hyperlink" Target="https://dart.fss.or.kr/dsaf001/main.do?rcpNo=20260819000055" TargetMode="External" Id="rId1282"/><Relationship Type="http://schemas.openxmlformats.org/officeDocument/2006/relationships/hyperlink" Target="https://dart.fss.or.kr/dsaf001/main.do?rcpNo=20260908000408" TargetMode="External" Id="rId1283"/><Relationship Type="http://schemas.openxmlformats.org/officeDocument/2006/relationships/hyperlink" Target="https://www.inews24.com/view/1117996" TargetMode="External" Id="rId1284"/><Relationship Type="http://schemas.openxmlformats.org/officeDocument/2006/relationships/hyperlink" Target="https://news.mtn.co.kr/news-detail/2020021116255833377" TargetMode="External" Id="rId1285"/><Relationship Type="http://schemas.openxmlformats.org/officeDocument/2006/relationships/hyperlink" Target="https://query1.finance.yahoo.com/v8/finance/chart/035720.KS?period1=1580860800&amp;period2=1581552000&amp;interval=1d" TargetMode="External" Id="rId1286"/><Relationship Type="http://schemas.openxmlformats.org/officeDocument/2006/relationships/hyperlink" Target="https://query1.finance.yahoo.com/v8/finance/chart/KRW=X?period1=1581206400&amp;period2=1581638400&amp;interval=1d" TargetMode="External" Id="rId1287"/><Relationship Type="http://schemas.openxmlformats.org/officeDocument/2006/relationships/hyperlink" Target="https://dart.fss.or.kr/dsaf001/main.do?rcpNo=20200401002403" TargetMode="External" Id="rId1288"/><Relationship Type="http://schemas.openxmlformats.org/officeDocument/2006/relationships/hyperlink" Target="https://query1.finance.yahoo.com/v8/finance/chart/035720.KS?period1=1585180800&amp;period2=1585872000&amp;interval=1d" TargetMode="External" Id="rId1289"/><Relationship Type="http://schemas.openxmlformats.org/officeDocument/2006/relationships/hyperlink" Target="https://dart.fss.or.kr/dsaf001/main.do?rcpNo=20210318001373" TargetMode="External" Id="rId1290"/><Relationship Type="http://schemas.openxmlformats.org/officeDocument/2006/relationships/hyperlink" Target="https://dart.fss.or.kr/dsaf001/main.do?rcpNo=20200409001736" TargetMode="External" Id="rId1291"/><Relationship Type="http://schemas.openxmlformats.org/officeDocument/2006/relationships/hyperlink" Target="https://dart.fss.or.kr/dsaf001/main.do?rcpNo=20191220000432" TargetMode="External" Id="rId1292"/><Relationship Type="http://schemas.openxmlformats.org/officeDocument/2006/relationships/hyperlink" Target="https://dart.fss.or.kr/dsaf001/main.do?rcpNo=20200330004659" TargetMode="External" Id="rId1293"/><Relationship Type="http://schemas.openxmlformats.org/officeDocument/2006/relationships/hyperlink" Target="https://dart.fss.or.kr/dsaf001/main.do?rcpNo=20210405000302" TargetMode="External" Id="rId1294"/><Relationship Type="http://schemas.openxmlformats.org/officeDocument/2006/relationships/hyperlink" Target="https://dart.fss.or.kr/dsaf001/main.do?rcpNo=20230404003020" TargetMode="External" Id="rId1295"/><Relationship Type="http://schemas.openxmlformats.org/officeDocument/2006/relationships/hyperlink" Target="https://dart.fss.or.kr/dsaf001/main.do?rcpNo=20230404003005" TargetMode="External" Id="rId1296"/><Relationship Type="http://schemas.openxmlformats.org/officeDocument/2006/relationships/hyperlink" Target="https://dart.fss.or.kr/dsaf001/main.do?rcpNo=20240405003679" TargetMode="External" Id="rId1297"/><Relationship Type="http://schemas.openxmlformats.org/officeDocument/2006/relationships/hyperlink" Target="https://www.ajunews.com/view/20231116100903452" TargetMode="External" Id="rId1298"/><Relationship Type="http://schemas.openxmlformats.org/officeDocument/2006/relationships/hyperlink" Target="https://dart.fss.or.kr/dsaf001/main.do?rcpNo=20210406002003" TargetMode="External" Id="rId1299"/><Relationship Type="http://schemas.openxmlformats.org/officeDocument/2006/relationships/hyperlink" Target="https://en.wikipedia.org/wiki/Zip_Cinema" TargetMode="External" Id="rId1300"/><Relationship Type="http://schemas.openxmlformats.org/officeDocument/2006/relationships/hyperlink" Target="https://links.sgx.com/1.0.0/corporate-announcements/XGAHCYJZDKS0D2ZX/687301_20211004.2%20SEGL%20-%20Circular.pdf" TargetMode="External" Id="rId1301"/><Relationship Type="http://schemas.openxmlformats.org/officeDocument/2006/relationships/hyperlink" Target="https://links.sgx.com/1.0.0/corporate-announcements/WDZ7GM29MB3M3XGF/683877_20210917%20-%20SEGL%20-%20Final%20SGX%20Query%20Proposed%20Disposal.pdf" TargetMode="External" Id="rId1302"/><Relationship Type="http://schemas.openxmlformats.org/officeDocument/2006/relationships/hyperlink" Target="https://hk.finance.yahoo.com/news/korean-internet-giant-kakao-buy-125243127.html" TargetMode="External" Id="rId1303"/><Relationship Type="http://schemas.openxmlformats.org/officeDocument/2006/relationships/hyperlink" Target="http://bizhankook.com/articles/22568.html" TargetMode="External" Id="rId1304"/><Relationship Type="http://schemas.openxmlformats.org/officeDocument/2006/relationships/hyperlink" Target="https://links.sgx.com/1.0.0/corporate-announcements/4GGT5T3NAGHUZC7U/705318_SEGL%20-%20Full%20Year%20Result%20Announcement-28Feb2022.pdf" TargetMode="External" Id="rId1305"/><Relationship Type="http://schemas.openxmlformats.org/officeDocument/2006/relationships/hyperlink" Target="https://vietnamnews.vn/media-outreach/1093993/spackman-entertainment-group-successfully-completes-the-disposal-of-zip-cinema-co-ltd-for-s198-million.html" TargetMode="External" Id="rId1306"/><Relationship Type="http://schemas.openxmlformats.org/officeDocument/2006/relationships/hyperlink" Target="https://dart.fss.or.kr/dsaf001/main.do?rcpNo=20220321001331" TargetMode="External" Id="rId1307"/><Relationship Type="http://schemas.openxmlformats.org/officeDocument/2006/relationships/hyperlink" Target="https://dart.fss.or.kr/dsaf001/main.do?rcpNo=20220331003217" TargetMode="External" Id="rId1308"/><Relationship Type="http://schemas.openxmlformats.org/officeDocument/2006/relationships/hyperlink" Target="https://dart.fss.or.kr/dsaf001/main.do?rcpNo=20210817002037" TargetMode="External" Id="rId1309"/><Relationship Type="http://schemas.openxmlformats.org/officeDocument/2006/relationships/hyperlink" Target="https://query1.finance.yahoo.com/v8/finance/chart/035720.KS?period1=1631145600&amp;period2=1631836800&amp;interval=1d" TargetMode="External" Id="rId1310"/><Relationship Type="http://schemas.openxmlformats.org/officeDocument/2006/relationships/hyperlink" Target="https://dart.fss.or.kr/dsaf001/main.do?rcpNo=20210401000629" TargetMode="External" Id="rId1311"/><Relationship Type="http://schemas.openxmlformats.org/officeDocument/2006/relationships/hyperlink" Target="https://dart.fss.or.kr/dsaf001/main.do?rcpNo=20220530000216" TargetMode="External" Id="rId1312"/><Relationship Type="http://schemas.openxmlformats.org/officeDocument/2006/relationships/hyperlink" Target="https://dart.fss.or.kr/dsaf001/main.do?rcpNo=20230530000224" TargetMode="External" Id="rId1313"/><Relationship Type="http://schemas.openxmlformats.org/officeDocument/2006/relationships/hyperlink" Target="https://dart.fss.or.kr/dsaf001/main.do?rcpNo=20240530000265" TargetMode="External" Id="rId1314"/><Relationship Type="http://schemas.openxmlformats.org/officeDocument/2006/relationships/hyperlink" Target="https://dart.fss.or.kr/dsaf001/main.do?rcpNo=20250529000418" TargetMode="External" Id="rId1315"/><Relationship Type="http://schemas.openxmlformats.org/officeDocument/2006/relationships/hyperlink" Target="https://dart.fss.or.kr/dsaf001/main.do?rcpNo=20260529000298" TargetMode="External" Id="rId1316"/><Relationship Type="http://schemas.openxmlformats.org/officeDocument/2006/relationships/hyperlink" Target="https://dart.fss.or.kr/dsaf001/main.do?rcpNo=20230331004024" TargetMode="External" Id="rId1317"/><Relationship Type="http://schemas.openxmlformats.org/officeDocument/2006/relationships/hyperlink" Target="https://dart.fss.or.kr/dsaf001/main.do?rcpNo=20240329003124" TargetMode="External" Id="rId1318"/><Relationship Type="http://schemas.openxmlformats.org/officeDocument/2006/relationships/hyperlink" Target="https://dart.fss.or.kr/dsaf001/main.do?rcpNo=20250328002113" TargetMode="External" Id="rId1319"/><Relationship Type="http://schemas.openxmlformats.org/officeDocument/2006/relationships/hyperlink" Target="https://dart.fss.or.kr/dsaf001/main.do?rcpNo=20260327001465" TargetMode="External" Id="rId1320"/><Relationship Type="http://schemas.openxmlformats.org/officeDocument/2006/relationships/hyperlink" Target="https://www.kakaocorp.com/page/detail/9857" TargetMode="External" Id="rId1321"/><Relationship Type="http://schemas.openxmlformats.org/officeDocument/2006/relationships/hyperlink" Target="https://www.inews24.com/view/1290766" TargetMode="External" Id="rId1322"/><Relationship Type="http://schemas.openxmlformats.org/officeDocument/2006/relationships/hyperlink" Target="https://dart.fss.or.kr/dsaf001/main.do?rcpNo=20210401000639" TargetMode="External" Id="rId1323"/><Relationship Type="http://schemas.openxmlformats.org/officeDocument/2006/relationships/hyperlink" Target="https://dart.fss.or.kr/dsaf001/main.do?rcpNo=20200331000573" TargetMode="External" Id="rId1324"/><Relationship Type="http://schemas.openxmlformats.org/officeDocument/2006/relationships/hyperlink" Target="https://dart.fss.or.kr/dsaf001/main.do?rcpNo=20200330004659" TargetMode="External" Id="rId1325"/><Relationship Type="http://schemas.openxmlformats.org/officeDocument/2006/relationships/hyperlink" Target="https://dart.fss.or.kr/dsaf001/main.do?rcpNo=20200814002188" TargetMode="External" Id="rId1326"/><Relationship Type="http://schemas.openxmlformats.org/officeDocument/2006/relationships/hyperlink" Target="https://query1.finance.yahoo.com/v8/finance/chart/035720.KS?period1=1597190400&amp;period2=1597449600&amp;interval=1d" TargetMode="External" Id="rId1327"/><Relationship Type="http://schemas.openxmlformats.org/officeDocument/2006/relationships/hyperlink" Target="https://dart.fss.or.kr/dsaf001/main.do?rcpNo=20211115002331" TargetMode="External" Id="rId1328"/><Relationship Type="http://schemas.openxmlformats.org/officeDocument/2006/relationships/hyperlink" Target="https://dart.fss.or.kr/dsaf001/main.do?rcpNo=20220331003217" TargetMode="External" Id="rId1329"/><Relationship Type="http://schemas.openxmlformats.org/officeDocument/2006/relationships/hyperlink" Target="https://dart.fss.or.kr/dsaf001/main.do?rcpNo=20230331004024" TargetMode="External" Id="rId1330"/><Relationship Type="http://schemas.openxmlformats.org/officeDocument/2006/relationships/hyperlink" Target="https://dart.fss.or.kr/dsaf001/main.do?rcpNo=20240329003124" TargetMode="External" Id="rId1331"/><Relationship Type="http://schemas.openxmlformats.org/officeDocument/2006/relationships/hyperlink" Target="https://dart.fss.or.kr/dsaf001/main.do?rcpNo=20250328002113" TargetMode="External" Id="rId1332"/><Relationship Type="http://schemas.openxmlformats.org/officeDocument/2006/relationships/hyperlink" Target="https://news.bizwatch.co.kr/article/mobile/2025/04/10/0032" TargetMode="External" Id="rId1333"/><Relationship Type="http://schemas.openxmlformats.org/officeDocument/2006/relationships/hyperlink" Target="https://dart.fss.or.kr/dsaf001/main.do?rcpNo=20201116001233" TargetMode="External" Id="rId1334"/><Relationship Type="http://schemas.openxmlformats.org/officeDocument/2006/relationships/hyperlink" Target="https://dart.fss.or.kr/dsaf001/main.do?rcpNo=20201116001348" TargetMode="External" Id="rId1335"/><Relationship Type="http://schemas.openxmlformats.org/officeDocument/2006/relationships/hyperlink" Target="https://dart.fss.or.kr/dsaf001/main.do?rcpNo=20201117000179" TargetMode="External" Id="rId1336"/><Relationship Type="http://schemas.openxmlformats.org/officeDocument/2006/relationships/hyperlink" Target="https://dart.fss.or.kr/dsaf001/main.do?rcpNo=20201228000353" TargetMode="External" Id="rId1337"/><Relationship Type="http://schemas.openxmlformats.org/officeDocument/2006/relationships/hyperlink" Target="https://dart.fss.or.kr/dsaf001/main.do?rcpNo=20210222001275" TargetMode="External" Id="rId1338"/><Relationship Type="http://schemas.openxmlformats.org/officeDocument/2006/relationships/hyperlink" Target="https://dart.fss.or.kr/dsaf001/main.do?rcpNo=20210318001118" TargetMode="External" Id="rId1339"/><Relationship Type="http://schemas.openxmlformats.org/officeDocument/2006/relationships/hyperlink" Target="https://dart.fss.or.kr/dsaf001/main.do?rcpNo=20201116001318" TargetMode="External" Id="rId1340"/><Relationship Type="http://schemas.openxmlformats.org/officeDocument/2006/relationships/hyperlink" Target="https://query1.finance.yahoo.com/v8/finance/chart/293490.KQ?period1=1604620800&amp;period2=1608681600&amp;interval=1d" TargetMode="External" Id="rId1341"/><Relationship Type="http://schemas.openxmlformats.org/officeDocument/2006/relationships/hyperlink" Target="https://query1.finance.yahoo.com/v8/finance/chart/KRW=X?period1=1604880000&amp;period2=1608768000&amp;interval=1d" TargetMode="External" Id="rId1342"/><Relationship Type="http://schemas.openxmlformats.org/officeDocument/2006/relationships/hyperlink" Target="https://dealsite.co.kr/articles/68453" TargetMode="External" Id="rId1343"/><Relationship Type="http://schemas.openxmlformats.org/officeDocument/2006/relationships/hyperlink" Target="https://dart.fss.or.kr/dsaf001/main.do?rcpNo=20201228000361" TargetMode="External" Id="rId1344"/><Relationship Type="http://schemas.openxmlformats.org/officeDocument/2006/relationships/hyperlink" Target="https://dart.fss.or.kr/dsaf001/main.do?rcpNo=20211025000230" TargetMode="External" Id="rId1345"/><Relationship Type="http://schemas.openxmlformats.org/officeDocument/2006/relationships/hyperlink" Target="https://dart.fss.or.kr/dsaf001/main.do?rcpNo=20220318000854" TargetMode="External" Id="rId1346"/><Relationship Type="http://schemas.openxmlformats.org/officeDocument/2006/relationships/hyperlink" Target="https://dart.fss.or.kr/dsaf001/main.do?rcpNo=20230317001061" TargetMode="External" Id="rId1347"/><Relationship Type="http://schemas.openxmlformats.org/officeDocument/2006/relationships/hyperlink" Target="https://dart.fss.or.kr/dsaf001/main.do?rcpNo=20240320002052" TargetMode="External" Id="rId1348"/><Relationship Type="http://schemas.openxmlformats.org/officeDocument/2006/relationships/hyperlink" Target="https://dart.fss.or.kr/dsaf001/main.do?rcpNo=20250514001044" TargetMode="External" Id="rId1349"/><Relationship Type="http://schemas.openxmlformats.org/officeDocument/2006/relationships/hyperlink" Target="https://dart.fss.or.kr/dsaf001/main.do?rcpNo=20251001000720" TargetMode="External" Id="rId1350"/><Relationship Type="http://schemas.openxmlformats.org/officeDocument/2006/relationships/hyperlink" Target="https://dart.fss.or.kr/dsaf001/main.do?rcpNo=20260318001659" TargetMode="External" Id="rId1351"/><Relationship Type="http://schemas.openxmlformats.org/officeDocument/2006/relationships/hyperlink" Target="https://dart.fss.or.kr/dsaf001/main.do?rcpNo=20260819000055" TargetMode="External" Id="rId1352"/><Relationship Type="http://schemas.openxmlformats.org/officeDocument/2006/relationships/hyperlink" Target="https://dart.fss.or.kr/dsaf001/main.do?rcpNo=20260706000430" TargetMode="External" Id="rId1353"/><Relationship Type="http://schemas.openxmlformats.org/officeDocument/2006/relationships/hyperlink" Target="https://dart.fss.or.kr/dsaf001/main.do?rcpNo=20200825000175" TargetMode="External" Id="rId1354"/><Relationship Type="http://schemas.openxmlformats.org/officeDocument/2006/relationships/hyperlink" Target="https://dart.fss.or.kr/dsaf001/main.do?rcpNo=20190214000010" TargetMode="External" Id="rId1355"/><Relationship Type="http://schemas.openxmlformats.org/officeDocument/2006/relationships/hyperlink" Target="https://core.asiae.co.kr/article/2025041816000595317" TargetMode="External" Id="rId1356"/><Relationship Type="http://schemas.openxmlformats.org/officeDocument/2006/relationships/hyperlink" Target="https://dart.fss.or.kr/dsaf001/main.do?rcpNo=20201117000179" TargetMode="External" Id="rId1357"/><Relationship Type="http://schemas.openxmlformats.org/officeDocument/2006/relationships/hyperlink" Target="https://dart.fss.or.kr/dsaf001/main.do?rcpNo=20201117000197" TargetMode="External" Id="rId1358"/><Relationship Type="http://schemas.openxmlformats.org/officeDocument/2006/relationships/hyperlink" Target="https://dart.fss.or.kr/dsaf001/main.do?rcpNo=20201116001233" TargetMode="External" Id="rId1359"/><Relationship Type="http://schemas.openxmlformats.org/officeDocument/2006/relationships/hyperlink" Target="https://dart.fss.or.kr/dsaf001/main.do?rcpNo=20201228000401" TargetMode="External" Id="rId1360"/><Relationship Type="http://schemas.openxmlformats.org/officeDocument/2006/relationships/hyperlink" Target="https://dart.fss.or.kr/dsaf001/main.do?rcpNo=20210222001275" TargetMode="External" Id="rId1361"/><Relationship Type="http://schemas.openxmlformats.org/officeDocument/2006/relationships/hyperlink" Target="https://dart.fss.or.kr/dsaf001/main.do?rcpNo=20210409002469" TargetMode="External" Id="rId1362"/><Relationship Type="http://schemas.openxmlformats.org/officeDocument/2006/relationships/hyperlink" Target="https://dart.fss.or.kr/dsaf001/main.do?rcpNo=20210318001118" TargetMode="External" Id="rId1363"/><Relationship Type="http://schemas.openxmlformats.org/officeDocument/2006/relationships/hyperlink" Target="https://dart.fss.or.kr/dsaf001/main.do?rcpNo=20240320002052" TargetMode="External" Id="rId1364"/><Relationship Type="http://schemas.openxmlformats.org/officeDocument/2006/relationships/hyperlink" Target="https://dart.fss.or.kr/dsaf001/main.do?rcpNo=20260318001659" TargetMode="External" Id="rId1365"/><Relationship Type="http://schemas.openxmlformats.org/officeDocument/2006/relationships/hyperlink" Target="https://dealsite.co.kr/articles/68453" TargetMode="External" Id="rId1366"/><Relationship Type="http://schemas.openxmlformats.org/officeDocument/2006/relationships/hyperlink" Target="https://query1.finance.yahoo.com/v8/finance/chart/KRW=X?period1=1604880000&amp;period2=1608768000&amp;interval=1d" TargetMode="External" Id="rId1367"/><Relationship Type="http://schemas.openxmlformats.org/officeDocument/2006/relationships/hyperlink" Target="https://dart.fss.or.kr/dsaf001/main.do?rcpNo=20210409001918" TargetMode="External" Id="rId1368"/><Relationship Type="http://schemas.openxmlformats.org/officeDocument/2006/relationships/hyperlink" Target="https://dart.fss.or.kr/dsaf001/main.do?rcpNo=20210318001373" TargetMode="External" Id="rId1369"/><Relationship Type="http://schemas.openxmlformats.org/officeDocument/2006/relationships/hyperlink" Target="https://dart.fss.or.kr/dsaf001/main.do?rcpNo=20201216000388" TargetMode="External" Id="rId1370"/><Relationship Type="http://schemas.openxmlformats.org/officeDocument/2006/relationships/hyperlink" Target="https://dart.fss.or.kr/dsaf001/main.do?rcpNo=20210528000822" TargetMode="External" Id="rId1371"/><Relationship Type="http://schemas.openxmlformats.org/officeDocument/2006/relationships/hyperlink" Target="https://dart.fss.or.kr/dsaf001/main.do?rcpNo=20220530000958" TargetMode="External" Id="rId1372"/><Relationship Type="http://schemas.openxmlformats.org/officeDocument/2006/relationships/hyperlink" Target="https://dart.fss.or.kr/dsaf001/main.do?rcpNo=20230531003123" TargetMode="External" Id="rId1373"/><Relationship Type="http://schemas.openxmlformats.org/officeDocument/2006/relationships/hyperlink" Target="https://dart.fss.or.kr/dsaf001/main.do?rcpNo=20240531002760" TargetMode="External" Id="rId1374"/><Relationship Type="http://schemas.openxmlformats.org/officeDocument/2006/relationships/hyperlink" Target="https://dart.fss.or.kr/dsaf001/main.do?rcpNo=20250530001293" TargetMode="External" Id="rId1375"/><Relationship Type="http://schemas.openxmlformats.org/officeDocument/2006/relationships/hyperlink" Target="https://dart.fss.or.kr/dsaf001/main.do?rcpNo=20250402002465" TargetMode="External" Id="rId1376"/><Relationship Type="http://schemas.openxmlformats.org/officeDocument/2006/relationships/hyperlink" Target="https://dart.fss.or.kr/dsaf001/main.do?rcpNo=20250609000029" TargetMode="External" Id="rId1377"/><Relationship Type="http://schemas.openxmlformats.org/officeDocument/2006/relationships/hyperlink" Target="https://dart.fss.or.kr/dsaf001/main.do?rcpNo=20240319000026" TargetMode="External" Id="rId1378"/><Relationship Type="http://schemas.openxmlformats.org/officeDocument/2006/relationships/hyperlink" Target="https://dart.fss.or.kr/dsaf001/main.do?rcpNo=20240401003513" TargetMode="External" Id="rId1379"/><Relationship Type="http://schemas.openxmlformats.org/officeDocument/2006/relationships/hyperlink" Target="https://dart.fss.or.kr/dsaf001/main.do?rcpNo=20260331003637" TargetMode="External" Id="rId1380"/><Relationship Type="http://schemas.openxmlformats.org/officeDocument/2006/relationships/hyperlink" Target="https://dart.fss.or.kr/dsaf001/main.do?rcpNo=20240319000002" TargetMode="External" Id="rId1381"/><Relationship Type="http://schemas.openxmlformats.org/officeDocument/2006/relationships/hyperlink" Target="https://dart.fss.or.kr/dsaf001/main.do?rcpNo=20200331002182" TargetMode="External" Id="rId1382"/><Relationship Type="http://schemas.openxmlformats.org/officeDocument/2006/relationships/hyperlink" Target="https://www.mt.co.kr/tech/2022/06/01/2022053110065049697" TargetMode="External" Id="rId1383"/><Relationship Type="http://schemas.openxmlformats.org/officeDocument/2006/relationships/hyperlink" Target="https://dart.fss.or.kr/dsaf001/main.do?rcpNo=20211208000262" TargetMode="External" Id="rId1384"/><Relationship Type="http://schemas.openxmlformats.org/officeDocument/2006/relationships/hyperlink" Target="https://dart.fss.or.kr/dsaf001/main.do?rcpNo=20210318001373" TargetMode="External" Id="rId1385"/><Relationship Type="http://schemas.openxmlformats.org/officeDocument/2006/relationships/hyperlink" Target="https://dart.fss.or.kr/dsaf001/main.do?rcpNo=20210107000610" TargetMode="External" Id="rId1386"/><Relationship Type="http://schemas.openxmlformats.org/officeDocument/2006/relationships/hyperlink" Target="https://dart.fss.or.kr/dsaf001/main.do?rcpNo=20210329000924" TargetMode="External" Id="rId1387"/><Relationship Type="http://schemas.openxmlformats.org/officeDocument/2006/relationships/hyperlink" Target="https://dart.fss.or.kr/dsaf001/main.do?rcpNo=20200320001206" TargetMode="External" Id="rId1388"/><Relationship Type="http://schemas.openxmlformats.org/officeDocument/2006/relationships/hyperlink" Target="https://dart.fss.or.kr/dsaf001/main.do?rcpNo=20180515001466" TargetMode="External" Id="rId1389"/><Relationship Type="http://schemas.openxmlformats.org/officeDocument/2006/relationships/hyperlink" Target="https://dart.fss.or.kr/dsaf001/main.do?rcpNo=20180330003970" TargetMode="External" Id="rId1390"/><Relationship Type="http://schemas.openxmlformats.org/officeDocument/2006/relationships/hyperlink" Target="https://dart.fss.or.kr/dsaf001/main.do?rcpNo=20190401005013" TargetMode="External" Id="rId1391"/><Relationship Type="http://schemas.openxmlformats.org/officeDocument/2006/relationships/hyperlink" Target="https://dart.fss.or.kr/dsaf001/main.do?rcpNo=20190201000140" TargetMode="External" Id="rId1392"/><Relationship Type="http://schemas.openxmlformats.org/officeDocument/2006/relationships/hyperlink" Target="https://dart.fss.or.kr/dsaf001/main.do?rcpNo=20190214000046" TargetMode="External" Id="rId1393"/><Relationship Type="http://schemas.openxmlformats.org/officeDocument/2006/relationships/hyperlink" Target="https://dart.fss.or.kr/dsaf001/main.do?rcpNo=20190215000160" TargetMode="External" Id="rId1394"/><Relationship Type="http://schemas.openxmlformats.org/officeDocument/2006/relationships/hyperlink" Target="https://dart.fss.or.kr/dsaf001/main.do?rcpNo=20180625000249" TargetMode="External" Id="rId1395"/><Relationship Type="http://schemas.openxmlformats.org/officeDocument/2006/relationships/hyperlink" Target="https://dart.fss.or.kr/dsaf001/main.do?rcpNo=20210205000834" TargetMode="External" Id="rId1396"/><Relationship Type="http://schemas.openxmlformats.org/officeDocument/2006/relationships/hyperlink" Target="https://dart.fss.or.kr/dsaf001/main.do?rcpNo=20210305000592" TargetMode="External" Id="rId1397"/><Relationship Type="http://schemas.openxmlformats.org/officeDocument/2006/relationships/hyperlink" Target="https://dart.fss.or.kr/dsaf001/main.do?rcpNo=20220331003217" TargetMode="External" Id="rId1398"/><Relationship Type="http://schemas.openxmlformats.org/officeDocument/2006/relationships/hyperlink" Target="https://dart.fss.or.kr/dsaf001/main.do?rcpNo=20220321001331" TargetMode="External" Id="rId1399"/><Relationship Type="http://schemas.openxmlformats.org/officeDocument/2006/relationships/hyperlink" Target="https://dart.fss.or.kr/dsaf001/main.do?rcpNo=20210318001373" TargetMode="External" Id="rId1400"/><Relationship Type="http://schemas.openxmlformats.org/officeDocument/2006/relationships/hyperlink" Target="https://query1.finance.yahoo.com/v8/finance/chart/035720.KS?period1=1608562800&amp;period2=1610118000&amp;interval=1d" TargetMode="External" Id="rId1401"/><Relationship Type="http://schemas.openxmlformats.org/officeDocument/2006/relationships/hyperlink" Target="https://dart.fss.or.kr/dsaf001/main.do?rcpNo=20190411000196" TargetMode="External" Id="rId1402"/><Relationship Type="http://schemas.openxmlformats.org/officeDocument/2006/relationships/hyperlink" Target="https://dart.fss.or.kr/dsaf001/main.do?rcpNo=20210122000396" TargetMode="External" Id="rId1403"/><Relationship Type="http://schemas.openxmlformats.org/officeDocument/2006/relationships/hyperlink" Target="https://dart.fss.or.kr/dsaf001/main.do?rcpNo=20210401000629" TargetMode="External" Id="rId1404"/><Relationship Type="http://schemas.openxmlformats.org/officeDocument/2006/relationships/hyperlink" Target="https://dart.fss.or.kr/dsaf001/main.do?rcpNo=20210318001373" TargetMode="External" Id="rId1405"/><Relationship Type="http://schemas.openxmlformats.org/officeDocument/2006/relationships/hyperlink" Target="https://query1.finance.yahoo.com/v8/finance/chart/035720.KS" TargetMode="External" Id="rId1406"/><Relationship Type="http://schemas.openxmlformats.org/officeDocument/2006/relationships/hyperlink" Target="https://dart.fss.or.kr/dsaf001/main.do?rcpNo=20210401000639" TargetMode="External" Id="rId1407"/><Relationship Type="http://schemas.openxmlformats.org/officeDocument/2006/relationships/hyperlink" Target="https://dart.fss.or.kr/dsaf001/main.do?rcpNo=20220331003217" TargetMode="External" Id="rId1408"/><Relationship Type="http://schemas.openxmlformats.org/officeDocument/2006/relationships/hyperlink" Target="https://dart.fss.or.kr/dsaf001/main.do?rcpNo=20230331004024" TargetMode="External" Id="rId1409"/><Relationship Type="http://schemas.openxmlformats.org/officeDocument/2006/relationships/hyperlink" Target="https://dart.fss.or.kr/dsaf001/main.do?rcpNo=20240329003124" TargetMode="External" Id="rId1410"/><Relationship Type="http://schemas.openxmlformats.org/officeDocument/2006/relationships/hyperlink" Target="https://dart.fss.or.kr/dsaf001/main.do?rcpNo=20250328002113" TargetMode="External" Id="rId1411"/><Relationship Type="http://schemas.openxmlformats.org/officeDocument/2006/relationships/hyperlink" Target="https://dart.fss.or.kr/dsaf001/main.do?rcpNo=20260327001465" TargetMode="External" Id="rId1412"/><Relationship Type="http://schemas.openxmlformats.org/officeDocument/2006/relationships/hyperlink" Target="https://dart.fss.or.kr/dsaf001/main.do?rcpNo=20220513001110" TargetMode="External" Id="rId1413"/><Relationship Type="http://schemas.openxmlformats.org/officeDocument/2006/relationships/hyperlink" Target="https://dart.fss.or.kr/dsaf001/main.do?rcpNo=20221006000433" TargetMode="External" Id="rId1414"/><Relationship Type="http://schemas.openxmlformats.org/officeDocument/2006/relationships/hyperlink" Target="https://dart.fss.or.kr/dsaf001/main.do?rcpNo=20260814000093" TargetMode="External" Id="rId1415"/><Relationship Type="http://schemas.openxmlformats.org/officeDocument/2006/relationships/hyperlink" Target="https://biz.newdaily.co.kr/site/data/html/2026/08/14/2026081400091.html" TargetMode="External" Id="rId1416"/><Relationship Type="http://schemas.openxmlformats.org/officeDocument/2006/relationships/hyperlink" Target="https://dart.fss.or.kr/dsaf001/main.do?rcpNo=20201116001233" TargetMode="External" Id="rId1417"/><Relationship Type="http://schemas.openxmlformats.org/officeDocument/2006/relationships/hyperlink" Target="https://dart.fss.or.kr/dsaf001/main.do?rcpNo=20210402000671" TargetMode="External" Id="rId1418"/><Relationship Type="http://schemas.openxmlformats.org/officeDocument/2006/relationships/hyperlink" Target="https://dart.fss.or.kr/dsaf001/main.do?rcpNo=20220331002684" TargetMode="External" Id="rId1419"/><Relationship Type="http://schemas.openxmlformats.org/officeDocument/2006/relationships/hyperlink" Target="https://dart.fss.or.kr/dsaf001/main.do?rcpNo=20220331002689" TargetMode="External" Id="rId1420"/><Relationship Type="http://schemas.openxmlformats.org/officeDocument/2006/relationships/hyperlink" Target="https://dart.fss.or.kr/dsaf001/main.do?rcpNo=20240401000434" TargetMode="External" Id="rId1421"/><Relationship Type="http://schemas.openxmlformats.org/officeDocument/2006/relationships/hyperlink" Target="https://dart.fss.or.kr/dsaf001/main.do?rcpNo=20250411001210" TargetMode="External" Id="rId1422"/><Relationship Type="http://schemas.openxmlformats.org/officeDocument/2006/relationships/hyperlink" Target="https://dart.fss.or.kr/dsaf001/main.do?rcpNo=20250411001204" TargetMode="External" Id="rId1423"/><Relationship Type="http://schemas.openxmlformats.org/officeDocument/2006/relationships/hyperlink" Target="https://dart.fss.or.kr/dsaf001/main.do?rcpNo=20201116001318" TargetMode="External" Id="rId1424"/><Relationship Type="http://schemas.openxmlformats.org/officeDocument/2006/relationships/hyperlink" Target="https://query1.finance.yahoo.com/v8/finance/chart/293490.KQ" TargetMode="External" Id="rId1425"/><Relationship Type="http://schemas.openxmlformats.org/officeDocument/2006/relationships/hyperlink" Target="https://news.bizwatch.co.kr/article/mobile/2017/09/06/0009" TargetMode="External" Id="rId1426"/><Relationship Type="http://schemas.openxmlformats.org/officeDocument/2006/relationships/hyperlink" Target="https://dealsite.co.kr/articles/68453" TargetMode="External" Id="rId1427"/><Relationship Type="http://schemas.openxmlformats.org/officeDocument/2006/relationships/hyperlink" Target="https://dealsite.co.kr/articles/70748" TargetMode="External" Id="rId1428"/><Relationship Type="http://schemas.openxmlformats.org/officeDocument/2006/relationships/hyperlink" Target="https://dealsite.co.kr/articles/127833" TargetMode="External" Id="rId1429"/><Relationship Type="http://schemas.openxmlformats.org/officeDocument/2006/relationships/hyperlink" Target="https://www.metroseoul.co.kr/article/20251002500088" TargetMode="External" Id="rId1430"/><Relationship Type="http://schemas.openxmlformats.org/officeDocument/2006/relationships/hyperlink" Target="https://dart.fss.or.kr/dsaf001/main.do?rcpNo=20251017000531" TargetMode="External" Id="rId1431"/><Relationship Type="http://schemas.openxmlformats.org/officeDocument/2006/relationships/hyperlink" Target="https://dart.fss.or.kr/dsaf001/main.do?rcpNo=20210318001373" TargetMode="External" Id="rId1432"/><Relationship Type="http://schemas.openxmlformats.org/officeDocument/2006/relationships/hyperlink" Target="https://dart.fss.or.kr/dsaf001/main.do?rcpNo=20201116001873" TargetMode="External" Id="rId1433"/><Relationship Type="http://schemas.openxmlformats.org/officeDocument/2006/relationships/hyperlink" Target="https://dart.fss.or.kr/dsaf001/main.do?rcpNo=20210401000639" TargetMode="External" Id="rId1434"/><Relationship Type="http://schemas.openxmlformats.org/officeDocument/2006/relationships/hyperlink" Target="https://dart.fss.or.kr/dsaf001/main.do?rcpNo=20210318001373" TargetMode="External" Id="rId1435"/><Relationship Type="http://schemas.openxmlformats.org/officeDocument/2006/relationships/hyperlink" Target="https://query1.finance.yahoo.com/v8/finance/chart/035720.KS?period1=1600905600&amp;period2=1605657600&amp;interval=1d" TargetMode="External" Id="rId1436"/><Relationship Type="http://schemas.openxmlformats.org/officeDocument/2006/relationships/hyperlink" Target="https://dart.fss.or.kr/dsaf001/main.do?rcpNo=20210531001208" TargetMode="External" Id="rId1437"/><Relationship Type="http://schemas.openxmlformats.org/officeDocument/2006/relationships/hyperlink" Target="https://dart.fss.or.kr/dsaf001/main.do?rcpNo=20220331003217" TargetMode="External" Id="rId1438"/><Relationship Type="http://schemas.openxmlformats.org/officeDocument/2006/relationships/hyperlink" Target="https://dart.fss.or.kr/dsaf001/main.do?rcpNo=20210611000241" TargetMode="External" Id="rId1439"/><Relationship Type="http://schemas.openxmlformats.org/officeDocument/2006/relationships/hyperlink" Target="https://dart.fss.or.kr/dsaf001/main.do?rcpNo=20210611000237" TargetMode="External" Id="rId1440"/><Relationship Type="http://schemas.openxmlformats.org/officeDocument/2006/relationships/hyperlink" Target="https://dart.fss.or.kr/dsaf001/main.do?rcpNo=20210716000408" TargetMode="External" Id="rId1441"/><Relationship Type="http://schemas.openxmlformats.org/officeDocument/2006/relationships/hyperlink" Target="https://dart.fss.or.kr/dsaf001/main.do?rcpNo=20240329003124" TargetMode="External" Id="rId1442"/><Relationship Type="http://schemas.openxmlformats.org/officeDocument/2006/relationships/hyperlink" Target="https://dart.fss.or.kr/dsaf001/main.do?rcpNo=20250328002113" TargetMode="External" Id="rId1443"/><Relationship Type="http://schemas.openxmlformats.org/officeDocument/2006/relationships/hyperlink" Target="https://dart.fss.or.kr/dsaf001/main.do?rcpNo=20220530000792" TargetMode="External" Id="rId1444"/><Relationship Type="http://schemas.openxmlformats.org/officeDocument/2006/relationships/hyperlink" Target="https://dart.fss.or.kr/dsaf001/main.do?rcpNo=20230530000677" TargetMode="External" Id="rId1445"/><Relationship Type="http://schemas.openxmlformats.org/officeDocument/2006/relationships/hyperlink" Target="https://dart.fss.or.kr/dsaf001/main.do?rcpNo=20240530000501" TargetMode="External" Id="rId1446"/><Relationship Type="http://schemas.openxmlformats.org/officeDocument/2006/relationships/hyperlink" Target="https://dart.fss.or.kr/dsaf001/main.do?rcpNo=20250530000148" TargetMode="External" Id="rId1447"/><Relationship Type="http://schemas.openxmlformats.org/officeDocument/2006/relationships/hyperlink" Target="https://dart.fss.or.kr/dsaf001/main.do?rcpNo=20260529001327" TargetMode="External" Id="rId1448"/><Relationship Type="http://schemas.openxmlformats.org/officeDocument/2006/relationships/hyperlink" Target="https://dart.fss.or.kr/dsaf001/main.do?rcpNo=20260327001465" TargetMode="External" Id="rId1449"/><Relationship Type="http://schemas.openxmlformats.org/officeDocument/2006/relationships/hyperlink" Target="https://dart.fss.or.kr/dsaf001/main.do?rcpNo=20260814000093" TargetMode="External" Id="rId1450"/><Relationship Type="http://schemas.openxmlformats.org/officeDocument/2006/relationships/hyperlink" Target="https://isplus.com/article/view/isp202608140032" TargetMode="External" Id="rId1451"/><Relationship Type="http://schemas.openxmlformats.org/officeDocument/2006/relationships/hyperlink" Target="https://www.kakaocorp.com/page/detail/8839" TargetMode="External" Id="rId1452"/><Relationship Type="http://schemas.openxmlformats.org/officeDocument/2006/relationships/hyperlink" Target="https://dart.fss.or.kr/dsaf001/main.do?rcpNo=20210318001373" TargetMode="External" Id="rId1453"/><Relationship Type="http://schemas.openxmlformats.org/officeDocument/2006/relationships/hyperlink" Target="https://dart.fss.or.kr/dsaf001/main.do?rcpNo=20201116001873" TargetMode="External" Id="rId1454"/><Relationship Type="http://schemas.openxmlformats.org/officeDocument/2006/relationships/hyperlink" Target="https://dart.fss.or.kr/dsaf001/main.do?rcpNo=20210401000639" TargetMode="External" Id="rId1455"/><Relationship Type="http://schemas.openxmlformats.org/officeDocument/2006/relationships/hyperlink" Target="https://dart.fss.or.kr/dsaf001/main.do?rcpNo=20210318001373" TargetMode="External" Id="rId1456"/><Relationship Type="http://schemas.openxmlformats.org/officeDocument/2006/relationships/hyperlink" Target="https://query1.finance.yahoo.com/v8/finance/chart/035720.KS?period1=1600905600&amp;period2=1605657600&amp;interval=1d" TargetMode="External" Id="rId1457"/><Relationship Type="http://schemas.openxmlformats.org/officeDocument/2006/relationships/hyperlink" Target="https://dart.fss.or.kr/dsaf001/main.do?rcpNo=20210531001064" TargetMode="External" Id="rId1458"/><Relationship Type="http://schemas.openxmlformats.org/officeDocument/2006/relationships/hyperlink" Target="https://dart.fss.or.kr/dsaf001/main.do?rcpNo=20220225003259" TargetMode="External" Id="rId1459"/><Relationship Type="http://schemas.openxmlformats.org/officeDocument/2006/relationships/hyperlink" Target="https://dart.fss.or.kr/dsaf001/main.do?rcpNo=20210122000373" TargetMode="External" Id="rId1460"/><Relationship Type="http://schemas.openxmlformats.org/officeDocument/2006/relationships/hyperlink" Target="https://dart.fss.or.kr/dsaf001/main.do?rcpNo=20220331003217" TargetMode="External" Id="rId1461"/><Relationship Type="http://schemas.openxmlformats.org/officeDocument/2006/relationships/hyperlink" Target="https://dart.fss.or.kr/dsaf001/main.do?rcpNo=20220610000214" TargetMode="External" Id="rId1462"/><Relationship Type="http://schemas.openxmlformats.org/officeDocument/2006/relationships/hyperlink" Target="https://dart.fss.or.kr/dsaf001/main.do?rcpNo=20230331004024" TargetMode="External" Id="rId1463"/><Relationship Type="http://schemas.openxmlformats.org/officeDocument/2006/relationships/hyperlink" Target="https://dart.fss.or.kr/dsaf001/main.do?rcpNo=20240329003124" TargetMode="External" Id="rId1464"/><Relationship Type="http://schemas.openxmlformats.org/officeDocument/2006/relationships/hyperlink" Target="https://dart.fss.or.kr/dsaf001/main.do?rcpNo=20250328002113" TargetMode="External" Id="rId1465"/><Relationship Type="http://schemas.openxmlformats.org/officeDocument/2006/relationships/hyperlink" Target="https://dart.fss.or.kr/dsaf001/main.do?rcpNo=20260327001465" TargetMode="External" Id="rId1466"/><Relationship Type="http://schemas.openxmlformats.org/officeDocument/2006/relationships/hyperlink" Target="https://dart.fss.or.kr/dsaf001/main.do?rcpNo=20250917000354" TargetMode="External" Id="rId1467"/><Relationship Type="http://schemas.openxmlformats.org/officeDocument/2006/relationships/hyperlink" Target="https://dart.fss.or.kr/dsaf001/main.do?rcpNo=20251203000006" TargetMode="External" Id="rId1468"/><Relationship Type="http://schemas.openxmlformats.org/officeDocument/2006/relationships/hyperlink" Target="https://dart.fss.or.kr/dsaf001/main.do?rcpNo=20260707000423" TargetMode="External" Id="rId1469"/><Relationship Type="http://schemas.openxmlformats.org/officeDocument/2006/relationships/hyperlink" Target="https://dart.fss.or.kr/dsaf001/main.do?rcpNo=20220530000769" TargetMode="External" Id="rId1470"/><Relationship Type="http://schemas.openxmlformats.org/officeDocument/2006/relationships/hyperlink" Target="https://dart.fss.or.kr/dsaf001/main.do?rcpNo=20230531000979" TargetMode="External" Id="rId1471"/><Relationship Type="http://schemas.openxmlformats.org/officeDocument/2006/relationships/hyperlink" Target="https://dart.fss.or.kr/dsaf001/main.do?rcpNo=20240531000504" TargetMode="External" Id="rId1472"/><Relationship Type="http://schemas.openxmlformats.org/officeDocument/2006/relationships/hyperlink" Target="https://dart.fss.or.kr/dsaf001/main.do?rcpNo=20250529000326" TargetMode="External" Id="rId1473"/><Relationship Type="http://schemas.openxmlformats.org/officeDocument/2006/relationships/hyperlink" Target="https://dart.fss.or.kr/dsaf001/main.do?rcpNo=20260529000856" TargetMode="External" Id="rId1474"/><Relationship Type="http://schemas.openxmlformats.org/officeDocument/2006/relationships/hyperlink" Target="https://dart.fss.or.kr/dsaf001/main.do?rcpNo=20260814000093" TargetMode="External" Id="rId1475"/><Relationship Type="http://schemas.openxmlformats.org/officeDocument/2006/relationships/hyperlink" Target="https://isplus.com/article/view/isp202608140032" TargetMode="External" Id="rId1476"/><Relationship Type="http://schemas.openxmlformats.org/officeDocument/2006/relationships/hyperlink" Target="https://www.kakaocorp.com/page/detail/8839" TargetMode="External" Id="rId1477"/><Relationship Type="http://schemas.openxmlformats.org/officeDocument/2006/relationships/hyperlink" Target="https://dart.fss.or.kr/dsaf001/main.do?rcpNo=20210401000639" TargetMode="External" Id="rId1478"/><Relationship Type="http://schemas.openxmlformats.org/officeDocument/2006/relationships/hyperlink" Target="https://dart.fss.or.kr/dsaf001/main.do?rcpNo=20201116001873" TargetMode="External" Id="rId1479"/><Relationship Type="http://schemas.openxmlformats.org/officeDocument/2006/relationships/hyperlink" Target="https://dart.fss.or.kr/dsaf001/main.do?rcpNo=20210531001186" TargetMode="External" Id="rId1480"/><Relationship Type="http://schemas.openxmlformats.org/officeDocument/2006/relationships/hyperlink" Target="https://dart.fss.or.kr/dsaf001/main.do?rcpNo=20220530000483" TargetMode="External" Id="rId1481"/><Relationship Type="http://schemas.openxmlformats.org/officeDocument/2006/relationships/hyperlink" Target="https://dart.fss.or.kr/dsaf001/main.do?rcpNo=20230530000257" TargetMode="External" Id="rId1482"/><Relationship Type="http://schemas.openxmlformats.org/officeDocument/2006/relationships/hyperlink" Target="https://dart.fss.or.kr/dsaf001/main.do?rcpNo=20240530001168" TargetMode="External" Id="rId1483"/><Relationship Type="http://schemas.openxmlformats.org/officeDocument/2006/relationships/hyperlink" Target="https://dart.fss.or.kr/dsaf001/main.do?rcpNo=20250530000684" TargetMode="External" Id="rId1484"/><Relationship Type="http://schemas.openxmlformats.org/officeDocument/2006/relationships/hyperlink" Target="https://dart.fss.or.kr/dsaf001/main.do?rcpNo=20260529000546" TargetMode="External" Id="rId1485"/><Relationship Type="http://schemas.openxmlformats.org/officeDocument/2006/relationships/hyperlink" Target="https://dart.fss.or.kr/dsaf001/main.do?rcpNo=20250328002113" TargetMode="External" Id="rId1486"/><Relationship Type="http://schemas.openxmlformats.org/officeDocument/2006/relationships/hyperlink" Target="https://dart.fss.or.kr/dsaf001/main.do?rcpNo=20260327001465" TargetMode="External" Id="rId1487"/><Relationship Type="http://schemas.openxmlformats.org/officeDocument/2006/relationships/hyperlink" Target="https://dart.fss.or.kr/dsaf001/main.do?rcpNo=20220331003217" TargetMode="External" Id="rId1488"/><Relationship Type="http://schemas.openxmlformats.org/officeDocument/2006/relationships/hyperlink" Target="https://dart.fss.or.kr/dsaf001/main.do?rcpNo=20210318001373" TargetMode="External" Id="rId1489"/><Relationship Type="http://schemas.openxmlformats.org/officeDocument/2006/relationships/hyperlink" Target="https://dart.fss.or.kr/dsaf001/main.do?rcpNo=20200814002188" TargetMode="External" Id="rId1490"/><Relationship Type="http://schemas.openxmlformats.org/officeDocument/2006/relationships/hyperlink" Target="https://query1.finance.yahoo.com/v8/finance/chart/035720.KS?period1=1598400000&amp;period2=1599100000&amp;interval=1d" TargetMode="External" Id="rId1491"/><Relationship Type="http://schemas.openxmlformats.org/officeDocument/2006/relationships/hyperlink" Target="https://ditoday.com/agency/pagelab/" TargetMode="External" Id="rId1492"/><Relationship Type="http://schemas.openxmlformats.org/officeDocument/2006/relationships/hyperlink" Target="https://dart.fss.or.kr/dsaf001/main.do?rcpNo=20220408001788" TargetMode="External" Id="rId1493"/><Relationship Type="http://schemas.openxmlformats.org/officeDocument/2006/relationships/hyperlink" Target="https://dart.fss.or.kr/dsaf001/main.do?rcpNo=20210409001918" TargetMode="External" Id="rId1494"/><Relationship Type="http://schemas.openxmlformats.org/officeDocument/2006/relationships/hyperlink" Target="https://dart.fss.or.kr/dsaf001/main.do?rcpNo=20210318001373" TargetMode="External" Id="rId1495"/><Relationship Type="http://schemas.openxmlformats.org/officeDocument/2006/relationships/hyperlink" Target="https://www.inews24.com/view/1351198" TargetMode="External" Id="rId1496"/><Relationship Type="http://schemas.openxmlformats.org/officeDocument/2006/relationships/hyperlink" Target="https://news.tf.co.kr/read/economy/1849033.htm" TargetMode="External" Id="rId1497"/><Relationship Type="http://schemas.openxmlformats.org/officeDocument/2006/relationships/hyperlink" Target="https://dealsite.co.kr/articles/76549" TargetMode="External" Id="rId1498"/><Relationship Type="http://schemas.openxmlformats.org/officeDocument/2006/relationships/hyperlink" Target="https://www.inews24.com/view/1393850" TargetMode="External" Id="rId1499"/><Relationship Type="http://schemas.openxmlformats.org/officeDocument/2006/relationships/hyperlink" Target="https://dart.fss.or.kr/dsaf001/main.do?rcpNo=20211115002331" TargetMode="External" Id="rId1500"/><Relationship Type="http://schemas.openxmlformats.org/officeDocument/2006/relationships/hyperlink" Target="https://dart.fss.or.kr/dsaf001/main.do?rcpNo=20250331002700" TargetMode="External" Id="rId1501"/><Relationship Type="http://schemas.openxmlformats.org/officeDocument/2006/relationships/hyperlink" Target="https://dart.fss.or.kr/dsaf001/main.do?rcpNo=20240319000026" TargetMode="External" Id="rId1502"/><Relationship Type="http://schemas.openxmlformats.org/officeDocument/2006/relationships/hyperlink" Target="https://dart.fss.or.kr/dsaf001/main.do?rcpNo=20260331003637" TargetMode="External" Id="rId1503"/><Relationship Type="http://schemas.openxmlformats.org/officeDocument/2006/relationships/hyperlink" Target="https://query1.finance.yahoo.com/v8/finance/chart/035720.KS?period1=1615334400&amp;period2=1616284800&amp;interval=1d" TargetMode="External" Id="rId1504"/><Relationship Type="http://schemas.openxmlformats.org/officeDocument/2006/relationships/hyperlink" Target="https://dart.fss.or.kr/dsaf001/main.do?rcpNo=20210414001100" TargetMode="External" Id="rId1505"/><Relationship Type="http://schemas.openxmlformats.org/officeDocument/2006/relationships/hyperlink" Target="https://dart.fss.or.kr/dsaf001/main.do?rcpNo=20220404000206" TargetMode="External" Id="rId1506"/><Relationship Type="http://schemas.openxmlformats.org/officeDocument/2006/relationships/hyperlink" Target="https://query1.finance.yahoo.com/v8/finance/chart/035720.KS?period1=1617667200&amp;period2=1618531200&amp;interval=1d" TargetMode="External" Id="rId1507"/><Relationship Type="http://schemas.openxmlformats.org/officeDocument/2006/relationships/hyperlink" Target="https://dart.fss.or.kr/dsaf001/main.do?rcpNo=20210318001373" TargetMode="External" Id="rId1508"/><Relationship Type="http://schemas.openxmlformats.org/officeDocument/2006/relationships/hyperlink" Target="https://dart.fss.or.kr/dsaf001/main.do?rcpNo=20200409001736" TargetMode="External" Id="rId1509"/><Relationship Type="http://schemas.openxmlformats.org/officeDocument/2006/relationships/hyperlink" Target="https://dart.fss.or.kr/dsaf001/main.do?rcpNo=20191220000432" TargetMode="External" Id="rId1510"/><Relationship Type="http://schemas.openxmlformats.org/officeDocument/2006/relationships/hyperlink" Target="https://dart.fss.or.kr/dsaf001/main.do?rcpNo=20200330004659" TargetMode="External" Id="rId1511"/><Relationship Type="http://schemas.openxmlformats.org/officeDocument/2006/relationships/hyperlink" Target="https://dart.fss.or.kr/dsaf001/main.do?rcpNo=20210405000302" TargetMode="External" Id="rId1512"/><Relationship Type="http://schemas.openxmlformats.org/officeDocument/2006/relationships/hyperlink" Target="https://dart.fss.or.kr/dsaf001/main.do?rcpNo=20230404003020" TargetMode="External" Id="rId1513"/><Relationship Type="http://schemas.openxmlformats.org/officeDocument/2006/relationships/hyperlink" Target="https://dart.fss.or.kr/dsaf001/main.do?rcpNo=20230404003005" TargetMode="External" Id="rId1514"/><Relationship Type="http://schemas.openxmlformats.org/officeDocument/2006/relationships/hyperlink" Target="https://dart.fss.or.kr/dsaf001/main.do?rcpNo=20240405003679" TargetMode="External" Id="rId1515"/><Relationship Type="http://schemas.openxmlformats.org/officeDocument/2006/relationships/hyperlink" Target="https://www.ajunews.com/view/20231116100903452" TargetMode="External" Id="rId1516"/><Relationship Type="http://schemas.openxmlformats.org/officeDocument/2006/relationships/hyperlink" Target="https://dart.fss.or.kr/dsaf001/main.do?rcpNo=20210430001412" TargetMode="External" Id="rId1517"/><Relationship Type="http://schemas.openxmlformats.org/officeDocument/2006/relationships/hyperlink" Target="https://dart.fss.or.kr/dsaf001/main.do?rcpNo=20200330004659" TargetMode="External" Id="rId1518"/><Relationship Type="http://schemas.openxmlformats.org/officeDocument/2006/relationships/hyperlink" Target="https://dart.fss.or.kr/dsaf001/main.do?rcpNo=20180226000232" TargetMode="External" Id="rId1519"/><Relationship Type="http://schemas.openxmlformats.org/officeDocument/2006/relationships/hyperlink" Target="https://dart.fss.or.kr/dsaf001/main.do?rcpNo=20190829000299" TargetMode="External" Id="rId1520"/><Relationship Type="http://schemas.openxmlformats.org/officeDocument/2006/relationships/hyperlink" Target="https://dart.fss.or.kr/dsaf001/main.do?rcpNo=20190923001432" TargetMode="External" Id="rId1521"/><Relationship Type="http://schemas.openxmlformats.org/officeDocument/2006/relationships/hyperlink" Target="https://dart.fss.or.kr/dsaf001/main.do?rcpNo=20210318001373" TargetMode="External" Id="rId1522"/><Relationship Type="http://schemas.openxmlformats.org/officeDocument/2006/relationships/hyperlink" Target="https://dart.fss.or.kr/dsaf001/main.do?rcpNo=20210517002106" TargetMode="External" Id="rId1523"/><Relationship Type="http://schemas.openxmlformats.org/officeDocument/2006/relationships/hyperlink" Target="https://query1.finance.yahoo.com/v8/finance/chart/035720.KS?period1=1618790400&amp;period2=1619740800&amp;interval=1d" TargetMode="External" Id="rId1524"/><Relationship Type="http://schemas.openxmlformats.org/officeDocument/2006/relationships/hyperlink" Target="https://dart.fss.or.kr/dsaf001/main.do?rcpNo=20210512000746" TargetMode="External" Id="rId1525"/><Relationship Type="http://schemas.openxmlformats.org/officeDocument/2006/relationships/hyperlink" Target="https://www.inews24.com/view/1374578" TargetMode="External" Id="rId1526"/><Relationship Type="http://schemas.openxmlformats.org/officeDocument/2006/relationships/hyperlink" Target="https://dart.fss.or.kr/dsaf001/main.do?rcpNo=20220321001331" TargetMode="External" Id="rId1527"/><Relationship Type="http://schemas.openxmlformats.org/officeDocument/2006/relationships/hyperlink" Target="https://dart.fss.or.kr/dsaf001/main.do?rcpNo=20220825000404" TargetMode="External" Id="rId1528"/><Relationship Type="http://schemas.openxmlformats.org/officeDocument/2006/relationships/hyperlink" Target="https://dart.fss.or.kr/dsaf001/main.do?rcpNo=20220906000348" TargetMode="External" Id="rId1529"/><Relationship Type="http://schemas.openxmlformats.org/officeDocument/2006/relationships/hyperlink" Target="https://dart.fss.or.kr/dsaf001/main.do?rcpNo=20221130001478" TargetMode="External" Id="rId1530"/><Relationship Type="http://schemas.openxmlformats.org/officeDocument/2006/relationships/hyperlink" Target="https://dart.fss.or.kr/dsaf001/main.do?rcpNo=20230320001096" TargetMode="External" Id="rId1531"/><Relationship Type="http://schemas.openxmlformats.org/officeDocument/2006/relationships/hyperlink" Target="https://dart.fss.or.kr/dsaf001/main.do?rcpNo=20240327000024" TargetMode="External" Id="rId1532"/><Relationship Type="http://schemas.openxmlformats.org/officeDocument/2006/relationships/hyperlink" Target="https://dart.fss.or.kr/dsaf001/main.do?rcpNo=20250402001805" TargetMode="External" Id="rId1533"/><Relationship Type="http://schemas.openxmlformats.org/officeDocument/2006/relationships/hyperlink" Target="https://dart.fss.or.kr/dsaf001/main.do?rcpNo=20210511000009" TargetMode="External" Id="rId1534"/><Relationship Type="http://schemas.openxmlformats.org/officeDocument/2006/relationships/hyperlink" Target="https://www.kakaocorp.com/page/detail/9408" TargetMode="External" Id="rId1535"/><Relationship Type="http://schemas.openxmlformats.org/officeDocument/2006/relationships/hyperlink" Target="https://www.fnnews.com/news/202105110952349208" TargetMode="External" Id="rId1536"/><Relationship Type="http://schemas.openxmlformats.org/officeDocument/2006/relationships/hyperlink" Target="https://dart.fss.or.kr/dsaf001/main.do?rcpNo=20210705800520" TargetMode="External" Id="rId1537"/><Relationship Type="http://schemas.openxmlformats.org/officeDocument/2006/relationships/hyperlink" Target="https://dart.fss.or.kr/dsaf001/main.do?rcpNo=20210705000074" TargetMode="External" Id="rId1538"/><Relationship Type="http://schemas.openxmlformats.org/officeDocument/2006/relationships/hyperlink" Target="https://dart.fss.or.kr/dsaf001/main.do?rcpNo=20210705000290" TargetMode="External" Id="rId1539"/><Relationship Type="http://schemas.openxmlformats.org/officeDocument/2006/relationships/hyperlink" Target="https://dart.fss.or.kr/dsaf001/main.do?rcpNo=20210823800499" TargetMode="External" Id="rId1540"/><Relationship Type="http://schemas.openxmlformats.org/officeDocument/2006/relationships/hyperlink" Target="https://dart.fss.or.kr/dsaf001/main.do?rcpNo=20210817002037" TargetMode="External" Id="rId1541"/><Relationship Type="http://schemas.openxmlformats.org/officeDocument/2006/relationships/hyperlink" Target="https://dart.fss.or.kr/dsaf001/main.do?rcpNo=20200715000299" TargetMode="External" Id="rId1542"/><Relationship Type="http://schemas.openxmlformats.org/officeDocument/2006/relationships/hyperlink" Target="https://techcrunch.com/2020/08/04/radish-softbank-kakao" TargetMode="External" Id="rId1543"/><Relationship Type="http://schemas.openxmlformats.org/officeDocument/2006/relationships/hyperlink" Target="https://dart.fss.or.kr/dsaf001/main.do?rcpNo=20210401000639" TargetMode="External" Id="rId1544"/><Relationship Type="http://schemas.openxmlformats.org/officeDocument/2006/relationships/hyperlink" Target="https://dart.fss.or.kr/dsaf001/main.do?rcpNo=20210401000629" TargetMode="External" Id="rId1545"/><Relationship Type="http://schemas.openxmlformats.org/officeDocument/2006/relationships/hyperlink" Target="https://dart.fss.or.kr/dsaf001/main.do?rcpNo=20210705800514" TargetMode="External" Id="rId1546"/><Relationship Type="http://schemas.openxmlformats.org/officeDocument/2006/relationships/hyperlink" Target="https://dart.fss.or.kr/dsaf001/main.do?rcpNo=20210318001373" TargetMode="External" Id="rId1547"/><Relationship Type="http://schemas.openxmlformats.org/officeDocument/2006/relationships/hyperlink" Target="https://query1.finance.yahoo.com/v8/finance/chart/035720.KS?period1=1619827200&amp;period2=1640995200&amp;interval=1d" TargetMode="External" Id="rId1548"/><Relationship Type="http://schemas.openxmlformats.org/officeDocument/2006/relationships/hyperlink" Target="https://dart.fss.or.kr/dsaf001/main.do?rcpNo=20210517002106" TargetMode="External" Id="rId1549"/><Relationship Type="http://schemas.openxmlformats.org/officeDocument/2006/relationships/hyperlink" Target="https://dart.fss.or.kr/dsaf001/main.do?rcpNo=20220331003217" TargetMode="External" Id="rId1550"/><Relationship Type="http://schemas.openxmlformats.org/officeDocument/2006/relationships/hyperlink" Target="https://dart.fss.or.kr/dsaf001/main.do?rcpNo=20220331003215" TargetMode="External" Id="rId1551"/><Relationship Type="http://schemas.openxmlformats.org/officeDocument/2006/relationships/hyperlink" Target="https://dart.fss.or.kr/dsaf001/main.do?rcpNo=20220321001331" TargetMode="External" Id="rId1552"/><Relationship Type="http://schemas.openxmlformats.org/officeDocument/2006/relationships/hyperlink" Target="https://www.kakaocorp.com/page/detail/9587" TargetMode="External" Id="rId1553"/><Relationship Type="http://schemas.openxmlformats.org/officeDocument/2006/relationships/hyperlink" Target="https://newsroom.kakaoent.com/news/kakao-entertainment-merges-us-based-digital-storytelling-platforms-tapas-and-radish-to-accelerate-growth-in-north-america/" TargetMode="External" Id="rId1554"/><Relationship Type="http://schemas.openxmlformats.org/officeDocument/2006/relationships/hyperlink" Target="https://www.kedglobal.com/newsView/ked202205190012" TargetMode="External" Id="rId1555"/><Relationship Type="http://schemas.openxmlformats.org/officeDocument/2006/relationships/hyperlink" Target="https://www.comicsbeat.com/major-layoffs-and-reported-new-direction-at-tapas-media" TargetMode="External" Id="rId1556"/><Relationship Type="http://schemas.openxmlformats.org/officeDocument/2006/relationships/hyperlink" Target="https://www.webtoonguide.com/ko/board/news-column/17257" TargetMode="External" Id="rId1557"/><Relationship Type="http://schemas.openxmlformats.org/officeDocument/2006/relationships/hyperlink" Target="https://dart.fss.or.kr/dsaf001/main.do?rcpNo=20230331004024" TargetMode="External" Id="rId1558"/><Relationship Type="http://schemas.openxmlformats.org/officeDocument/2006/relationships/hyperlink" Target="https://dart.fss.or.kr/dsaf001/main.do?rcpNo=20230320001096" TargetMode="External" Id="rId1559"/><Relationship Type="http://schemas.openxmlformats.org/officeDocument/2006/relationships/hyperlink" Target="https://dart.fss.or.kr/dsaf001/main.do?rcpNo=20240329003124" TargetMode="External" Id="rId1560"/><Relationship Type="http://schemas.openxmlformats.org/officeDocument/2006/relationships/hyperlink" Target="https://dart.fss.or.kr/dsaf001/main.do?rcpNo=20240320002039" TargetMode="External" Id="rId1561"/><Relationship Type="http://schemas.openxmlformats.org/officeDocument/2006/relationships/hyperlink" Target="https://www.koreajoongangdaily.com/business/record-high-revenue-not-enough-to-keep-kakao-in-the-black-for-2023/10089844" TargetMode="External" Id="rId1562"/><Relationship Type="http://schemas.openxmlformats.org/officeDocument/2006/relationships/hyperlink" Target="https://newstomato.com/ReadNews.aspx?no=1225750" TargetMode="External" Id="rId1563"/><Relationship Type="http://schemas.openxmlformats.org/officeDocument/2006/relationships/hyperlink" Target="https://dart.fss.or.kr/dsaf001/main.do?rcpNo=20250328002113" TargetMode="External" Id="rId1564"/><Relationship Type="http://schemas.openxmlformats.org/officeDocument/2006/relationships/hyperlink" Target="https://www.inews24.com/view/1863516" TargetMode="External" Id="rId1565"/><Relationship Type="http://schemas.openxmlformats.org/officeDocument/2006/relationships/hyperlink" Target="https://dart.fss.or.kr/dsaf001/main.do?rcpNo=20260327001465" TargetMode="External" Id="rId1566"/><Relationship Type="http://schemas.openxmlformats.org/officeDocument/2006/relationships/hyperlink" Target="https://inews24.com/view/2012303" TargetMode="External" Id="rId1567"/><Relationship Type="http://schemas.openxmlformats.org/officeDocument/2006/relationships/hyperlink" Target="https://dealsite.co.kr/articles/169491" TargetMode="External" Id="rId1568"/><Relationship Type="http://schemas.openxmlformats.org/officeDocument/2006/relationships/hyperlink" Target="https://otakukart.com/wuxiaworld-founder-ren-buys-back-web-novel-platform-from-tapas-amid-shutdown-plans/" TargetMode="External" Id="rId1569"/><Relationship Type="http://schemas.openxmlformats.org/officeDocument/2006/relationships/hyperlink" Target="https://www.wuxiaworld.com/blog/ren-blog-1-the-return" TargetMode="External" Id="rId1570"/><Relationship Type="http://schemas.openxmlformats.org/officeDocument/2006/relationships/hyperlink" Target="https://www.kakaocorp.com/page/detail/9641" TargetMode="External" Id="rId1571"/><Relationship Type="http://schemas.openxmlformats.org/officeDocument/2006/relationships/hyperlink" Target="https://dart.fss.or.kr/dsaf001/main.do?rcpNo=20210511000011" TargetMode="External" Id="rId1572"/><Relationship Type="http://schemas.openxmlformats.org/officeDocument/2006/relationships/hyperlink" Target="https://dart.fss.or.kr/dsaf001/main.do?rcpNo=20210511000009" TargetMode="External" Id="rId1573"/><Relationship Type="http://schemas.openxmlformats.org/officeDocument/2006/relationships/hyperlink" Target="https://www.kakaocorp.com/page/detail/9408" TargetMode="External" Id="rId1574"/><Relationship Type="http://schemas.openxmlformats.org/officeDocument/2006/relationships/hyperlink" Target="https://www.fnnews.com/news/202105110952349208" TargetMode="External" Id="rId1575"/><Relationship Type="http://schemas.openxmlformats.org/officeDocument/2006/relationships/hyperlink" Target="https://dart.fss.or.kr/dsaf001/main.do?rcpNo=20210705800514" TargetMode="External" Id="rId1576"/><Relationship Type="http://schemas.openxmlformats.org/officeDocument/2006/relationships/hyperlink" Target="https://dart.fss.or.kr/dsaf001/main.do?rcpNo=20210706900601" TargetMode="External" Id="rId1577"/><Relationship Type="http://schemas.openxmlformats.org/officeDocument/2006/relationships/hyperlink" Target="https://dart.fss.or.kr/dsaf001/main.do?rcpNo=20210817002037" TargetMode="External" Id="rId1578"/><Relationship Type="http://schemas.openxmlformats.org/officeDocument/2006/relationships/hyperlink" Target="https://dart.fss.or.kr/dsaf001/main.do?rcpNo=20140331002739" TargetMode="External" Id="rId1579"/><Relationship Type="http://schemas.openxmlformats.org/officeDocument/2006/relationships/hyperlink" Target="https://dart.fss.or.kr/dsaf001/main.do?rcpNo=20200330004659" TargetMode="External" Id="rId1580"/><Relationship Type="http://schemas.openxmlformats.org/officeDocument/2006/relationships/hyperlink" Target="https://dart.fss.or.kr/dsaf001/main.do?rcpNo=20200924000377" TargetMode="External" Id="rId1581"/><Relationship Type="http://schemas.openxmlformats.org/officeDocument/2006/relationships/hyperlink" Target="https://dart.fss.or.kr/dsaf001/main.do?rcpNo=20210318001373" TargetMode="External" Id="rId1582"/><Relationship Type="http://schemas.openxmlformats.org/officeDocument/2006/relationships/hyperlink" Target="https://dart.fss.or.kr/dsaf001/main.do?rcpNo=20210401000639" TargetMode="External" Id="rId1583"/><Relationship Type="http://schemas.openxmlformats.org/officeDocument/2006/relationships/hyperlink" Target="https://dart.fss.or.kr/dsaf001/main.do?rcpNo=20210401000629" TargetMode="External" Id="rId1584"/><Relationship Type="http://schemas.openxmlformats.org/officeDocument/2006/relationships/hyperlink" Target="https://dart.fss.or.kr/dsaf001/main.do?rcpNo=20210817000552" TargetMode="External" Id="rId1585"/><Relationship Type="http://schemas.openxmlformats.org/officeDocument/2006/relationships/hyperlink" Target="https://query1.finance.yahoo.com/v8/finance/chart/035720.KS?period1=1619827200&amp;period2=1640995200&amp;interval=1d" TargetMode="External" Id="rId1586"/><Relationship Type="http://schemas.openxmlformats.org/officeDocument/2006/relationships/hyperlink" Target="https://dart.fss.or.kr/dsaf001/main.do?rcpNo=20210517002106" TargetMode="External" Id="rId1587"/><Relationship Type="http://schemas.openxmlformats.org/officeDocument/2006/relationships/hyperlink" Target="https://dart.fss.or.kr/dsaf001/main.do?rcpNo=20220331003217" TargetMode="External" Id="rId1588"/><Relationship Type="http://schemas.openxmlformats.org/officeDocument/2006/relationships/hyperlink" Target="https://dart.fss.or.kr/dsaf001/main.do?rcpNo=20220331003215" TargetMode="External" Id="rId1589"/><Relationship Type="http://schemas.openxmlformats.org/officeDocument/2006/relationships/hyperlink" Target="https://dart.fss.or.kr/dsaf001/main.do?rcpNo=20220321001331" TargetMode="External" Id="rId1590"/><Relationship Type="http://schemas.openxmlformats.org/officeDocument/2006/relationships/hyperlink" Target="https://www.kakaocorp.com/page/detail/9587" TargetMode="External" Id="rId1591"/><Relationship Type="http://schemas.openxmlformats.org/officeDocument/2006/relationships/hyperlink" Target="https://newsroom.kakaoent.com/news/kakao-entertainment-merges-us-based-digital-storytelling-platforms-tapas-and-radish-to-accelerate-growth-in-north-america/" TargetMode="External" Id="rId1592"/><Relationship Type="http://schemas.openxmlformats.org/officeDocument/2006/relationships/hyperlink" Target="https://www.kedglobal.com/newsView/ked202205190012" TargetMode="External" Id="rId1593"/><Relationship Type="http://schemas.openxmlformats.org/officeDocument/2006/relationships/hyperlink" Target="https://www.comicsbeat.com/major-layoffs-and-reported-new-direction-at-tapas-media" TargetMode="External" Id="rId1594"/><Relationship Type="http://schemas.openxmlformats.org/officeDocument/2006/relationships/hyperlink" Target="https://www.webtoonguide.com/ko/board/news-column/17257" TargetMode="External" Id="rId1595"/><Relationship Type="http://schemas.openxmlformats.org/officeDocument/2006/relationships/hyperlink" Target="https://dart.fss.or.kr/dsaf001/main.do?rcpNo=20230331004024" TargetMode="External" Id="rId1596"/><Relationship Type="http://schemas.openxmlformats.org/officeDocument/2006/relationships/hyperlink" Target="https://dart.fss.or.kr/dsaf001/main.do?rcpNo=20230320001096" TargetMode="External" Id="rId1597"/><Relationship Type="http://schemas.openxmlformats.org/officeDocument/2006/relationships/hyperlink" Target="https://www.thepopverse.com/tapas-media-founder-chang-kim-steps-away-from-the-company" TargetMode="External" Id="rId1598"/><Relationship Type="http://schemas.openxmlformats.org/officeDocument/2006/relationships/hyperlink" Target="https://www.comicsbeat.com/kakao-entertainment-tapas-layoffs/" TargetMode="External" Id="rId1599"/><Relationship Type="http://schemas.openxmlformats.org/officeDocument/2006/relationships/hyperlink" Target="https://dart.fss.or.kr/dsaf001/main.do?rcpNo=20240329003124" TargetMode="External" Id="rId1600"/><Relationship Type="http://schemas.openxmlformats.org/officeDocument/2006/relationships/hyperlink" Target="https://dart.fss.or.kr/dsaf001/main.do?rcpNo=20240320002039" TargetMode="External" Id="rId1601"/><Relationship Type="http://schemas.openxmlformats.org/officeDocument/2006/relationships/hyperlink" Target="https://www.koreajoongangdaily.com/business/record-high-revenue-not-enough-to-keep-kakao-in-the-black-for-2023/10089844" TargetMode="External" Id="rId1602"/><Relationship Type="http://schemas.openxmlformats.org/officeDocument/2006/relationships/hyperlink" Target="https://newstomato.com/ReadNews.aspx?no=1225750" TargetMode="External" Id="rId1603"/><Relationship Type="http://schemas.openxmlformats.org/officeDocument/2006/relationships/hyperlink" Target="https://www.fnnews.com/news/202401031017070567" TargetMode="External" Id="rId1604"/><Relationship Type="http://schemas.openxmlformats.org/officeDocument/2006/relationships/hyperlink" Target="https://dart.fss.or.kr/dsaf001/main.do?rcpNo=20250328002113" TargetMode="External" Id="rId1605"/><Relationship Type="http://schemas.openxmlformats.org/officeDocument/2006/relationships/hyperlink" Target="https://www.inews24.com/view/1863516" TargetMode="External" Id="rId1606"/><Relationship Type="http://schemas.openxmlformats.org/officeDocument/2006/relationships/hyperlink" Target="https://dart.fss.or.kr/dsaf001/main.do?rcpNo=20260327001465" TargetMode="External" Id="rId1607"/><Relationship Type="http://schemas.openxmlformats.org/officeDocument/2006/relationships/hyperlink" Target="https://otakukart.com/wuxiaworld-founder-ren-buys-back-web-novel-platform-from-tapas-amid-shutdown-plans/" TargetMode="External" Id="rId1608"/><Relationship Type="http://schemas.openxmlformats.org/officeDocument/2006/relationships/hyperlink" Target="https://comicsbeat.com/report-kakao-is-shutting-down-tapas-webtoon-platform" TargetMode="External" Id="rId1609"/><Relationship Type="http://schemas.openxmlformats.org/officeDocument/2006/relationships/hyperlink" Target="https://dealsite.co.kr/articles/169491" TargetMode="External" Id="rId1610"/><Relationship Type="http://schemas.openxmlformats.org/officeDocument/2006/relationships/hyperlink" Target="https://www.ceoscoredaily.com/page/view/2026092216232713769" TargetMode="External" Id="rId1611"/><Relationship Type="http://schemas.openxmlformats.org/officeDocument/2006/relationships/hyperlink" Target="https://inews24.com/view/2012303" TargetMode="External" Id="rId1612"/><Relationship Type="http://schemas.openxmlformats.org/officeDocument/2006/relationships/hyperlink" Target="https://www.kedglobal.com/newsView/ked202105270017" TargetMode="External" Id="rId1613"/><Relationship Type="http://schemas.openxmlformats.org/officeDocument/2006/relationships/hyperlink" Target="https://dart.fss.or.kr/dsaf001/main.do?rcpNo=20220321001331" TargetMode="External" Id="rId1614"/><Relationship Type="http://schemas.openxmlformats.org/officeDocument/2006/relationships/hyperlink" Target="https://dart.fss.or.kr/dsaf001/main.do?rcpNo=20211115002331" TargetMode="External" Id="rId1615"/><Relationship Type="http://schemas.openxmlformats.org/officeDocument/2006/relationships/hyperlink" Target="https://dart.fss.or.kr/dsaf001/main.do?rcpNo=20220530000524" TargetMode="External" Id="rId1616"/><Relationship Type="http://schemas.openxmlformats.org/officeDocument/2006/relationships/hyperlink" Target="https://dart.fss.or.kr/dsaf001/main.do?rcpNo=20230530000152" TargetMode="External" Id="rId1617"/><Relationship Type="http://schemas.openxmlformats.org/officeDocument/2006/relationships/hyperlink" Target="https://dart.fss.or.kr/dsaf001/main.do?rcpNo=20260529000210" TargetMode="External" Id="rId1618"/><Relationship Type="http://schemas.openxmlformats.org/officeDocument/2006/relationships/hyperlink" Target="https://dart.fss.or.kr/dsaf001/main.do?rcpNo=20210401000639" TargetMode="External" Id="rId1619"/><Relationship Type="http://schemas.openxmlformats.org/officeDocument/2006/relationships/hyperlink" Target="https://dart.fss.or.kr/dsaf001/main.do?rcpNo=20210817002037" TargetMode="External" Id="rId1620"/><Relationship Type="http://schemas.openxmlformats.org/officeDocument/2006/relationships/hyperlink" Target="https://query1.finance.yahoo.com/v8/finance/chart/035720.KS?period1=1621814400&amp;period2=1622246400&amp;interval=1d" TargetMode="External" Id="rId1621"/><Relationship Type="http://schemas.openxmlformats.org/officeDocument/2006/relationships/hyperlink" Target="https://dart.fss.or.kr/dsaf001/main.do?rcpNo=20220331003217" TargetMode="External" Id="rId1622"/><Relationship Type="http://schemas.openxmlformats.org/officeDocument/2006/relationships/hyperlink" Target="https://dart.fss.or.kr/dsaf001/main.do?rcpNo=20230331004024" TargetMode="External" Id="rId1623"/><Relationship Type="http://schemas.openxmlformats.org/officeDocument/2006/relationships/hyperlink" Target="https://dart.fss.or.kr/dsaf001/main.do?rcpNo=20240329003124" TargetMode="External" Id="rId1624"/><Relationship Type="http://schemas.openxmlformats.org/officeDocument/2006/relationships/hyperlink" Target="https://dart.fss.or.kr/dsaf001/main.do?rcpNo=20250328002113" TargetMode="External" Id="rId1625"/><Relationship Type="http://schemas.openxmlformats.org/officeDocument/2006/relationships/hyperlink" Target="https://www.inisoft.co.kr" TargetMode="External" Id="rId1626"/><Relationship Type="http://schemas.openxmlformats.org/officeDocument/2006/relationships/hyperlink" Target="https://dart.fss.or.kr/dsaf001/main.do?rcpNo=20210705800520" TargetMode="External" Id="rId1627"/><Relationship Type="http://schemas.openxmlformats.org/officeDocument/2006/relationships/hyperlink" Target="https://dart.fss.or.kr/dsaf001/main.do?rcpNo=20210823800499" TargetMode="External" Id="rId1628"/><Relationship Type="http://schemas.openxmlformats.org/officeDocument/2006/relationships/hyperlink" Target="https://dart.fss.or.kr/dsaf001/main.do?rcpNo=20210705000074" TargetMode="External" Id="rId1629"/><Relationship Type="http://schemas.openxmlformats.org/officeDocument/2006/relationships/hyperlink" Target="https://dart.fss.or.kr/dsaf001/main.do?rcpNo=20210705000290" TargetMode="External" Id="rId1630"/><Relationship Type="http://schemas.openxmlformats.org/officeDocument/2006/relationships/hyperlink" Target="https://dart.fss.or.kr/dsaf001/main.do?rcpNo=20210817002037" TargetMode="External" Id="rId1631"/><Relationship Type="http://schemas.openxmlformats.org/officeDocument/2006/relationships/hyperlink" Target="https://dart.fss.or.kr/dsaf001/main.do?rcpNo=20210511000009" TargetMode="External" Id="rId1632"/><Relationship Type="http://schemas.openxmlformats.org/officeDocument/2006/relationships/hyperlink" Target="https://www.kakaocorp.com/page/detail/9408" TargetMode="External" Id="rId1633"/><Relationship Type="http://schemas.openxmlformats.org/officeDocument/2006/relationships/hyperlink" Target="https://dart.fss.or.kr/dsaf001/main.do?rcpNo=20200715000299" TargetMode="External" Id="rId1634"/><Relationship Type="http://schemas.openxmlformats.org/officeDocument/2006/relationships/hyperlink" Target="https://techcrunch.com/2020/08/04/radish-softbank-kakao" TargetMode="External" Id="rId1635"/><Relationship Type="http://schemas.openxmlformats.org/officeDocument/2006/relationships/hyperlink" Target="https://dart.fss.or.kr/dsaf001/main.do?rcpNo=20210401000639" TargetMode="External" Id="rId1636"/><Relationship Type="http://schemas.openxmlformats.org/officeDocument/2006/relationships/hyperlink" Target="https://dart.fss.or.kr/dsaf001/main.do?rcpNo=20210401000629" TargetMode="External" Id="rId1637"/><Relationship Type="http://schemas.openxmlformats.org/officeDocument/2006/relationships/hyperlink" Target="https://dart.fss.or.kr/dsaf001/main.do?rcpNo=20210705800514" TargetMode="External" Id="rId1638"/><Relationship Type="http://schemas.openxmlformats.org/officeDocument/2006/relationships/hyperlink" Target="https://dart.fss.or.kr/dsaf001/main.do?rcpNo=20210318001373" TargetMode="External" Id="rId1639"/><Relationship Type="http://schemas.openxmlformats.org/officeDocument/2006/relationships/hyperlink" Target="https://query1.finance.yahoo.com/v8/finance/chart/035720.KS?period1=1619827200&amp;period2=1640995200&amp;interval=1d" TargetMode="External" Id="rId1640"/><Relationship Type="http://schemas.openxmlformats.org/officeDocument/2006/relationships/hyperlink" Target="https://dart.fss.or.kr/dsaf001/main.do?rcpNo=20220331003217" TargetMode="External" Id="rId1641"/><Relationship Type="http://schemas.openxmlformats.org/officeDocument/2006/relationships/hyperlink" Target="https://dart.fss.or.kr/dsaf001/main.do?rcpNo=20220331003215" TargetMode="External" Id="rId1642"/><Relationship Type="http://schemas.openxmlformats.org/officeDocument/2006/relationships/hyperlink" Target="https://dart.fss.or.kr/dsaf001/main.do?rcpNo=20220321001331" TargetMode="External" Id="rId1643"/><Relationship Type="http://schemas.openxmlformats.org/officeDocument/2006/relationships/hyperlink" Target="https://www.kakaocorp.com/page/detail/9587" TargetMode="External" Id="rId1644"/><Relationship Type="http://schemas.openxmlformats.org/officeDocument/2006/relationships/hyperlink" Target="https://newsroom.kakaoent.com/news/kakao-entertainment-merges-us-based-digital-storytelling-platforms-tapas-and-radish-to-accelerate-growth-in-north-america/" TargetMode="External" Id="rId1645"/><Relationship Type="http://schemas.openxmlformats.org/officeDocument/2006/relationships/hyperlink" Target="https://www.kedglobal.com/newsView/ked202205190012" TargetMode="External" Id="rId1646"/><Relationship Type="http://schemas.openxmlformats.org/officeDocument/2006/relationships/hyperlink" Target="https://www.comicsbeat.com/major-layoffs-and-reported-new-direction-at-tapas-media" TargetMode="External" Id="rId1647"/><Relationship Type="http://schemas.openxmlformats.org/officeDocument/2006/relationships/hyperlink" Target="https://www.webtoonguide.com/ko/board/news-column/17257" TargetMode="External" Id="rId1648"/><Relationship Type="http://schemas.openxmlformats.org/officeDocument/2006/relationships/hyperlink" Target="https://dart.fss.or.kr/dsaf001/main.do?rcpNo=20230331004024" TargetMode="External" Id="rId1649"/><Relationship Type="http://schemas.openxmlformats.org/officeDocument/2006/relationships/hyperlink" Target="https://dart.fss.or.kr/dsaf001/main.do?rcpNo=20230320001096" TargetMode="External" Id="rId1650"/><Relationship Type="http://schemas.openxmlformats.org/officeDocument/2006/relationships/hyperlink" Target="https://dart.fss.or.kr/dsaf001/main.do?rcpNo=20240329003124" TargetMode="External" Id="rId1651"/><Relationship Type="http://schemas.openxmlformats.org/officeDocument/2006/relationships/hyperlink" Target="https://dart.fss.or.kr/dsaf001/main.do?rcpNo=20240320002039" TargetMode="External" Id="rId1652"/><Relationship Type="http://schemas.openxmlformats.org/officeDocument/2006/relationships/hyperlink" Target="https://www.koreajoongangdaily.com/business/record-high-revenue-not-enough-to-keep-kakao-in-the-black-for-2023/10089844" TargetMode="External" Id="rId1653"/><Relationship Type="http://schemas.openxmlformats.org/officeDocument/2006/relationships/hyperlink" Target="https://newstomato.com/ReadNews.aspx?no=1225750" TargetMode="External" Id="rId1654"/><Relationship Type="http://schemas.openxmlformats.org/officeDocument/2006/relationships/hyperlink" Target="https://dart.fss.or.kr/dsaf001/main.do?rcpNo=20250328002113" TargetMode="External" Id="rId1655"/><Relationship Type="http://schemas.openxmlformats.org/officeDocument/2006/relationships/hyperlink" Target="https://www.inews24.com/view/1863516" TargetMode="External" Id="rId1656"/><Relationship Type="http://schemas.openxmlformats.org/officeDocument/2006/relationships/hyperlink" Target="https://dart.fss.or.kr/dsaf001/main.do?rcpNo=20260327001465" TargetMode="External" Id="rId1657"/><Relationship Type="http://schemas.openxmlformats.org/officeDocument/2006/relationships/hyperlink" Target="https://otakukart.com/wuxiaworld-founder-ren-buys-back-web-novel-platform-from-tapas-amid-shutdown-plans/" TargetMode="External" Id="rId1658"/><Relationship Type="http://schemas.openxmlformats.org/officeDocument/2006/relationships/hyperlink" Target="https://inews24.com/view/2012303" TargetMode="External" Id="rId1659"/><Relationship Type="http://schemas.openxmlformats.org/officeDocument/2006/relationships/hyperlink" Target="https://dart.fss.or.kr/dsaf001/main.do?rcpNo=20210705800514" TargetMode="External" Id="rId1660"/><Relationship Type="http://schemas.openxmlformats.org/officeDocument/2006/relationships/hyperlink" Target="https://dart.fss.or.kr/dsaf001/main.do?rcpNo=20210817002037" TargetMode="External" Id="rId1661"/><Relationship Type="http://schemas.openxmlformats.org/officeDocument/2006/relationships/hyperlink" Target="https://dart.fss.or.kr/dsaf001/main.do?rcpNo=20210705000290" TargetMode="External" Id="rId1662"/><Relationship Type="http://schemas.openxmlformats.org/officeDocument/2006/relationships/hyperlink" Target="https://dart.fss.or.kr/dsaf001/main.do?rcpNo=20210511000011" TargetMode="External" Id="rId1663"/><Relationship Type="http://schemas.openxmlformats.org/officeDocument/2006/relationships/hyperlink" Target="https://dart.fss.or.kr/dsaf001/main.do?rcpNo=20210706900601" TargetMode="External" Id="rId1664"/><Relationship Type="http://schemas.openxmlformats.org/officeDocument/2006/relationships/hyperlink" Target="https://dart.fss.or.kr/dsaf001/main.do?rcpNo=20210713900001" TargetMode="External" Id="rId1665"/><Relationship Type="http://schemas.openxmlformats.org/officeDocument/2006/relationships/hyperlink" Target="https://dart.fss.or.kr/dsaf001/main.do?rcpNo=20210723900451" TargetMode="External" Id="rId1666"/><Relationship Type="http://schemas.openxmlformats.org/officeDocument/2006/relationships/hyperlink" Target="https://www.kakaocorp.com/page/detail/9408" TargetMode="External" Id="rId1667"/><Relationship Type="http://schemas.openxmlformats.org/officeDocument/2006/relationships/hyperlink" Target="https://www.fnnews.com/news/202105110952349208" TargetMode="External" Id="rId1668"/><Relationship Type="http://schemas.openxmlformats.org/officeDocument/2006/relationships/hyperlink" Target="https://dart.fss.or.kr/dsaf001/main.do?rcpNo=20140331002739" TargetMode="External" Id="rId1669"/><Relationship Type="http://schemas.openxmlformats.org/officeDocument/2006/relationships/hyperlink" Target="https://dart.fss.or.kr/dsaf001/main.do?rcpNo=20200330004659" TargetMode="External" Id="rId1670"/><Relationship Type="http://schemas.openxmlformats.org/officeDocument/2006/relationships/hyperlink" Target="https://dart.fss.or.kr/dsaf001/main.do?rcpNo=20200924000377" TargetMode="External" Id="rId1671"/><Relationship Type="http://schemas.openxmlformats.org/officeDocument/2006/relationships/hyperlink" Target="https://dart.fss.or.kr/dsaf001/main.do?rcpNo=20210318001373" TargetMode="External" Id="rId1672"/><Relationship Type="http://schemas.openxmlformats.org/officeDocument/2006/relationships/hyperlink" Target="https://dart.fss.or.kr/dsaf001/main.do?rcpNo=20210401000639" TargetMode="External" Id="rId1673"/><Relationship Type="http://schemas.openxmlformats.org/officeDocument/2006/relationships/hyperlink" Target="https://dart.fss.or.kr/dsaf001/main.do?rcpNo=20210401000629" TargetMode="External" Id="rId1674"/><Relationship Type="http://schemas.openxmlformats.org/officeDocument/2006/relationships/hyperlink" Target="https://dart.fss.or.kr/dsaf001/main.do?rcpNo=20210817000552" TargetMode="External" Id="rId1675"/><Relationship Type="http://schemas.openxmlformats.org/officeDocument/2006/relationships/hyperlink" Target="https://query1.finance.yahoo.com/v8/finance/chart/035720.KS?period1=1619827200&amp;period2=1640995200&amp;interval=1d" TargetMode="External" Id="rId1676"/><Relationship Type="http://schemas.openxmlformats.org/officeDocument/2006/relationships/hyperlink" Target="https://dart.fss.or.kr/dsaf001/main.do?rcpNo=20210517002106" TargetMode="External" Id="rId1677"/><Relationship Type="http://schemas.openxmlformats.org/officeDocument/2006/relationships/hyperlink" Target="https://dart.fss.or.kr/dsaf001/main.do?rcpNo=20220331003217" TargetMode="External" Id="rId1678"/><Relationship Type="http://schemas.openxmlformats.org/officeDocument/2006/relationships/hyperlink" Target="https://dart.fss.or.kr/dsaf001/main.do?rcpNo=20220331003215" TargetMode="External" Id="rId1679"/><Relationship Type="http://schemas.openxmlformats.org/officeDocument/2006/relationships/hyperlink" Target="https://dart.fss.or.kr/dsaf001/main.do?rcpNo=20220321001331" TargetMode="External" Id="rId1680"/><Relationship Type="http://schemas.openxmlformats.org/officeDocument/2006/relationships/hyperlink" Target="https://www.kakaocorp.com/page/detail/9587" TargetMode="External" Id="rId1681"/><Relationship Type="http://schemas.openxmlformats.org/officeDocument/2006/relationships/hyperlink" Target="https://newsroom.kakaoent.com/news/kakao-entertainment-merges-us-based-digital-storytelling-platforms-tapas-and-radish-to-accelerate-growth-in-north-america/" TargetMode="External" Id="rId1682"/><Relationship Type="http://schemas.openxmlformats.org/officeDocument/2006/relationships/hyperlink" Target="https://www.kedglobal.com/newsView/ked202205190012" TargetMode="External" Id="rId1683"/><Relationship Type="http://schemas.openxmlformats.org/officeDocument/2006/relationships/hyperlink" Target="https://www.comicsbeat.com/major-layoffs-and-reported-new-direction-at-tapas-media" TargetMode="External" Id="rId1684"/><Relationship Type="http://schemas.openxmlformats.org/officeDocument/2006/relationships/hyperlink" Target="https://www.webtoonguide.com/ko/board/news-column/17257" TargetMode="External" Id="rId1685"/><Relationship Type="http://schemas.openxmlformats.org/officeDocument/2006/relationships/hyperlink" Target="https://dart.fss.or.kr/dsaf001/main.do?rcpNo=20230331004024" TargetMode="External" Id="rId1686"/><Relationship Type="http://schemas.openxmlformats.org/officeDocument/2006/relationships/hyperlink" Target="https://dart.fss.or.kr/dsaf001/main.do?rcpNo=20230320001096" TargetMode="External" Id="rId1687"/><Relationship Type="http://schemas.openxmlformats.org/officeDocument/2006/relationships/hyperlink" Target="https://www.thepopverse.com/tapas-media-founder-chang-kim-steps-away-from-the-company" TargetMode="External" Id="rId1688"/><Relationship Type="http://schemas.openxmlformats.org/officeDocument/2006/relationships/hyperlink" Target="https://www.comicsbeat.com/kakao-entertainment-tapas-layoffs/" TargetMode="External" Id="rId1689"/><Relationship Type="http://schemas.openxmlformats.org/officeDocument/2006/relationships/hyperlink" Target="https://dart.fss.or.kr/dsaf001/main.do?rcpNo=20240329003124" TargetMode="External" Id="rId1690"/><Relationship Type="http://schemas.openxmlformats.org/officeDocument/2006/relationships/hyperlink" Target="https://dart.fss.or.kr/dsaf001/main.do?rcpNo=20240320002039" TargetMode="External" Id="rId1691"/><Relationship Type="http://schemas.openxmlformats.org/officeDocument/2006/relationships/hyperlink" Target="https://www.koreajoongangdaily.com/business/record-high-revenue-not-enough-to-keep-kakao-in-the-black-for-2023/10089844" TargetMode="External" Id="rId1692"/><Relationship Type="http://schemas.openxmlformats.org/officeDocument/2006/relationships/hyperlink" Target="https://newstomato.com/ReadNews.aspx?no=1225750" TargetMode="External" Id="rId1693"/><Relationship Type="http://schemas.openxmlformats.org/officeDocument/2006/relationships/hyperlink" Target="https://www.fnnews.com/news/202401031017070567" TargetMode="External" Id="rId1694"/><Relationship Type="http://schemas.openxmlformats.org/officeDocument/2006/relationships/hyperlink" Target="https://dart.fss.or.kr/dsaf001/main.do?rcpNo=20250328002113" TargetMode="External" Id="rId1695"/><Relationship Type="http://schemas.openxmlformats.org/officeDocument/2006/relationships/hyperlink" Target="https://www.inews24.com/view/1863516" TargetMode="External" Id="rId1696"/><Relationship Type="http://schemas.openxmlformats.org/officeDocument/2006/relationships/hyperlink" Target="https://dart.fss.or.kr/dsaf001/main.do?rcpNo=20260327001465" TargetMode="External" Id="rId1697"/><Relationship Type="http://schemas.openxmlformats.org/officeDocument/2006/relationships/hyperlink" Target="https://otakukart.com/wuxiaworld-founder-ren-buys-back-web-novel-platform-from-tapas-amid-shutdown-plans/" TargetMode="External" Id="rId1698"/><Relationship Type="http://schemas.openxmlformats.org/officeDocument/2006/relationships/hyperlink" Target="https://comicsbeat.com/report-kakao-is-shutting-down-tapas-webtoon-platform" TargetMode="External" Id="rId1699"/><Relationship Type="http://schemas.openxmlformats.org/officeDocument/2006/relationships/hyperlink" Target="https://dealsite.co.kr/articles/169491" TargetMode="External" Id="rId1700"/><Relationship Type="http://schemas.openxmlformats.org/officeDocument/2006/relationships/hyperlink" Target="https://www.ceoscoredaily.com/page/view/2026092216232713769" TargetMode="External" Id="rId1701"/><Relationship Type="http://schemas.openxmlformats.org/officeDocument/2006/relationships/hyperlink" Target="https://inews24.com/view/2012303" TargetMode="External" Id="rId1702"/><Relationship Type="http://schemas.openxmlformats.org/officeDocument/2006/relationships/hyperlink" Target="https://dart.fss.or.kr/dsaf001/main.do?rcpNo=20210706900601" TargetMode="External" Id="rId1703"/><Relationship Type="http://schemas.openxmlformats.org/officeDocument/2006/relationships/hyperlink" Target="https://dart.fss.or.kr/dsaf001/main.do?rcpNo=20210713900001" TargetMode="External" Id="rId1704"/><Relationship Type="http://schemas.openxmlformats.org/officeDocument/2006/relationships/hyperlink" Target="https://dart.fss.or.kr/dsaf001/main.do?rcpNo=20210723900451" TargetMode="External" Id="rId1705"/><Relationship Type="http://schemas.openxmlformats.org/officeDocument/2006/relationships/hyperlink" Target="https://dart.fss.or.kr/dsaf001/main.do?rcpNo=20210706800620" TargetMode="External" Id="rId1706"/><Relationship Type="http://schemas.openxmlformats.org/officeDocument/2006/relationships/hyperlink" Target="https://dart.fss.or.kr/dsaf001/main.do?rcpNo=20210817000552" TargetMode="External" Id="rId1707"/><Relationship Type="http://schemas.openxmlformats.org/officeDocument/2006/relationships/hyperlink" Target="https://dart.fss.or.kr/dsaf001/main.do?rcpNo=20210705800514" TargetMode="External" Id="rId1708"/><Relationship Type="http://schemas.openxmlformats.org/officeDocument/2006/relationships/hyperlink" Target="https://dart.fss.or.kr/dsaf001/main.do?rcpNo=20210817002037" TargetMode="External" Id="rId1709"/><Relationship Type="http://schemas.openxmlformats.org/officeDocument/2006/relationships/hyperlink" Target="https://dart.fss.or.kr/dsaf001/main.do?rcpNo=20210705000290" TargetMode="External" Id="rId1710"/><Relationship Type="http://schemas.openxmlformats.org/officeDocument/2006/relationships/hyperlink" Target="https://www.kakaocorp.com/page/detail/9408" TargetMode="External" Id="rId1711"/><Relationship Type="http://schemas.openxmlformats.org/officeDocument/2006/relationships/hyperlink" Target="https://dart.fss.or.kr/dsaf001/main.do?rcpNo=20140331002739" TargetMode="External" Id="rId1712"/><Relationship Type="http://schemas.openxmlformats.org/officeDocument/2006/relationships/hyperlink" Target="https://dart.fss.or.kr/dsaf001/main.do?rcpNo=20200330004659" TargetMode="External" Id="rId1713"/><Relationship Type="http://schemas.openxmlformats.org/officeDocument/2006/relationships/hyperlink" Target="https://dart.fss.or.kr/dsaf001/main.do?rcpNo=20200924000377" TargetMode="External" Id="rId1714"/><Relationship Type="http://schemas.openxmlformats.org/officeDocument/2006/relationships/hyperlink" Target="https://dart.fss.or.kr/dsaf001/main.do?rcpNo=20210318001373" TargetMode="External" Id="rId1715"/><Relationship Type="http://schemas.openxmlformats.org/officeDocument/2006/relationships/hyperlink" Target="https://dart.fss.or.kr/dsaf001/main.do?rcpNo=20210401000639" TargetMode="External" Id="rId1716"/><Relationship Type="http://schemas.openxmlformats.org/officeDocument/2006/relationships/hyperlink" Target="https://dart.fss.or.kr/dsaf001/main.do?rcpNo=20210401000629" TargetMode="External" Id="rId1717"/><Relationship Type="http://schemas.openxmlformats.org/officeDocument/2006/relationships/hyperlink" Target="https://query1.finance.yahoo.com/v8/finance/chart/053280.KQ?period1=1619827200&amp;period2=1640995200&amp;interval=1d" TargetMode="External" Id="rId1718"/><Relationship Type="http://schemas.openxmlformats.org/officeDocument/2006/relationships/hyperlink" Target="https://query1.finance.yahoo.com/v8/finance/chart/035720.KS?period1=1619827200&amp;period2=1640995200&amp;interval=1d" TargetMode="External" Id="rId1719"/><Relationship Type="http://schemas.openxmlformats.org/officeDocument/2006/relationships/hyperlink" Target="https://dart.fss.or.kr/dsaf001/main.do?rcpNo=20220331003217" TargetMode="External" Id="rId1720"/><Relationship Type="http://schemas.openxmlformats.org/officeDocument/2006/relationships/hyperlink" Target="https://dart.fss.or.kr/dsaf001/main.do?rcpNo=20220321001331" TargetMode="External" Id="rId1721"/><Relationship Type="http://schemas.openxmlformats.org/officeDocument/2006/relationships/hyperlink" Target="https://www.kakaocorp.com/page/detail/9587" TargetMode="External" Id="rId1722"/><Relationship Type="http://schemas.openxmlformats.org/officeDocument/2006/relationships/hyperlink" Target="https://newsroom.kakaoent.com/news/kakao-entertainment-merges-us-based-digital-storytelling-platforms-tapas-and-radish-to-accelerate-growth-in-north-america/" TargetMode="External" Id="rId1723"/><Relationship Type="http://schemas.openxmlformats.org/officeDocument/2006/relationships/hyperlink" Target="https://www.comicsbeat.com/major-layoffs-and-reported-new-direction-at-tapas-media" TargetMode="External" Id="rId1724"/><Relationship Type="http://schemas.openxmlformats.org/officeDocument/2006/relationships/hyperlink" Target="https://www.webtoonguide.com/ko/board/news-column/17257" TargetMode="External" Id="rId1725"/><Relationship Type="http://schemas.openxmlformats.org/officeDocument/2006/relationships/hyperlink" Target="https://dart.fss.or.kr/dsaf001/main.do?rcpNo=20230331004024" TargetMode="External" Id="rId1726"/><Relationship Type="http://schemas.openxmlformats.org/officeDocument/2006/relationships/hyperlink" Target="https://dart.fss.or.kr/dsaf001/main.do?rcpNo=20230320001096" TargetMode="External" Id="rId1727"/><Relationship Type="http://schemas.openxmlformats.org/officeDocument/2006/relationships/hyperlink" Target="https://www.thepopverse.com/tapas-media-founder-chang-kim-steps-away-from-the-company" TargetMode="External" Id="rId1728"/><Relationship Type="http://schemas.openxmlformats.org/officeDocument/2006/relationships/hyperlink" Target="https://www.comicsbeat.com/kakao-entertainment-tapas-layoffs/" TargetMode="External" Id="rId1729"/><Relationship Type="http://schemas.openxmlformats.org/officeDocument/2006/relationships/hyperlink" Target="https://dart.fss.or.kr/dsaf001/main.do?rcpNo=20240329003124" TargetMode="External" Id="rId1730"/><Relationship Type="http://schemas.openxmlformats.org/officeDocument/2006/relationships/hyperlink" Target="https://dart.fss.or.kr/dsaf001/main.do?rcpNo=20240320002039" TargetMode="External" Id="rId1731"/><Relationship Type="http://schemas.openxmlformats.org/officeDocument/2006/relationships/hyperlink" Target="https://www.koreajoongangdaily.com/business/record-high-revenue-not-enough-to-keep-kakao-in-the-black-for-2023/10089844" TargetMode="External" Id="rId1732"/><Relationship Type="http://schemas.openxmlformats.org/officeDocument/2006/relationships/hyperlink" Target="https://newstomato.com/ReadNews.aspx?no=1225750" TargetMode="External" Id="rId1733"/><Relationship Type="http://schemas.openxmlformats.org/officeDocument/2006/relationships/hyperlink" Target="https://www.fnnews.com/news/202401031017070567" TargetMode="External" Id="rId1734"/><Relationship Type="http://schemas.openxmlformats.org/officeDocument/2006/relationships/hyperlink" Target="https://dart.fss.or.kr/dsaf001/main.do?rcpNo=20250328002113" TargetMode="External" Id="rId1735"/><Relationship Type="http://schemas.openxmlformats.org/officeDocument/2006/relationships/hyperlink" Target="https://www.inews24.com/view/1863516" TargetMode="External" Id="rId1736"/><Relationship Type="http://schemas.openxmlformats.org/officeDocument/2006/relationships/hyperlink" Target="https://dart.fss.or.kr/dsaf001/main.do?rcpNo=20260327001465" TargetMode="External" Id="rId1737"/><Relationship Type="http://schemas.openxmlformats.org/officeDocument/2006/relationships/hyperlink" Target="https://otakukart.com/wuxiaworld-founder-ren-buys-back-web-novel-platform-from-tapas-amid-shutdown-plans/" TargetMode="External" Id="rId1738"/><Relationship Type="http://schemas.openxmlformats.org/officeDocument/2006/relationships/hyperlink" Target="https://comicsbeat.com/report-kakao-is-shutting-down-tapas-webtoon-platform" TargetMode="External" Id="rId1739"/><Relationship Type="http://schemas.openxmlformats.org/officeDocument/2006/relationships/hyperlink" Target="https://www.ceoscoredaily.com/page/view/2026092216232713769" TargetMode="External" Id="rId1740"/><Relationship Type="http://schemas.openxmlformats.org/officeDocument/2006/relationships/hyperlink" Target="https://inews24.com/view/2012303" TargetMode="External" Id="rId1741"/><Relationship Type="http://schemas.openxmlformats.org/officeDocument/2006/relationships/hyperlink" Target="https://assets.minkabu.jp/news/article_media_content/urn:newsml:tdnet.info:20210831492318/140120210831492318.pdf" TargetMode="External" Id="rId1742"/><Relationship Type="http://schemas.openxmlformats.org/officeDocument/2006/relationships/hyperlink" Target="https://dart.fss.or.kr/dsaf001/main.do?rcpNo=20181221000031" TargetMode="External" Id="rId1743"/><Relationship Type="http://schemas.openxmlformats.org/officeDocument/2006/relationships/hyperlink" Target="https://assets.minkabu.jp/news/article_media_content/urn:newsml:tdnet.info:20210831492318/140120210831492318.pdf" TargetMode="External" Id="rId1744"/><Relationship Type="http://schemas.openxmlformats.org/officeDocument/2006/relationships/hyperlink" Target="https://dart.fss.or.kr/dsaf001/main.do?rcpNo=20210917000017" TargetMode="External" Id="rId1745"/><Relationship Type="http://schemas.openxmlformats.org/officeDocument/2006/relationships/hyperlink" Target="https://dart.fss.or.kr/dsaf001/main.do?rcpNo=20210817001115" TargetMode="External" Id="rId1746"/><Relationship Type="http://schemas.openxmlformats.org/officeDocument/2006/relationships/hyperlink" Target="https://dart.fss.or.kr/dsaf001/main.do?rcpNo=20211115002462" TargetMode="External" Id="rId1747"/><Relationship Type="http://schemas.openxmlformats.org/officeDocument/2006/relationships/hyperlink" Target="https://query1.finance.yahoo.com/v8/finance/chart/007070.KS?period1=1630108800&amp;period2=1630540800&amp;interval=1d" TargetMode="External" Id="rId1748"/><Relationship Type="http://schemas.openxmlformats.org/officeDocument/2006/relationships/hyperlink" Target="https://dart.fss.or.kr/dsaf001/main.do?rcpNo=20220317001215" TargetMode="External" Id="rId1749"/><Relationship Type="http://schemas.openxmlformats.org/officeDocument/2006/relationships/hyperlink" Target="https://m.etnews.com/20211004000070" TargetMode="External" Id="rId1750"/><Relationship Type="http://schemas.openxmlformats.org/officeDocument/2006/relationships/hyperlink" Target="https://dart.fss.or.kr/dsaf001/main.do?rcpNo=20220614000231" TargetMode="External" Id="rId1751"/><Relationship Type="http://schemas.openxmlformats.org/officeDocument/2006/relationships/hyperlink" Target="https://dart.fss.or.kr/dsaf001/main.do?rcpNo=20220708000240" TargetMode="External" Id="rId1752"/><Relationship Type="http://schemas.openxmlformats.org/officeDocument/2006/relationships/hyperlink" Target="https://dart.fss.or.kr/dsaf001/main.do?rcpNo=20210401000911" TargetMode="External" Id="rId1753"/><Relationship Type="http://schemas.openxmlformats.org/officeDocument/2006/relationships/hyperlink" Target="https://dart.fss.or.kr/dsaf001/main.do?rcpNo=20220331001447" TargetMode="External" Id="rId1754"/><Relationship Type="http://schemas.openxmlformats.org/officeDocument/2006/relationships/hyperlink" Target="https://dart.fss.or.kr/dsaf001/main.do?rcpNo=20230403002769" TargetMode="External" Id="rId1755"/><Relationship Type="http://schemas.openxmlformats.org/officeDocument/2006/relationships/hyperlink" Target="https://dart.fss.or.kr/dsaf001/main.do?rcpNo=20250328001417" TargetMode="External" Id="rId1756"/><Relationship Type="http://schemas.openxmlformats.org/officeDocument/2006/relationships/hyperlink" Target="https://dart.fss.or.kr/dsaf001/main.do?rcpNo=20250609000084" TargetMode="External" Id="rId1757"/><Relationship Type="http://schemas.openxmlformats.org/officeDocument/2006/relationships/hyperlink" Target="https://dart.fss.or.kr/dsaf001/main.do?rcpNo=20250609000086" TargetMode="External" Id="rId1758"/><Relationship Type="http://schemas.openxmlformats.org/officeDocument/2006/relationships/hyperlink" Target="https://dart.fss.or.kr/dsaf001/main.do?rcpNo=20220408001788" TargetMode="External" Id="rId1759"/><Relationship Type="http://schemas.openxmlformats.org/officeDocument/2006/relationships/hyperlink" Target="https://dart.fss.or.kr/dsaf001/main.do?rcpNo=20211115002331" TargetMode="External" Id="rId1760"/><Relationship Type="http://schemas.openxmlformats.org/officeDocument/2006/relationships/hyperlink" Target="https://dart.fss.or.kr/dsaf001/main.do?rcpNo=20210817002037" TargetMode="External" Id="rId1761"/><Relationship Type="http://schemas.openxmlformats.org/officeDocument/2006/relationships/hyperlink" Target="https://dart.fss.or.kr/dsaf001/main.do?rcpNo=20211117000316" TargetMode="External" Id="rId1762"/><Relationship Type="http://schemas.openxmlformats.org/officeDocument/2006/relationships/hyperlink" Target="https://dart.fss.or.kr/dsaf001/main.do?rcpNo=20220321001331" TargetMode="External" Id="rId1763"/><Relationship Type="http://schemas.openxmlformats.org/officeDocument/2006/relationships/hyperlink" Target="https://dart.fss.or.kr/dsaf001/main.do?rcpNo=20240319000026" TargetMode="External" Id="rId1764"/><Relationship Type="http://schemas.openxmlformats.org/officeDocument/2006/relationships/hyperlink" Target="https://dart.fss.or.kr/dsaf001/main.do?rcpNo=20210409001918" TargetMode="External" Id="rId1765"/><Relationship Type="http://schemas.openxmlformats.org/officeDocument/2006/relationships/hyperlink" Target="https://dart.fss.or.kr/dsaf001/main.do?rcpNo=20210318001373" TargetMode="External" Id="rId1766"/><Relationship Type="http://schemas.openxmlformats.org/officeDocument/2006/relationships/hyperlink" Target="https://dart.fss.or.kr/dsaf001/main.do?rcpNo=20250331002700" TargetMode="External" Id="rId1767"/><Relationship Type="http://schemas.openxmlformats.org/officeDocument/2006/relationships/hyperlink" Target="https://dart.fss.or.kr/dsaf001/main.do?rcpNo=20260331003637" TargetMode="External" Id="rId1768"/><Relationship Type="http://schemas.openxmlformats.org/officeDocument/2006/relationships/hyperlink" Target="https://query1.finance.yahoo.com/v8/finance/chart/035720.KS?period1=1632960000&amp;period2=1634860800&amp;interval=1d" TargetMode="External" Id="rId1769"/><Relationship Type="http://schemas.openxmlformats.org/officeDocument/2006/relationships/hyperlink" Target="https://dart.fss.or.kr/dsaf001/main.do?rcpNo=20190411001845" TargetMode="External" Id="rId1770"/><Relationship Type="http://schemas.openxmlformats.org/officeDocument/2006/relationships/hyperlink" Target="https://www.newsis.com/view/NISX20220816_0001980356" TargetMode="External" Id="rId1771"/><Relationship Type="http://schemas.openxmlformats.org/officeDocument/2006/relationships/hyperlink" Target="https://dart.fss.or.kr/dsaf001/main.do?rcpNo=20210318001118" TargetMode="External" Id="rId1772"/><Relationship Type="http://schemas.openxmlformats.org/officeDocument/2006/relationships/hyperlink" Target="https://dart.fss.or.kr/dsaf001/main.do?rcpNo=20201211900723" TargetMode="External" Id="rId1773"/><Relationship Type="http://schemas.openxmlformats.org/officeDocument/2006/relationships/hyperlink" Target="https://dart.fss.or.kr/dsaf001/main.do?rcpNo=20220331003121" TargetMode="External" Id="rId1774"/><Relationship Type="http://schemas.openxmlformats.org/officeDocument/2006/relationships/hyperlink" Target="https://dart.fss.or.kr/dsaf001/main.do?rcpNo=20211101900144" TargetMode="External" Id="rId1775"/><Relationship Type="http://schemas.openxmlformats.org/officeDocument/2006/relationships/hyperlink" Target="https://dart.fss.or.kr/dsaf001/main.do?rcpNo=20211101900126" TargetMode="External" Id="rId1776"/><Relationship Type="http://schemas.openxmlformats.org/officeDocument/2006/relationships/hyperlink" Target="https://dart.fss.or.kr/dsaf001/main.do?rcpNo=20211101900131" TargetMode="External" Id="rId1777"/><Relationship Type="http://schemas.openxmlformats.org/officeDocument/2006/relationships/hyperlink" Target="https://dart.fss.or.kr/dsaf001/main.do?rcpNo=20211101000050" TargetMode="External" Id="rId1778"/><Relationship Type="http://schemas.openxmlformats.org/officeDocument/2006/relationships/hyperlink" Target="https://dart.fss.or.kr/dsaf001/main.do?rcpNo=20211101000061" TargetMode="External" Id="rId1779"/><Relationship Type="http://schemas.openxmlformats.org/officeDocument/2006/relationships/hyperlink" Target="https://www.dailian.co.kr/news/view/1048107/" TargetMode="External" Id="rId1780"/><Relationship Type="http://schemas.openxmlformats.org/officeDocument/2006/relationships/hyperlink" Target="https://query1.finance.yahoo.com/v8/finance/chart/293490.KQ?period1=1635120000&amp;period2=1635897600&amp;interval=1d" TargetMode="External" Id="rId1781"/><Relationship Type="http://schemas.openxmlformats.org/officeDocument/2006/relationships/hyperlink" Target="https://query1.finance.yahoo.com/v8/finance/chart/KRW=X?period1=1635292800&amp;period2=1635897600&amp;interval=1d" TargetMode="External" Id="rId1782"/><Relationship Type="http://schemas.openxmlformats.org/officeDocument/2006/relationships/hyperlink" Target="https://dart.fss.or.kr/dsaf001/main.do?rcpNo=20210318001373" TargetMode="External" Id="rId1783"/><Relationship Type="http://schemas.openxmlformats.org/officeDocument/2006/relationships/hyperlink" Target="https://dart.fss.or.kr/dsaf001/main.do?rcpNo=20211112900826" TargetMode="External" Id="rId1784"/><Relationship Type="http://schemas.openxmlformats.org/officeDocument/2006/relationships/hyperlink" Target="https://dart.fss.or.kr/dsaf001/main.do?rcpNo=20211125900527" TargetMode="External" Id="rId1785"/><Relationship Type="http://schemas.openxmlformats.org/officeDocument/2006/relationships/hyperlink" Target="https://dart.fss.or.kr/dsaf001/main.do?rcpNo=20220318000854" TargetMode="External" Id="rId1786"/><Relationship Type="http://schemas.openxmlformats.org/officeDocument/2006/relationships/hyperlink" Target="https://dart.fss.or.kr/dsaf001/main.do?rcpNo=20220429900838" TargetMode="External" Id="rId1787"/><Relationship Type="http://schemas.openxmlformats.org/officeDocument/2006/relationships/hyperlink" Target="https://dart.fss.or.kr/dsaf001/main.do?rcpNo=20220624900548" TargetMode="External" Id="rId1788"/><Relationship Type="http://schemas.openxmlformats.org/officeDocument/2006/relationships/hyperlink" Target="https://dart.fss.or.kr/dsaf001/main.do?rcpNo=20220624900550" TargetMode="External" Id="rId1789"/><Relationship Type="http://schemas.openxmlformats.org/officeDocument/2006/relationships/hyperlink" Target="https://dart.fss.or.kr/dsaf001/main.do?rcpNo=20220630900923" TargetMode="External" Id="rId1790"/><Relationship Type="http://schemas.openxmlformats.org/officeDocument/2006/relationships/hyperlink" Target="https://dart.fss.or.kr/dsaf001/main.do?rcpNo=20220630000968" TargetMode="External" Id="rId1791"/><Relationship Type="http://schemas.openxmlformats.org/officeDocument/2006/relationships/hyperlink" Target="https://dart.fss.or.kr/dsaf001/main.do?rcpNo=20220615000367" TargetMode="External" Id="rId1792"/><Relationship Type="http://schemas.openxmlformats.org/officeDocument/2006/relationships/hyperlink" Target="https://dart.fss.or.kr/dsaf001/main.do?rcpNo=20220726000338" TargetMode="External" Id="rId1793"/><Relationship Type="http://schemas.openxmlformats.org/officeDocument/2006/relationships/hyperlink" Target="https://dart.fss.or.kr/dsaf001/main.do?rcpNo=20220810000381" TargetMode="External" Id="rId1794"/><Relationship Type="http://schemas.openxmlformats.org/officeDocument/2006/relationships/hyperlink" Target="https://news.mtn.co.kr/news-detail/2022080315491830790" TargetMode="External" Id="rId1795"/><Relationship Type="http://schemas.openxmlformats.org/officeDocument/2006/relationships/hyperlink" Target="https://dart.fss.or.kr/dsaf001/main.do?rcpNo=20220930900837" TargetMode="External" Id="rId1796"/><Relationship Type="http://schemas.openxmlformats.org/officeDocument/2006/relationships/hyperlink" Target="https://dart.fss.or.kr/dsaf001/main.do?rcpNo=20221013900462" TargetMode="External" Id="rId1797"/><Relationship Type="http://schemas.openxmlformats.org/officeDocument/2006/relationships/hyperlink" Target="http://bizhankook.com/articles/24616.html" TargetMode="External" Id="rId1798"/><Relationship Type="http://schemas.openxmlformats.org/officeDocument/2006/relationships/hyperlink" Target="https://dart.fss.or.kr/dsaf001/main.do?rcpNo=20230317001061" TargetMode="External" Id="rId1799"/><Relationship Type="http://schemas.openxmlformats.org/officeDocument/2006/relationships/hyperlink" Target="https://dart.fss.or.kr/dsaf001/main.do?rcpNo=20230324000430" TargetMode="External" Id="rId1800"/><Relationship Type="http://schemas.openxmlformats.org/officeDocument/2006/relationships/hyperlink" Target="https://dart.fss.or.kr/dsaf001/main.do?rcpNo=20240329002312" TargetMode="External" Id="rId1801"/><Relationship Type="http://schemas.openxmlformats.org/officeDocument/2006/relationships/hyperlink" Target="https://dart.fss.or.kr/dsaf001/main.do?rcpNo=20240320002052" TargetMode="External" Id="rId1802"/><Relationship Type="http://schemas.openxmlformats.org/officeDocument/2006/relationships/hyperlink" Target="https://www.etoday.co.kr/news/view/2246004" TargetMode="External" Id="rId1803"/><Relationship Type="http://schemas.openxmlformats.org/officeDocument/2006/relationships/hyperlink" Target="https://newstomato.com/ReadNews.aspx?no=1196474" TargetMode="External" Id="rId1804"/><Relationship Type="http://schemas.openxmlformats.org/officeDocument/2006/relationships/hyperlink" Target="https://dart.fss.or.kr/dsaf001/main.do?rcpNo=20240912900464" TargetMode="External" Id="rId1805"/><Relationship Type="http://schemas.openxmlformats.org/officeDocument/2006/relationships/hyperlink" Target="https://dart.fss.or.kr/dsaf001/main.do?rcpNo=20250318001434" TargetMode="External" Id="rId1806"/><Relationship Type="http://schemas.openxmlformats.org/officeDocument/2006/relationships/hyperlink" Target="https://dart.fss.or.kr/dsaf001/main.do?rcpNo=20250328002194" TargetMode="External" Id="rId1807"/><Relationship Type="http://schemas.openxmlformats.org/officeDocument/2006/relationships/hyperlink" Target="https://news.mtn.co.kr/news-detail/2025070312110648913" TargetMode="External" Id="rId1808"/><Relationship Type="http://schemas.openxmlformats.org/officeDocument/2006/relationships/hyperlink" Target="https://dart.fss.or.kr/dsaf001/main.do?rcpNo=20260327000182" TargetMode="External" Id="rId1809"/><Relationship Type="http://schemas.openxmlformats.org/officeDocument/2006/relationships/hyperlink" Target="https://dart.fss.or.kr/dsaf001/main.do?rcpNo=20260318001659" TargetMode="External" Id="rId1810"/><Relationship Type="http://schemas.openxmlformats.org/officeDocument/2006/relationships/hyperlink" Target="https://www.newsis.com/view/NISX20260325_0003563616" TargetMode="External" Id="rId1811"/><Relationship Type="http://schemas.openxmlformats.org/officeDocument/2006/relationships/hyperlink" Target="https://dart.fss.or.kr/dsaf001/main.do?rcpNo=20260619900968" TargetMode="External" Id="rId1812"/><Relationship Type="http://schemas.openxmlformats.org/officeDocument/2006/relationships/hyperlink" Target="https://dart.fss.or.kr/dsaf001/main.do?rcpNo=20260819000055" TargetMode="External" Id="rId1813"/><Relationship Type="http://schemas.openxmlformats.org/officeDocument/2006/relationships/hyperlink" Target="https://dart.fss.or.kr/dsaf001/main.do?rcpNo=20260813001508" TargetMode="External" Id="rId1814"/><Relationship Type="http://schemas.openxmlformats.org/officeDocument/2006/relationships/hyperlink" Target="https://dart.fss.or.kr/dsaf001/main.do?rcpNo=20211108000276" TargetMode="External" Id="rId1815"/><Relationship Type="http://schemas.openxmlformats.org/officeDocument/2006/relationships/hyperlink" Target="https://www.insight.co.kr/news/367240" TargetMode="External" Id="rId1816"/><Relationship Type="http://schemas.openxmlformats.org/officeDocument/2006/relationships/hyperlink" Target="https://dart.fss.or.kr/dsaf001/main.do?rcpNo=20220531000283" TargetMode="External" Id="rId1817"/><Relationship Type="http://schemas.openxmlformats.org/officeDocument/2006/relationships/hyperlink" Target="https://dart.fss.or.kr/dsaf001/main.do?rcpNo=20210806000345" TargetMode="External" Id="rId1818"/><Relationship Type="http://schemas.openxmlformats.org/officeDocument/2006/relationships/hyperlink" Target="https://dart.fss.or.kr/dsaf001/main.do?rcpNo=20220321001331" TargetMode="External" Id="rId1819"/><Relationship Type="http://schemas.openxmlformats.org/officeDocument/2006/relationships/hyperlink" Target="https://dart.fss.or.kr/dsaf001/main.do?rcpNo=20210318001373" TargetMode="External" Id="rId1820"/><Relationship Type="http://schemas.openxmlformats.org/officeDocument/2006/relationships/hyperlink" Target="https://dart.fss.or.kr/dsaf001/main.do?rcpNo=20230530000276" TargetMode="External" Id="rId1821"/><Relationship Type="http://schemas.openxmlformats.org/officeDocument/2006/relationships/hyperlink" Target="https://dart.fss.or.kr/dsaf001/main.do?rcpNo=20240530000214" TargetMode="External" Id="rId1822"/><Relationship Type="http://schemas.openxmlformats.org/officeDocument/2006/relationships/hyperlink" Target="https://dart.fss.or.kr/dsaf001/main.do?rcpNo=20240329003124" TargetMode="External" Id="rId1823"/><Relationship Type="http://schemas.openxmlformats.org/officeDocument/2006/relationships/hyperlink" Target="https://dart.fss.or.kr/dsaf001/main.do?rcpNo=20240329003122" TargetMode="External" Id="rId1824"/><Relationship Type="http://schemas.openxmlformats.org/officeDocument/2006/relationships/hyperlink" Target="https://dart.fss.or.kr/dsaf001/main.do?rcpNo=20250328002113" TargetMode="External" Id="rId1825"/><Relationship Type="http://schemas.openxmlformats.org/officeDocument/2006/relationships/hyperlink" Target="https://dart.fss.or.kr/dsaf001/main.do?rcpNo=20250221002520" TargetMode="External" Id="rId1826"/><Relationship Type="http://schemas.openxmlformats.org/officeDocument/2006/relationships/hyperlink" Target="https://www.hankyung.com/article/202502244128r" TargetMode="External" Id="rId1827"/><Relationship Type="http://schemas.openxmlformats.org/officeDocument/2006/relationships/hyperlink" Target="https://query1.finance.yahoo.com/v8/finance/chart/035720.KS?period1=1635724800&amp;period2=1636502400&amp;interval=1d" TargetMode="External" Id="rId1828"/><Relationship Type="http://schemas.openxmlformats.org/officeDocument/2006/relationships/hyperlink" Target="https://dart.fss.or.kr/dsaf001/main.do?rcpNo=20220331001447" TargetMode="External" Id="rId1829"/><Relationship Type="http://schemas.openxmlformats.org/officeDocument/2006/relationships/hyperlink" Target="https://dart.fss.or.kr/dsaf001/main.do?rcpNo=20181221000031" TargetMode="External" Id="rId1830"/><Relationship Type="http://schemas.openxmlformats.org/officeDocument/2006/relationships/hyperlink" Target="https://dart.fss.or.kr/dsaf001/main.do?rcpNo=20210917000017" TargetMode="External" Id="rId1831"/><Relationship Type="http://schemas.openxmlformats.org/officeDocument/2006/relationships/hyperlink" Target="https://dart.fss.or.kr/dsaf001/main.do?rcpNo=20211208000262" TargetMode="External" Id="rId1832"/><Relationship Type="http://schemas.openxmlformats.org/officeDocument/2006/relationships/hyperlink" Target="https://www.inews24.com/view/1431216" TargetMode="External" Id="rId1833"/><Relationship Type="http://schemas.openxmlformats.org/officeDocument/2006/relationships/hyperlink" Target="https://www.ajunews.com/view/20211208203508884" TargetMode="External" Id="rId1834"/><Relationship Type="http://schemas.openxmlformats.org/officeDocument/2006/relationships/hyperlink" Target="https://dart.fss.or.kr/dsaf001/main.do?rcpNo=20220603000515" TargetMode="External" Id="rId1835"/><Relationship Type="http://schemas.openxmlformats.org/officeDocument/2006/relationships/hyperlink" Target="https://dart.fss.or.kr/dsaf001/main.do?rcpNo=20220614000231" TargetMode="External" Id="rId1836"/><Relationship Type="http://schemas.openxmlformats.org/officeDocument/2006/relationships/hyperlink" Target="https://dart.fss.or.kr/dsaf001/main.do?rcpNo=20220708000240" TargetMode="External" Id="rId1837"/><Relationship Type="http://schemas.openxmlformats.org/officeDocument/2006/relationships/hyperlink" Target="https://dart.fss.or.kr/dsaf001/main.do?rcpNo=20230331003526" TargetMode="External" Id="rId1838"/><Relationship Type="http://schemas.openxmlformats.org/officeDocument/2006/relationships/hyperlink" Target="https://dart.fss.or.kr/dsaf001/main.do?rcpNo=20240401003513" TargetMode="External" Id="rId1839"/><Relationship Type="http://schemas.openxmlformats.org/officeDocument/2006/relationships/hyperlink" Target="https://dart.fss.or.kr/dsaf001/main.do?rcpNo=20250331002700" TargetMode="External" Id="rId1840"/><Relationship Type="http://schemas.openxmlformats.org/officeDocument/2006/relationships/hyperlink" Target="https://dart.fss.or.kr/dsaf001/main.do?rcpNo=20260331003637" TargetMode="External" Id="rId1841"/><Relationship Type="http://schemas.openxmlformats.org/officeDocument/2006/relationships/hyperlink" Target="https://dart.fss.or.kr/dsaf001/main.do?rcpNo=20250609000084" TargetMode="External" Id="rId1842"/><Relationship Type="http://schemas.openxmlformats.org/officeDocument/2006/relationships/hyperlink" Target="https://dart.fss.or.kr/dsaf001/main.do?rcpNo=20250609000086" TargetMode="External" Id="rId1843"/><Relationship Type="http://schemas.openxmlformats.org/officeDocument/2006/relationships/hyperlink" Target="https://dart.fss.or.kr/dsaf001/main.do?rcpNo=20250811000433" TargetMode="External" Id="rId1844"/><Relationship Type="http://schemas.openxmlformats.org/officeDocument/2006/relationships/hyperlink" Target="https://dart.fss.or.kr/dsaf001/main.do?rcpNo=20220331001447" TargetMode="External" Id="rId1845"/><Relationship Type="http://schemas.openxmlformats.org/officeDocument/2006/relationships/hyperlink" Target="https://dart.fss.or.kr/dsaf001/main.do?rcpNo=20230403002769" TargetMode="External" Id="rId1846"/><Relationship Type="http://schemas.openxmlformats.org/officeDocument/2006/relationships/hyperlink" Target="https://dart.fss.or.kr/dsaf001/main.do?rcpNo=20240405002562" TargetMode="External" Id="rId1847"/><Relationship Type="http://schemas.openxmlformats.org/officeDocument/2006/relationships/hyperlink" Target="https://dart.fss.or.kr/dsaf001/main.do?rcpNo=20250328001417" TargetMode="External" Id="rId1848"/><Relationship Type="http://schemas.openxmlformats.org/officeDocument/2006/relationships/hyperlink" Target="https://dart.fss.or.kr/dsaf001/main.do?rcpNo=20260324000136" TargetMode="External" Id="rId1849"/><Relationship Type="http://schemas.openxmlformats.org/officeDocument/2006/relationships/hyperlink" Target="https://dart.fss.or.kr/dsaf001/main.do?rcpNo=20211101800200" TargetMode="External" Id="rId1850"/><Relationship Type="http://schemas.openxmlformats.org/officeDocument/2006/relationships/hyperlink" Target="https://dart.fss.or.kr/dsaf001/main.do?rcpNo=20211115002331" TargetMode="External" Id="rId1851"/><Relationship Type="http://schemas.openxmlformats.org/officeDocument/2006/relationships/hyperlink" Target="https://query1.finance.yahoo.com/v8/finance/chart/035720.KS?period1=1638489600&amp;period2=1639008000&amp;interval=1d" TargetMode="External" Id="rId1852"/><Relationship Type="http://schemas.openxmlformats.org/officeDocument/2006/relationships/hyperlink" Target="https://newsroom.kakaoent.com/news/kakao-entertainment-and-radish-media-acquire-wuxiaworld-limited-the-largest-asian-fantasy-fiction-platform-in-the-u-s-fortifying-its-multi-label-strategy-for-u-s-mobile-storytelling-business/" TargetMode="External" Id="rId1853"/><Relationship Type="http://schemas.openxmlformats.org/officeDocument/2006/relationships/hyperlink" Target="https://www.kakaocorp.com/page/detail/9641" TargetMode="External" Id="rId1854"/><Relationship Type="http://schemas.openxmlformats.org/officeDocument/2006/relationships/hyperlink" Target="https://techcrunch.com/2021/12/15/kakaoentertainment-subsidiary-acquires-fantasy-fiction-platform-wuxiaworld" TargetMode="External" Id="rId1855"/><Relationship Type="http://schemas.openxmlformats.org/officeDocument/2006/relationships/hyperlink" Target="https://dart.fss.or.kr/dsaf001/main.do?rcpNo=20220331003217" TargetMode="External" Id="rId1856"/><Relationship Type="http://schemas.openxmlformats.org/officeDocument/2006/relationships/hyperlink" Target="https://dart.fss.or.kr/dsaf001/main.do?rcpNo=20220321001331" TargetMode="External" Id="rId1857"/><Relationship Type="http://schemas.openxmlformats.org/officeDocument/2006/relationships/hyperlink" Target="https://dart.fss.or.kr/dsaf001/main.do?rcpNo=20210817002037" TargetMode="External" Id="rId1858"/><Relationship Type="http://schemas.openxmlformats.org/officeDocument/2006/relationships/hyperlink" Target="https://dart.fss.or.kr/dsaf001/main.do?rcpNo=20210511000009" TargetMode="External" Id="rId1859"/><Relationship Type="http://schemas.openxmlformats.org/officeDocument/2006/relationships/hyperlink" Target="https://www.kakaocorp.com/page/detail/9408" TargetMode="External" Id="rId1860"/><Relationship Type="http://schemas.openxmlformats.org/officeDocument/2006/relationships/hyperlink" Target="https://dart.fss.or.kr/dsaf001/main.do?rcpNo=20210401000629" TargetMode="External" Id="rId1861"/><Relationship Type="http://schemas.openxmlformats.org/officeDocument/2006/relationships/hyperlink" Target="https://dart.fss.or.kr/dsaf001/main.do?rcpNo=20210705000290" TargetMode="External" Id="rId1862"/><Relationship Type="http://schemas.openxmlformats.org/officeDocument/2006/relationships/hyperlink" Target="https://dart.fss.or.kr/dsaf001/main.do?rcpNo=20210705800514" TargetMode="External" Id="rId1863"/><Relationship Type="http://schemas.openxmlformats.org/officeDocument/2006/relationships/hyperlink" Target="https://dart.fss.or.kr/dsaf001/main.do?rcpNo=20211115002331" TargetMode="External" Id="rId1864"/><Relationship Type="http://schemas.openxmlformats.org/officeDocument/2006/relationships/hyperlink" Target="https://query1.finance.yahoo.com/v8/finance/chart/035720.KS?period1=1619827200&amp;period2=1640995200&amp;interval=1d" TargetMode="External" Id="rId1865"/><Relationship Type="http://schemas.openxmlformats.org/officeDocument/2006/relationships/hyperlink" Target="https://query1.finance.yahoo.com/v8/finance/chart/KRW=X?period1=1619827200&amp;period2=1640995200&amp;interval=1d" TargetMode="External" Id="rId1866"/><Relationship Type="http://schemas.openxmlformats.org/officeDocument/2006/relationships/hyperlink" Target="https://newsroom.kakaoent.com/news/kakao-entertainment-merges-us-based-digital-storytelling-platforms-tapas-and-radish-to-accelerate-growth-in-north-america/" TargetMode="External" Id="rId1867"/><Relationship Type="http://schemas.openxmlformats.org/officeDocument/2006/relationships/hyperlink" Target="https://www.comicsbeat.com/major-layoffs-and-reported-new-direction-at-tapas-media" TargetMode="External" Id="rId1868"/><Relationship Type="http://schemas.openxmlformats.org/officeDocument/2006/relationships/hyperlink" Target="https://www.webtoonguide.com/ko/board/news-column/17257" TargetMode="External" Id="rId1869"/><Relationship Type="http://schemas.openxmlformats.org/officeDocument/2006/relationships/hyperlink" Target="https://dart.fss.or.kr/dsaf001/main.do?rcpNo=20230331004024" TargetMode="External" Id="rId1870"/><Relationship Type="http://schemas.openxmlformats.org/officeDocument/2006/relationships/hyperlink" Target="https://dart.fss.or.kr/dsaf001/main.do?rcpNo=20240329003124" TargetMode="External" Id="rId1871"/><Relationship Type="http://schemas.openxmlformats.org/officeDocument/2006/relationships/hyperlink" Target="https://dart.fss.or.kr/dsaf001/main.do?rcpNo=20240320002039" TargetMode="External" Id="rId1872"/><Relationship Type="http://schemas.openxmlformats.org/officeDocument/2006/relationships/hyperlink" Target="https://dart.fss.or.kr/dsaf001/main.do?rcpNo=20250328002113" TargetMode="External" Id="rId1873"/><Relationship Type="http://schemas.openxmlformats.org/officeDocument/2006/relationships/hyperlink" Target="https://dart.fss.or.kr/dsaf001/main.do?rcpNo=20260327001465" TargetMode="External" Id="rId1874"/><Relationship Type="http://schemas.openxmlformats.org/officeDocument/2006/relationships/hyperlink" Target="https://www.inews24.com/view/1863516" TargetMode="External" Id="rId1875"/><Relationship Type="http://schemas.openxmlformats.org/officeDocument/2006/relationships/hyperlink" Target="https://www.inews24.com/view/1864637" TargetMode="External" Id="rId1876"/><Relationship Type="http://schemas.openxmlformats.org/officeDocument/2006/relationships/hyperlink" Target="https://otakukart.com/wuxiaworld-founder-ren-buys-back-web-novel-platform-from-tapas-amid-shutdown-plans/" TargetMode="External" Id="rId1877"/><Relationship Type="http://schemas.openxmlformats.org/officeDocument/2006/relationships/hyperlink" Target="https://www.wuxiaworld.com/blog/ren-blog-1-the-return" TargetMode="External" Id="rId1878"/><Relationship Type="http://schemas.openxmlformats.org/officeDocument/2006/relationships/hyperlink" Target="https://inews24.com/view/2012303" TargetMode="External" Id="rId1879"/><Relationship Type="http://schemas.openxmlformats.org/officeDocument/2006/relationships/hyperlink" Target="https://dart.fss.or.kr/dsaf001/main.do?rcpNo=20220124000207" TargetMode="External" Id="rId1880"/><Relationship Type="http://schemas.openxmlformats.org/officeDocument/2006/relationships/hyperlink" Target="https://dart.fss.or.kr/dsaf001/main.do?rcpNo=20220125000398" TargetMode="External" Id="rId1881"/><Relationship Type="http://schemas.openxmlformats.org/officeDocument/2006/relationships/hyperlink" Target="https://dart.fss.or.kr/dsaf001/main.do?rcpNo=20220331003217" TargetMode="External" Id="rId1882"/><Relationship Type="http://schemas.openxmlformats.org/officeDocument/2006/relationships/hyperlink" Target="https://dart.fss.or.kr/dsaf001/main.do?rcpNo=20211228000234" TargetMode="External" Id="rId1883"/><Relationship Type="http://schemas.openxmlformats.org/officeDocument/2006/relationships/hyperlink" Target="https://dart.fss.or.kr/dsaf001/main.do?rcpNo=20211228000224" TargetMode="External" Id="rId1884"/><Relationship Type="http://schemas.openxmlformats.org/officeDocument/2006/relationships/hyperlink" Target="https://en.wikipedia.org/wiki/Kross_Pictures" TargetMode="External" Id="rId1885"/><Relationship Type="http://schemas.openxmlformats.org/officeDocument/2006/relationships/hyperlink" Target="https://dart.fss.or.kr/dsaf001/main.do?rcpNo=20230331004024" TargetMode="External" Id="rId1886"/><Relationship Type="http://schemas.openxmlformats.org/officeDocument/2006/relationships/hyperlink" Target="https://dart.fss.or.kr/dsaf001/main.do?rcpNo=20240329003124" TargetMode="External" Id="rId1887"/><Relationship Type="http://schemas.openxmlformats.org/officeDocument/2006/relationships/hyperlink" Target="https://dart.fss.or.kr/dsaf001/main.do?rcpNo=20250328002113" TargetMode="External" Id="rId1888"/><Relationship Type="http://schemas.openxmlformats.org/officeDocument/2006/relationships/hyperlink" Target="https://dart.fss.or.kr/dsaf001/main.do?rcpNo=20260327001465" TargetMode="External" Id="rId1889"/><Relationship Type="http://schemas.openxmlformats.org/officeDocument/2006/relationships/hyperlink" Target="https://dart.fss.or.kr/dsaf001/main.do?rcpNo=20220321001331" TargetMode="External" Id="rId1890"/><Relationship Type="http://schemas.openxmlformats.org/officeDocument/2006/relationships/hyperlink" Target="https://query1.finance.yahoo.com/v8/finance/chart/035720.KS?period1=1642550400&amp;period2=1643068800&amp;interval=1d" TargetMode="External" Id="rId1891"/><Relationship Type="http://schemas.openxmlformats.org/officeDocument/2006/relationships/hyperlink" Target="https://dart.fss.or.kr/dsaf001/main.do?rcpNo=20220408002727" TargetMode="External" Id="rId1892"/><Relationship Type="http://schemas.openxmlformats.org/officeDocument/2006/relationships/hyperlink" Target="https://dart.fss.or.kr/dsaf001/main.do?rcpNo=20220331003055" TargetMode="External" Id="rId1893"/><Relationship Type="http://schemas.openxmlformats.org/officeDocument/2006/relationships/hyperlink" Target="https://dart.fss.or.kr/dsaf001/main.do?rcpNo=20220413002100" TargetMode="External" Id="rId1894"/><Relationship Type="http://schemas.openxmlformats.org/officeDocument/2006/relationships/hyperlink" Target="https://dart.fss.or.kr/dsaf001/main.do?rcpNo=20220321001331" TargetMode="External" Id="rId1895"/><Relationship Type="http://schemas.openxmlformats.org/officeDocument/2006/relationships/hyperlink" Target="https://dart.fss.or.kr/dsaf001/main.do?rcpNo=20230407001938" TargetMode="External" Id="rId1896"/><Relationship Type="http://schemas.openxmlformats.org/officeDocument/2006/relationships/hyperlink" Target="https://dart.fss.or.kr/dsaf001/main.do?rcpNo=20240409002097" TargetMode="External" Id="rId1897"/><Relationship Type="http://schemas.openxmlformats.org/officeDocument/2006/relationships/hyperlink" Target="https://dart.fss.or.kr/dsaf001/main.do?rcpNo=20250404000619" TargetMode="External" Id="rId1898"/><Relationship Type="http://schemas.openxmlformats.org/officeDocument/2006/relationships/hyperlink" Target="https://dart.fss.or.kr/dsaf001/main.do?rcpNo=20250331003736" TargetMode="External" Id="rId1899"/><Relationship Type="http://schemas.openxmlformats.org/officeDocument/2006/relationships/hyperlink" Target="https://dart.fss.or.kr/dsaf001/main.do?rcpNo=20251024000409" TargetMode="External" Id="rId1900"/><Relationship Type="http://schemas.openxmlformats.org/officeDocument/2006/relationships/hyperlink" Target="https://query1.finance.yahoo.com/v8/finance/chart/035720.KS?period1=1648512000&amp;period2=1649203200&amp;interval=1d" TargetMode="External" Id="rId1901"/><Relationship Type="http://schemas.openxmlformats.org/officeDocument/2006/relationships/hyperlink" Target="https://dart.fss.or.kr/dsaf001/main.do?rcpNo=20220407000721" TargetMode="External" Id="rId1902"/><Relationship Type="http://schemas.openxmlformats.org/officeDocument/2006/relationships/hyperlink" Target="https://m.dailian.co.kr/news/view/858920" TargetMode="External" Id="rId1903"/><Relationship Type="http://schemas.openxmlformats.org/officeDocument/2006/relationships/hyperlink" Target="https://dart.fss.or.kr/dsaf001/main.do?rcpNo=20210305000579" TargetMode="External" Id="rId1904"/><Relationship Type="http://schemas.openxmlformats.org/officeDocument/2006/relationships/hyperlink" Target="https://dart.fss.or.kr/dsaf001/main.do?rcpNo=20220331003217" TargetMode="External" Id="rId1905"/><Relationship Type="http://schemas.openxmlformats.org/officeDocument/2006/relationships/hyperlink" Target="https://dart.fss.or.kr/dsaf001/main.do?rcpNo=20220429001450" TargetMode="External" Id="rId1906"/><Relationship Type="http://schemas.openxmlformats.org/officeDocument/2006/relationships/hyperlink" Target="https://dart.fss.or.kr/dsaf001/main.do?rcpNo=20220830001270" TargetMode="External" Id="rId1907"/><Relationship Type="http://schemas.openxmlformats.org/officeDocument/2006/relationships/hyperlink" Target="https://dart.fss.or.kr/dsaf001/main.do?rcpNo=20230331004024" TargetMode="External" Id="rId1908"/><Relationship Type="http://schemas.openxmlformats.org/officeDocument/2006/relationships/hyperlink" Target="https://dart.fss.or.kr/dsaf001/main.do?rcpNo=20220407000721" TargetMode="External" Id="rId1909"/><Relationship Type="http://schemas.openxmlformats.org/officeDocument/2006/relationships/hyperlink" Target="https://dart.fss.or.kr/dsaf001/main.do?rcpNo=20230330000683" TargetMode="External" Id="rId1910"/><Relationship Type="http://schemas.openxmlformats.org/officeDocument/2006/relationships/hyperlink" Target="https://dart.fss.or.kr/dsaf001/main.do?rcpNo=20250328000760" TargetMode="External" Id="rId1911"/><Relationship Type="http://schemas.openxmlformats.org/officeDocument/2006/relationships/hyperlink" Target="https://dart.fss.or.kr/dsaf001/main.do?rcpNo=20231130001689" TargetMode="External" Id="rId1912"/><Relationship Type="http://schemas.openxmlformats.org/officeDocument/2006/relationships/hyperlink" Target="https://dart.fss.or.kr/dsaf001/main.do?rcpNo=20240329003124" TargetMode="External" Id="rId1913"/><Relationship Type="http://schemas.openxmlformats.org/officeDocument/2006/relationships/hyperlink" Target="https://dart.fss.or.kr/dsaf001/main.do?rcpNo=20250328002113" TargetMode="External" Id="rId1914"/><Relationship Type="http://schemas.openxmlformats.org/officeDocument/2006/relationships/hyperlink" Target="https://dart.fss.or.kr/dsaf001/main.do?rcpNo=20230320001096" TargetMode="External" Id="rId1915"/><Relationship Type="http://schemas.openxmlformats.org/officeDocument/2006/relationships/hyperlink" Target="https://dart.fss.or.kr/dsaf001/main.do?rcpNo=20220516002455" TargetMode="External" Id="rId1916"/><Relationship Type="http://schemas.openxmlformats.org/officeDocument/2006/relationships/hyperlink" Target="https://www.kakaocorp.com/page/detail/9818" TargetMode="External" Id="rId1917"/><Relationship Type="http://schemas.openxmlformats.org/officeDocument/2006/relationships/hyperlink" Target="https://www.newsis.com/view/NISX20220816_0001980356" TargetMode="External" Id="rId1918"/><Relationship Type="http://schemas.openxmlformats.org/officeDocument/2006/relationships/hyperlink" Target="https://dart.fss.or.kr/dsaf001/main.do?rcpNo=20210318001118" TargetMode="External" Id="rId1919"/><Relationship Type="http://schemas.openxmlformats.org/officeDocument/2006/relationships/hyperlink" Target="https://dart.fss.or.kr/dsaf001/main.do?rcpNo=20220331003121" TargetMode="External" Id="rId1920"/><Relationship Type="http://schemas.openxmlformats.org/officeDocument/2006/relationships/hyperlink" Target="https://dart.fss.or.kr/dsaf001/main.do?rcpNo=20220318000854" TargetMode="External" Id="rId1921"/><Relationship Type="http://schemas.openxmlformats.org/officeDocument/2006/relationships/hyperlink" Target="https://www.dailian.co.kr/news/view/1048107/" TargetMode="External" Id="rId1922"/><Relationship Type="http://schemas.openxmlformats.org/officeDocument/2006/relationships/hyperlink" Target="https://dart.fss.or.kr/dsaf001/main.do?rcpNo=20220429900838" TargetMode="External" Id="rId1923"/><Relationship Type="http://schemas.openxmlformats.org/officeDocument/2006/relationships/hyperlink" Target="https://dart.fss.or.kr/dsaf001/main.do?rcpNo=20220721000300" TargetMode="External" Id="rId1924"/><Relationship Type="http://schemas.openxmlformats.org/officeDocument/2006/relationships/hyperlink" Target="https://dart.fss.or.kr/dsaf001/main.do?rcpNo=20220630000968" TargetMode="External" Id="rId1925"/><Relationship Type="http://schemas.openxmlformats.org/officeDocument/2006/relationships/hyperlink" Target="https://dart.fss.or.kr/dsaf001/main.do?rcpNo=20220630900923" TargetMode="External" Id="rId1926"/><Relationship Type="http://schemas.openxmlformats.org/officeDocument/2006/relationships/hyperlink" Target="https://dart.fss.or.kr/dsaf001/main.do?rcpNo=20230317001061" TargetMode="External" Id="rId1927"/><Relationship Type="http://schemas.openxmlformats.org/officeDocument/2006/relationships/hyperlink" Target="https://dart.fss.or.kr/dsaf001/main.do?rcpNo=20220321001331" TargetMode="External" Id="rId1928"/><Relationship Type="http://schemas.openxmlformats.org/officeDocument/2006/relationships/hyperlink" Target="https://dart.fss.or.kr/dsaf001/main.do?rcpNo=20220516001053" TargetMode="External" Id="rId1929"/><Relationship Type="http://schemas.openxmlformats.org/officeDocument/2006/relationships/hyperlink" Target="https://query1.finance.yahoo.com/v8/finance/chart/293490.KQ?period1=1650844800&amp;period2=1651536000&amp;interval=1d" TargetMode="External" Id="rId1930"/><Relationship Type="http://schemas.openxmlformats.org/officeDocument/2006/relationships/hyperlink" Target="https://query1.finance.yahoo.com/v8/finance/chart/KRW=X?period1=1651017600&amp;period2=1656720000&amp;interval=1d" TargetMode="External" Id="rId1931"/><Relationship Type="http://schemas.openxmlformats.org/officeDocument/2006/relationships/hyperlink" Target="https://dart.fss.or.kr/dsaf001/main.do?rcpNo=20220624900548" TargetMode="External" Id="rId1932"/><Relationship Type="http://schemas.openxmlformats.org/officeDocument/2006/relationships/hyperlink" Target="https://dart.fss.or.kr/dsaf001/main.do?rcpNo=20230317001061" TargetMode="External" Id="rId1933"/><Relationship Type="http://schemas.openxmlformats.org/officeDocument/2006/relationships/hyperlink" Target="https://dart.fss.or.kr/dsaf001/main.do?rcpNo=20230324000430" TargetMode="External" Id="rId1934"/><Relationship Type="http://schemas.openxmlformats.org/officeDocument/2006/relationships/hyperlink" Target="https://dart.fss.or.kr/dsaf001/main.do?rcpNo=20240329002312" TargetMode="External" Id="rId1935"/><Relationship Type="http://schemas.openxmlformats.org/officeDocument/2006/relationships/hyperlink" Target="https://dart.fss.or.kr/dsaf001/main.do?rcpNo=20240320002052" TargetMode="External" Id="rId1936"/><Relationship Type="http://schemas.openxmlformats.org/officeDocument/2006/relationships/hyperlink" Target="https://dart.fss.or.kr/dsaf001/main.do?rcpNo=20250318001434" TargetMode="External" Id="rId1937"/><Relationship Type="http://schemas.openxmlformats.org/officeDocument/2006/relationships/hyperlink" Target="https://dart.fss.or.kr/dsaf001/main.do?rcpNo=20250328002194" TargetMode="External" Id="rId1938"/><Relationship Type="http://schemas.openxmlformats.org/officeDocument/2006/relationships/hyperlink" Target="https://dart.fss.or.kr/dsaf001/main.do?rcpNo=20260327000182" TargetMode="External" Id="rId1939"/><Relationship Type="http://schemas.openxmlformats.org/officeDocument/2006/relationships/hyperlink" Target="https://dart.fss.or.kr/dsaf001/main.do?rcpNo=20260318001659" TargetMode="External" Id="rId1940"/><Relationship Type="http://schemas.openxmlformats.org/officeDocument/2006/relationships/hyperlink" Target="https://dart.fss.or.kr/dsaf001/main.do?rcpNo=20260619900968" TargetMode="External" Id="rId1941"/><Relationship Type="http://schemas.openxmlformats.org/officeDocument/2006/relationships/hyperlink" Target="https://dart.fss.or.kr/dsaf001/main.do?rcpNo=20260819000055" TargetMode="External" Id="rId1942"/><Relationship Type="http://schemas.openxmlformats.org/officeDocument/2006/relationships/hyperlink" Target="https://dart.fss.or.kr/dsaf001/main.do?rcpNo=20260813001508" TargetMode="External" Id="rId1943"/><Relationship Type="http://schemas.openxmlformats.org/officeDocument/2006/relationships/hyperlink" Target="https://dart.fss.or.kr/dsaf001/main.do?rcpNo=20230320001096" TargetMode="External" Id="rId1944"/><Relationship Type="http://schemas.openxmlformats.org/officeDocument/2006/relationships/hyperlink" Target="https://dart.fss.or.kr/dsaf001/main.do?rcpNo=20230320001096" TargetMode="External" Id="rId1945"/><Relationship Type="http://schemas.openxmlformats.org/officeDocument/2006/relationships/hyperlink" Target="https://dart.fss.or.kr/dsaf001/main.do?rcpNo=20230320001096" TargetMode="External" Id="rId1946"/><Relationship Type="http://schemas.openxmlformats.org/officeDocument/2006/relationships/hyperlink" Target="https://v.daum.net/v/20230116133000268" TargetMode="External" Id="rId1947"/><Relationship Type="http://schemas.openxmlformats.org/officeDocument/2006/relationships/hyperlink" Target="https://dart.fss.or.kr/dsaf001/main.do?rcpNo=20240320002039" TargetMode="External" Id="rId1948"/><Relationship Type="http://schemas.openxmlformats.org/officeDocument/2006/relationships/hyperlink" Target="https://dart.fss.or.kr/dsaf001/main.do?rcpNo=20250318001297" TargetMode="External" Id="rId1949"/><Relationship Type="http://schemas.openxmlformats.org/officeDocument/2006/relationships/hyperlink" Target="https://query1.finance.yahoo.com/v8/finance/chart/035720.KS" TargetMode="External" Id="rId1950"/><Relationship Type="http://schemas.openxmlformats.org/officeDocument/2006/relationships/hyperlink" Target="https://www.ajunews.com/view/20190308104655374" TargetMode="External" Id="rId1951"/><Relationship Type="http://schemas.openxmlformats.org/officeDocument/2006/relationships/hyperlink" Target="https://dart.fss.or.kr/dsaf001/main.do?rcpNo=20210330000311" TargetMode="External" Id="rId1952"/><Relationship Type="http://schemas.openxmlformats.org/officeDocument/2006/relationships/hyperlink" Target="https://dart.fss.or.kr/dsaf001/main.do?rcpNo=20200227004119" TargetMode="External" Id="rId1953"/><Relationship Type="http://schemas.openxmlformats.org/officeDocument/2006/relationships/hyperlink" Target="https://dart.fss.or.kr/dsaf001/main.do?rcpNo=20200323000884" TargetMode="External" Id="rId1954"/><Relationship Type="http://schemas.openxmlformats.org/officeDocument/2006/relationships/hyperlink" Target="https://dart.fss.or.kr/dsaf001/main.do?rcpNo=20210318001118" TargetMode="External" Id="rId1955"/><Relationship Type="http://schemas.openxmlformats.org/officeDocument/2006/relationships/hyperlink" Target="https://dart.fss.or.kr/dsaf001/main.do?rcpNo=20211216000345" TargetMode="External" Id="rId1956"/><Relationship Type="http://schemas.openxmlformats.org/officeDocument/2006/relationships/hyperlink" Target="https://dart.fss.or.kr/dsaf001/main.do?rcpNo=20220318000854" TargetMode="External" Id="rId1957"/><Relationship Type="http://schemas.openxmlformats.org/officeDocument/2006/relationships/hyperlink" Target="https://dart.fss.or.kr/dsaf001/main.do?rcpNo=20230317001061" TargetMode="External" Id="rId1958"/><Relationship Type="http://schemas.openxmlformats.org/officeDocument/2006/relationships/hyperlink" Target="https://dart.fss.or.kr/dsaf001/main.do?rcpNo=20230302000415" TargetMode="External" Id="rId1959"/><Relationship Type="http://schemas.openxmlformats.org/officeDocument/2006/relationships/hyperlink" Target="https://dart.fss.or.kr/dsaf001/main.do?rcpNo=20240320002052" TargetMode="External" Id="rId1960"/><Relationship Type="http://schemas.openxmlformats.org/officeDocument/2006/relationships/hyperlink" Target="https://dart.fss.or.kr/dsaf001/main.do?rcpNo=20230320001096" TargetMode="External" Id="rId1961"/><Relationship Type="http://schemas.openxmlformats.org/officeDocument/2006/relationships/hyperlink" Target="https://query1.finance.yahoo.com/v8/finance/chart/293490.KQ?period1=1676851200&amp;period2=1677801600&amp;interval=1d" TargetMode="External" Id="rId1962"/><Relationship Type="http://schemas.openxmlformats.org/officeDocument/2006/relationships/hyperlink" Target="https://query1.finance.yahoo.com/v8/finance/chart/KRW=X?period1=1676937600&amp;period2=1677801600&amp;interval=1d" TargetMode="External" Id="rId1963"/><Relationship Type="http://schemas.openxmlformats.org/officeDocument/2006/relationships/hyperlink" Target="https://dart.fss.or.kr/dsaf001/main.do?rcpNo=20260619900968" TargetMode="External" Id="rId1964"/><Relationship Type="http://schemas.openxmlformats.org/officeDocument/2006/relationships/hyperlink" Target="https://dart.fss.or.kr/dsaf001/main.do?rcpNo=20260819000055" TargetMode="External" Id="rId1965"/><Relationship Type="http://schemas.openxmlformats.org/officeDocument/2006/relationships/hyperlink" Target="https://dart.fss.or.kr/dsaf001/main.do?rcpNo=20230609000387" TargetMode="External" Id="rId1966"/><Relationship Type="http://schemas.openxmlformats.org/officeDocument/2006/relationships/hyperlink" Target="https://dart.fss.or.kr/dsaf001/main.do?rcpNo=20230829000610" TargetMode="External" Id="rId1967"/><Relationship Type="http://schemas.openxmlformats.org/officeDocument/2006/relationships/hyperlink" Target="https://dealsite.co.kr/articles/106207" TargetMode="External" Id="rId1968"/><Relationship Type="http://schemas.openxmlformats.org/officeDocument/2006/relationships/hyperlink" Target="https://dart.fss.or.kr/dsaf001/main.do?rcpNo=20220331003217" TargetMode="External" Id="rId1969"/><Relationship Type="http://schemas.openxmlformats.org/officeDocument/2006/relationships/hyperlink" Target="https://dart.fss.or.kr/dsaf001/main.do?rcpNo=20220530000371" TargetMode="External" Id="rId1970"/><Relationship Type="http://schemas.openxmlformats.org/officeDocument/2006/relationships/hyperlink" Target="https://dart.fss.or.kr/dsaf001/main.do?rcpNo=20230331004024" TargetMode="External" Id="rId1971"/><Relationship Type="http://schemas.openxmlformats.org/officeDocument/2006/relationships/hyperlink" Target="https://dart.fss.or.kr/dsaf001/main.do?rcpNo=20240329003124" TargetMode="External" Id="rId1972"/><Relationship Type="http://schemas.openxmlformats.org/officeDocument/2006/relationships/hyperlink" Target="https://dart.fss.or.kr/dsaf001/main.do?rcpNo=20250328002113" TargetMode="External" Id="rId1973"/><Relationship Type="http://schemas.openxmlformats.org/officeDocument/2006/relationships/hyperlink" Target="https://dart.fss.or.kr/dsaf001/main.do?rcpNo=20260327001465" TargetMode="External" Id="rId1974"/><Relationship Type="http://schemas.openxmlformats.org/officeDocument/2006/relationships/hyperlink" Target="https://dart.fss.or.kr/dsaf001/main.do?rcpNo=20230330000876" TargetMode="External" Id="rId1975"/><Relationship Type="http://schemas.openxmlformats.org/officeDocument/2006/relationships/hyperlink" Target="https://dart.fss.or.kr/dsaf001/main.do?rcpNo=20240329001337" TargetMode="External" Id="rId1976"/><Relationship Type="http://schemas.openxmlformats.org/officeDocument/2006/relationships/hyperlink" Target="https://dart.fss.or.kr/dsaf001/main.do?rcpNo=20260331000743" TargetMode="External" Id="rId1977"/><Relationship Type="http://schemas.openxmlformats.org/officeDocument/2006/relationships/hyperlink" Target="https://www.heraldk.com/article/2026040502400044040" TargetMode="External" Id="rId1978"/><Relationship Type="http://schemas.openxmlformats.org/officeDocument/2006/relationships/hyperlink" Target="https://dart.fss.or.kr/dsaf001/main.do?rcpNo=20230320001096" TargetMode="External" Id="rId1979"/><Relationship Type="http://schemas.openxmlformats.org/officeDocument/2006/relationships/hyperlink" Target="https://dart.fss.or.kr/dsaf001/main.do?rcpNo=20230515002409" TargetMode="External" Id="rId1980"/><Relationship Type="http://schemas.openxmlformats.org/officeDocument/2006/relationships/hyperlink" Target="https://query1.finance.yahoo.com/v8/finance/chart/035720.KS?period1=1685318400&amp;period2=1685923200&amp;interval=1d" TargetMode="External" Id="rId1981"/><Relationship Type="http://schemas.openxmlformats.org/officeDocument/2006/relationships/hyperlink" Target="https://dart.fss.or.kr/dsaf001/main.do?rcpNo=20240403003131" TargetMode="External" Id="rId1982"/><Relationship Type="http://schemas.openxmlformats.org/officeDocument/2006/relationships/hyperlink" Target="https://dart.fss.or.kr/dsaf001/main.do?rcpNo=20240409003699" TargetMode="External" Id="rId1983"/><Relationship Type="http://schemas.openxmlformats.org/officeDocument/2006/relationships/hyperlink" Target="https://dart.fss.or.kr/dsaf001/main.do?rcpNo=20181105000166" TargetMode="External" Id="rId1984"/><Relationship Type="http://schemas.openxmlformats.org/officeDocument/2006/relationships/hyperlink" Target="https://dart.fss.or.kr/dsaf001/main.do?rcpNo=20190411000196" TargetMode="External" Id="rId1985"/><Relationship Type="http://schemas.openxmlformats.org/officeDocument/2006/relationships/hyperlink" Target="https://dart.fss.or.kr/dsaf001/main.do?rcpNo=20191018000291" TargetMode="External" Id="rId1986"/><Relationship Type="http://schemas.openxmlformats.org/officeDocument/2006/relationships/hyperlink" Target="https://dart.fss.or.kr/dsaf001/main.do?rcpNo=20210304000518" TargetMode="External" Id="rId1987"/><Relationship Type="http://schemas.openxmlformats.org/officeDocument/2006/relationships/hyperlink" Target="https://dart.fss.or.kr/dsaf001/main.do?rcpNo=20230328000680" TargetMode="External" Id="rId1988"/><Relationship Type="http://schemas.openxmlformats.org/officeDocument/2006/relationships/hyperlink" Target="https://dart.fss.or.kr/dsaf001/main.do?rcpNo=20240327000489" TargetMode="External" Id="rId1989"/><Relationship Type="http://schemas.openxmlformats.org/officeDocument/2006/relationships/hyperlink" Target="https://dart.fss.or.kr/dsaf001/main.do?rcpNo=20240329003124" TargetMode="External" Id="rId1990"/><Relationship Type="http://schemas.openxmlformats.org/officeDocument/2006/relationships/hyperlink" Target="https://dart.fss.or.kr/dsaf001/main.do?rcpNo=20240329003122" TargetMode="External" Id="rId1991"/><Relationship Type="http://schemas.openxmlformats.org/officeDocument/2006/relationships/hyperlink" Target="https://dart.fss.or.kr/dsaf001/main.do?rcpNo=20240328001805" TargetMode="External" Id="rId1992"/><Relationship Type="http://schemas.openxmlformats.org/officeDocument/2006/relationships/hyperlink" Target="https://query1.finance.yahoo.com/v8/finance/chart/035720.KS?period1=1711929600&amp;period2=1712448000&amp;interval=1d" TargetMode="External" Id="rId1993"/><Relationship Type="http://schemas.openxmlformats.org/officeDocument/2006/relationships/hyperlink" Target="https://dart.fss.or.kr/dsaf001/main.do?rcpNo=20240531001671" TargetMode="External" Id="rId1994"/><Relationship Type="http://schemas.openxmlformats.org/officeDocument/2006/relationships/hyperlink" Target="https://dart.fss.or.kr/dsaf001/main.do?rcpNo=20250331002500" TargetMode="External" Id="rId1995"/><Relationship Type="http://schemas.openxmlformats.org/officeDocument/2006/relationships/hyperlink" Target="https://dart.fss.or.kr/dsaf001/main.do?rcpNo=20250328002113" TargetMode="External" Id="rId1996"/><Relationship Type="http://schemas.openxmlformats.org/officeDocument/2006/relationships/hyperlink" Target="https://dart.fss.or.kr/dsaf001/main.do?rcpNo=20260326001365" TargetMode="External" Id="rId1997"/><Relationship Type="http://schemas.openxmlformats.org/officeDocument/2006/relationships/hyperlink" Target="https://dart.fss.or.kr/dsaf001/main.do?rcpNo=20260327001465" TargetMode="External" Id="rId1998"/><Relationship Type="http://schemas.openxmlformats.org/officeDocument/2006/relationships/hyperlink" Target="https://welcon.kocca.kr/en/directory/company/daoncreativeltd--51" TargetMode="External" Id="rId1999"/><Relationship Type="http://schemas.openxmlformats.org/officeDocument/2006/relationships/hyperlink" Target="https://www.lycorp.co.jp/news/archive/Y/ja/ja20050228_A.pdf" TargetMode="External" Id="rId2000"/><Relationship Type="http://schemas.openxmlformats.org/officeDocument/2006/relationships/hyperlink" Target="https://internet.watch.impress.co.jp/cda/news/2005/04/12/7239.html" TargetMode="External" Id="rId2001"/><Relationship Type="http://schemas.openxmlformats.org/officeDocument/2006/relationships/hyperlink" Target="https://s.yimg.jp/images/docs/ir/archives/vsreport/yuho2004-vsreport.pdf" TargetMode="External" Id="rId2002"/><Relationship Type="http://schemas.openxmlformats.org/officeDocument/2006/relationships/hyperlink" Target="https://s.yimg.jp/images/docs/ir/archives/vsreport/yuho2005-vsreport.pdf" TargetMode="External" Id="rId2003"/><Relationship Type="http://schemas.openxmlformats.org/officeDocument/2006/relationships/hyperlink" Target="https://internet.watch.impress.co.jp/cda/news/2005/04/21/7375.html" TargetMode="External" Id="rId2004"/><Relationship Type="http://schemas.openxmlformats.org/officeDocument/2006/relationships/hyperlink" Target="https://www.lycorp.co.jp/news/archive/Y/ja/ja20050705_A.pdf" TargetMode="External" Id="rId2005"/><Relationship Type="http://schemas.openxmlformats.org/officeDocument/2006/relationships/hyperlink" Target="https://www.lycorp.co.jp/news/archive/Y/ja/ja20050929_B.pdf" TargetMode="External" Id="rId2006"/><Relationship Type="http://schemas.openxmlformats.org/officeDocument/2006/relationships/hyperlink" Target="https://ssl4.eir-parts.net/doc/2491/yuho_pdf/0070FKIF/00.pdf" TargetMode="External" Id="rId2007"/><Relationship Type="http://schemas.openxmlformats.org/officeDocument/2006/relationships/hyperlink" Target="https://www.lycorp.co.jp/news/archive/Y/ja/ja20090216_A.pdf" TargetMode="External" Id="rId2008"/><Relationship Type="http://schemas.openxmlformats.org/officeDocument/2006/relationships/hyperlink" Target="https://ssl4.eir-parts.net/doc/2491/tdnet/1008686/00.pdf" TargetMode="External" Id="rId2009"/><Relationship Type="http://schemas.openxmlformats.org/officeDocument/2006/relationships/hyperlink" Target="https://s.yimg.jp/i/docs/ir/archives/vsreport/yuho2012-vsreport.pdf" TargetMode="External" Id="rId2010"/><Relationship Type="http://schemas.openxmlformats.org/officeDocument/2006/relationships/hyperlink" Target="https://ssl4.eir-parts.net/doc/2491/tdnet/1940259/00.pdf" TargetMode="External" Id="rId2011"/><Relationship Type="http://schemas.openxmlformats.org/officeDocument/2006/relationships/hyperlink" Target="https://ssl4.eir-parts.net/doc/2491/tdnet/2419770/00.pdf" TargetMode="External" Id="rId2012"/><Relationship Type="http://schemas.openxmlformats.org/officeDocument/2006/relationships/hyperlink" Target="https://ssl4.eir-parts.net/doc/2491/tdnet/2675547/00.pdf" TargetMode="External" Id="rId2013"/><Relationship Type="http://schemas.openxmlformats.org/officeDocument/2006/relationships/hyperlink" Target="https://www.valuecommerce.co.jp/company/history/" TargetMode="External" Id="rId2014"/><Relationship Type="http://schemas.openxmlformats.org/officeDocument/2006/relationships/hyperlink" Target="https://ssl4.eir-parts.net/doc/2491/yuho_pdf/S100XU5J/00.pdf" TargetMode="External" Id="rId2015"/><Relationship Type="http://schemas.openxmlformats.org/officeDocument/2006/relationships/hyperlink" Target="https://query1.finance.yahoo.com/v8/finance/chart/4689.T?period1=946684800&amp;period2=1793000000&amp;interval=1d&amp;events=split" TargetMode="External" Id="rId2016"/><Relationship Type="http://schemas.openxmlformats.org/officeDocument/2006/relationships/hyperlink" Target="https://www.federalreserve.gov/releases/h10/hist/dat00_ja.htm" TargetMode="External" Id="rId2017"/><Relationship Type="http://schemas.openxmlformats.org/officeDocument/2006/relationships/hyperlink" Target="https://disclosure2dl.edinet-fsa.go.jp/searchdocument/pdf/S100YBXD.pdf" TargetMode="External" Id="rId2018"/><Relationship Type="http://schemas.openxmlformats.org/officeDocument/2006/relationships/hyperlink" Target="https://www.lycorp.co.jp/news/archive/Z/en/en20210301_B.pdf" TargetMode="External" Id="rId2019"/><Relationship Type="http://schemas.openxmlformats.org/officeDocument/2006/relationships/hyperlink" Target="https://dart.fss.or.kr/dsaf001/main.do?rcpNo=20220304000687" TargetMode="External" Id="rId2020"/><Relationship Type="http://schemas.openxmlformats.org/officeDocument/2006/relationships/hyperlink" Target="https://www.lycorp.co.jp/news/archive/Y/ja/ja20050331_A.pdf" TargetMode="External" Id="rId2021"/><Relationship Type="http://schemas.openxmlformats.org/officeDocument/2006/relationships/hyperlink" Target="https://internet.watch.impress.co.jp/cda/news/2005/03/31/7067.html" TargetMode="External" Id="rId2022"/><Relationship Type="http://schemas.openxmlformats.org/officeDocument/2006/relationships/hyperlink" Target="https://internet.watch.impress.co.jp/www/article/2000/0316/curio.htm" TargetMode="External" Id="rId2023"/><Relationship Type="http://schemas.openxmlformats.org/officeDocument/2006/relationships/hyperlink" Target="https://s.yimg.jp/images/docs/ir/archives/vsreport/yuho2004-vsreport.pdf" TargetMode="External" Id="rId2024"/><Relationship Type="http://schemas.openxmlformats.org/officeDocument/2006/relationships/hyperlink" Target="https://internet.watch.impress.co.jp/cda/news/2005/09/14/9136.html" TargetMode="External" Id="rId2025"/><Relationship Type="http://schemas.openxmlformats.org/officeDocument/2006/relationships/hyperlink" Target="https://s.yimg.jp/images/docs/ir/archives/vsreport/yuho2005-vsreport.pdf" TargetMode="External" Id="rId2026"/><Relationship Type="http://schemas.openxmlformats.org/officeDocument/2006/relationships/hyperlink" Target="https://query1.finance.yahoo.com/v8/finance/chart/4689.T" TargetMode="External" Id="rId2027"/><Relationship Type="http://schemas.openxmlformats.org/officeDocument/2006/relationships/hyperlink" Target="https://www.lycorp.co.jp/news/archive/Y/ja/ja20050720_B.pdf" TargetMode="External" Id="rId2028"/><Relationship Type="http://schemas.openxmlformats.org/officeDocument/2006/relationships/hyperlink" Target="https://www.lycorp.co.jp/news/archive/Y/ja/ja20051005_A.pdf" TargetMode="External" Id="rId2029"/><Relationship Type="http://schemas.openxmlformats.org/officeDocument/2006/relationships/hyperlink" Target="https://s.yimg.jp/images/docs/ir/archives/vsreport/yuho2005-vsreport.pdf" TargetMode="External" Id="rId2030"/><Relationship Type="http://schemas.openxmlformats.org/officeDocument/2006/relationships/hyperlink" Target="https://s.yimg.jp/images/docs/ir/archives/vsreport/yuho200610-vsreport.pdf" TargetMode="External" Id="rId2031"/><Relationship Type="http://schemas.openxmlformats.org/officeDocument/2006/relationships/hyperlink" Target="https://www.lycorp.co.jp/news/archive/Y/ja/ja20070620_B.pdf" TargetMode="External" Id="rId2032"/><Relationship Type="http://schemas.openxmlformats.org/officeDocument/2006/relationships/hyperlink" Target="https://s.yimg.jp/images/docs/ir/archives/vsreport/yuho2009-vsreport.pdf" TargetMode="External" Id="rId2033"/><Relationship Type="http://schemas.openxmlformats.org/officeDocument/2006/relationships/hyperlink" Target="https://www.lycorp.co.jp/en/ir/news/news8008776310431548770/main/0/link/en20100611.pdf" TargetMode="External" Id="rId2034"/><Relationship Type="http://schemas.openxmlformats.org/officeDocument/2006/relationships/hyperlink" Target="https://s.yimg.jp/images/docs/ir/archives/vsreport/yuho2010-vsreport.pdf" TargetMode="External" Id="rId2035"/><Relationship Type="http://schemas.openxmlformats.org/officeDocument/2006/relationships/hyperlink" Target="https://www.lycorp.co.jp/ja/ir/library/securities/main/010/teaserItems2/0/linkList/0/link/yuho2011-vsreport.pdf" TargetMode="External" Id="rId2036"/><Relationship Type="http://schemas.openxmlformats.org/officeDocument/2006/relationships/hyperlink" Target="https://s.yimg.jp/i/docs/ir/archives/vsreport/yuho2013-vsreport.pdf" TargetMode="External" Id="rId2037"/><Relationship Type="http://schemas.openxmlformats.org/officeDocument/2006/relationships/hyperlink" Target="https://internet.watch.impress.co.jp/docs/news/362387.html" TargetMode="External" Id="rId2038"/><Relationship Type="http://schemas.openxmlformats.org/officeDocument/2006/relationships/hyperlink" Target="https://query1.finance.yahoo.com/v8/finance/chart/4689.T" TargetMode="External" Id="rId2039"/><Relationship Type="http://schemas.openxmlformats.org/officeDocument/2006/relationships/hyperlink" Target="https://www.lycorp.co.jp/news/archive/Y/ja/ja20060324_B.pdf" TargetMode="External" Id="rId2040"/><Relationship Type="http://schemas.openxmlformats.org/officeDocument/2006/relationships/hyperlink" Target="https://www.lycorp.co.jp/news/archive/Y/ja/ja20060324_B.pdf" TargetMode="External" Id="rId2041"/><Relationship Type="http://schemas.openxmlformats.org/officeDocument/2006/relationships/hyperlink" Target="https://internet.watch.impress.co.jp/www/article/2002/0306/feye.htm" TargetMode="External" Id="rId2042"/><Relationship Type="http://schemas.openxmlformats.org/officeDocument/2006/relationships/hyperlink" Target="https://web.archive.org/web/2010/http://i.yimg.jp:80/images/docs/ir/archives/vsreport/yuho2005-vsreport.pdf" TargetMode="External" Id="rId2043"/><Relationship Type="http://schemas.openxmlformats.org/officeDocument/2006/relationships/hyperlink" Target="https://web.archive.org/web/20141012091130id_/http://i.yimg.jp/images/docs/ir/archives/gaikyo/2005/20060123-gaikyo-jp.pdf" TargetMode="External" Id="rId2044"/><Relationship Type="http://schemas.openxmlformats.org/officeDocument/2006/relationships/hyperlink" Target="https://query1.finance.yahoo.com/v8/finance/chart/4689.T?period1=1142812800&amp;period2=1143590400&amp;interval=1d" TargetMode="External" Id="rId2045"/><Relationship Type="http://schemas.openxmlformats.org/officeDocument/2006/relationships/hyperlink" Target="https://www.lycorp.co.jp/news/archive/Y/ja/ja20080208_A.pdf" TargetMode="External" Id="rId2046"/><Relationship Type="http://schemas.openxmlformats.org/officeDocument/2006/relationships/hyperlink" Target="https://web.archive.org/web/2010/http://i.yimg.jp/images/docs/ir/archives/tanshin/2009/jp0428tanshin.pdf" TargetMode="External" Id="rId2047"/><Relationship Type="http://schemas.openxmlformats.org/officeDocument/2006/relationships/hyperlink" Target="https://maonline.jp/news/20101115a" TargetMode="External" Id="rId2048"/><Relationship Type="http://schemas.openxmlformats.org/officeDocument/2006/relationships/hyperlink" Target="https://www.ma-cp.com/news/2890/" TargetMode="External" Id="rId2049"/><Relationship Type="http://schemas.openxmlformats.org/officeDocument/2006/relationships/hyperlink" Target="https://dart.fss.or.kr/dsaf001/main.do?rcpNo=20060629000003" TargetMode="External" Id="rId2050"/><Relationship Type="http://schemas.openxmlformats.org/officeDocument/2006/relationships/hyperlink" Target="https://dart.fss.or.kr/dsaf001/main.do?rcpNo=20060629900005" TargetMode="External" Id="rId2051"/><Relationship Type="http://schemas.openxmlformats.org/officeDocument/2006/relationships/hyperlink" Target="https://navercorp.com/media/pressReleasesDetail?seq=27526" TargetMode="External" Id="rId2052"/><Relationship Type="http://schemas.openxmlformats.org/officeDocument/2006/relationships/hyperlink" Target="https://www.etnews.com/200606290067" TargetMode="External" Id="rId2053"/><Relationship Type="http://schemas.openxmlformats.org/officeDocument/2006/relationships/hyperlink" Target="https://www.etoday.co.kr/news/view/92725" TargetMode="External" Id="rId2054"/><Relationship Type="http://schemas.openxmlformats.org/officeDocument/2006/relationships/hyperlink" Target="https://dart.fss.or.kr/dsaf001/main.do?rcpNo=20060629000004" TargetMode="External" Id="rId2055"/><Relationship Type="http://schemas.openxmlformats.org/officeDocument/2006/relationships/hyperlink" Target="https://dart.fss.or.kr/dsaf001/main.do?rcpNo=20060713900043" TargetMode="External" Id="rId2056"/><Relationship Type="http://schemas.openxmlformats.org/officeDocument/2006/relationships/hyperlink" Target="https://dart.fss.or.kr/dsaf001/main.do?rcpNo=20060726000198" TargetMode="External" Id="rId2057"/><Relationship Type="http://schemas.openxmlformats.org/officeDocument/2006/relationships/hyperlink" Target="https://dart.fss.or.kr/dsaf001/main.do?rcpNo=20070330002177" TargetMode="External" Id="rId2058"/><Relationship Type="http://schemas.openxmlformats.org/officeDocument/2006/relationships/hyperlink" Target="https://dart.fss.or.kr/dsaf001/main.do?rcpNo=20070330002177" TargetMode="External" Id="rId2059"/><Relationship Type="http://schemas.openxmlformats.org/officeDocument/2006/relationships/hyperlink" Target="https://dart.fss.or.kr/dsaf001/main.do?rcpNo=20080411002089" TargetMode="External" Id="rId2060"/><Relationship Type="http://schemas.openxmlformats.org/officeDocument/2006/relationships/hyperlink" Target="https://www.ajunews.com/view/20160713111338354" TargetMode="External" Id="rId2061"/><Relationship Type="http://schemas.openxmlformats.org/officeDocument/2006/relationships/hyperlink" Target="https://dart.fss.or.kr/dsaf001/main.do?rcpNo=20090330001200" TargetMode="External" Id="rId2062"/><Relationship Type="http://schemas.openxmlformats.org/officeDocument/2006/relationships/hyperlink" Target="https://dart.fss.or.kr/dsaf001/main.do?rcpNo=20081226000312" TargetMode="External" Id="rId2063"/><Relationship Type="http://schemas.openxmlformats.org/officeDocument/2006/relationships/hyperlink" Target="https://dart.fss.or.kr/dsaf001/main.do?rcpNo=20120329001010" TargetMode="External" Id="rId2064"/><Relationship Type="http://schemas.openxmlformats.org/officeDocument/2006/relationships/hyperlink" Target="https://www.lycorp.co.jp/news/archive/Y/ja/ja20070124_B.pdf" TargetMode="External" Id="rId2065"/><Relationship Type="http://schemas.openxmlformats.org/officeDocument/2006/relationships/hyperlink" Target="https://web.archive.org/web/20141013103938id_/http://i.yimg.jp/images/docs/ir/release/2006/jp20070221.pdf" TargetMode="External" Id="rId2066"/><Relationship Type="http://schemas.openxmlformats.org/officeDocument/2006/relationships/hyperlink" Target="https://web.archive.org/web/20070223100608/http://ir.yahoo.co.jp:80/jp/bizres/gaikyo/20070124/20070124-gaikyo-jp.pdf" TargetMode="External" Id="rId2067"/><Relationship Type="http://schemas.openxmlformats.org/officeDocument/2006/relationships/hyperlink" Target="https://query1.finance.yahoo.com/v8/finance/chart/4689.T?period1=1169164800&amp;period2=1169856000&amp;interval=1d" TargetMode="External" Id="rId2068"/><Relationship Type="http://schemas.openxmlformats.org/officeDocument/2006/relationships/hyperlink" Target="https://web.archive.org/web/2010/http://i.yimg.jp:80/images/docs/ir/archives/vsreport/yuho200610-vsreport.pdf" TargetMode="External" Id="rId2069"/><Relationship Type="http://schemas.openxmlformats.org/officeDocument/2006/relationships/hyperlink" Target="https://www.lycorp.co.jp/news/archive/Y/ja/ja20070620_B.pdf" TargetMode="External" Id="rId2070"/><Relationship Type="http://schemas.openxmlformats.org/officeDocument/2006/relationships/hyperlink" Target="https://web.archive.org/web/2010/http://i.yimg.jp/images/docs/ir/archives/tanshin/2009/jp0428tanshin.pdf" TargetMode="External" Id="rId2071"/><Relationship Type="http://schemas.openxmlformats.org/officeDocument/2006/relationships/hyperlink" Target="https://web.archive.org/web/2010id_/http://i.yimg.jp/images/docs/ir/release/2010/jp20100419.pdf" TargetMode="External" Id="rId2072"/><Relationship Type="http://schemas.openxmlformats.org/officeDocument/2006/relationships/hyperlink" Target="https://web.archive.org/web/2010id_/http://i.yimg.jp/images/docs/ir/release/2010/jp20100611.pdf" TargetMode="External" Id="rId2073"/><Relationship Type="http://schemas.openxmlformats.org/officeDocument/2006/relationships/hyperlink" Target="https://web.archive.org/web/2014/http://i.yimg.jp/images/docs/ir/archives/vsreport/yuho2012-vsreport.pdf" TargetMode="External" Id="rId2074"/><Relationship Type="http://schemas.openxmlformats.org/officeDocument/2006/relationships/hyperlink" Target="https://web.archive.org/web/2015/http://i.yimg.jp/images/docs/ir/archives/vsreport/yuho2013-vsreport.pdf" TargetMode="External" Id="rId2075"/><Relationship Type="http://schemas.openxmlformats.org/officeDocument/2006/relationships/hyperlink" Target="https://web.archive.org/web/20070311233548/http://i.yimg.jp:80/images/docs/investor/release/2007/jp20070221_2.pdf" TargetMode="External" Id="rId2076"/><Relationship Type="http://schemas.openxmlformats.org/officeDocument/2006/relationships/hyperlink" Target="https://i.yimg.jp/images/docs/investor/release/2007/jp20070403.pdf" TargetMode="External" Id="rId2077"/><Relationship Type="http://schemas.openxmlformats.org/officeDocument/2006/relationships/hyperlink" Target="https://web.archive.org/web/20070302082312/http://www.yumenomachi.co.jp:80/news_release/press/070221_1.pdf" TargetMode="External" Id="rId2078"/><Relationship Type="http://schemas.openxmlformats.org/officeDocument/2006/relationships/hyperlink" Target="https://web.archive.org/web/20070302091919/http://www.yumenomachi.co.jp:80/news_release/press/070221_2.pdf" TargetMode="External" Id="rId2079"/><Relationship Type="http://schemas.openxmlformats.org/officeDocument/2006/relationships/hyperlink" Target="https://web.archive.org/web/20070727215928/http://www.yumenomachi.co.jp/news_release/press/070403.pdf" TargetMode="External" Id="rId2080"/><Relationship Type="http://schemas.openxmlformats.org/officeDocument/2006/relationships/hyperlink" Target="https://internet.watch.impress.co.jp/cda/news/2007/02/21/14849.html" TargetMode="External" Id="rId2081"/><Relationship Type="http://schemas.openxmlformats.org/officeDocument/2006/relationships/hyperlink" Target="https://www.lycorp.co.jp/news/archive/Y/ja/ja20040916_A.pdf" TargetMode="External" Id="rId2082"/><Relationship Type="http://schemas.openxmlformats.org/officeDocument/2006/relationships/hyperlink" Target="https://web.archive.org/web/20070223100608/http://ir.yahoo.co.jp:80/jp/bizres/gaikyo/20070124/20070124-gaikyo-jp.pdf" TargetMode="External" Id="rId2083"/><Relationship Type="http://schemas.openxmlformats.org/officeDocument/2006/relationships/hyperlink" Target="https://query1.finance.yahoo.com/v8/finance/chart/4689.T?period1=1171411200&amp;period2=1172275200&amp;interval=1d" TargetMode="External" Id="rId2084"/><Relationship Type="http://schemas.openxmlformats.org/officeDocument/2006/relationships/hyperlink" Target="https://fred.stlouisfed.org/graph/fredgraph.csv?id=DEXJPUS" TargetMode="External" Id="rId2085"/><Relationship Type="http://schemas.openxmlformats.org/officeDocument/2006/relationships/hyperlink" Target="https://web.archive.org/web/20061102153323/http://www.yumenomachi.co.jp:80/news_release/press/061013.pdf" TargetMode="External" Id="rId2086"/><Relationship Type="http://schemas.openxmlformats.org/officeDocument/2006/relationships/hyperlink" Target="https://web.archive.org/web/20101227045545/http://www.ccc.co.jp/fileupload/pdf/news/090326yumenomachi_houmu.pdf" TargetMode="External" Id="rId2087"/><Relationship Type="http://schemas.openxmlformats.org/officeDocument/2006/relationships/hyperlink" Target="https://web.archive.org/web/20111018014635/http://www.yumenomachi.co.jp/news_release/press/20081111.pdf" TargetMode="External" Id="rId2088"/><Relationship Type="http://schemas.openxmlformats.org/officeDocument/2006/relationships/hyperlink" Target="https://i.yimg.jp/images/docs/ir/archives/tanshin/2009/jp0428tanshin.pdf" TargetMode="External" Id="rId2089"/><Relationship Type="http://schemas.openxmlformats.org/officeDocument/2006/relationships/hyperlink" Target="https://disclosure2dl.edinet-fsa.go.jp/searchdocument/pdf/S1000ML9.pdf" TargetMode="External" Id="rId2090"/><Relationship Type="http://schemas.openxmlformats.org/officeDocument/2006/relationships/hyperlink" Target="https://web.archive.org/web/20130203025901/http://yumenomachi.co.jp/ir_information/pdf/20121109-2.pdf" TargetMode="External" Id="rId2091"/><Relationship Type="http://schemas.openxmlformats.org/officeDocument/2006/relationships/hyperlink" Target="https://www2.jpx.co.jp/disc/24840/140120261013550031.pdf" TargetMode="External" Id="rId2092"/><Relationship Type="http://schemas.openxmlformats.org/officeDocument/2006/relationships/hyperlink" Target="https://disclosure2dl.edinet-fsa.go.jp/searchdocument/pdf/S100X153.pdf" TargetMode="External" Id="rId2093"/><Relationship Type="http://schemas.openxmlformats.org/officeDocument/2006/relationships/hyperlink" Target="https://www.lycorp.co.jp/news/archive/Y/ja/ja20070424_A.pdf" TargetMode="External" Id="rId2094"/><Relationship Type="http://schemas.openxmlformats.org/officeDocument/2006/relationships/hyperlink" Target="https://www.lycorp.co.jp/news/archive/Y/ja/ja20070831_A.pdf" TargetMode="External" Id="rId2095"/><Relationship Type="http://schemas.openxmlformats.org/officeDocument/2006/relationships/hyperlink" Target="http://i.yimg.jp/images/docs/ir/archives/tanshin/2008/jp0425tanshin.pdf" TargetMode="External" Id="rId2096"/><Relationship Type="http://schemas.openxmlformats.org/officeDocument/2006/relationships/hyperlink" Target="http://i.yimg.jp/images/docs/ir/archives/tanshin/2009/jp0428tanshin.pdf" TargetMode="External" Id="rId2097"/><Relationship Type="http://schemas.openxmlformats.org/officeDocument/2006/relationships/hyperlink" Target="https://www.itmedia.co.jp/news/articles/0709/03/news069.html" TargetMode="External" Id="rId2098"/><Relationship Type="http://schemas.openxmlformats.org/officeDocument/2006/relationships/hyperlink" Target="https://www.itmedia.co.jp/news/articles/0801/30/news126.html" TargetMode="External" Id="rId2099"/><Relationship Type="http://schemas.openxmlformats.org/officeDocument/2006/relationships/hyperlink" Target="https://www.itmedia.co.jp/news/articles/0908/28/news071.html" TargetMode="External" Id="rId2100"/><Relationship Type="http://schemas.openxmlformats.org/officeDocument/2006/relationships/hyperlink" Target="https://www.lycorp.co.jp/news/archive/Y/ja/ja20100727_A.pdf" TargetMode="External" Id="rId2101"/><Relationship Type="http://schemas.openxmlformats.org/officeDocument/2006/relationships/hyperlink" Target="https://query1.finance.yahoo.com/v8/finance/chart/4689.T?period1=1176768000&amp;period2=1188864000&amp;interval=1d" TargetMode="External" Id="rId2102"/><Relationship Type="http://schemas.openxmlformats.org/officeDocument/2006/relationships/hyperlink" Target="https://www.lycorp.co.jp/news/archive/Y/ja/ja20080220_B.pdf" TargetMode="External" Id="rId2103"/><Relationship Type="http://schemas.openxmlformats.org/officeDocument/2006/relationships/hyperlink" Target="http://i.yimg.jp/images/docs/ir/archives/tanshin/2008/jp0425tanshin.pdf" TargetMode="External" Id="rId2104"/><Relationship Type="http://schemas.openxmlformats.org/officeDocument/2006/relationships/hyperlink" Target="https://internet.watch.impress.co.jp/cda/news/2007/12/13/17867.html" TargetMode="External" Id="rId2105"/><Relationship Type="http://schemas.openxmlformats.org/officeDocument/2006/relationships/hyperlink" Target="https://www.itmedia.co.jp/news/articles/0807/17/news105.html" TargetMode="External" Id="rId2106"/><Relationship Type="http://schemas.openxmlformats.org/officeDocument/2006/relationships/hyperlink" Target="https://i.yimg.jp/images/docs/ir/archives/tanshin/2009/jp0428tanshin.pdf" TargetMode="External" Id="rId2107"/><Relationship Type="http://schemas.openxmlformats.org/officeDocument/2006/relationships/hyperlink" Target="https://www.lycorp.co.jp/ja/ir/library/securities/main/010/teaserItems2/0/linkList/0/link/yuho2011-vsreport.pdf" TargetMode="External" Id="rId2108"/><Relationship Type="http://schemas.openxmlformats.org/officeDocument/2006/relationships/hyperlink" Target="http://i.yimg.jp/images/docs/ir/archives/tanshin/2008/jp0425tanshin.pdf" TargetMode="External" Id="rId2109"/><Relationship Type="http://schemas.openxmlformats.org/officeDocument/2006/relationships/hyperlink" Target="https://query1.finance.yahoo.com/v8/finance/chart/4689.T?period1=1176768000&amp;period2=1188864000&amp;interval=1d" TargetMode="External" Id="rId2110"/><Relationship Type="http://schemas.openxmlformats.org/officeDocument/2006/relationships/hyperlink" Target="https://query1.finance.yahoo.com/v8/finance/chart/JPY=X?period1=1188345600&amp;period2=1203638400&amp;interval=1d" TargetMode="External" Id="rId2111"/><Relationship Type="http://schemas.openxmlformats.org/officeDocument/2006/relationships/hyperlink" Target="https://www.lycorp.co.jp/news/archive/Y/ja/ja20070831_A.pdf" TargetMode="External" Id="rId2112"/><Relationship Type="http://schemas.openxmlformats.org/officeDocument/2006/relationships/hyperlink" Target="https://www.lycorp.co.jp/news/archive/Y/ja/ja20080220_B.pdf" TargetMode="External" Id="rId2113"/><Relationship Type="http://schemas.openxmlformats.org/officeDocument/2006/relationships/hyperlink" Target="http://i.yimg.jp/images/docs/ir/archives/tanshin/2008/jp0425tanshin.pdf" TargetMode="External" Id="rId2114"/><Relationship Type="http://schemas.openxmlformats.org/officeDocument/2006/relationships/hyperlink" Target="https://internet.watch.impress.co.jp/cda/news/2007/12/13/17867.html" TargetMode="External" Id="rId2115"/><Relationship Type="http://schemas.openxmlformats.org/officeDocument/2006/relationships/hyperlink" Target="https://www.itmedia.co.jp/news/articles/0807/17/news105.html" TargetMode="External" Id="rId2116"/><Relationship Type="http://schemas.openxmlformats.org/officeDocument/2006/relationships/hyperlink" Target="https://i.yimg.jp/images/docs/ir/archives/tanshin/2009/jp0428tanshin.pdf" TargetMode="External" Id="rId2117"/><Relationship Type="http://schemas.openxmlformats.org/officeDocument/2006/relationships/hyperlink" Target="https://www.lycorp.co.jp/ja/ir/library/securities/main/010/teaserItems2/0/linkList/0/link/yuho2011-vsreport.pdf" TargetMode="External" Id="rId2118"/><Relationship Type="http://schemas.openxmlformats.org/officeDocument/2006/relationships/hyperlink" Target="https://www.lycorp.co.jp/news/archive/Y/ja/ja20080220_B.pdf" TargetMode="External" Id="rId2119"/><Relationship Type="http://schemas.openxmlformats.org/officeDocument/2006/relationships/hyperlink" Target="https://query1.finance.yahoo.com/v8/finance/chart/4689.T?period1=1203206400&amp;period2=1203724800&amp;interval=1d" TargetMode="External" Id="rId2120"/><Relationship Type="http://schemas.openxmlformats.org/officeDocument/2006/relationships/hyperlink" Target="https://query1.finance.yahoo.com/v8/finance/chart/JPY=X?period1=1188345600&amp;period2=1203638400&amp;interval=1d" TargetMode="External" Id="rId2121"/><Relationship Type="http://schemas.openxmlformats.org/officeDocument/2006/relationships/hyperlink" Target="http://i.yimg.jp/images/docs/ir/archives/tanshin/2008/jp0425tanshin.pdf" TargetMode="External" Id="rId2122"/><Relationship Type="http://schemas.openxmlformats.org/officeDocument/2006/relationships/hyperlink" Target="https://ssl4.eir-parts.net/doc/2491/yuho_pdf/0070FKIF/00.pdf" TargetMode="External" Id="rId2123"/><Relationship Type="http://schemas.openxmlformats.org/officeDocument/2006/relationships/hyperlink" Target="https://ssl4.eir-parts.net/doc/2491/yuho_pdf/S000026B/00.pdf" TargetMode="External" Id="rId2124"/><Relationship Type="http://schemas.openxmlformats.org/officeDocument/2006/relationships/hyperlink" Target="https://ssl4.eir-parts.net/doc/2491/tdnet/576658/00.pdf" TargetMode="External" Id="rId2125"/><Relationship Type="http://schemas.openxmlformats.org/officeDocument/2006/relationships/hyperlink" Target="https://ssl4.eir-parts.net/doc/2491/tdnet/576860/00.pdf" TargetMode="External" Id="rId2126"/><Relationship Type="http://schemas.openxmlformats.org/officeDocument/2006/relationships/hyperlink" Target="https://ssl4.eir-parts.net/doc/2491/yuho_pdf/S0001FRK/00.pdf" TargetMode="External" Id="rId2127"/><Relationship Type="http://schemas.openxmlformats.org/officeDocument/2006/relationships/hyperlink" Target="https://ssl4.eir-parts.net/doc/2491/tdnet/677338/00.pdf" TargetMode="External" Id="rId2128"/><Relationship Type="http://schemas.openxmlformats.org/officeDocument/2006/relationships/hyperlink" Target="https://ssl4.eir-parts.net/doc/2491/yuho_pdf/S0002SDW/00.pdf" TargetMode="External" Id="rId2129"/><Relationship Type="http://schemas.openxmlformats.org/officeDocument/2006/relationships/hyperlink" Target="https://ssl4.eir-parts.net/doc/2491/yuho_pdf/S0005FKF/00.pdf" TargetMode="External" Id="rId2130"/><Relationship Type="http://schemas.openxmlformats.org/officeDocument/2006/relationships/hyperlink" Target="https://s.yimg.jp/images/docs/ir/archives/vsreport/yuho200610-vsreport.pdf" TargetMode="External" Id="rId2131"/><Relationship Type="http://schemas.openxmlformats.org/officeDocument/2006/relationships/hyperlink" Target="https://query1.finance.yahoo.com/v8/finance/chart/2491.T?period1=946684800&amp;period2=1793000000&amp;interval=1d&amp;events=split" TargetMode="External" Id="rId2132"/><Relationship Type="http://schemas.openxmlformats.org/officeDocument/2006/relationships/hyperlink" Target="https://www.federalreserve.gov/releases/h10/hist/dat00_ja.htm" TargetMode="External" Id="rId2133"/><Relationship Type="http://schemas.openxmlformats.org/officeDocument/2006/relationships/hyperlink" Target="https://disclosure2dl.edinet-fsa.go.jp/searchdocument/pdf/S100YBXD.pdf" TargetMode="External" Id="rId2134"/><Relationship Type="http://schemas.openxmlformats.org/officeDocument/2006/relationships/hyperlink" Target="https://dart.fss.or.kr/dsaf001/main.do?rcpNo=20220304000687" TargetMode="External" Id="rId2135"/><Relationship Type="http://schemas.openxmlformats.org/officeDocument/2006/relationships/hyperlink" Target="https://dart.fss.or.kr/dsaf001/main.do?rcpNo=20081222800074" TargetMode="External" Id="rId2136"/><Relationship Type="http://schemas.openxmlformats.org/officeDocument/2006/relationships/hyperlink" Target="https://navercorp.com/media/pressReleasesDetail?seq=26773" TargetMode="External" Id="rId2137"/><Relationship Type="http://schemas.openxmlformats.org/officeDocument/2006/relationships/hyperlink" Target="https://dart.fss.or.kr/dsaf001/main.do?rcpNo=20090123000149" TargetMode="External" Id="rId2138"/><Relationship Type="http://schemas.openxmlformats.org/officeDocument/2006/relationships/hyperlink" Target="https://dart.fss.or.kr/dsaf001/main.do?rcpNo=20080411002089" TargetMode="External" Id="rId2139"/><Relationship Type="http://schemas.openxmlformats.org/officeDocument/2006/relationships/hyperlink" Target="https://dart.fss.or.kr/dsaf001/main.do?rcpNo=20090330001200" TargetMode="External" Id="rId2140"/><Relationship Type="http://schemas.openxmlformats.org/officeDocument/2006/relationships/hyperlink" Target="https://dart.fss.or.kr/dsaf001/main.do?rcpNo=20100331002717" TargetMode="External" Id="rId2141"/><Relationship Type="http://schemas.openxmlformats.org/officeDocument/2006/relationships/hyperlink" Target="https://dart.fss.or.kr/dsaf001/main.do?rcpNo=20100331002717" TargetMode="External" Id="rId2142"/><Relationship Type="http://schemas.openxmlformats.org/officeDocument/2006/relationships/hyperlink" Target="https://dart.fss.or.kr/dsaf001/main.do?rcpNo=20110331001371" TargetMode="External" Id="rId2143"/><Relationship Type="http://schemas.openxmlformats.org/officeDocument/2006/relationships/hyperlink" Target="https://dart.fss.or.kr/dsaf001/main.do?rcpNo=20120329001010" TargetMode="External" Id="rId2144"/><Relationship Type="http://schemas.openxmlformats.org/officeDocument/2006/relationships/hyperlink" Target="https://zdnet.co.kr/view/?no=20131105110919" TargetMode="External" Id="rId2145"/><Relationship Type="http://schemas.openxmlformats.org/officeDocument/2006/relationships/hyperlink" Target="https://dart.fss.or.kr/dsaf001/main.do?rcpNo=20140331002244" TargetMode="External" Id="rId2146"/><Relationship Type="http://schemas.openxmlformats.org/officeDocument/2006/relationships/hyperlink" Target="https://web.archive.org/web/20101227045545/http://www.ccc.co.jp/fileupload/pdf/news/090326yumenomachi_houmu.pdf" TargetMode="External" Id="rId2147"/><Relationship Type="http://schemas.openxmlformats.org/officeDocument/2006/relationships/hyperlink" Target="https://web.archive.org/web/20101227051600/http://www.ccc.co.jp/fileupload/pdf/news/090326yumenomachi.pdf" TargetMode="External" Id="rId2148"/><Relationship Type="http://schemas.openxmlformats.org/officeDocument/2006/relationships/hyperlink" Target="https://web.archive.org/web/20111018021154/http://www.yumenomachi.co.jp/news_release/press/20090326-2.pdf" TargetMode="External" Id="rId2149"/><Relationship Type="http://schemas.openxmlformats.org/officeDocument/2006/relationships/hyperlink" Target="https://i.yimg.jp/images/docs/ir/archives/tanshin/2009/jp0428tanshin.pdf" TargetMode="External" Id="rId2150"/><Relationship Type="http://schemas.openxmlformats.org/officeDocument/2006/relationships/hyperlink" Target="https://i.yimg.jp/images/docs/ir/archives/tanshin/2009/jp0127tanshin.pdf" TargetMode="External" Id="rId2151"/><Relationship Type="http://schemas.openxmlformats.org/officeDocument/2006/relationships/hyperlink" Target="https://web.archive.org/web/20090407093641/http://www.ccc.co.jp:80/fileupload/pdf/ir/H20.12_%E6%B1%BA%E7%AE%97%E7%9F%AD%E4%BF%A1.pdf" TargetMode="External" Id="rId2152"/><Relationship Type="http://schemas.openxmlformats.org/officeDocument/2006/relationships/hyperlink" Target="https://i.yimg.jp/images/docs/ir/release/2008/jp20090324.pdf" TargetMode="External" Id="rId2153"/><Relationship Type="http://schemas.openxmlformats.org/officeDocument/2006/relationships/hyperlink" Target="https://query1.finance.yahoo.com/v8/finance/chart/4689.T?period1=1237507200&amp;period2=1238198400&amp;interval=1d" TargetMode="External" Id="rId2154"/><Relationship Type="http://schemas.openxmlformats.org/officeDocument/2006/relationships/hyperlink" Target="https://fred.stlouisfed.org/graph/fredgraph.csv?id=DEXJPUS" TargetMode="External" Id="rId2155"/><Relationship Type="http://schemas.openxmlformats.org/officeDocument/2006/relationships/hyperlink" Target="https://web.archive.org/web/20111018014635/http://www.yumenomachi.co.jp/news_release/press/20081111.pdf" TargetMode="External" Id="rId2156"/><Relationship Type="http://schemas.openxmlformats.org/officeDocument/2006/relationships/hyperlink" Target="https://web.archive.org/web/20111018015315/http://www.yumenomachi.co.jp/news_release/press/20091009-1.pdf" TargetMode="External" Id="rId2157"/><Relationship Type="http://schemas.openxmlformats.org/officeDocument/2006/relationships/hyperlink" Target="https://web.archive.org/web/20111018012724/http://www.yumenomachi.co.jp/news_release/press/20101008-3.pdf" TargetMode="External" Id="rId2158"/><Relationship Type="http://schemas.openxmlformats.org/officeDocument/2006/relationships/hyperlink" Target="https://web.archive.org/web/20121008114844/http://www.yumenomachi.co.jp/news_release/press/20111111.pdf" TargetMode="External" Id="rId2159"/><Relationship Type="http://schemas.openxmlformats.org/officeDocument/2006/relationships/hyperlink" Target="https://web.archive.org/web/20130203025901/http://yumenomachi.co.jp/ir_information/pdf/20121109-2.pdf" TargetMode="External" Id="rId2160"/><Relationship Type="http://schemas.openxmlformats.org/officeDocument/2006/relationships/hyperlink" Target="https://web.archive.org/web/20130806122526/http://www.yumenomachi.co.jp/ir_information/pdf/20130716_2.pdf" TargetMode="External" Id="rId2161"/><Relationship Type="http://schemas.openxmlformats.org/officeDocument/2006/relationships/hyperlink" Target="https://disclosure2dl.edinet-fsa.go.jp/searchdocument/pdf/S1000ML9.pdf" TargetMode="External" Id="rId2162"/><Relationship Type="http://schemas.openxmlformats.org/officeDocument/2006/relationships/hyperlink" Target="https://web.archive.org/web/20101227113155/http://www.ccc.co.jp/fileupload/pdf/news/090529TSUTAYA_DEMAEKAN.pdf" TargetMode="External" Id="rId2163"/><Relationship Type="http://schemas.openxmlformats.org/officeDocument/2006/relationships/hyperlink" Target="https://disclosure2dl.edinet-fsa.go.jp/searchdocument/pdf/S100PPM7.pdf" TargetMode="External" Id="rId2164"/><Relationship Type="http://schemas.openxmlformats.org/officeDocument/2006/relationships/hyperlink" Target="https://www2.jpx.co.jp/disc/24840/140120261013550031.pdf" TargetMode="External" Id="rId2165"/><Relationship Type="http://schemas.openxmlformats.org/officeDocument/2006/relationships/hyperlink" Target="http://web.archive.org/web/20090413045208/http://pr.yahoo.co.jp:80/release/2009/0407a.html" TargetMode="External" Id="rId2166"/><Relationship Type="http://schemas.openxmlformats.org/officeDocument/2006/relationships/hyperlink" Target="https://maonline.jp/news/20090407f" TargetMode="External" Id="rId2167"/><Relationship Type="http://schemas.openxmlformats.org/officeDocument/2006/relationships/hyperlink" Target="https://internet.watch.impress.co.jp/cda/news/2009/03/16/22799.html" TargetMode="External" Id="rId2168"/><Relationship Type="http://schemas.openxmlformats.org/officeDocument/2006/relationships/hyperlink" Target="https://www.unext-hd.co.jp/ir/archive/pdf/2009/FY_fs.pdf" TargetMode="External" Id="rId2169"/><Relationship Type="http://schemas.openxmlformats.org/officeDocument/2006/relationships/hyperlink" Target="https://www.sec.gov/Archives/edgar/data/1011006/000119312509199964/dex991.htm" TargetMode="External" Id="rId2170"/><Relationship Type="http://schemas.openxmlformats.org/officeDocument/2006/relationships/hyperlink" Target="https://query1.finance.yahoo.com/v8/finance/chart/4689.T?period1=1238544000&amp;period2=1239321600&amp;interval=1d" TargetMode="External" Id="rId2171"/><Relationship Type="http://schemas.openxmlformats.org/officeDocument/2006/relationships/hyperlink" Target="https://www.sec.gov/Archives/edgar/data/1011006/000119312510221089/dex991.htm" TargetMode="External" Id="rId2172"/><Relationship Type="http://schemas.openxmlformats.org/officeDocument/2006/relationships/hyperlink" Target="https://av.watch.impress.co.jp/docs/news/110505.html" TargetMode="External" Id="rId2173"/><Relationship Type="http://schemas.openxmlformats.org/officeDocument/2006/relationships/hyperlink" Target="https://internet.watch.impress.co.jp/docs/news/345179.html" TargetMode="External" Id="rId2174"/><Relationship Type="http://schemas.openxmlformats.org/officeDocument/2006/relationships/hyperlink" Target="https://internet.watch.impress.co.jp/docs/news/356673.html" TargetMode="External" Id="rId2175"/><Relationship Type="http://schemas.openxmlformats.org/officeDocument/2006/relationships/hyperlink" Target="https://edinetdb.jp/company/E05000/text?fy=2021" TargetMode="External" Id="rId2176"/><Relationship Type="http://schemas.openxmlformats.org/officeDocument/2006/relationships/hyperlink" Target="https://assets.minkabu.jp/news/article_media_content/urn:newsml:tdnet.info:20231025570920/140120231025570920.pdf" TargetMode="External" Id="rId2177"/><Relationship Type="http://schemas.openxmlformats.org/officeDocument/2006/relationships/hyperlink" Target="https://corp.zozo.com/ir-info/files/pdf/disclosure_jp_34.pdf" TargetMode="External" Id="rId2178"/><Relationship Type="http://schemas.openxmlformats.org/officeDocument/2006/relationships/hyperlink" Target="https://corp.zozo.com/ir-info/files/pdf/disclosure_jp_46.pdf" TargetMode="External" Id="rId2179"/><Relationship Type="http://schemas.openxmlformats.org/officeDocument/2006/relationships/hyperlink" Target="https://maonline.jp/news/20110527c" TargetMode="External" Id="rId2180"/><Relationship Type="http://schemas.openxmlformats.org/officeDocument/2006/relationships/hyperlink" Target="https://corp.zozo.com/ir-info/files/pdf/past_37.pdf" TargetMode="External" Id="rId2181"/><Relationship Type="http://schemas.openxmlformats.org/officeDocument/2006/relationships/hyperlink" Target="https://corp.zozo.com/ir-info/files/pdf/past_49.pdf" TargetMode="External" Id="rId2182"/><Relationship Type="http://schemas.openxmlformats.org/officeDocument/2006/relationships/hyperlink" Target="https://corp.zozo.com/ir-info/files/pdf/past_45.pdf" TargetMode="External" Id="rId2183"/><Relationship Type="http://schemas.openxmlformats.org/officeDocument/2006/relationships/hyperlink" Target="https://corp.zozo.com/ir-info/files/pdf/past_55.pdf" TargetMode="External" Id="rId2184"/><Relationship Type="http://schemas.openxmlformats.org/officeDocument/2006/relationships/hyperlink" Target="https://corp.zozo.com/ir-info/files/pdf/past_60.pdf" TargetMode="External" Id="rId2185"/><Relationship Type="http://schemas.openxmlformats.org/officeDocument/2006/relationships/hyperlink" Target="https://corp.zozo.com/ir-info/files/pdf/past_61.pdf" TargetMode="External" Id="rId2186"/><Relationship Type="http://schemas.openxmlformats.org/officeDocument/2006/relationships/hyperlink" Target="https://corp.zozo.com/ir-info/files/pdf/past_85.pdf" TargetMode="External" Id="rId2187"/><Relationship Type="http://schemas.openxmlformats.org/officeDocument/2006/relationships/hyperlink" Target="https://corp.zozo.com/ir-info/files/pdf/past_97.pdf" TargetMode="External" Id="rId2188"/><Relationship Type="http://schemas.openxmlformats.org/officeDocument/2006/relationships/hyperlink" Target="https://corp.zozo.com/ir-info/files/pdf/past_109.pdf" TargetMode="External" Id="rId2189"/><Relationship Type="http://schemas.openxmlformats.org/officeDocument/2006/relationships/hyperlink" Target="https://corp.zozo.com/ir-info/files/pdf/past_123.pdf" TargetMode="External" Id="rId2190"/><Relationship Type="http://schemas.openxmlformats.org/officeDocument/2006/relationships/hyperlink" Target="https://corp.zozo.com/ir-info/files/pdf/disclosure_jp_121.pdf" TargetMode="External" Id="rId2191"/><Relationship Type="http://schemas.openxmlformats.org/officeDocument/2006/relationships/hyperlink" Target="https://corp.zozo.com/ir-info/files/pdf/past_138.pdf" TargetMode="External" Id="rId2192"/><Relationship Type="http://schemas.openxmlformats.org/officeDocument/2006/relationships/hyperlink" Target="https://corp.zozo.com/ir-info/files/pdf/disclosure_jp_131.pdf" TargetMode="External" Id="rId2193"/><Relationship Type="http://schemas.openxmlformats.org/officeDocument/2006/relationships/hyperlink" Target="https://corp.zozo.com/ir-info/files/pdf/past_154.pdf" TargetMode="External" Id="rId2194"/><Relationship Type="http://schemas.openxmlformats.org/officeDocument/2006/relationships/hyperlink" Target="https://corp.zozo.com/ir-info/files/pdf/5514eed1b71105c131434bde152dc1cb1b838f0a.pdf" TargetMode="External" Id="rId2195"/><Relationship Type="http://schemas.openxmlformats.org/officeDocument/2006/relationships/hyperlink" Target="https://corp.zozo.com/ir-info/files/pdf/19002bb7b28f1d462fcaba54a723e0b48eb395eb.pdf" TargetMode="External" Id="rId2196"/><Relationship Type="http://schemas.openxmlformats.org/officeDocument/2006/relationships/hyperlink" Target="https://www.federalreserve.gov/releases/h10/hist/dat00_ja.htm" TargetMode="External" Id="rId2197"/><Relationship Type="http://schemas.openxmlformats.org/officeDocument/2006/relationships/hyperlink" Target="https://query1.finance.yahoo.com/v8/finance/chart/3092.T?period1=1305849600&amp;period2=1308009600&amp;interval=1d" TargetMode="External" Id="rId2198"/><Relationship Type="http://schemas.openxmlformats.org/officeDocument/2006/relationships/hyperlink" Target="https://www2.jpx.co.jp/disc/30920/140120191114426578.pdf" TargetMode="External" Id="rId2199"/><Relationship Type="http://schemas.openxmlformats.org/officeDocument/2006/relationships/hyperlink" Target="https://www.lycorp.co.jp/news/archive/Z/en/en20210301_B.pdf" TargetMode="External" Id="rId2200"/><Relationship Type="http://schemas.openxmlformats.org/officeDocument/2006/relationships/hyperlink" Target="https://dart.fss.or.kr/dsaf001/main.do?rcpNo=20220304000687" TargetMode="External" Id="rId2201"/><Relationship Type="http://schemas.openxmlformats.org/officeDocument/2006/relationships/hyperlink" Target="https://dart.fss.or.kr/dsaf001/main.do?rcpNo=20120329001010" TargetMode="External" Id="rId2202"/><Relationship Type="http://schemas.openxmlformats.org/officeDocument/2006/relationships/hyperlink" Target="https://dart.fss.or.kr/dsaf001/main.do?rcpNo=20120329001010" TargetMode="External" Id="rId2203"/><Relationship Type="http://schemas.openxmlformats.org/officeDocument/2006/relationships/hyperlink" Target="https://dart.fss.or.kr/dsaf001/main.do?rcpNo=20130401002241" TargetMode="External" Id="rId2204"/><Relationship Type="http://schemas.openxmlformats.org/officeDocument/2006/relationships/hyperlink" Target="https://dart.fss.or.kr/dsaf001/main.do?rcpNo=20130401002241" TargetMode="External" Id="rId2205"/><Relationship Type="http://schemas.openxmlformats.org/officeDocument/2006/relationships/hyperlink" Target="https://dart.fss.or.kr/dsaf001/main.do?rcpNo=20140331002244" TargetMode="External" Id="rId2206"/><Relationship Type="http://schemas.openxmlformats.org/officeDocument/2006/relationships/hyperlink" Target="https://dart.fss.or.kr/dsaf001/main.do?rcpNo=20140331002244" TargetMode="External" Id="rId2207"/><Relationship Type="http://schemas.openxmlformats.org/officeDocument/2006/relationships/hyperlink" Target="https://dart.fss.or.kr/dsaf001/main.do?rcpNo=20140331002244" TargetMode="External" Id="rId2208"/><Relationship Type="http://schemas.openxmlformats.org/officeDocument/2006/relationships/hyperlink" Target="https://dart.fss.or.kr/dsaf001/main.do?rcpNo=20150331003278" TargetMode="External" Id="rId2209"/><Relationship Type="http://schemas.openxmlformats.org/officeDocument/2006/relationships/hyperlink" Target="https://dart.fss.or.kr/dsaf001/main.do?rcpNo=20170331004699" TargetMode="External" Id="rId2210"/><Relationship Type="http://schemas.openxmlformats.org/officeDocument/2006/relationships/hyperlink" Target="https://dart.fss.or.kr/dsaf001/main.do?rcpNo=20120329001010" TargetMode="External" Id="rId2211"/><Relationship Type="http://schemas.openxmlformats.org/officeDocument/2006/relationships/hyperlink" Target="https://query1.finance.yahoo.com/v8/finance/chart/035420.KS?period1=1318550400&amp;period2=1319155200&amp;interval=1d" TargetMode="External" Id="rId2212"/><Relationship Type="http://schemas.openxmlformats.org/officeDocument/2006/relationships/hyperlink" Target="https://maonline.jp/news/20120315b" TargetMode="External" Id="rId2213"/><Relationship Type="http://schemas.openxmlformats.org/officeDocument/2006/relationships/hyperlink" Target="https://www.ma-cp.com/news/4390/" TargetMode="External" Id="rId2214"/><Relationship Type="http://schemas.openxmlformats.org/officeDocument/2006/relationships/hyperlink" Target="https://irbank.net/E21327/results" TargetMode="External" Id="rId2215"/><Relationship Type="http://schemas.openxmlformats.org/officeDocument/2006/relationships/hyperlink" Target="https://netshop.impress.co.jp/node/2179" TargetMode="External" Id="rId2216"/><Relationship Type="http://schemas.openxmlformats.org/officeDocument/2006/relationships/hyperlink" Target="https://assets.minkabu.jp/news/article_media_content/urn:newsml:tdnet.info:20141001052250/140120141001052250.pdf" TargetMode="External" Id="rId2217"/><Relationship Type="http://schemas.openxmlformats.org/officeDocument/2006/relationships/hyperlink" Target="https://thebridge.jp/2013/08/yahoo-japan-venture-republic" TargetMode="External" Id="rId2218"/><Relationship Type="http://schemas.openxmlformats.org/officeDocument/2006/relationships/hyperlink" Target="https://www.travelvoice.jp/20180711-114242" TargetMode="External" Id="rId2219"/><Relationship Type="http://schemas.openxmlformats.org/officeDocument/2006/relationships/hyperlink" Target="https://www.bridge-salon.jp/upload/tekiji_pdf/T~~61910~000000~1402~0~20251128~1900~20251128511884G.pdf" TargetMode="External" Id="rId2220"/><Relationship Type="http://schemas.openxmlformats.org/officeDocument/2006/relationships/hyperlink" Target="https://www.lycorp.co.jp/news/archive/Y/ja/ja20120911_A.pdf" TargetMode="External" Id="rId2221"/><Relationship Type="http://schemas.openxmlformats.org/officeDocument/2006/relationships/hyperlink" Target="https://thenextweb.com/news/yahoo-japan-buys-community-factory-12-5-million-furthering-mobile-push" TargetMode="External" Id="rId2222"/><Relationship Type="http://schemas.openxmlformats.org/officeDocument/2006/relationships/hyperlink" Target="https://www.gamebusiness.jp/article/2012/09/11/6759.html" TargetMode="External" Id="rId2223"/><Relationship Type="http://schemas.openxmlformats.org/officeDocument/2006/relationships/hyperlink" Target="https://www.gamebusiness.jp/article/2011/01/28/2971.html" TargetMode="External" Id="rId2224"/><Relationship Type="http://schemas.openxmlformats.org/officeDocument/2006/relationships/hyperlink" Target="https://www.atpress.ne.jp/news/10777" TargetMode="External" Id="rId2225"/><Relationship Type="http://schemas.openxmlformats.org/officeDocument/2006/relationships/hyperlink" Target="https://www.sec.gov/Archives/edgar/data/1011006/000119312512406831/0001193125-12-406831.txt" TargetMode="External" Id="rId2226"/><Relationship Type="http://schemas.openxmlformats.org/officeDocument/2006/relationships/hyperlink" Target="https://query1.finance.yahoo.com/v8/finance/chart/4689.T?period1=1346889600&amp;period2=1347580800&amp;interval=1d" TargetMode="External" Id="rId2227"/><Relationship Type="http://schemas.openxmlformats.org/officeDocument/2006/relationships/hyperlink" Target="https://thebridge.jp/2013/03/widgely-community-factory-yahoo-japan" TargetMode="External" Id="rId2228"/><Relationship Type="http://schemas.openxmlformats.org/officeDocument/2006/relationships/hyperlink" Target="https://assets.minkabu.jp/news/article_media_content/urn:newsml:tdnet.info:20141120083734/140120141120083734.pdf" TargetMode="External" Id="rId2229"/><Relationship Type="http://schemas.openxmlformats.org/officeDocument/2006/relationships/hyperlink" Target="https://www.businessinsider.jp/post-109035" TargetMode="External" Id="rId2230"/><Relationship Type="http://schemas.openxmlformats.org/officeDocument/2006/relationships/hyperlink" Target="https://i.yimg.jp/images/docs/ir/release/2012/jp20121207.pdf" TargetMode="External" Id="rId2231"/><Relationship Type="http://schemas.openxmlformats.org/officeDocument/2006/relationships/hyperlink" Target="https://group.softbank/en/news/press/20121207" TargetMode="External" Id="rId2232"/><Relationship Type="http://schemas.openxmlformats.org/officeDocument/2006/relationships/hyperlink" Target="https://i.yimg.jp/i/docs/ir/archives/tanshin/2012/jp1024tanshin.pdf" TargetMode="External" Id="rId2233"/><Relationship Type="http://schemas.openxmlformats.org/officeDocument/2006/relationships/hyperlink" Target="https://query1.finance.yahoo.com/v8/finance/chart/4689.T?period1=1354492800&amp;period2=1354924800&amp;interval=1d" TargetMode="External" Id="rId2234"/><Relationship Type="http://schemas.openxmlformats.org/officeDocument/2006/relationships/hyperlink" Target="https://fred.stlouisfed.org/graph/fredgraph.csv?id=DEXJPUS" TargetMode="External" Id="rId2235"/><Relationship Type="http://schemas.openxmlformats.org/officeDocument/2006/relationships/hyperlink" Target="https://i.yimg.jp/images/docs/ir/release/2014/jp20141022.pdf" TargetMode="External" Id="rId2236"/><Relationship Type="http://schemas.openxmlformats.org/officeDocument/2006/relationships/hyperlink" Target="https://disclosure2dl.edinet-fsa.go.jp/searchdocument/pdf/S10020WN.pdf" TargetMode="External" Id="rId2237"/><Relationship Type="http://schemas.openxmlformats.org/officeDocument/2006/relationships/hyperlink" Target="https://news.microsoft.com/source/1999/03/24/microsoft-softbank-and-yahoo-japan-create-joint-venture-to-bring-no-1-u-s-online-car-buying-service-to-japan/" TargetMode="External" Id="rId2238"/><Relationship Type="http://schemas.openxmlformats.org/officeDocument/2006/relationships/hyperlink" Target="https://www.kabutore.biz/genzaikabuka/2155.html" TargetMode="External" Id="rId2239"/><Relationship Type="http://schemas.openxmlformats.org/officeDocument/2006/relationships/hyperlink" Target="https://disclosure2dl.edinet-fsa.go.jp/searchdocument/pdf/S1004WQ2.pdf" TargetMode="External" Id="rId2240"/><Relationship Type="http://schemas.openxmlformats.org/officeDocument/2006/relationships/hyperlink" Target="https://www2.jpx.co.jp/disc/36790/140120181030426106.pdf" TargetMode="External" Id="rId2241"/><Relationship Type="http://schemas.openxmlformats.org/officeDocument/2006/relationships/hyperlink" Target="https://www2.jpx.co.jp/disc/41930/140120220613577917.pdf" TargetMode="External" Id="rId2242"/><Relationship Type="http://schemas.openxmlformats.org/officeDocument/2006/relationships/hyperlink" Target="https://catr.jp/companies/64607/10693" TargetMode="External" Id="rId2243"/><Relationship Type="http://schemas.openxmlformats.org/officeDocument/2006/relationships/hyperlink" Target="https://www.lycorp.co.jp/ja/ir/news/news-8949921074575542416/main/0/link/jp20121212.pdf" TargetMode="External" Id="rId2244"/><Relationship Type="http://schemas.openxmlformats.org/officeDocument/2006/relationships/hyperlink" Target="https://www.lycorp.co.jp/news/archive/Y/ja/ja20121212_B.pdf" TargetMode="External" Id="rId2245"/><Relationship Type="http://schemas.openxmlformats.org/officeDocument/2006/relationships/hyperlink" Target="https://www.nikkei.com/article/DGXNASFL120KK_S2A211C1000000/" TargetMode="External" Id="rId2246"/><Relationship Type="http://schemas.openxmlformats.org/officeDocument/2006/relationships/hyperlink" Target="https://internet.watch.impress.co.jp/docs/news/578436.html" TargetMode="External" Id="rId2247"/><Relationship Type="http://schemas.openxmlformats.org/officeDocument/2006/relationships/hyperlink" Target="https://www.ma-cp.com/news/5077/" TargetMode="External" Id="rId2248"/><Relationship Type="http://schemas.openxmlformats.org/officeDocument/2006/relationships/hyperlink" Target="http://www.irwebcasting.com/20130425/5/a9c8ece0cd/media/20130425_cyberagent_ja_01.pdf" TargetMode="External" Id="rId2249"/><Relationship Type="http://schemas.openxmlformats.org/officeDocument/2006/relationships/hyperlink" Target="https://www.lycorp.co.jp/ja/ir/library/securities/main/010/teaserItems2/0/linkList/0/link/yuho2011-vsreport.pdf" TargetMode="External" Id="rId2250"/><Relationship Type="http://schemas.openxmlformats.org/officeDocument/2006/relationships/hyperlink" Target="https://www.lycorp.co.jp/ja/ir/library/securities/main/09/teaserItems2/0/linkList/01/link/hanpo2012q2.pdf" TargetMode="External" Id="rId2251"/><Relationship Type="http://schemas.openxmlformats.org/officeDocument/2006/relationships/hyperlink" Target="https://www.lycorp.co.jp/ja/ir/library/securities/main/09/teaserItems2/0/linkList/0/link/yuho2012-vsreport.pdf" TargetMode="External" Id="rId2252"/><Relationship Type="http://schemas.openxmlformats.org/officeDocument/2006/relationships/hyperlink" Target="https://www.lycorp.co.jp/ja/ir/library/presentations/main/09/teaserItems2/0/linkList/0/link/jp130425presentation.pdf" TargetMode="External" Id="rId2253"/><Relationship Type="http://schemas.openxmlformats.org/officeDocument/2006/relationships/hyperlink" Target="https://www.lycorp.co.jp/ja/ir/library/presentations/main/08/teaserItems2/0/linkList/00/link/jp140129presentation.pdf" TargetMode="External" Id="rId2254"/><Relationship Type="http://schemas.openxmlformats.org/officeDocument/2006/relationships/hyperlink" Target="https://www.lycorp.co.jp/ja/ir/library/securities/main/08/teaserItems2/0/linkList/0/link/yuho2013-vsreport.pdf" TargetMode="External" Id="rId2255"/><Relationship Type="http://schemas.openxmlformats.org/officeDocument/2006/relationships/hyperlink" Target="https://www.lycorp.co.jp/ja/ir/library/securities/main/07/teaserItems2/0/linkList/0/link/yuho2014-vsreport_2.pdf" TargetMode="External" Id="rId2256"/><Relationship Type="http://schemas.openxmlformats.org/officeDocument/2006/relationships/hyperlink" Target="https://data.swcms.net/file/lycorp-ir/dam/jcr:b6180b8f-e05a-48af-bc70-266c6adbc421/S100LJN6.pdf" TargetMode="External" Id="rId2257"/><Relationship Type="http://schemas.openxmlformats.org/officeDocument/2006/relationships/hyperlink" Target="https://assets.minkabu.jp/news/article_media_content/urn:newsml:tdnet.info:20210524427263/140120210524427263.pdf" TargetMode="External" Id="rId2258"/><Relationship Type="http://schemas.openxmlformats.org/officeDocument/2006/relationships/hyperlink" Target="https://assets.minkabu.jp/news/article_media_content/urn:newsml:tdnet.info:20210927402295/140120210927402295.pdf" TargetMode="External" Id="rId2259"/><Relationship Type="http://schemas.openxmlformats.org/officeDocument/2006/relationships/hyperlink" Target="https://data.swcms.net/file/lycorp-ir/dam/jcr:de37e3ea-c099-4d31-8028-7fd2ed87b03b/S100O94C.pdf" TargetMode="External" Id="rId2260"/><Relationship Type="http://schemas.openxmlformats.org/officeDocument/2006/relationships/hyperlink" Target="https://www.lycorp.co.jp/ja/ir/library/presentations/main/01/teaserItems2/0/linkList/03/link/jp2021q2_presentation.pdf" TargetMode="External" Id="rId2261"/><Relationship Type="http://schemas.openxmlformats.org/officeDocument/2006/relationships/hyperlink" Target="https://query1.finance.yahoo.com/v8/finance/chart/4689.T?period1=1354665600&amp;period2=1355875200&amp;interval=1d&amp;events=splits%2Cdiv" TargetMode="External" Id="rId2262"/><Relationship Type="http://schemas.openxmlformats.org/officeDocument/2006/relationships/hyperlink" Target="https://query1.finance.yahoo.com/v8/finance/chart/4751.T?period1=1354665600&amp;period2=1355875200&amp;interval=1d&amp;events=splits%2Cdiv" TargetMode="External" Id="rId2263"/><Relationship Type="http://schemas.openxmlformats.org/officeDocument/2006/relationships/hyperlink" Target="https://www.federalreserve.gov/releases/h10/hist/dat00_ja.htm" TargetMode="External" Id="rId2264"/><Relationship Type="http://schemas.openxmlformats.org/officeDocument/2006/relationships/hyperlink" Target="https://data.swcms.net/file/lycorp-ir/dam/jcr:37e7640a-6aa4-4125-ac17-9d4e8fed0b14/S100YBXD.pdf" TargetMode="External" Id="rId2265"/><Relationship Type="http://schemas.openxmlformats.org/officeDocument/2006/relationships/hyperlink" Target="https://www.softbank.jp/corp/news/press/sbkk/2020/20200731_01/" TargetMode="External" Id="rId2266"/><Relationship Type="http://schemas.openxmlformats.org/officeDocument/2006/relationships/hyperlink" Target="https://data.swcms.net/file/lycorp-ir/dam/jcr:37e7640a-6aa4-4125-ac17-9d4e8fed0b14/S100YBXD.pdf" TargetMode="External" Id="rId2267"/><Relationship Type="http://schemas.openxmlformats.org/officeDocument/2006/relationships/hyperlink" Target="https://dart.fss.or.kr/dsaf001/main.do?rcpNo=20220304000687" TargetMode="External" Id="rId2268"/><Relationship Type="http://schemas.openxmlformats.org/officeDocument/2006/relationships/hyperlink" Target="https://dart.fss.or.kr/dsaf001/main.do?rcpNo=20130401002241" TargetMode="External" Id="rId2269"/><Relationship Type="http://schemas.openxmlformats.org/officeDocument/2006/relationships/hyperlink" Target="https://dart.fss.or.kr/dsaf001/main.do?rcpNo=20130401002241" TargetMode="External" Id="rId2270"/><Relationship Type="http://schemas.openxmlformats.org/officeDocument/2006/relationships/hyperlink" Target="https://dart.fss.or.kr/dsaf001/main.do?rcpNo=20140331002244" TargetMode="External" Id="rId2271"/><Relationship Type="http://schemas.openxmlformats.org/officeDocument/2006/relationships/hyperlink" Target="https://dart.fss.or.kr/dsaf001/main.do?rcpNo=20140331002244" TargetMode="External" Id="rId2272"/><Relationship Type="http://schemas.openxmlformats.org/officeDocument/2006/relationships/hyperlink" Target="https://dart.fss.or.kr/dsaf001/main.do?rcpNo=20140331002244" TargetMode="External" Id="rId2273"/><Relationship Type="http://schemas.openxmlformats.org/officeDocument/2006/relationships/hyperlink" Target="https://dart.fss.or.kr/dsaf001/main.do?rcpNo=20150331003278" TargetMode="External" Id="rId2274"/><Relationship Type="http://schemas.openxmlformats.org/officeDocument/2006/relationships/hyperlink" Target="https://dart.fss.or.kr/dsaf001/main.do?rcpNo=20160330003610" TargetMode="External" Id="rId2275"/><Relationship Type="http://schemas.openxmlformats.org/officeDocument/2006/relationships/hyperlink" Target="https://dart.fss.or.kr/dsaf001/main.do?rcpNo=20170331004699" TargetMode="External" Id="rId2276"/><Relationship Type="http://schemas.openxmlformats.org/officeDocument/2006/relationships/hyperlink" Target="https://dart.fss.or.kr/dsaf001/main.do?rcpNo=20171221000288" TargetMode="External" Id="rId2277"/><Relationship Type="http://schemas.openxmlformats.org/officeDocument/2006/relationships/hyperlink" Target="https://dart.fss.or.kr/dsaf001/main.do?rcpNo=20171129000365" TargetMode="External" Id="rId2278"/><Relationship Type="http://schemas.openxmlformats.org/officeDocument/2006/relationships/hyperlink" Target="https://dart.fss.or.kr/dsaf001/main.do?rcpNo=20130401002241" TargetMode="External" Id="rId2279"/><Relationship Type="http://schemas.openxmlformats.org/officeDocument/2006/relationships/hyperlink" Target="https://query1.finance.yahoo.com/v8/finance/chart/035420.KS?period1=1352073600&amp;period2=1352592000&amp;interval=1d" TargetMode="External" Id="rId2280"/><Relationship Type="http://schemas.openxmlformats.org/officeDocument/2006/relationships/hyperlink" Target="https://newstomato.com/ReadNews.aspx?no=332648" TargetMode="External" Id="rId2281"/><Relationship Type="http://schemas.openxmlformats.org/officeDocument/2006/relationships/hyperlink" Target="https://web.archive.org/web/20130819191433/http://www.yumenomachi.co.jp/ir_information/pdf/20130517_3.pdf" TargetMode="External" Id="rId2282"/><Relationship Type="http://schemas.openxmlformats.org/officeDocument/2006/relationships/hyperlink" Target="https://disclosure2dl.edinet-fsa.go.jp/searchdocument/pdf/S1000ML9.pdf" TargetMode="External" Id="rId2283"/><Relationship Type="http://schemas.openxmlformats.org/officeDocument/2006/relationships/hyperlink" Target="https://web.archive.org/web/20130514081803/http://www.yumenomachi.co.jp/ir_information/pdf/20130412.pdf" TargetMode="External" Id="rId2284"/><Relationship Type="http://schemas.openxmlformats.org/officeDocument/2006/relationships/hyperlink" Target="https://web.archive.org/web/20130806122526/http://www.yumenomachi.co.jp/ir_information/pdf/20130716_2.pdf" TargetMode="External" Id="rId2285"/><Relationship Type="http://schemas.openxmlformats.org/officeDocument/2006/relationships/hyperlink" Target="https://query1.finance.yahoo.com/v8/finance/chart/2484.T?period1=1368403200&amp;period2=1368835200&amp;interval=1d" TargetMode="External" Id="rId2286"/><Relationship Type="http://schemas.openxmlformats.org/officeDocument/2006/relationships/hyperlink" Target="https://fred.stlouisfed.org/graph/fredgraph.csv?id=DEXJPUS" TargetMode="External" Id="rId2287"/><Relationship Type="http://schemas.openxmlformats.org/officeDocument/2006/relationships/hyperlink" Target="https://disclosure2dl.edinet-fsa.go.jp/searchdocument/pdf/S1000ML9.pdf" TargetMode="External" Id="rId2288"/><Relationship Type="http://schemas.openxmlformats.org/officeDocument/2006/relationships/hyperlink" Target="https://disclosure2dl.edinet-fsa.go.jp/searchdocument/pdf/S1003KWX.pdf" TargetMode="External" Id="rId2289"/><Relationship Type="http://schemas.openxmlformats.org/officeDocument/2006/relationships/hyperlink" Target="https://disclosure2dl.edinet-fsa.go.jp/searchdocument/pdf/S10096NN.pdf" TargetMode="External" Id="rId2290"/><Relationship Type="http://schemas.openxmlformats.org/officeDocument/2006/relationships/hyperlink" Target="https://disclosure2dl.edinet-fsa.go.jp/searchdocument/pdf/S100BUW7.pdf" TargetMode="External" Id="rId2291"/><Relationship Type="http://schemas.openxmlformats.org/officeDocument/2006/relationships/hyperlink" Target="https://dart.fss.or.kr/dsaf001/main.do?rcpNo=20210316001214" TargetMode="External" Id="rId2292"/><Relationship Type="http://schemas.openxmlformats.org/officeDocument/2006/relationships/hyperlink" Target="https://dart.fss.or.kr/dsaf001/main.do?rcpNo=20220304000687" TargetMode="External" Id="rId2293"/><Relationship Type="http://schemas.openxmlformats.org/officeDocument/2006/relationships/hyperlink" Target="https://disclosure2dl.edinet-fsa.go.jp/searchdocument/pdf/S100N5EF.pdf" TargetMode="External" Id="rId2294"/><Relationship Type="http://schemas.openxmlformats.org/officeDocument/2006/relationships/hyperlink" Target="https://disclosure2dl.edinet-fsa.go.jp/searchdocument/pdf/S100PPM7.pdf" TargetMode="External" Id="rId2295"/><Relationship Type="http://schemas.openxmlformats.org/officeDocument/2006/relationships/hyperlink" Target="https://disclosure2dl.edinet-fsa.go.jp/searchdocument/pdf/S100X153.pdf" TargetMode="External" Id="rId2296"/><Relationship Type="http://schemas.openxmlformats.org/officeDocument/2006/relationships/hyperlink" Target="https://disclosure2dl.edinet-fsa.go.jp/searchdocument/pdf/S100UVPV.pdf" TargetMode="External" Id="rId2297"/><Relationship Type="http://schemas.openxmlformats.org/officeDocument/2006/relationships/hyperlink" Target="https://web.archive.org/web/20140408075703/http://www.yumenomachi.co.jp/ir_information/pdf/20131126.pdf" TargetMode="External" Id="rId2298"/><Relationship Type="http://schemas.openxmlformats.org/officeDocument/2006/relationships/hyperlink" Target="https://web.archive.org/web/20140408090359/http://www.yumenomachi.co.jp/ir_information/pdf/20131226_2.pdf" TargetMode="External" Id="rId2299"/><Relationship Type="http://schemas.openxmlformats.org/officeDocument/2006/relationships/hyperlink" Target="https://fred.stlouisfed.org/graph/fredgraph.csv?id=DEXJPUS" TargetMode="External" Id="rId2300"/><Relationship Type="http://schemas.openxmlformats.org/officeDocument/2006/relationships/hyperlink" Target="https://disclosure2dl.edinet-fsa.go.jp/searchdocument/pdf/S1000ML9.pdf" TargetMode="External" Id="rId2301"/><Relationship Type="http://schemas.openxmlformats.org/officeDocument/2006/relationships/hyperlink" Target="https://query1.finance.yahoo.com/v8/finance/chart/2484.T?period1=1384905600&amp;period2=1385510400&amp;interval=1d" TargetMode="External" Id="rId2302"/><Relationship Type="http://schemas.openxmlformats.org/officeDocument/2006/relationships/hyperlink" Target="https://disclosure2dl.edinet-fsa.go.jp/searchdocument/pdf/S1003KWX.pdf" TargetMode="External" Id="rId2303"/><Relationship Type="http://schemas.openxmlformats.org/officeDocument/2006/relationships/hyperlink" Target="https://disclosure2dl.edinet-fsa.go.jp/searchdocument/pdf/S1006GOP.pdf" TargetMode="External" Id="rId2304"/><Relationship Type="http://schemas.openxmlformats.org/officeDocument/2006/relationships/hyperlink" Target="https://disclosure2dl.edinet-fsa.go.jp/searchdocument/pdf/S10096NN.pdf" TargetMode="External" Id="rId2305"/><Relationship Type="http://schemas.openxmlformats.org/officeDocument/2006/relationships/hyperlink" Target="https://disclosure2dl.edinet-fsa.go.jp/searchdocument/pdf/S100BUW7.pdf" TargetMode="External" Id="rId2306"/><Relationship Type="http://schemas.openxmlformats.org/officeDocument/2006/relationships/hyperlink" Target="https://disclosure2dl.edinet-fsa.go.jp/searchdocument/pdf/S100ENXR.pdf" TargetMode="External" Id="rId2307"/><Relationship Type="http://schemas.openxmlformats.org/officeDocument/2006/relationships/hyperlink" Target="https://www2.jpx.co.jp/disc/24840/140120261013550031.pdf" TargetMode="External" Id="rId2308"/><Relationship Type="http://schemas.openxmlformats.org/officeDocument/2006/relationships/hyperlink" Target="https://assets.minkabu.jp/news/article_media_content/urn:newsml:tdnet.info:20140625099683/140120140625099683.pdf" TargetMode="External" Id="rId2309"/><Relationship Type="http://schemas.openxmlformats.org/officeDocument/2006/relationships/hyperlink" Target="https://www.lycorp.co.jp/news/archive/Y/ja/ja20140625_A.pdf" TargetMode="External" Id="rId2310"/><Relationship Type="http://schemas.openxmlformats.org/officeDocument/2006/relationships/hyperlink" Target="https://assets.minkabu.jp/news/article_media_content/urn:newsml:tdnet.info:20140625099777/140120140625099777.pdf" TargetMode="External" Id="rId2311"/><Relationship Type="http://schemas.openxmlformats.org/officeDocument/2006/relationships/hyperlink" Target="https://www.nikkei.com/article/DGXNASDZ250CP_V20C14A6TJ1000/" TargetMode="External" Id="rId2312"/><Relationship Type="http://schemas.openxmlformats.org/officeDocument/2006/relationships/hyperlink" Target="https://assets.minkabu.jp/news/article_media_content/urn:newsml:tdnet.info:20141211092507/140120141211092507.pdf" TargetMode="External" Id="rId2313"/><Relationship Type="http://schemas.openxmlformats.org/officeDocument/2006/relationships/hyperlink" Target="https://assets.minkabu.jp/news/article_media_content/urn:newsml:tdnet.info:20150115005980/140120150115005980.pdf" TargetMode="External" Id="rId2314"/><Relationship Type="http://schemas.openxmlformats.org/officeDocument/2006/relationships/hyperlink" Target="https://www.lycorp.co.jp/ja/ir/library/securities/main/08/teaserItems2/0/linkList/0/link/yuho2013-vsreport.pdf" TargetMode="External" Id="rId2315"/><Relationship Type="http://schemas.openxmlformats.org/officeDocument/2006/relationships/hyperlink" Target="https://www.lycorp.co.jp/ja/ir/library/securities/main/07/teaserItems2/0/linkList/03/link/hanpo2014q1.pdf" TargetMode="External" Id="rId2316"/><Relationship Type="http://schemas.openxmlformats.org/officeDocument/2006/relationships/hyperlink" Target="https://www.lycorp.co.jp/ja/ir/library/securities/main/07/teaserItems2/0/linkList/0/link/yuho2014-vsreport_2.pdf" TargetMode="External" Id="rId2317"/><Relationship Type="http://schemas.openxmlformats.org/officeDocument/2006/relationships/hyperlink" Target="https://www.lycorp.co.jp/ja/ir/library/securities/main/03/teaserItems2/0/linkList/0/link/yuho2018.pdf" TargetMode="External" Id="rId2318"/><Relationship Type="http://schemas.openxmlformats.org/officeDocument/2006/relationships/hyperlink" Target="http://web.archive.org/web/20190715180802/https://www.yjcard.co.jp/info/news/news_2017.html" TargetMode="External" Id="rId2319"/><Relationship Type="http://schemas.openxmlformats.org/officeDocument/2006/relationships/hyperlink" Target="http://web.archive.org/web/20191114044548/https://www.yjcard.co.jp/info/news/news_2018.html" TargetMode="External" Id="rId2320"/><Relationship Type="http://schemas.openxmlformats.org/officeDocument/2006/relationships/hyperlink" Target="https://www.paypay-card.co.jp/company/history.html" TargetMode="External" Id="rId2321"/><Relationship Type="http://schemas.openxmlformats.org/officeDocument/2006/relationships/hyperlink" Target="https://www.watch.impress.co.jp/docs/news/1428056.html" TargetMode="External" Id="rId2322"/><Relationship Type="http://schemas.openxmlformats.org/officeDocument/2006/relationships/hyperlink" Target="https://ir.paypay.ne.jp/jp/assets/PayPay%E6%A0%AA%E5%BC%8F%E4%BC%9A%E7%A4%BE%20%E6%9C%89%E4%BE%A1%E8%A8%BC%E5%88%B8%E5%A0%B1%E5%91%8A%E6%9B%B8%EF%BC%8D%E7%AC%AC8%E6%9C%9F.pdf" TargetMode="External" Id="rId2323"/><Relationship Type="http://schemas.openxmlformats.org/officeDocument/2006/relationships/hyperlink" Target="https://data.swcms.net/file/lycorp-ir/dam/jcr:de37e3ea-c099-4d31-8028-7fd2ed87b03b/S100O94C.pdf" TargetMode="External" Id="rId2324"/><Relationship Type="http://schemas.openxmlformats.org/officeDocument/2006/relationships/hyperlink" Target="https://www.lycorp.co.jp/ja/ir/library/presentations/main/07/teaserItems2/0/linkList/0/link/jp150501presentation.pdf" TargetMode="External" Id="rId2325"/><Relationship Type="http://schemas.openxmlformats.org/officeDocument/2006/relationships/hyperlink" Target="https://www.lycorp.co.jp/ja/ir/library/presentations/main/06/teaserItems2/0/linkList/0/link/jp160428presentation.pdf" TargetMode="External" Id="rId2326"/><Relationship Type="http://schemas.openxmlformats.org/officeDocument/2006/relationships/hyperlink" Target="https://www.lycorp.co.jp/ja/ir/library/presentations/main/05/teaserItems2/0/linkList/0/link/jp170426presentation.pdf" TargetMode="External" Id="rId2327"/><Relationship Type="http://schemas.openxmlformats.org/officeDocument/2006/relationships/hyperlink" Target="https://www.lycorp.co.jp/ja/ir/library/presentations/main/02/teaserItems2/0/linkList/0/link/jp2020q4_presentation.pdf" TargetMode="External" Id="rId2328"/><Relationship Type="http://schemas.openxmlformats.org/officeDocument/2006/relationships/hyperlink" Target="https://query1.finance.yahoo.com/v8/finance/chart/4689.T?period1=1403222400&amp;period2=1404172800&amp;interval=1d&amp;events=splits%2Cdiv" TargetMode="External" Id="rId2329"/><Relationship Type="http://schemas.openxmlformats.org/officeDocument/2006/relationships/hyperlink" Target="https://query1.finance.yahoo.com/v8/finance/chart/8508.T?period1=1403222400&amp;period2=1404172800&amp;interval=1d&amp;events=splits%2Cdiv" TargetMode="External" Id="rId2330"/><Relationship Type="http://schemas.openxmlformats.org/officeDocument/2006/relationships/hyperlink" Target="https://assets.minkabu.jp/news/article_media_content/urn:newsml:tdnet.info:20160808470791/140120160808470791.pdf" TargetMode="External" Id="rId2331"/><Relationship Type="http://schemas.openxmlformats.org/officeDocument/2006/relationships/hyperlink" Target="https://www.federalreserve.gov/releases/h10/hist/dat00_ja.htm" TargetMode="External" Id="rId2332"/><Relationship Type="http://schemas.openxmlformats.org/officeDocument/2006/relationships/hyperlink" Target="https://data.swcms.net/file/lycorp-ir/dam/jcr:37e7640a-6aa4-4125-ac17-9d4e8fed0b14/S100YBXD.pdf" TargetMode="External" Id="rId2333"/><Relationship Type="http://schemas.openxmlformats.org/officeDocument/2006/relationships/hyperlink" Target="https://www.softbank.jp/corp/news/press/sbkk/2020/20200731_01/" TargetMode="External" Id="rId2334"/><Relationship Type="http://schemas.openxmlformats.org/officeDocument/2006/relationships/hyperlink" Target="https://data.swcms.net/file/lycorp-ir/dam/jcr:37e7640a-6aa4-4125-ac17-9d4e8fed0b14/S100YBXD.pdf" TargetMode="External" Id="rId2335"/><Relationship Type="http://schemas.openxmlformats.org/officeDocument/2006/relationships/hyperlink" Target="https://dart.fss.or.kr/dsaf001/main.do?rcpNo=20220304000687" TargetMode="External" Id="rId2336"/><Relationship Type="http://schemas.openxmlformats.org/officeDocument/2006/relationships/hyperlink" Target="https://corp.zozo.com/ir-info/files/pdf/past_170.pdf" TargetMode="External" Id="rId2337"/><Relationship Type="http://schemas.openxmlformats.org/officeDocument/2006/relationships/hyperlink" Target="https://www.itmedia.co.jp/news/articles/1007/16/news073.html" TargetMode="External" Id="rId2338"/><Relationship Type="http://schemas.openxmlformats.org/officeDocument/2006/relationships/hyperlink" Target="https://corp.zozo.com/ir-info/files/pdf/disclosure_jp_84.pdf" TargetMode="External" Id="rId2339"/><Relationship Type="http://schemas.openxmlformats.org/officeDocument/2006/relationships/hyperlink" Target="https://maonline.jp/news/20140731b" TargetMode="External" Id="rId2340"/><Relationship Type="http://schemas.openxmlformats.org/officeDocument/2006/relationships/hyperlink" Target="https://netshop.impress.co.jp/node/471" TargetMode="External" Id="rId2341"/><Relationship Type="http://schemas.openxmlformats.org/officeDocument/2006/relationships/hyperlink" Target="https://corp.zozo.com/ir-info/files/pdf/past_73.pdf" TargetMode="External" Id="rId2342"/><Relationship Type="http://schemas.openxmlformats.org/officeDocument/2006/relationships/hyperlink" Target="https://corp.zozo.com/ir-info/files/pdf/disclosure_jp_85.pdf" TargetMode="External" Id="rId2343"/><Relationship Type="http://schemas.openxmlformats.org/officeDocument/2006/relationships/hyperlink" Target="https://corp.zozo.com/ir-info/files/pdf/past_85.pdf" TargetMode="External" Id="rId2344"/><Relationship Type="http://schemas.openxmlformats.org/officeDocument/2006/relationships/hyperlink" Target="https://www.itmedia.co.jp/ebook/articles/1508/04/news080.html" TargetMode="External" Id="rId2345"/><Relationship Type="http://schemas.openxmlformats.org/officeDocument/2006/relationships/hyperlink" Target="https://netshop.impress.co.jp/index%2Ephp/node/2353" TargetMode="External" Id="rId2346"/><Relationship Type="http://schemas.openxmlformats.org/officeDocument/2006/relationships/hyperlink" Target="https://corp.zozo.com/ir-info/files/pdf/past_97.pdf" TargetMode="External" Id="rId2347"/><Relationship Type="http://schemas.openxmlformats.org/officeDocument/2006/relationships/hyperlink" Target="https://corp.zozo.com/ir-info/files/pdf/disclosure_jp_108.pdf" TargetMode="External" Id="rId2348"/><Relationship Type="http://schemas.openxmlformats.org/officeDocument/2006/relationships/hyperlink" Target="https://corp.zozo.com/ir-info/files/pdf/past_123.pdf" TargetMode="External" Id="rId2349"/><Relationship Type="http://schemas.openxmlformats.org/officeDocument/2006/relationships/hyperlink" Target="https://corp.zozo.com/ir-info/files/pdf/past_154.pdf" TargetMode="External" Id="rId2350"/><Relationship Type="http://schemas.openxmlformats.org/officeDocument/2006/relationships/hyperlink" Target="https://corp.zozo.com/ir-info/files/pdf/disclosure_jp_142.pdf" TargetMode="External" Id="rId2351"/><Relationship Type="http://schemas.openxmlformats.org/officeDocument/2006/relationships/hyperlink" Target="https://corp.zozo.com/ir-info/files/pdf/disclosure_jp_167.pdf" TargetMode="External" Id="rId2352"/><Relationship Type="http://schemas.openxmlformats.org/officeDocument/2006/relationships/hyperlink" Target="https://catr.jp/companies/fedae/51605" TargetMode="External" Id="rId2353"/><Relationship Type="http://schemas.openxmlformats.org/officeDocument/2006/relationships/hyperlink" Target="https://corp.zozo.com/en/news/20211001-19560/" TargetMode="External" Id="rId2354"/><Relationship Type="http://schemas.openxmlformats.org/officeDocument/2006/relationships/hyperlink" Target="https://corp.zozo.com/ir-info/files/pdf/past_171.pdf" TargetMode="External" Id="rId2355"/><Relationship Type="http://schemas.openxmlformats.org/officeDocument/2006/relationships/hyperlink" Target="https://corp.zozo.com/ir-info/files/pdf/19002bb7b28f1d462fcaba54a723e0b48eb395eb.pdf" TargetMode="External" Id="rId2356"/><Relationship Type="http://schemas.openxmlformats.org/officeDocument/2006/relationships/hyperlink" Target="https://www.federalreserve.gov/releases/h10/hist/dat00_ja.htm" TargetMode="External" Id="rId2357"/><Relationship Type="http://schemas.openxmlformats.org/officeDocument/2006/relationships/hyperlink" Target="https://query1.finance.yahoo.com/v8/finance/chart/3092.T?period1=1406246400&amp;period2=1407283200&amp;interval=1d" TargetMode="External" Id="rId2358"/><Relationship Type="http://schemas.openxmlformats.org/officeDocument/2006/relationships/hyperlink" Target="https://query1.finance.yahoo.com/v8/finance/chart/3092.T?period1=1411689600&amp;period2=1412294400&amp;interval=1d" TargetMode="External" Id="rId2359"/><Relationship Type="http://schemas.openxmlformats.org/officeDocument/2006/relationships/hyperlink" Target="https://www2.jpx.co.jp/disc/30920/140120191114426578.pdf" TargetMode="External" Id="rId2360"/><Relationship Type="http://schemas.openxmlformats.org/officeDocument/2006/relationships/hyperlink" Target="https://www.lycorp.co.jp/news/archive/Z/en/en20210301_B.pdf" TargetMode="External" Id="rId2361"/><Relationship Type="http://schemas.openxmlformats.org/officeDocument/2006/relationships/hyperlink" Target="https://dart.fss.or.kr/dsaf001/main.do?rcpNo=20220304000687" TargetMode="External" Id="rId2362"/><Relationship Type="http://schemas.openxmlformats.org/officeDocument/2006/relationships/hyperlink" Target="http://i.yimg.jp/images/docs/ir/release/2014/jp20140807.pdf" TargetMode="External" Id="rId2363"/><Relationship Type="http://schemas.openxmlformats.org/officeDocument/2006/relationships/hyperlink" Target="https://www.lycorp.co.jp/news/archive/Y/ja/ja20140807_B.pdf" TargetMode="External" Id="rId2364"/><Relationship Type="http://schemas.openxmlformats.org/officeDocument/2006/relationships/hyperlink" Target="http://i.yimg.jp/images/docs/ir/release/2014/jp20140925.pdf" TargetMode="External" Id="rId2365"/><Relationship Type="http://schemas.openxmlformats.org/officeDocument/2006/relationships/hyperlink" Target="https://s.yimg.jp/i/docs/ir/archives/present/2014/jp141029presentation.pdf" TargetMode="External" Id="rId2366"/><Relationship Type="http://schemas.openxmlformats.org/officeDocument/2006/relationships/hyperlink" Target="https://s.yimg.jp/i/docs/ir/archives/vsreport/yuho2014-vsreport_2.pdf" TargetMode="External" Id="rId2367"/><Relationship Type="http://schemas.openxmlformats.org/officeDocument/2006/relationships/hyperlink" Target="https://s.yimg.jp/i/docs/ir/archives/vsreport/yuho2013-vsreport.pdf" TargetMode="External" Id="rId2368"/><Relationship Type="http://schemas.openxmlformats.org/officeDocument/2006/relationships/hyperlink" Target="https://disclosure2dl.edinet-fsa.go.jp/searchdocument/pdf/S100FY28.pdf" TargetMode="External" Id="rId2369"/><Relationship Type="http://schemas.openxmlformats.org/officeDocument/2006/relationships/hyperlink" Target="https://newswitch.jp/p/18799" TargetMode="External" Id="rId2370"/><Relationship Type="http://schemas.openxmlformats.org/officeDocument/2006/relationships/hyperlink" Target="https://corp.synergy-marketing.co.jp/company/history/" TargetMode="External" Id="rId2371"/><Relationship Type="http://schemas.openxmlformats.org/officeDocument/2006/relationships/hyperlink" Target="https://corp.synergy-marketing.co.jp/wp-content/uploads/20190828_01.pdf" TargetMode="External" Id="rId2372"/><Relationship Type="http://schemas.openxmlformats.org/officeDocument/2006/relationships/hyperlink" Target="https://corp.synergy-marketing.co.jp/company/group/" TargetMode="External" Id="rId2373"/><Relationship Type="http://schemas.openxmlformats.org/officeDocument/2006/relationships/hyperlink" Target="https://query1.finance.yahoo.com/v8/finance/chart/4689.T?period1=946684800&amp;period2=1793000000&amp;interval=1d&amp;events=split" TargetMode="External" Id="rId2374"/><Relationship Type="http://schemas.openxmlformats.org/officeDocument/2006/relationships/hyperlink" Target="https://www.federalreserve.gov/releases/h10/hist/dat00_ja.htm" TargetMode="External" Id="rId2375"/><Relationship Type="http://schemas.openxmlformats.org/officeDocument/2006/relationships/hyperlink" Target="https://disclosure2dl.edinet-fsa.go.jp/searchdocument/pdf/S100YBXD.pdf" TargetMode="External" Id="rId2376"/><Relationship Type="http://schemas.openxmlformats.org/officeDocument/2006/relationships/hyperlink" Target="https://dart.fss.or.kr/dsaf001/main.do?rcpNo=20220304000687" TargetMode="External" Id="rId2377"/><Relationship Type="http://schemas.openxmlformats.org/officeDocument/2006/relationships/hyperlink" Target="https://i.yimg.jp/images/docs/ir/release/2014/jp20141022.pdf" TargetMode="External" Id="rId2378"/><Relationship Type="http://schemas.openxmlformats.org/officeDocument/2006/relationships/hyperlink" Target="https://i.yimg.jp/images/docs/ir/release/2014/jp20141209.pdf" TargetMode="External" Id="rId2379"/><Relationship Type="http://schemas.openxmlformats.org/officeDocument/2006/relationships/hyperlink" Target="https://i.yimg.jp/i/docs/ir/archives/tanshin/2014/jp1029tanshin.pdf" TargetMode="External" Id="rId2380"/><Relationship Type="http://schemas.openxmlformats.org/officeDocument/2006/relationships/hyperlink" Target="https://query1.finance.yahoo.com/v8/finance/chart/4689.T?period1=1413504000&amp;period2=1414108800&amp;interval=1d" TargetMode="External" Id="rId2381"/><Relationship Type="http://schemas.openxmlformats.org/officeDocument/2006/relationships/hyperlink" Target="https://fred.stlouisfed.org/graph/fredgraph.csv?id=DEXJPUS" TargetMode="External" Id="rId2382"/><Relationship Type="http://schemas.openxmlformats.org/officeDocument/2006/relationships/hyperlink" Target="https://disclosure2dl.edinet-fsa.go.jp/searchdocument/pdf/S10020WN.pdf" TargetMode="External" Id="rId2383"/><Relationship Type="http://schemas.openxmlformats.org/officeDocument/2006/relationships/hyperlink" Target="https://www.kabutore.biz/genzaikabuka/2155.html" TargetMode="External" Id="rId2384"/><Relationship Type="http://schemas.openxmlformats.org/officeDocument/2006/relationships/hyperlink" Target="https://disclosure2dl.edinet-fsa.go.jp/searchdocument/pdf/S1004WQ2.pdf" TargetMode="External" Id="rId2385"/><Relationship Type="http://schemas.openxmlformats.org/officeDocument/2006/relationships/hyperlink" Target="https://www2.jpx.co.jp/disc/36790/140120181030426106.pdf" TargetMode="External" Id="rId2386"/><Relationship Type="http://schemas.openxmlformats.org/officeDocument/2006/relationships/hyperlink" Target="https://www2.jpx.co.jp/disc/41930/140120220613577917.pdf" TargetMode="External" Id="rId2387"/><Relationship Type="http://schemas.openxmlformats.org/officeDocument/2006/relationships/hyperlink" Target="https://catr.jp/companies/64607/10693" TargetMode="External" Id="rId2388"/><Relationship Type="http://schemas.openxmlformats.org/officeDocument/2006/relationships/hyperlink" Target="https://www.hypebot.com/line-messaging-app-acquires-microsofts-mixradio" TargetMode="External" Id="rId2389"/><Relationship Type="http://schemas.openxmlformats.org/officeDocument/2006/relationships/hyperlink" Target="https://www.pcworld.com/article/430924/messaging-app-line-buys-microsofts-mixradio-musicstreaming-app.html" TargetMode="External" Id="rId2390"/><Relationship Type="http://schemas.openxmlformats.org/officeDocument/2006/relationships/hyperlink" Target="https://www.sec.gov/Archives/edgar/data/1611820/000119312516618753/d728446df1.htm" TargetMode="External" Id="rId2391"/><Relationship Type="http://schemas.openxmlformats.org/officeDocument/2006/relationships/hyperlink" Target="https://dart.fss.or.kr/dsaf001/main.do?rcpNo=20160330003610" TargetMode="External" Id="rId2392"/><Relationship Type="http://schemas.openxmlformats.org/officeDocument/2006/relationships/hyperlink" Target="https://dart.fss.or.kr/dsaf001/main.do?rcpNo=20160330003610" TargetMode="External" Id="rId2393"/><Relationship Type="http://schemas.openxmlformats.org/officeDocument/2006/relationships/hyperlink" Target="https://www.sec.gov/Archives/edgar/data/1611820/000119312516618753/d728446df1.htm" TargetMode="External" Id="rId2394"/><Relationship Type="http://schemas.openxmlformats.org/officeDocument/2006/relationships/hyperlink" Target="https://www.sec.gov/Archives/edgar/data/1611820/000119312516618753/d728446df1.htm" TargetMode="External" Id="rId2395"/><Relationship Type="http://schemas.openxmlformats.org/officeDocument/2006/relationships/hyperlink" Target="https://dart.fss.or.kr/dsaf001/main.do?rcpNo=20150331003278" TargetMode="External" Id="rId2396"/><Relationship Type="http://schemas.openxmlformats.org/officeDocument/2006/relationships/hyperlink" Target="https://query1.finance.yahoo.com/v8/finance/chart/035420.KS?period1=1418601600&amp;period2=1418947200&amp;interval=1d" TargetMode="External" Id="rId2397"/><Relationship Type="http://schemas.openxmlformats.org/officeDocument/2006/relationships/hyperlink" Target="https://eu-japan.com/2015/03/mixradio-line/" TargetMode="External" Id="rId2398"/><Relationship Type="http://schemas.openxmlformats.org/officeDocument/2006/relationships/hyperlink" Target="https://find-and-update.company-information.service.gov.uk/company/09335334" TargetMode="External" Id="rId2399"/><Relationship Type="http://schemas.openxmlformats.org/officeDocument/2006/relationships/hyperlink" Target="https://newspim.com/news/view/20150730000249" TargetMode="External" Id="rId2400"/><Relationship Type="http://schemas.openxmlformats.org/officeDocument/2006/relationships/hyperlink" Target="https://dart.fss.or.kr/dsaf001/main.do?rcpNo=20170331004699" TargetMode="External" Id="rId2401"/><Relationship Type="http://schemas.openxmlformats.org/officeDocument/2006/relationships/hyperlink" Target="https://dart.fss.or.kr/dsaf001/main.do?rcpNo=20180402004149" TargetMode="External" Id="rId2402"/><Relationship Type="http://schemas.openxmlformats.org/officeDocument/2006/relationships/hyperlink" Target="https://www.inews24.com/view/838583" TargetMode="External" Id="rId2403"/><Relationship Type="http://schemas.openxmlformats.org/officeDocument/2006/relationships/hyperlink" Target="https://dart.fss.or.kr/dsaf001/main.do?rcpNo=20150331003278" TargetMode="External" Id="rId2404"/><Relationship Type="http://schemas.openxmlformats.org/officeDocument/2006/relationships/hyperlink" Target="https://www.sec.gov/Archives/edgar/data/1611820/000119312516618753/d728446df1.htm" TargetMode="External" Id="rId2405"/><Relationship Type="http://schemas.openxmlformats.org/officeDocument/2006/relationships/hyperlink" Target="https://dart.fss.or.kr/dsaf001/main.do?rcpNo=20160411000152" TargetMode="External" Id="rId2406"/><Relationship Type="http://schemas.openxmlformats.org/officeDocument/2006/relationships/hyperlink" Target="https://dart.fss.or.kr/dsaf001/main.do?rcpNo=20160330003610" TargetMode="External" Id="rId2407"/><Relationship Type="http://schemas.openxmlformats.org/officeDocument/2006/relationships/hyperlink" Target="https://dart.fss.or.kr/dsaf001/main.do?rcpNo=20170331004699" TargetMode="External" Id="rId2408"/><Relationship Type="http://schemas.openxmlformats.org/officeDocument/2006/relationships/hyperlink" Target="https://dart.fss.or.kr/dsaf001/main.do?rcpNo=20140331002244" TargetMode="External" Id="rId2409"/><Relationship Type="http://schemas.openxmlformats.org/officeDocument/2006/relationships/hyperlink" Target="https://query1.finance.yahoo.com/v8/finance/chart/035420.KS?period1=1406073600&amp;period2=1406419200&amp;interval=1d" TargetMode="External" Id="rId2410"/><Relationship Type="http://schemas.openxmlformats.org/officeDocument/2006/relationships/hyperlink" Target="https://www.nikkei.com/article/DGXLASDZ03HXJ_T00C15A7TI5000/" TargetMode="External" Id="rId2411"/><Relationship Type="http://schemas.openxmlformats.org/officeDocument/2006/relationships/hyperlink" Target="https://venturetimes.jp/ma-business-partnership/3561.html" TargetMode="External" Id="rId2412"/><Relationship Type="http://schemas.openxmlformats.org/officeDocument/2006/relationships/hyperlink" Target="https://www.travelvoice.jp/20150707-46142" TargetMode="External" Id="rId2413"/><Relationship Type="http://schemas.openxmlformats.org/officeDocument/2006/relationships/hyperlink" Target="https://www.travelvoice.jp/20151006-51512" TargetMode="External" Id="rId2414"/><Relationship Type="http://schemas.openxmlformats.org/officeDocument/2006/relationships/hyperlink" Target="https://www.travelvoice.jp/20151213-56754" TargetMode="External" Id="rId2415"/><Relationship Type="http://schemas.openxmlformats.org/officeDocument/2006/relationships/hyperlink" Target="https://s.yimg.jp/i/docs/ir/archives/present/2016/jp160428presentation.pdf" TargetMode="External" Id="rId2416"/><Relationship Type="http://schemas.openxmlformats.org/officeDocument/2006/relationships/hyperlink" Target="https://s.yimg.jp/i/docs/ir/archives/present/2016/jp0202present-all.pdf" TargetMode="External" Id="rId2417"/><Relationship Type="http://schemas.openxmlformats.org/officeDocument/2006/relationships/hyperlink" Target="https://ssl4.eir-parts.net/doc/2491/tdnet/1753017/00.pdf" TargetMode="External" Id="rId2418"/><Relationship Type="http://schemas.openxmlformats.org/officeDocument/2006/relationships/hyperlink" Target="https://ssl4.eir-parts.net/doc/2491/yuho_pdf/S100NPZ0/00.pdf" TargetMode="External" Id="rId2419"/><Relationship Type="http://schemas.openxmlformats.org/officeDocument/2006/relationships/hyperlink" Target="https://ssl4.eir-parts.net/doc/2491/tdnet/2554902/00.pdf" TargetMode="External" Id="rId2420"/><Relationship Type="http://schemas.openxmlformats.org/officeDocument/2006/relationships/hyperlink" Target="https://ssl4.eir-parts.net/doc/2491/yuho_pdf/S100XU5J/00.pdf" TargetMode="External" Id="rId2421"/><Relationship Type="http://schemas.openxmlformats.org/officeDocument/2006/relationships/hyperlink" Target="https://s.yimg.jp/i/docs/ir/archives/vsreport/yuho2014-vsreport_2.pdf" TargetMode="External" Id="rId2422"/><Relationship Type="http://schemas.openxmlformats.org/officeDocument/2006/relationships/hyperlink" Target="https://s.yimg.jp/i/docs/ir/archives/vsreport/yuho2015-vsreport.pdf" TargetMode="External" Id="rId2423"/><Relationship Type="http://schemas.openxmlformats.org/officeDocument/2006/relationships/hyperlink" Target="https://query1.finance.yahoo.com/v8/finance/chart/4689.T?period1=946684800&amp;period2=1793000000&amp;interval=1d&amp;events=split" TargetMode="External" Id="rId2424"/><Relationship Type="http://schemas.openxmlformats.org/officeDocument/2006/relationships/hyperlink" Target="https://www.federalreserve.gov/releases/h10/hist/dat00_ja.htm" TargetMode="External" Id="rId2425"/><Relationship Type="http://schemas.openxmlformats.org/officeDocument/2006/relationships/hyperlink" Target="https://disclosure2dl.edinet-fsa.go.jp/searchdocument/pdf/S100YBXD.pdf" TargetMode="External" Id="rId2426"/><Relationship Type="http://schemas.openxmlformats.org/officeDocument/2006/relationships/hyperlink" Target="https://dart.fss.or.kr/dsaf001/main.do?rcpNo=20220304000687" TargetMode="External" Id="rId2427"/><Relationship Type="http://schemas.openxmlformats.org/officeDocument/2006/relationships/hyperlink" Target="https://www.lycorp.co.jp/news/archive/Y/ja/ja20070510_A.pdf" TargetMode="External" Id="rId2428"/><Relationship Type="http://schemas.openxmlformats.org/officeDocument/2006/relationships/hyperlink" Target="https://disclosure2dl.edinet-fsa.go.jp/searchdocument/pdf/S100532S.pdf" TargetMode="External" Id="rId2429"/><Relationship Type="http://schemas.openxmlformats.org/officeDocument/2006/relationships/hyperlink" Target="http://i.yimg.jp/images/docs/ir/release/2015/jp20151215.pdf" TargetMode="External" Id="rId2430"/><Relationship Type="http://schemas.openxmlformats.org/officeDocument/2006/relationships/hyperlink" Target="https://www.lycorp.co.jp/news/archive/Y/ja/ja20151215_B.pdf" TargetMode="External" Id="rId2431"/><Relationship Type="http://schemas.openxmlformats.org/officeDocument/2006/relationships/hyperlink" Target="http://i.yimg.jp/images/docs/ir/release/2016/jp20160204.pdf" TargetMode="External" Id="rId2432"/><Relationship Type="http://schemas.openxmlformats.org/officeDocument/2006/relationships/hyperlink" Target="https://www.jpx.co.jp/news/1021/20160212-15.html" TargetMode="External" Id="rId2433"/><Relationship Type="http://schemas.openxmlformats.org/officeDocument/2006/relationships/hyperlink" Target="https://s.yimg.jp/i/docs/ir/archives/vsreport/yuho2015-vsreport.pdf" TargetMode="External" Id="rId2434"/><Relationship Type="http://schemas.openxmlformats.org/officeDocument/2006/relationships/hyperlink" Target="https://assets.ikyu.co.jp/corporate/uploads/2019/09/AP3ca7h4df.pdf" TargetMode="External" Id="rId2435"/><Relationship Type="http://schemas.openxmlformats.org/officeDocument/2006/relationships/hyperlink" Target="https://assets.ikyu.co.jp/corporate/uploads/2020/06/%E6%A0%AA%E5%BC%8F%E4%BC%9A%E7%A4%BE%E4%B8%80%E4%BC%91-%E7%AC%AC22%E6%9C%9F-%E9%9B%BB%E5%AD%90%E5%85%AC%E5%91%8A.pdf" TargetMode="External" Id="rId2436"/><Relationship Type="http://schemas.openxmlformats.org/officeDocument/2006/relationships/hyperlink" Target="https://www.ikyu.co.jp/company/history" TargetMode="External" Id="rId2437"/><Relationship Type="http://schemas.openxmlformats.org/officeDocument/2006/relationships/hyperlink" Target="https://s.yimg.jp/i/docs/ir/archives/present/2016/jp0202present-all.pdf" TargetMode="External" Id="rId2438"/><Relationship Type="http://schemas.openxmlformats.org/officeDocument/2006/relationships/hyperlink" Target="https://s.yimg.jp/i/docs/ir/archives/present/2016/jp160428presentation.pdf" TargetMode="External" Id="rId2439"/><Relationship Type="http://schemas.openxmlformats.org/officeDocument/2006/relationships/hyperlink" Target="https://s.yimg.jp/i/docs/ir/archives/present/2016/jp161101presentation.pdf" TargetMode="External" Id="rId2440"/><Relationship Type="http://schemas.openxmlformats.org/officeDocument/2006/relationships/hyperlink" Target="https://disclosure2dl.edinet-fsa.go.jp/searchdocument/pdf/S100LJN6.pdf" TargetMode="External" Id="rId2441"/><Relationship Type="http://schemas.openxmlformats.org/officeDocument/2006/relationships/hyperlink" Target="https://disclosure2dl.edinet-fsa.go.jp/searchdocument/pdf/S100O94C.pdf" TargetMode="External" Id="rId2442"/><Relationship Type="http://schemas.openxmlformats.org/officeDocument/2006/relationships/hyperlink" Target="https://disclosure2dl.edinet-fsa.go.jp/searchdocument/pdf/S100YBXD.pdf" TargetMode="External" Id="rId2443"/><Relationship Type="http://schemas.openxmlformats.org/officeDocument/2006/relationships/hyperlink" Target="https://catr.jp/companies/ff1a5/54644/settlements/5f5b9/472118" TargetMode="External" Id="rId2444"/><Relationship Type="http://schemas.openxmlformats.org/officeDocument/2006/relationships/hyperlink" Target="https://s.yimg.jp/i/docs/ir/archives/vsreport/yuho2014-vsreport_2.pdf" TargetMode="External" Id="rId2445"/><Relationship Type="http://schemas.openxmlformats.org/officeDocument/2006/relationships/hyperlink" Target="https://query1.finance.yahoo.com/v8/finance/chart/4689.T?period1=946684800&amp;period2=1793000000&amp;interval=1d&amp;events=split" TargetMode="External" Id="rId2446"/><Relationship Type="http://schemas.openxmlformats.org/officeDocument/2006/relationships/hyperlink" Target="https://www.federalreserve.gov/releases/h10/hist/dat00_ja.htm" TargetMode="External" Id="rId2447"/><Relationship Type="http://schemas.openxmlformats.org/officeDocument/2006/relationships/hyperlink" Target="https://disclosure2dl.edinet-fsa.go.jp/searchdocument/pdf/S100YBXD.pdf" TargetMode="External" Id="rId2448"/><Relationship Type="http://schemas.openxmlformats.org/officeDocument/2006/relationships/hyperlink" Target="https://www.lycorp.co.jp/news/archive/Z/en/en20210301_B.pdf" TargetMode="External" Id="rId2449"/><Relationship Type="http://schemas.openxmlformats.org/officeDocument/2006/relationships/hyperlink" Target="https://dart.fss.or.kr/dsaf001/main.do?rcpNo=20220304000687" TargetMode="External" Id="rId2450"/><Relationship Type="http://schemas.openxmlformats.org/officeDocument/2006/relationships/hyperlink" Target="https://disclosure2dl.edinet-fsa.go.jp/searchdocument/pdf/S100LJN6.pdf" TargetMode="External" Id="rId2451"/><Relationship Type="http://schemas.openxmlformats.org/officeDocument/2006/relationships/hyperlink" Target="https://www.lycorp.co.jp/news/archive/Y/ja/ja20160808_B.pdf" TargetMode="External" Id="rId2452"/><Relationship Type="http://schemas.openxmlformats.org/officeDocument/2006/relationships/hyperlink" Target="https://assets.minkabu.jp/news/article_media_content/urn:newsml:tdnet.info:20160808470791/140120160808470791.pdf" TargetMode="External" Id="rId2453"/><Relationship Type="http://schemas.openxmlformats.org/officeDocument/2006/relationships/hyperlink" Target="https://assets.minkabu.jp/news/article_media_content/urn:newsml:tdnet.info:20161003405438/140120161003405438.pdf" TargetMode="External" Id="rId2454"/><Relationship Type="http://schemas.openxmlformats.org/officeDocument/2006/relationships/hyperlink" Target="https://assets.minkabu.jp/news/article_media_content/urn:newsml:tdnet.info:20160215414732/140120160215414732.pdf" TargetMode="External" Id="rId2455"/><Relationship Type="http://schemas.openxmlformats.org/officeDocument/2006/relationships/hyperlink" Target="https://assets.minkabu.jp/news/article_media_content/urn:newsml:tdnet.info:20190313489737/140120190313489737.pdf" TargetMode="External" Id="rId2456"/><Relationship Type="http://schemas.openxmlformats.org/officeDocument/2006/relationships/hyperlink" Target="https://assets.minkabu.jp/news/article_media_content/urn:newsml:tdnet.info:20190401498766/140120190401498766.pdf" TargetMode="External" Id="rId2457"/><Relationship Type="http://schemas.openxmlformats.org/officeDocument/2006/relationships/hyperlink" Target="https://disclosure2dl.edinet-fsa.go.jp/searchdocument/pdf/S100GAOD.pdf" TargetMode="External" Id="rId2458"/><Relationship Type="http://schemas.openxmlformats.org/officeDocument/2006/relationships/hyperlink" Target="https://assets.minkabu.jp/news/article_media_content/urn:newsml:tdnet.info:20190603444185/140120190603444185.pdf" TargetMode="External" Id="rId2459"/><Relationship Type="http://schemas.openxmlformats.org/officeDocument/2006/relationships/hyperlink" Target="https://www.softbank.jp/corp/news/press/sbkk/2020/20200731_01/" TargetMode="External" Id="rId2460"/><Relationship Type="http://schemas.openxmlformats.org/officeDocument/2006/relationships/hyperlink" Target="https://assets.minkabu.jp/news/article_media_content/urn:newsml:tdnet.info:20210331487889/140120210331487889.pdf" TargetMode="External" Id="rId2461"/><Relationship Type="http://schemas.openxmlformats.org/officeDocument/2006/relationships/hyperlink" Target="https://www.astmax.co.jp/corp/history.html" TargetMode="External" Id="rId2462"/><Relationship Type="http://schemas.openxmlformats.org/officeDocument/2006/relationships/hyperlink" Target="https://assets.minkabu.jp/news/article_media_content/urn:newsml:tdnet.info:20220729508155/140120220729508155.pdf" TargetMode="External" Id="rId2463"/><Relationship Type="http://schemas.openxmlformats.org/officeDocument/2006/relationships/hyperlink" Target="https://assets.minkabu.jp/news/article_media_content/urn:newsml:tdnet.info:20220815520404/140120220815520404.pdf" TargetMode="External" Id="rId2464"/><Relationship Type="http://schemas.openxmlformats.org/officeDocument/2006/relationships/hyperlink" Target="https://www.nikkei.com/article/DGXZQOUB117LL0R11C24A0000000/" TargetMode="External" Id="rId2465"/><Relationship Type="http://schemas.openxmlformats.org/officeDocument/2006/relationships/hyperlink" Target="http://web.archive.org/web/20251129114235/https://www.paypay-am.co.jp/upload/news/others_20241011.pdf" TargetMode="External" Id="rId2466"/><Relationship Type="http://schemas.openxmlformats.org/officeDocument/2006/relationships/hyperlink" Target="https://mbp-japan.com/tokyo/ria-japan/column/5177173/" TargetMode="External" Id="rId2467"/><Relationship Type="http://schemas.openxmlformats.org/officeDocument/2006/relationships/hyperlink" Target="https://disclosure2dl.edinet-fsa.go.jp/searchdocument/pdf/S100V0WO.pdf" TargetMode="External" Id="rId2468"/><Relationship Type="http://schemas.openxmlformats.org/officeDocument/2006/relationships/hyperlink" Target="https://disclosure2dl.edinet-fsa.go.jp/searchdocument/pdf/S100WDOL.pdf" TargetMode="External" Id="rId2469"/><Relationship Type="http://schemas.openxmlformats.org/officeDocument/2006/relationships/hyperlink" Target="http://web.archive.org/web/20251203154110/https://www.paypay-am.co.jp/oshirase/" TargetMode="External" Id="rId2470"/><Relationship Type="http://schemas.openxmlformats.org/officeDocument/2006/relationships/hyperlink" Target="https://data.swcms.net/file/lycorp-ir/dam/jcr:37e7640a-6aa4-4125-ac17-9d4e8fed0b14/S100YBXD.pdf" TargetMode="External" Id="rId2471"/><Relationship Type="http://schemas.openxmlformats.org/officeDocument/2006/relationships/hyperlink" Target="https://www.lycorp.co.jp/ja/ir/library/presentations/main/05/teaserItems2/0/linkList/00/link/jp170203presentation.pdf" TargetMode="External" Id="rId2472"/><Relationship Type="http://schemas.openxmlformats.org/officeDocument/2006/relationships/hyperlink" Target="https://www.lycorp.co.jp/ja/ir/library/presentations/main/05/teaserItems2/0/linkList/0/link/jp170426presentation.pdf" TargetMode="External" Id="rId2473"/><Relationship Type="http://schemas.openxmlformats.org/officeDocument/2006/relationships/hyperlink" Target="https://www.lycorp.co.jp/ja/ir/library/presentations/main/00/teaserItems2/0/linkList/02/link/jp2019q1_presentation-2.pdf" TargetMode="External" Id="rId2474"/><Relationship Type="http://schemas.openxmlformats.org/officeDocument/2006/relationships/hyperlink" Target="https://www.lycorp.co.jp/ja/ir/library/presentations/main/01/teaserItems2/0/linkList/02/link/jp2021q1_presentation.pdf" TargetMode="External" Id="rId2475"/><Relationship Type="http://schemas.openxmlformats.org/officeDocument/2006/relationships/hyperlink" Target="https://query1.finance.yahoo.com/v8/finance/chart/7162.T?period1=1470096000&amp;period2=1470960000&amp;interval=1d&amp;events=splits%2Cdiv" TargetMode="External" Id="rId2476"/><Relationship Type="http://schemas.openxmlformats.org/officeDocument/2006/relationships/hyperlink" Target="https://query1.finance.yahoo.com/v8/finance/chart/4689.T?period1=1470096000&amp;period2=1470960000&amp;interval=1d&amp;events=splits%2Cdiv" TargetMode="External" Id="rId2477"/><Relationship Type="http://schemas.openxmlformats.org/officeDocument/2006/relationships/hyperlink" Target="https://www.lycorp.co.jp/ja/ir/library/securities/main/05/teaserItems2/0/linkList/03/link/2016q1_shihanki_houkoku.pdf" TargetMode="External" Id="rId2478"/><Relationship Type="http://schemas.openxmlformats.org/officeDocument/2006/relationships/hyperlink" Target="https://www.lycorp.co.jp/ja/ir/library/securities/main/06/teaserItems2/0/linkList/0/link/yuho2015-vsreport.pdf" TargetMode="External" Id="rId2479"/><Relationship Type="http://schemas.openxmlformats.org/officeDocument/2006/relationships/hyperlink" Target="https://www.federalreserve.gov/releases/h10/hist/dat00_ja.htm" TargetMode="External" Id="rId2480"/><Relationship Type="http://schemas.openxmlformats.org/officeDocument/2006/relationships/hyperlink" Target="https://data.swcms.net/file/lycorp-ir/dam/jcr:37e7640a-6aa4-4125-ac17-9d4e8fed0b14/S100YBXD.pdf" TargetMode="External" Id="rId2481"/><Relationship Type="http://schemas.openxmlformats.org/officeDocument/2006/relationships/hyperlink" Target="https://dart.fss.or.kr/dsaf001/main.do?rcpNo=20220304000687" TargetMode="External" Id="rId2482"/><Relationship Type="http://schemas.openxmlformats.org/officeDocument/2006/relationships/hyperlink" Target="https://www.lycorp.co.jp/news/archive/L/ja/ja20161013_A.pdf" TargetMode="External" Id="rId2483"/><Relationship Type="http://schemas.openxmlformats.org/officeDocument/2006/relationships/hyperlink" Target="https://www.sec.gov/Archives/edgar/data/1611820/000119312516737111/d215926d6k.htm" TargetMode="External" Id="rId2484"/><Relationship Type="http://schemas.openxmlformats.org/officeDocument/2006/relationships/hyperlink" Target="https://www2.jpx.co.jp/disc/24840/140120161013412171.pdf" TargetMode="External" Id="rId2485"/><Relationship Type="http://schemas.openxmlformats.org/officeDocument/2006/relationships/hyperlink" Target="https://www2.jpx.co.jp/disc/24840/140120161014412765.pdf" TargetMode="External" Id="rId2486"/><Relationship Type="http://schemas.openxmlformats.org/officeDocument/2006/relationships/hyperlink" Target="https://www.sec.gov/Archives/edgar/data/1611820/000119312516762295/d269616d6k.htm" TargetMode="External" Id="rId2487"/><Relationship Type="http://schemas.openxmlformats.org/officeDocument/2006/relationships/hyperlink" Target="https://www.sec.gov/Archives/edgar/data/1611820/000115752317000925/a51530935.htm" TargetMode="External" Id="rId2488"/><Relationship Type="http://schemas.openxmlformats.org/officeDocument/2006/relationships/hyperlink" Target="https://dart.fss.or.kr/dsaf001/main.do?rcpNo=20170908000444" TargetMode="External" Id="rId2489"/><Relationship Type="http://schemas.openxmlformats.org/officeDocument/2006/relationships/hyperlink" Target="https://query1.finance.yahoo.com/v8/finance/chart/035420.KS?period1=1476057600&amp;period2=1476403200&amp;interval=1d" TargetMode="External" Id="rId2490"/><Relationship Type="http://schemas.openxmlformats.org/officeDocument/2006/relationships/hyperlink" Target="https://fred.stlouisfed.org/graph/fredgraph.csv?id=DEXJPUS" TargetMode="External" Id="rId2491"/><Relationship Type="http://schemas.openxmlformats.org/officeDocument/2006/relationships/hyperlink" Target="https://disclosure2dl.edinet-fsa.go.jp/searchdocument/pdf/S100BUW7.pdf" TargetMode="External" Id="rId2492"/><Relationship Type="http://schemas.openxmlformats.org/officeDocument/2006/relationships/hyperlink" Target="https://disclosure2dl.edinet-fsa.go.jp/searchdocument/pdf/S100ENXR.pdf" TargetMode="External" Id="rId2493"/><Relationship Type="http://schemas.openxmlformats.org/officeDocument/2006/relationships/hyperlink" Target="https://www.sec.gov/Archives/edgar/data/1611820/000119312520087689/d836400d6k.htm" TargetMode="External" Id="rId2494"/><Relationship Type="http://schemas.openxmlformats.org/officeDocument/2006/relationships/hyperlink" Target="https://www.sec.gov/Archives/edgar/data/1611820/000119312520212571/d134743d6k.htm" TargetMode="External" Id="rId2495"/><Relationship Type="http://schemas.openxmlformats.org/officeDocument/2006/relationships/hyperlink" Target="https://www.sec.gov/Archives/edgar/data/1611820/000119312520087676/d773604d20f.htm" TargetMode="External" Id="rId2496"/><Relationship Type="http://schemas.openxmlformats.org/officeDocument/2006/relationships/hyperlink" Target="https://dart.fss.or.kr/dsaf001/main.do?rcpNo=20210316001214" TargetMode="External" Id="rId2497"/><Relationship Type="http://schemas.openxmlformats.org/officeDocument/2006/relationships/hyperlink" Target="https://dart.fss.or.kr/dsaf001/main.do?rcpNo=20220304000687" TargetMode="External" Id="rId2498"/><Relationship Type="http://schemas.openxmlformats.org/officeDocument/2006/relationships/hyperlink" Target="https://disclosure2dl.edinet-fsa.go.jp/searchdocument/pdf/S100N5EF.pdf" TargetMode="External" Id="rId2499"/><Relationship Type="http://schemas.openxmlformats.org/officeDocument/2006/relationships/hyperlink" Target="https://disclosure2dl.edinet-fsa.go.jp/searchdocument/pdf/S100PPM7.pdf" TargetMode="External" Id="rId2500"/><Relationship Type="http://schemas.openxmlformats.org/officeDocument/2006/relationships/hyperlink" Target="https://disclosure2dl.edinet-fsa.go.jp/searchdocument/pdf/S100V7QS.pdf" TargetMode="External" Id="rId2501"/><Relationship Type="http://schemas.openxmlformats.org/officeDocument/2006/relationships/hyperlink" Target="https://disclosure2dl.edinet-fsa.go.jp/searchdocument/pdf/S100X153.pdf" TargetMode="External" Id="rId2502"/><Relationship Type="http://schemas.openxmlformats.org/officeDocument/2006/relationships/hyperlink" Target="https://www2.jpx.co.jp/disc/24840/140120261013550031.pdf" TargetMode="External" Id="rId2503"/><Relationship Type="http://schemas.openxmlformats.org/officeDocument/2006/relationships/hyperlink" Target="https://disclosure2dl.edinet-fsa.go.jp/searchdocument/pdf/S100RT3L.pdf" TargetMode="External" Id="rId2504"/><Relationship Type="http://schemas.openxmlformats.org/officeDocument/2006/relationships/hyperlink" Target="https://www2.jpx.co.jp/disc/24890/140120170222405033.pdf" TargetMode="External" Id="rId2505"/><Relationship Type="http://schemas.openxmlformats.org/officeDocument/2006/relationships/hyperlink" Target="https://www2.jpx.co.jp/disc/24890/140120170222405033.pdf" TargetMode="External" Id="rId2506"/><Relationship Type="http://schemas.openxmlformats.org/officeDocument/2006/relationships/hyperlink" Target="https://edinetdb.jp/company/E05599/history" TargetMode="External" Id="rId2507"/><Relationship Type="http://schemas.openxmlformats.org/officeDocument/2006/relationships/hyperlink" Target="https://www.sec.gov/Archives/edgar/data/1611820/000119312516645428/d728446d424b4.htm" TargetMode="External" Id="rId2508"/><Relationship Type="http://schemas.openxmlformats.org/officeDocument/2006/relationships/hyperlink" Target="https://www.sec.gov/Archives/edgar/data/1611820/000115752317001552/a51557171.htm" TargetMode="External" Id="rId2509"/><Relationship Type="http://schemas.openxmlformats.org/officeDocument/2006/relationships/hyperlink" Target="https://www.sec.gov/Archives/edgar/data/1611820/000119312518102738/d661717d20f.htm" TargetMode="External" Id="rId2510"/><Relationship Type="http://schemas.openxmlformats.org/officeDocument/2006/relationships/hyperlink" Target="https://dart.fss.or.kr/dsaf001/main.do?rcpNo=20170331004699" TargetMode="External" Id="rId2511"/><Relationship Type="http://schemas.openxmlformats.org/officeDocument/2006/relationships/hyperlink" Target="https://dart.fss.or.kr/dsaf001/main.do?rcpNo=20180402004149" TargetMode="External" Id="rId2512"/><Relationship Type="http://schemas.openxmlformats.org/officeDocument/2006/relationships/hyperlink" Target="https://dart.fss.or.kr/dsaf001/main.do?rcpNo=20190401004489" TargetMode="External" Id="rId2513"/><Relationship Type="http://schemas.openxmlformats.org/officeDocument/2006/relationships/hyperlink" Target="https://www.sec.gov/Archives/edgar/data/1611820/000119312519091931/d669530d20f.htm" TargetMode="External" Id="rId2514"/><Relationship Type="http://schemas.openxmlformats.org/officeDocument/2006/relationships/hyperlink" Target="https://query1.finance.yahoo.com/v8/finance/chart/035420.KS?period1=1487462400&amp;period2=1487980800&amp;interval=1d" TargetMode="External" Id="rId2515"/><Relationship Type="http://schemas.openxmlformats.org/officeDocument/2006/relationships/hyperlink" Target="https://n.news.naver.com/mnews/article/001/0009364501?sid=105" TargetMode="External" Id="rId2516"/><Relationship Type="http://schemas.openxmlformats.org/officeDocument/2006/relationships/hyperlink" Target="https://www.lemondeinformatique.fr/actualites/lireamp-le-coreen-naver-rachete-le-centre-de-recherche-de-xerox-a-grenoble-68655.html" TargetMode="External" Id="rId2517"/><Relationship Type="http://schemas.openxmlformats.org/officeDocument/2006/relationships/hyperlink" Target="https://www.sec.gov/Archives/edgar/data/108772/000010877217000048/xrx-93017x10q.htm" TargetMode="External" Id="rId2518"/><Relationship Type="http://schemas.openxmlformats.org/officeDocument/2006/relationships/hyperlink" Target="https://dart.fss.or.kr/dsaf001/main.do?rcpNo=20180402004149" TargetMode="External" Id="rId2519"/><Relationship Type="http://schemas.openxmlformats.org/officeDocument/2006/relationships/hyperlink" Target="https://dart.fss.or.kr/dsaf001/main.do?rcpNo=20190401004489" TargetMode="External" Id="rId2520"/><Relationship Type="http://schemas.openxmlformats.org/officeDocument/2006/relationships/hyperlink" Target="https://dart.fss.or.kr/dsaf001/main.do?rcpNo=20260313001021" TargetMode="External" Id="rId2521"/><Relationship Type="http://schemas.openxmlformats.org/officeDocument/2006/relationships/hyperlink" Target="https://www.lejournaldesentreprises.com/entreprise/naver-france" TargetMode="External" Id="rId2522"/><Relationship Type="http://schemas.openxmlformats.org/officeDocument/2006/relationships/hyperlink" Target="https://n.news.naver.com/mnews/article/015/0003802072?sid=105" TargetMode="External" Id="rId2523"/><Relationship Type="http://schemas.openxmlformats.org/officeDocument/2006/relationships/hyperlink" Target="https://n.news.naver.com/mnews/article/018/0003884211?sid=105" TargetMode="External" Id="rId2524"/><Relationship Type="http://schemas.openxmlformats.org/officeDocument/2006/relationships/hyperlink" Target="https://query1.finance.yahoo.com/v8/finance/chart/035420.KS?period1=1497916800&amp;period2=1504483200&amp;interval=1d" TargetMode="External" Id="rId2525"/><Relationship Type="http://schemas.openxmlformats.org/officeDocument/2006/relationships/hyperlink" Target="https://dart.fss.or.kr/dsaf001/main.do?rcpNo=20170626800321" TargetMode="External" Id="rId2526"/><Relationship Type="http://schemas.openxmlformats.org/officeDocument/2006/relationships/hyperlink" Target="https://dart.fss.or.kr/dsaf001/main.do?rcpNo=20170901000399" TargetMode="External" Id="rId2527"/><Relationship Type="http://schemas.openxmlformats.org/officeDocument/2006/relationships/hyperlink" Target="http://www.sisaweek.com/news/articleView.html?idxno=96335" TargetMode="External" Id="rId2528"/><Relationship Type="http://schemas.openxmlformats.org/officeDocument/2006/relationships/hyperlink" Target="https://dart.fss.or.kr/dsaf001/main.do?rcpNo=20180406001243" TargetMode="External" Id="rId2529"/><Relationship Type="http://schemas.openxmlformats.org/officeDocument/2006/relationships/hyperlink" Target="https://dart.fss.or.kr/dsaf001/main.do?rcpNo=20180402004149" TargetMode="External" Id="rId2530"/><Relationship Type="http://schemas.openxmlformats.org/officeDocument/2006/relationships/hyperlink" Target="https://dart.fss.or.kr/dsaf001/main.do?rcpNo=20190329002102" TargetMode="External" Id="rId2531"/><Relationship Type="http://schemas.openxmlformats.org/officeDocument/2006/relationships/hyperlink" Target="https://dart.fss.or.kr/dsaf001/main.do?rcpNo=20200408002232" TargetMode="External" Id="rId2532"/><Relationship Type="http://schemas.openxmlformats.org/officeDocument/2006/relationships/hyperlink" Target="https://dart.fss.or.kr/dsaf001/main.do?rcpNo=20210408000520" TargetMode="External" Id="rId2533"/><Relationship Type="http://schemas.openxmlformats.org/officeDocument/2006/relationships/hyperlink" Target="https://dart.fss.or.kr/dsaf001/main.do?rcpNo=20210712000235" TargetMode="External" Id="rId2534"/><Relationship Type="http://schemas.openxmlformats.org/officeDocument/2006/relationships/hyperlink" Target="https://dart.fss.or.kr/dsaf001/main.do?rcpNo=20171030000374" TargetMode="External" Id="rId2535"/><Relationship Type="http://schemas.openxmlformats.org/officeDocument/2006/relationships/hyperlink" Target="https://query1.finance.yahoo.com/v8/finance/chart/035420.KS?period1=1497916800&amp;period2=1504483200&amp;interval=1d" TargetMode="External" Id="rId2536"/><Relationship Type="http://schemas.openxmlformats.org/officeDocument/2006/relationships/hyperlink" Target="https://dart.fss.or.kr/dsaf001/main.do?rcpNo=20170901000374" TargetMode="External" Id="rId2537"/><Relationship Type="http://schemas.openxmlformats.org/officeDocument/2006/relationships/hyperlink" Target="https://dart.fss.or.kr/dsaf001/main.do?rcpNo=20170901000376" TargetMode="External" Id="rId2538"/><Relationship Type="http://schemas.openxmlformats.org/officeDocument/2006/relationships/hyperlink" Target="https://dart.fss.or.kr/dsaf001/main.do?rcpNo=20170906000060" TargetMode="External" Id="rId2539"/><Relationship Type="http://schemas.openxmlformats.org/officeDocument/2006/relationships/hyperlink" Target="https://dart.fss.or.kr/dsaf001/main.do?rcpNo=20170908000311" TargetMode="External" Id="rId2540"/><Relationship Type="http://schemas.openxmlformats.org/officeDocument/2006/relationships/hyperlink" Target="https://dart.fss.or.kr/dsaf001/main.do?rcpNo=20171219000366" TargetMode="External" Id="rId2541"/><Relationship Type="http://schemas.openxmlformats.org/officeDocument/2006/relationships/hyperlink" Target="https://dart.fss.or.kr/dsaf001/main.do?rcpNo=20180824000283" TargetMode="External" Id="rId2542"/><Relationship Type="http://schemas.openxmlformats.org/officeDocument/2006/relationships/hyperlink" Target="https://dart.fss.or.kr/dsaf001/main.do?rcpNo=20180828000376" TargetMode="External" Id="rId2543"/><Relationship Type="http://schemas.openxmlformats.org/officeDocument/2006/relationships/hyperlink" Target="https://dart.fss.or.kr/dsaf001/main.do?rcpNo=20180326000480" TargetMode="External" Id="rId2544"/><Relationship Type="http://schemas.openxmlformats.org/officeDocument/2006/relationships/hyperlink" Target="https://dart.fss.or.kr/dsaf001/main.do?rcpNo=20180402004149" TargetMode="External" Id="rId2545"/><Relationship Type="http://schemas.openxmlformats.org/officeDocument/2006/relationships/hyperlink" Target="https://dart.fss.or.kr/dsaf001/main.do?rcpNo=20190409002704" TargetMode="External" Id="rId2546"/><Relationship Type="http://schemas.openxmlformats.org/officeDocument/2006/relationships/hyperlink" Target="https://dart.fss.or.kr/dsaf001/main.do?rcpNo=20180705000479" TargetMode="External" Id="rId2547"/><Relationship Type="http://schemas.openxmlformats.org/officeDocument/2006/relationships/hyperlink" Target="https://www.sec.gov/Archives/edgar/data/1611820/000119312518102738/d661717d20f.htm" TargetMode="External" Id="rId2548"/><Relationship Type="http://schemas.openxmlformats.org/officeDocument/2006/relationships/hyperlink" Target="https://www.sec.gov/Archives/edgar/data/1611820/000119312519091931/d669530d20f.htm" TargetMode="External" Id="rId2549"/><Relationship Type="http://schemas.openxmlformats.org/officeDocument/2006/relationships/hyperlink" Target="https://dart.fss.or.kr/dsaf001/main.do?rcpNo=20200409002196" TargetMode="External" Id="rId2550"/><Relationship Type="http://schemas.openxmlformats.org/officeDocument/2006/relationships/hyperlink" Target="https://dart.fss.or.kr/dsaf001/main.do?rcpNo=20210414001813" TargetMode="External" Id="rId2551"/><Relationship Type="http://schemas.openxmlformats.org/officeDocument/2006/relationships/hyperlink" Target="https://dart.fss.or.kr/dsaf001/main.do?rcpNo=20210414001815" TargetMode="External" Id="rId2552"/><Relationship Type="http://schemas.openxmlformats.org/officeDocument/2006/relationships/hyperlink" Target="https://dart.fss.or.kr/dsaf001/main.do?rcpNo=20200409002194" TargetMode="External" Id="rId2553"/><Relationship Type="http://schemas.openxmlformats.org/officeDocument/2006/relationships/hyperlink" Target="https://dart.fss.or.kr/dsaf001/main.do?rcpNo=20190409002703" TargetMode="External" Id="rId2554"/><Relationship Type="http://schemas.openxmlformats.org/officeDocument/2006/relationships/hyperlink" Target="https://dart.fss.or.kr/dsaf001/main.do?rcpNo=20210316001214" TargetMode="External" Id="rId2555"/><Relationship Type="http://schemas.openxmlformats.org/officeDocument/2006/relationships/hyperlink" Target="https://dart.fss.or.kr/dsaf001/main.do?rcpNo=20240412003306" TargetMode="External" Id="rId2556"/><Relationship Type="http://schemas.openxmlformats.org/officeDocument/2006/relationships/hyperlink" Target="https://dart.fss.or.kr/dsaf001/main.do?rcpNo=20250418000120" TargetMode="External" Id="rId2557"/><Relationship Type="http://schemas.openxmlformats.org/officeDocument/2006/relationships/hyperlink" Target="https://dart.fss.or.kr/dsaf001/main.do?rcpNo=20240425000622" TargetMode="External" Id="rId2558"/><Relationship Type="http://schemas.openxmlformats.org/officeDocument/2006/relationships/hyperlink" Target="https://dart.fss.or.kr/dsaf001/main.do?rcpNo=20250123000287" TargetMode="External" Id="rId2559"/><Relationship Type="http://schemas.openxmlformats.org/officeDocument/2006/relationships/hyperlink" Target="https://dart.fss.or.kr/dsaf001/main.do?rcpNo=20260416000551" TargetMode="External" Id="rId2560"/><Relationship Type="http://schemas.openxmlformats.org/officeDocument/2006/relationships/hyperlink" Target="https://dart.fss.or.kr/dsaf001/main.do?rcpNo=20191025000210" TargetMode="External" Id="rId2561"/><Relationship Type="http://schemas.openxmlformats.org/officeDocument/2006/relationships/hyperlink" Target="https://www.fnnews.com/news/202212201402218460" TargetMode="External" Id="rId2562"/><Relationship Type="http://schemas.openxmlformats.org/officeDocument/2006/relationships/hyperlink" Target="https://www.venturesquare.net/922702/" TargetMode="External" Id="rId2563"/><Relationship Type="http://schemas.openxmlformats.org/officeDocument/2006/relationships/hyperlink" Target="https://mobile.busan.com/view/busan/view.php?code=20170330000201" TargetMode="External" Id="rId2564"/><Relationship Type="http://schemas.openxmlformats.org/officeDocument/2006/relationships/hyperlink" Target="https://www.mt.co.kr/tech/2017/07/10/2017071014112861933" TargetMode="External" Id="rId2565"/><Relationship Type="http://schemas.openxmlformats.org/officeDocument/2006/relationships/hyperlink" Target="https://query1.finance.yahoo.com/v8/finance/chart/035420.KS?period1=1503273600&amp;period2=1504310400&amp;interval=1d" TargetMode="External" Id="rId2566"/><Relationship Type="http://schemas.openxmlformats.org/officeDocument/2006/relationships/hyperlink" Target="https://dart.fss.or.kr/dsaf001/main.do?rcpNo=20180402004149" TargetMode="External" Id="rId2567"/><Relationship Type="http://schemas.openxmlformats.org/officeDocument/2006/relationships/hyperlink" Target="https://dart.fss.or.kr/dsaf001/main.do?rcpNo=20170929001124" TargetMode="External" Id="rId2568"/><Relationship Type="http://schemas.openxmlformats.org/officeDocument/2006/relationships/hyperlink" Target="https://dart.fss.or.kr/dsaf001/main.do?rcpNo=20171219000369" TargetMode="External" Id="rId2569"/><Relationship Type="http://schemas.openxmlformats.org/officeDocument/2006/relationships/hyperlink" Target="https://dart.fss.or.kr/dsaf001/main.do?rcpNo=20180326000480" TargetMode="External" Id="rId2570"/><Relationship Type="http://schemas.openxmlformats.org/officeDocument/2006/relationships/hyperlink" Target="https://dart.fss.or.kr/dsaf001/main.do?rcpNo=20170330000780" TargetMode="External" Id="rId2571"/><Relationship Type="http://schemas.openxmlformats.org/officeDocument/2006/relationships/hyperlink" Target="https://www.sec.gov/Archives/edgar/data/1611820/000119312518102738/d661717d20f.htm" TargetMode="External" Id="rId2572"/><Relationship Type="http://schemas.openxmlformats.org/officeDocument/2006/relationships/hyperlink" Target="https://www.sec.gov/Archives/edgar/data/1611820/000119312519091931/d669530d20f.htm" TargetMode="External" Id="rId2573"/><Relationship Type="http://schemas.openxmlformats.org/officeDocument/2006/relationships/hyperlink" Target="https://dart.fss.or.kr/dsaf001/main.do?rcpNo=20180402004149" TargetMode="External" Id="rId2574"/><Relationship Type="http://schemas.openxmlformats.org/officeDocument/2006/relationships/hyperlink" Target="https://dart.fss.or.kr/dsaf001/main.do?rcpNo=20180705000479" TargetMode="External" Id="rId2575"/><Relationship Type="http://schemas.openxmlformats.org/officeDocument/2006/relationships/hyperlink" Target="https://dart.fss.or.kr/dsaf001/main.do?rcpNo=20190409002704" TargetMode="External" Id="rId2576"/><Relationship Type="http://schemas.openxmlformats.org/officeDocument/2006/relationships/hyperlink" Target="https://dart.fss.or.kr/dsaf001/main.do?rcpNo=20200409002196" TargetMode="External" Id="rId2577"/><Relationship Type="http://schemas.openxmlformats.org/officeDocument/2006/relationships/hyperlink" Target="https://dart.fss.or.kr/dsaf001/main.do?rcpNo=20210414001815" TargetMode="External" Id="rId2578"/><Relationship Type="http://schemas.openxmlformats.org/officeDocument/2006/relationships/hyperlink" Target="https://dart.fss.or.kr/dsaf001/main.do?rcpNo=20260416000551" TargetMode="External" Id="rId2579"/><Relationship Type="http://schemas.openxmlformats.org/officeDocument/2006/relationships/hyperlink" Target="https://dart.fss.or.kr/dsaf001/main.do?rcpNo=20240412003306" TargetMode="External" Id="rId2580"/><Relationship Type="http://schemas.openxmlformats.org/officeDocument/2006/relationships/hyperlink" Target="https://dart.fss.or.kr/dsaf001/main.do?rcpNo=20190409002703" TargetMode="External" Id="rId2581"/><Relationship Type="http://schemas.openxmlformats.org/officeDocument/2006/relationships/hyperlink" Target="https://dart.fss.or.kr/dsaf001/main.do?rcpNo=20200409002194" TargetMode="External" Id="rId2582"/><Relationship Type="http://schemas.openxmlformats.org/officeDocument/2006/relationships/hyperlink" Target="https://dart.fss.or.kr/dsaf001/main.do?rcpNo=20210414001813" TargetMode="External" Id="rId2583"/><Relationship Type="http://schemas.openxmlformats.org/officeDocument/2006/relationships/hyperlink" Target="https://dart.fss.or.kr/dsaf001/main.do?rcpNo=20210316001214" TargetMode="External" Id="rId2584"/><Relationship Type="http://schemas.openxmlformats.org/officeDocument/2006/relationships/hyperlink" Target="https://www.inews24.com/view/1062358" TargetMode="External" Id="rId2585"/><Relationship Type="http://schemas.openxmlformats.org/officeDocument/2006/relationships/hyperlink" Target="https://www.4gamer.net/games/361/G036184/20200213139/" TargetMode="External" Id="rId2586"/><Relationship Type="http://schemas.openxmlformats.org/officeDocument/2006/relationships/hyperlink" Target="https://www.sateconomy.co.kr/news/view/179589715099135" TargetMode="External" Id="rId2587"/><Relationship Type="http://schemas.openxmlformats.org/officeDocument/2006/relationships/hyperlink" Target="https://www.mt.co.kr/tech/2017/07/10/2017071014112861933" TargetMode="External" Id="rId2588"/><Relationship Type="http://schemas.openxmlformats.org/officeDocument/2006/relationships/hyperlink" Target="https://mobile.busan.com/view/busan/view.php?code=20170330000201" TargetMode="External" Id="rId2589"/><Relationship Type="http://schemas.openxmlformats.org/officeDocument/2006/relationships/hyperlink" Target="https://dart.fss.or.kr/dsaf001/main.do?rcpNo=20170929001131" TargetMode="External" Id="rId2590"/><Relationship Type="http://schemas.openxmlformats.org/officeDocument/2006/relationships/hyperlink" Target="https://query1.finance.yahoo.com/v8/finance/chart/035420.KS?period1=1506384000&amp;period2=1506816000&amp;interval=1d" TargetMode="External" Id="rId2591"/><Relationship Type="http://schemas.openxmlformats.org/officeDocument/2006/relationships/hyperlink" Target="https://dart.fss.or.kr/dsaf001/main.do?rcpNo=20171107000096" TargetMode="External" Id="rId2592"/><Relationship Type="http://schemas.openxmlformats.org/officeDocument/2006/relationships/hyperlink" Target="https://dart.fss.or.kr/dsaf001/main.do?rcpNo=20180406001173" TargetMode="External" Id="rId2593"/><Relationship Type="http://schemas.openxmlformats.org/officeDocument/2006/relationships/hyperlink" Target="https://dart.fss.or.kr/dsaf001/main.do?rcpNo=20170331004699" TargetMode="External" Id="rId2594"/><Relationship Type="http://schemas.openxmlformats.org/officeDocument/2006/relationships/hyperlink" Target="https://dart.fss.or.kr/dsaf001/main.do?rcpNo=20180402004149" TargetMode="External" Id="rId2595"/><Relationship Type="http://schemas.openxmlformats.org/officeDocument/2006/relationships/hyperlink" Target="https://www.sec.gov/Archives/edgar/data/1611820/000119312518102738/d661717d20f.htm" TargetMode="External" Id="rId2596"/><Relationship Type="http://schemas.openxmlformats.org/officeDocument/2006/relationships/hyperlink" Target="https://www.sec.gov/Archives/edgar/data/1611820/000119312519091931/d669530d20f.htm" TargetMode="External" Id="rId2597"/><Relationship Type="http://schemas.openxmlformats.org/officeDocument/2006/relationships/hyperlink" Target="https://dart.fss.or.kr/dsaf001/main.do?rcpNo=20190401004489" TargetMode="External" Id="rId2598"/><Relationship Type="http://schemas.openxmlformats.org/officeDocument/2006/relationships/hyperlink" Target="https://dart.fss.or.kr/dsaf001/main.do?rcpNo=20200409001846" TargetMode="External" Id="rId2599"/><Relationship Type="http://schemas.openxmlformats.org/officeDocument/2006/relationships/hyperlink" Target="https://dart.fss.or.kr/dsaf001/main.do?rcpNo=20210714000138" TargetMode="External" Id="rId2600"/><Relationship Type="http://schemas.openxmlformats.org/officeDocument/2006/relationships/hyperlink" Target="https://dart.fss.or.kr/dsaf001/main.do?rcpNo=20230206000411" TargetMode="External" Id="rId2601"/><Relationship Type="http://schemas.openxmlformats.org/officeDocument/2006/relationships/hyperlink" Target="https://dart.fss.or.kr/dsaf001/main.do?rcpNo=20240708000160" TargetMode="External" Id="rId2602"/><Relationship Type="http://schemas.openxmlformats.org/officeDocument/2006/relationships/hyperlink" Target="https://dart.fss.or.kr/dsaf001/main.do?rcpNo=20240603000320" TargetMode="External" Id="rId2603"/><Relationship Type="http://schemas.openxmlformats.org/officeDocument/2006/relationships/hyperlink" Target="https://www.fnnews.com/news/202406041652503257" TargetMode="External" Id="rId2604"/><Relationship Type="http://schemas.openxmlformats.org/officeDocument/2006/relationships/hyperlink" Target="https://query1.finance.yahoo.com/v8/finance/chart/035420.KS?period1=1509408000&amp;period2=1510099200&amp;interval=1d" TargetMode="External" Id="rId2605"/><Relationship Type="http://schemas.openxmlformats.org/officeDocument/2006/relationships/hyperlink" Target="https://assets.minkabu.jp/news/article_media_content/urn:newsml:tdnet.info:20171204430016/140120171204430016.pdf" TargetMode="External" Id="rId2606"/><Relationship Type="http://schemas.openxmlformats.org/officeDocument/2006/relationships/hyperlink" Target="https://linepluscorp.com/pr/news/en/2017/1963" TargetMode="External" Id="rId2607"/><Relationship Type="http://schemas.openxmlformats.org/officeDocument/2006/relationships/hyperlink" Target="https://www.sec.gov/Archives/edgar/data/1611820/000115752317003176/a51724299.htm" TargetMode="External" Id="rId2608"/><Relationship Type="http://schemas.openxmlformats.org/officeDocument/2006/relationships/hyperlink" Target="https://www.sec.gov/Archives/edgar/data/1611820/000119312518102738/d661717d20f.htm" TargetMode="External" Id="rId2609"/><Relationship Type="http://schemas.openxmlformats.org/officeDocument/2006/relationships/hyperlink" Target="https://www.sec.gov/Archives/edgar/data/1611820/000119312518102738/d661717d20f.htm" TargetMode="External" Id="rId2610"/><Relationship Type="http://schemas.openxmlformats.org/officeDocument/2006/relationships/hyperlink" Target="https://dart.fss.or.kr/dsaf001/main.do?rcpNo=20170331004699" TargetMode="External" Id="rId2611"/><Relationship Type="http://schemas.openxmlformats.org/officeDocument/2006/relationships/hyperlink" Target="https://fred.stlouisfed.org/graph/fredgraph.csv?id=DEXJPUS&amp;cosd=2017-11-28&amp;coed=2017-12-18" TargetMode="External" Id="rId2612"/><Relationship Type="http://schemas.openxmlformats.org/officeDocument/2006/relationships/hyperlink" Target="https://resemom.jp/release/prtimes/20150330/10192.html" TargetMode="External" Id="rId2613"/><Relationship Type="http://schemas.openxmlformats.org/officeDocument/2006/relationships/hyperlink" Target="https://www.itmedia.co.jp/news/articles/1801/31/news123.html" TargetMode="External" Id="rId2614"/><Relationship Type="http://schemas.openxmlformats.org/officeDocument/2006/relationships/hyperlink" Target="https://www.sec.gov/Archives/edgar/data/1611820/000119312520087676/d773604d20f.htm" TargetMode="External" Id="rId2615"/><Relationship Type="http://schemas.openxmlformats.org/officeDocument/2006/relationships/hyperlink" Target="https://assets.minkabu.jp/news/article_media_content/urn:newsml:tdnet.info:20200323482295/140120200323482295.pdf" TargetMode="External" Id="rId2616"/><Relationship Type="http://schemas.openxmlformats.org/officeDocument/2006/relationships/hyperlink" Target="https://dart.fss.or.kr/dsaf001/main.do?rcpNo=20171219000366" TargetMode="External" Id="rId2617"/><Relationship Type="http://schemas.openxmlformats.org/officeDocument/2006/relationships/hyperlink" Target="https://dart.fss.or.kr/dsaf001/main.do?rcpNo=20171227000533" TargetMode="External" Id="rId2618"/><Relationship Type="http://schemas.openxmlformats.org/officeDocument/2006/relationships/hyperlink" Target="https://dart.fss.or.kr/dsaf001/main.do?rcpNo=20170901000374" TargetMode="External" Id="rId2619"/><Relationship Type="http://schemas.openxmlformats.org/officeDocument/2006/relationships/hyperlink" Target="https://dart.fss.or.kr/dsaf001/main.do?rcpNo=20170908000311" TargetMode="External" Id="rId2620"/><Relationship Type="http://schemas.openxmlformats.org/officeDocument/2006/relationships/hyperlink" Target="https://dart.fss.or.kr/dsaf001/main.do?rcpNo=20180824000283" TargetMode="External" Id="rId2621"/><Relationship Type="http://schemas.openxmlformats.org/officeDocument/2006/relationships/hyperlink" Target="https://dart.fss.or.kr/dsaf001/main.do?rcpNo=20180828000376" TargetMode="External" Id="rId2622"/><Relationship Type="http://schemas.openxmlformats.org/officeDocument/2006/relationships/hyperlink" Target="https://dart.fss.or.kr/dsaf001/main.do?rcpNo=20180326000480" TargetMode="External" Id="rId2623"/><Relationship Type="http://schemas.openxmlformats.org/officeDocument/2006/relationships/hyperlink" Target="https://dart.fss.or.kr/dsaf001/main.do?rcpNo=20180402004149" TargetMode="External" Id="rId2624"/><Relationship Type="http://schemas.openxmlformats.org/officeDocument/2006/relationships/hyperlink" Target="https://dart.fss.or.kr/dsaf001/main.do?rcpNo=20190409002704" TargetMode="External" Id="rId2625"/><Relationship Type="http://schemas.openxmlformats.org/officeDocument/2006/relationships/hyperlink" Target="https://dart.fss.or.kr/dsaf001/main.do?rcpNo=20180705000479" TargetMode="External" Id="rId2626"/><Relationship Type="http://schemas.openxmlformats.org/officeDocument/2006/relationships/hyperlink" Target="https://www.sec.gov/Archives/edgar/data/1611820/000119312518102738/d661717d20f.htm" TargetMode="External" Id="rId2627"/><Relationship Type="http://schemas.openxmlformats.org/officeDocument/2006/relationships/hyperlink" Target="https://www.sec.gov/Archives/edgar/data/1611820/000119312519091931/d669530d20f.htm" TargetMode="External" Id="rId2628"/><Relationship Type="http://schemas.openxmlformats.org/officeDocument/2006/relationships/hyperlink" Target="https://dart.fss.or.kr/dsaf001/main.do?rcpNo=20200409002196" TargetMode="External" Id="rId2629"/><Relationship Type="http://schemas.openxmlformats.org/officeDocument/2006/relationships/hyperlink" Target="https://dart.fss.or.kr/dsaf001/main.do?rcpNo=20210414001813" TargetMode="External" Id="rId2630"/><Relationship Type="http://schemas.openxmlformats.org/officeDocument/2006/relationships/hyperlink" Target="https://dart.fss.or.kr/dsaf001/main.do?rcpNo=20210414001815" TargetMode="External" Id="rId2631"/><Relationship Type="http://schemas.openxmlformats.org/officeDocument/2006/relationships/hyperlink" Target="https://dart.fss.or.kr/dsaf001/main.do?rcpNo=20200409002194" TargetMode="External" Id="rId2632"/><Relationship Type="http://schemas.openxmlformats.org/officeDocument/2006/relationships/hyperlink" Target="https://dart.fss.or.kr/dsaf001/main.do?rcpNo=20190409002703" TargetMode="External" Id="rId2633"/><Relationship Type="http://schemas.openxmlformats.org/officeDocument/2006/relationships/hyperlink" Target="https://dart.fss.or.kr/dsaf001/main.do?rcpNo=20210316001214" TargetMode="External" Id="rId2634"/><Relationship Type="http://schemas.openxmlformats.org/officeDocument/2006/relationships/hyperlink" Target="https://dart.fss.or.kr/dsaf001/main.do?rcpNo=20240412003306" TargetMode="External" Id="rId2635"/><Relationship Type="http://schemas.openxmlformats.org/officeDocument/2006/relationships/hyperlink" Target="https://dart.fss.or.kr/dsaf001/main.do?rcpNo=20250418000120" TargetMode="External" Id="rId2636"/><Relationship Type="http://schemas.openxmlformats.org/officeDocument/2006/relationships/hyperlink" Target="https://dart.fss.or.kr/dsaf001/main.do?rcpNo=20240425000622" TargetMode="External" Id="rId2637"/><Relationship Type="http://schemas.openxmlformats.org/officeDocument/2006/relationships/hyperlink" Target="https://dart.fss.or.kr/dsaf001/main.do?rcpNo=20250123000287" TargetMode="External" Id="rId2638"/><Relationship Type="http://schemas.openxmlformats.org/officeDocument/2006/relationships/hyperlink" Target="https://dart.fss.or.kr/dsaf001/main.do?rcpNo=20260416000551" TargetMode="External" Id="rId2639"/><Relationship Type="http://schemas.openxmlformats.org/officeDocument/2006/relationships/hyperlink" Target="https://dart.fss.or.kr/dsaf001/main.do?rcpNo=20191025000210" TargetMode="External" Id="rId2640"/><Relationship Type="http://schemas.openxmlformats.org/officeDocument/2006/relationships/hyperlink" Target="https://www.fnnews.com/news/202212201402218460" TargetMode="External" Id="rId2641"/><Relationship Type="http://schemas.openxmlformats.org/officeDocument/2006/relationships/hyperlink" Target="https://www.venturesquare.net/922702/" TargetMode="External" Id="rId2642"/><Relationship Type="http://schemas.openxmlformats.org/officeDocument/2006/relationships/hyperlink" Target="https://mobile.busan.com/view/busan/view.php?code=20170330000201" TargetMode="External" Id="rId2643"/><Relationship Type="http://schemas.openxmlformats.org/officeDocument/2006/relationships/hyperlink" Target="https://www.mt.co.kr/tech/2017/07/10/2017071014112861933" TargetMode="External" Id="rId2644"/><Relationship Type="http://schemas.openxmlformats.org/officeDocument/2006/relationships/hyperlink" Target="https://dart.fss.or.kr/dsaf001/main.do?rcpNo=20180402004149" TargetMode="External" Id="rId2645"/><Relationship Type="http://schemas.openxmlformats.org/officeDocument/2006/relationships/hyperlink" Target="https://query1.finance.yahoo.com/v8/finance/chart/035420.KS?period1=1513209600&amp;period2=1513728000&amp;interval=1d" TargetMode="External" Id="rId2646"/><Relationship Type="http://schemas.openxmlformats.org/officeDocument/2006/relationships/hyperlink" Target="https://dart.fss.or.kr/dsaf001/main.do?rcpNo=20180531000986" TargetMode="External" Id="rId2647"/><Relationship Type="http://schemas.openxmlformats.org/officeDocument/2006/relationships/hyperlink" Target="https://dart.fss.or.kr/dsaf001/main.do?rcpNo=20180531000986" TargetMode="External" Id="rId2648"/><Relationship Type="http://schemas.openxmlformats.org/officeDocument/2006/relationships/hyperlink" Target="https://dart.fss.or.kr/dsaf001/main.do?rcpNo=20180402004149" TargetMode="External" Id="rId2649"/><Relationship Type="http://schemas.openxmlformats.org/officeDocument/2006/relationships/hyperlink" Target="https://byline.network/2017/07/%eb%84%a4%ec%9d%b4%eb%b2%84-%ec%8a%a4%ed%83%80%ed%8a%b8%ec%97%85-company-ai-%ec%9d%b8%ec%88%98-%ed%81%b4%eb%a1%9c%eb%b0%94%ec%97%90-%eb%85%b9%ec%9d%b8%eb%8b%a4/" TargetMode="External" Id="rId2650"/><Relationship Type="http://schemas.openxmlformats.org/officeDocument/2006/relationships/hyperlink" Target="https://dart.fss.or.kr/dsaf001/main.do?rcpNo=20180608000502" TargetMode="External" Id="rId2651"/><Relationship Type="http://schemas.openxmlformats.org/officeDocument/2006/relationships/hyperlink" Target="https://query1.finance.yahoo.com/v8/finance/chart/035420.KS?period1=1527811200&amp;period2=1528502400&amp;interval=1d" TargetMode="External" Id="rId2652"/><Relationship Type="http://schemas.openxmlformats.org/officeDocument/2006/relationships/hyperlink" Target="https://dart.fss.or.kr/dsaf001/main.do?rcpNo=20190401004489" TargetMode="External" Id="rId2653"/><Relationship Type="http://schemas.openxmlformats.org/officeDocument/2006/relationships/hyperlink" Target="https://dart.fss.or.kr/dsaf001/main.do?rcpNo=20190531001515" TargetMode="External" Id="rId2654"/><Relationship Type="http://schemas.openxmlformats.org/officeDocument/2006/relationships/hyperlink" Target="https://dart.fss.or.kr/dsaf001/main.do?rcpNo=20190708000404" TargetMode="External" Id="rId2655"/><Relationship Type="http://schemas.openxmlformats.org/officeDocument/2006/relationships/hyperlink" Target="https://dart.fss.or.kr/dsaf001/main.do?rcpNo=20200601000492" TargetMode="External" Id="rId2656"/><Relationship Type="http://schemas.openxmlformats.org/officeDocument/2006/relationships/hyperlink" Target="https://dart.fss.or.kr/dsaf001/main.do?rcpNo=20200330004603" TargetMode="External" Id="rId2657"/><Relationship Type="http://schemas.openxmlformats.org/officeDocument/2006/relationships/hyperlink" Target="https://dart.fss.or.kr/dsaf001/main.do?rcpNo=20200612000054" TargetMode="External" Id="rId2658"/><Relationship Type="http://schemas.openxmlformats.org/officeDocument/2006/relationships/hyperlink" Target="https://dart.fss.or.kr/dsaf001/main.do?rcpNo=20201209000337" TargetMode="External" Id="rId2659"/><Relationship Type="http://schemas.openxmlformats.org/officeDocument/2006/relationships/hyperlink" Target="https://dart.fss.or.kr/dsaf001/main.do?rcpNo=20201222000069" TargetMode="External" Id="rId2660"/><Relationship Type="http://schemas.openxmlformats.org/officeDocument/2006/relationships/hyperlink" Target="https://dart.fss.or.kr/dsaf001/main.do?rcpNo=20210316001214" TargetMode="External" Id="rId2661"/><Relationship Type="http://schemas.openxmlformats.org/officeDocument/2006/relationships/hyperlink" Target="https://dart.fss.or.kr/dsaf001/main.do?rcpNo=20220304000687" TargetMode="External" Id="rId2662"/><Relationship Type="http://schemas.openxmlformats.org/officeDocument/2006/relationships/hyperlink" Target="https://dart.fss.or.kr/dsaf001/main.do?rcpNo=20180618000228" TargetMode="External" Id="rId2663"/><Relationship Type="http://schemas.openxmlformats.org/officeDocument/2006/relationships/hyperlink" Target="https://dart.fss.or.kr/dsaf001/main.do?rcpNo=20180326000860" TargetMode="External" Id="rId2664"/><Relationship Type="http://schemas.openxmlformats.org/officeDocument/2006/relationships/hyperlink" Target="https://dart.fss.or.kr/dsaf001/main.do?rcpNo=20180402004149" TargetMode="External" Id="rId2665"/><Relationship Type="http://schemas.openxmlformats.org/officeDocument/2006/relationships/hyperlink" Target="https://query1.finance.yahoo.com/v8/finance/chart/035420.KS?period1=1528934400&amp;period2=1529452800&amp;interval=1d" TargetMode="External" Id="rId2666"/><Relationship Type="http://schemas.openxmlformats.org/officeDocument/2006/relationships/hyperlink" Target="https://dart.fss.or.kr/dsaf001/main.do?rcpNo=20190329002585" TargetMode="External" Id="rId2667"/><Relationship Type="http://schemas.openxmlformats.org/officeDocument/2006/relationships/hyperlink" Target="https://dart.fss.or.kr/dsaf001/main.do?rcpNo=20190531000887" TargetMode="External" Id="rId2668"/><Relationship Type="http://schemas.openxmlformats.org/officeDocument/2006/relationships/hyperlink" Target="https://dart.fss.or.kr/dsaf001/main.do?rcpNo=20181128000140" TargetMode="External" Id="rId2669"/><Relationship Type="http://schemas.openxmlformats.org/officeDocument/2006/relationships/hyperlink" Target="https://dart.fss.or.kr/dsaf001/main.do?rcpNo=20200601000268" TargetMode="External" Id="rId2670"/><Relationship Type="http://schemas.openxmlformats.org/officeDocument/2006/relationships/hyperlink" Target="https://dart.fss.or.kr/dsaf001/main.do?rcpNo=20200401001374" TargetMode="External" Id="rId2671"/><Relationship Type="http://schemas.openxmlformats.org/officeDocument/2006/relationships/hyperlink" Target="https://dart.fss.or.kr/dsaf001/main.do?rcpNo=20201123000035" TargetMode="External" Id="rId2672"/><Relationship Type="http://schemas.openxmlformats.org/officeDocument/2006/relationships/hyperlink" Target="https://dart.fss.or.kr/dsaf001/main.do?rcpNo=20201214000470" TargetMode="External" Id="rId2673"/><Relationship Type="http://schemas.openxmlformats.org/officeDocument/2006/relationships/hyperlink" Target="https://dart.fss.or.kr/dsaf001/main.do?rcpNo=20210405003160" TargetMode="External" Id="rId2674"/><Relationship Type="http://schemas.openxmlformats.org/officeDocument/2006/relationships/hyperlink" Target="https://dart.fss.or.kr/dsaf001/main.do?rcpNo=20210129000613" TargetMode="External" Id="rId2675"/><Relationship Type="http://schemas.openxmlformats.org/officeDocument/2006/relationships/hyperlink" Target="https://dart.fss.or.kr/dsaf001/main.do?rcpNo=20220411002391" TargetMode="External" Id="rId2676"/><Relationship Type="http://schemas.openxmlformats.org/officeDocument/2006/relationships/hyperlink" Target="https://www.allurekorea.com/?p=108110" TargetMode="External" Id="rId2677"/><Relationship Type="http://schemas.openxmlformats.org/officeDocument/2006/relationships/hyperlink" Target="https://dart.fss.or.kr/dsaf001/main.do?rcpNo=20180627000237" TargetMode="External" Id="rId2678"/><Relationship Type="http://schemas.openxmlformats.org/officeDocument/2006/relationships/hyperlink" Target="https://dart.fss.or.kr/dsaf001/main.do?rcpNo=20180525000295" TargetMode="External" Id="rId2679"/><Relationship Type="http://schemas.openxmlformats.org/officeDocument/2006/relationships/hyperlink" Target="https://dart.fss.or.kr/dsaf001/main.do?rcpNo=20170410001910" TargetMode="External" Id="rId2680"/><Relationship Type="http://schemas.openxmlformats.org/officeDocument/2006/relationships/hyperlink" Target="https://dart.fss.or.kr/dsaf001/main.do?rcpNo=20180330001771" TargetMode="External" Id="rId2681"/><Relationship Type="http://schemas.openxmlformats.org/officeDocument/2006/relationships/hyperlink" Target="https://dart.fss.or.kr/dsaf001/main.do?rcpNo=20190329003700" TargetMode="External" Id="rId2682"/><Relationship Type="http://schemas.openxmlformats.org/officeDocument/2006/relationships/hyperlink" Target="https://dart.fss.or.kr/dsaf001/main.do?rcpNo=20200407001627" TargetMode="External" Id="rId2683"/><Relationship Type="http://schemas.openxmlformats.org/officeDocument/2006/relationships/hyperlink" Target="https://www.sec.gov/Archives/edgar/data/1611820/000119312519091931/d669530d20f.htm" TargetMode="External" Id="rId2684"/><Relationship Type="http://schemas.openxmlformats.org/officeDocument/2006/relationships/hyperlink" Target="https://www.sec.gov/Archives/edgar/data/1611820/000119312520087676/d773604d20f.htm" TargetMode="External" Id="rId2685"/><Relationship Type="http://schemas.openxmlformats.org/officeDocument/2006/relationships/hyperlink" Target="https://www.sec.gov/Archives/edgar/data/1611820/000119312520087676/d773604dex41.htm" TargetMode="External" Id="rId2686"/><Relationship Type="http://schemas.openxmlformats.org/officeDocument/2006/relationships/hyperlink" Target="https://dart.fss.or.kr/dsaf001/main.do?rcpNo=20180402004149" TargetMode="External" Id="rId2687"/><Relationship Type="http://schemas.openxmlformats.org/officeDocument/2006/relationships/hyperlink" Target="https://dart.fss.or.kr/dsaf001/main.do?rcpNo=20180515002682" TargetMode="External" Id="rId2688"/><Relationship Type="http://schemas.openxmlformats.org/officeDocument/2006/relationships/hyperlink" Target="https://query1.finance.yahoo.com/v8/finance/chart/035420.KS?period1=1529280000&amp;period2=1530316800&amp;interval=1d" TargetMode="External" Id="rId2689"/><Relationship Type="http://schemas.openxmlformats.org/officeDocument/2006/relationships/hyperlink" Target="http://web.archive.org/web/20180617202258/https://www.nikkei.com/nkd/company/?scode=3938" TargetMode="External" Id="rId2690"/><Relationship Type="http://schemas.openxmlformats.org/officeDocument/2006/relationships/hyperlink" Target="https://dart.fss.or.kr/dsaf001/main.do?rcpNo=20201202000341" TargetMode="External" Id="rId2691"/><Relationship Type="http://schemas.openxmlformats.org/officeDocument/2006/relationships/hyperlink" Target="https://dart.fss.or.kr/dsaf001/main.do?rcpNo=20201229000545" TargetMode="External" Id="rId2692"/><Relationship Type="http://schemas.openxmlformats.org/officeDocument/2006/relationships/hyperlink" Target="https://dart.fss.or.kr/dsaf001/main.do?rcpNo=20201231000322" TargetMode="External" Id="rId2693"/><Relationship Type="http://schemas.openxmlformats.org/officeDocument/2006/relationships/hyperlink" Target="https://dart.fss.or.kr/dsaf001/main.do?rcpNo=20210331002329" TargetMode="External" Id="rId2694"/><Relationship Type="http://schemas.openxmlformats.org/officeDocument/2006/relationships/hyperlink" Target="https://dart.fss.or.kr/dsaf001/main.do?rcpNo=20220711000093" TargetMode="External" Id="rId2695"/><Relationship Type="http://schemas.openxmlformats.org/officeDocument/2006/relationships/hyperlink" Target="https://biz.newdaily.co.kr/site/data/html/2022/02/21/2022022100062.html" TargetMode="External" Id="rId2696"/><Relationship Type="http://schemas.openxmlformats.org/officeDocument/2006/relationships/hyperlink" Target="https://dart.fss.or.kr/dsaf001/main.do?rcpNo=20231011000494" TargetMode="External" Id="rId2697"/><Relationship Type="http://schemas.openxmlformats.org/officeDocument/2006/relationships/hyperlink" Target="https://dart.fss.or.kr/dsaf001/main.do?rcpNo=20240108000565" TargetMode="External" Id="rId2698"/><Relationship Type="http://schemas.openxmlformats.org/officeDocument/2006/relationships/hyperlink" Target="https://dart.fss.or.kr/dsaf001/main.do?rcpNo=20240828000767" TargetMode="External" Id="rId2699"/><Relationship Type="http://schemas.openxmlformats.org/officeDocument/2006/relationships/hyperlink" Target="https://dart.fss.or.kr/dsaf001/main.do?rcpNo=20260706000039" TargetMode="External" Id="rId2700"/><Relationship Type="http://schemas.openxmlformats.org/officeDocument/2006/relationships/hyperlink" Target="https://dart.fss.or.kr/dsaf001/main.do?rcpNo=20260706000040" TargetMode="External" Id="rId2701"/><Relationship Type="http://schemas.openxmlformats.org/officeDocument/2006/relationships/hyperlink" Target="https://dart.fss.or.kr/dsaf001/main.do?rcpNo=20220304000687" TargetMode="External" Id="rId2702"/><Relationship Type="http://schemas.openxmlformats.org/officeDocument/2006/relationships/hyperlink" Target="https://dart.fss.or.kr/dsaf001/main.do?rcpNo=20260313001021" TargetMode="External" Id="rId2703"/><Relationship Type="http://schemas.openxmlformats.org/officeDocument/2006/relationships/hyperlink" Target="https://www.vir.com.vn/mirae-naver-acquire-logistics-centres-in-vietnam-63731.html" TargetMode="External" Id="rId2704"/><Relationship Type="http://schemas.openxmlformats.org/officeDocument/2006/relationships/hyperlink" Target="https://vietnamnews.vn/bizhub/469811/mirae-naver-acquire-logistics-centres-in-viet-nam.html" TargetMode="External" Id="rId2705"/><Relationship Type="http://schemas.openxmlformats.org/officeDocument/2006/relationships/hyperlink" Target="https://www.dealstreetasia.com/?p=110895" TargetMode="External" Id="rId2706"/><Relationship Type="http://schemas.openxmlformats.org/officeDocument/2006/relationships/hyperlink" Target="https://dart.fss.or.kr/dsaf001/main.do?rcpNo=20190401004489" TargetMode="External" Id="rId2707"/><Relationship Type="http://schemas.openxmlformats.org/officeDocument/2006/relationships/hyperlink" Target="https://dart.fss.or.kr/dsaf001/main.do?rcpNo=20190401004489" TargetMode="External" Id="rId2708"/><Relationship Type="http://schemas.openxmlformats.org/officeDocument/2006/relationships/hyperlink" Target="https://dart.fss.or.kr/dsaf001/main.do?rcpNo=20190401004489" TargetMode="External" Id="rId2709"/><Relationship Type="http://schemas.openxmlformats.org/officeDocument/2006/relationships/hyperlink" Target="https://dart.fss.or.kr/dsaf001/main.do?rcpNo=20190401004489" TargetMode="External" Id="rId2710"/><Relationship Type="http://schemas.openxmlformats.org/officeDocument/2006/relationships/hyperlink" Target="https://dart.fss.or.kr/dsaf001/main.do?rcpNo=20190401004489" TargetMode="External" Id="rId2711"/><Relationship Type="http://schemas.openxmlformats.org/officeDocument/2006/relationships/hyperlink" Target="https://query1.finance.yahoo.com/v8/finance/chart/035420.KS?period1=1541376000&amp;period2=1541808000&amp;interval=1d" TargetMode="External" Id="rId2712"/><Relationship Type="http://schemas.openxmlformats.org/officeDocument/2006/relationships/hyperlink" Target="https://magazine.hankyung.com/business/article/201808078629b" TargetMode="External" Id="rId2713"/><Relationship Type="http://schemas.openxmlformats.org/officeDocument/2006/relationships/hyperlink" Target="https://www.vir.com.vn/mirae-naver-acquire-logistics-centres-in-vietnam-63731.html" TargetMode="External" Id="rId2714"/><Relationship Type="http://schemas.openxmlformats.org/officeDocument/2006/relationships/hyperlink" Target="https://shinkim.com/kor/media/case/4276" TargetMode="External" Id="rId2715"/><Relationship Type="http://schemas.openxmlformats.org/officeDocument/2006/relationships/hyperlink" Target="https://www.vir.com.vn/mirae-asset-naver-fund-invests-37-million-in-warehouse-in-vietnam-79818.html" TargetMode="External" Id="rId2716"/><Relationship Type="http://schemas.openxmlformats.org/officeDocument/2006/relationships/hyperlink" Target="https://dart.fss.or.kr/dsaf001/main.do?rcpNo=20210316001214" TargetMode="External" Id="rId2717"/><Relationship Type="http://schemas.openxmlformats.org/officeDocument/2006/relationships/hyperlink" Target="https://dart.fss.or.kr/dsaf001/main.do?rcpNo=20250318000645" TargetMode="External" Id="rId2718"/><Relationship Type="http://schemas.openxmlformats.org/officeDocument/2006/relationships/hyperlink" Target="https://dart.fss.or.kr/dsaf001/main.do?rcpNo=20260313001021" TargetMode="External" Id="rId2719"/><Relationship Type="http://schemas.openxmlformats.org/officeDocument/2006/relationships/hyperlink" Target="https://dream.kotra.or.kr/kotranews/cms/news/actionKotraBoardDetail.do?SITE_NO=3&amp;MENU_ID=70&amp;CONTENTS_NO=1&amp;bbsGbn=00&amp;bbsSn=322&amp;pNttSn=194104" TargetMode="External" Id="rId2720"/><Relationship Type="http://schemas.openxmlformats.org/officeDocument/2006/relationships/hyperlink" Target="https://assets.minkabu.jp/news/article_media_content/urn:newsml:tdnet.info:20190313489737/140120190313489737.pdf" TargetMode="External" Id="rId2721"/><Relationship Type="http://schemas.openxmlformats.org/officeDocument/2006/relationships/hyperlink" Target="https://assets.minkabu.jp/news/article_media_content/urn:newsml:tdnet.info:20190401498766/140120190401498766.pdf" TargetMode="External" Id="rId2722"/><Relationship Type="http://schemas.openxmlformats.org/officeDocument/2006/relationships/hyperlink" Target="https://disclosure2dl.edinet-fsa.go.jp/searchdocument/pdf/S100GAOD.pdf" TargetMode="External" Id="rId2723"/><Relationship Type="http://schemas.openxmlformats.org/officeDocument/2006/relationships/hyperlink" Target="https://www.lycorp.co.jp/news/archive/Y/ja/ja20160808_B.pdf" TargetMode="External" Id="rId2724"/><Relationship Type="http://schemas.openxmlformats.org/officeDocument/2006/relationships/hyperlink" Target="https://assets.minkabu.jp/news/article_media_content/urn:newsml:tdnet.info:20160808470791/140120160808470791.pdf" TargetMode="External" Id="rId2725"/><Relationship Type="http://schemas.openxmlformats.org/officeDocument/2006/relationships/hyperlink" Target="https://assets.minkabu.jp/news/article_media_content/urn:newsml:tdnet.info:20161003405438/140120161003405438.pdf" TargetMode="External" Id="rId2726"/><Relationship Type="http://schemas.openxmlformats.org/officeDocument/2006/relationships/hyperlink" Target="https://assets.minkabu.jp/news/article_media_content/urn:newsml:tdnet.info:20190603444185/140120190603444185.pdf" TargetMode="External" Id="rId2727"/><Relationship Type="http://schemas.openxmlformats.org/officeDocument/2006/relationships/hyperlink" Target="https://www.softbank.jp/corp/news/press/sbkk/2020/20200731_01/" TargetMode="External" Id="rId2728"/><Relationship Type="http://schemas.openxmlformats.org/officeDocument/2006/relationships/hyperlink" Target="https://assets.minkabu.jp/news/article_media_content/urn:newsml:tdnet.info:20210331487889/140120210331487889.pdf" TargetMode="External" Id="rId2729"/><Relationship Type="http://schemas.openxmlformats.org/officeDocument/2006/relationships/hyperlink" Target="https://www.astmax.co.jp/corp/history.html" TargetMode="External" Id="rId2730"/><Relationship Type="http://schemas.openxmlformats.org/officeDocument/2006/relationships/hyperlink" Target="https://assets.minkabu.jp/news/article_media_content/urn:newsml:tdnet.info:20220729508155/140120220729508155.pdf" TargetMode="External" Id="rId2731"/><Relationship Type="http://schemas.openxmlformats.org/officeDocument/2006/relationships/hyperlink" Target="https://assets.minkabu.jp/news/article_media_content/urn:newsml:tdnet.info:20220815520404/140120220815520404.pdf" TargetMode="External" Id="rId2732"/><Relationship Type="http://schemas.openxmlformats.org/officeDocument/2006/relationships/hyperlink" Target="https://www.nikkei.com/article/DGXZQOUB117LL0R11C24A0000000/" TargetMode="External" Id="rId2733"/><Relationship Type="http://schemas.openxmlformats.org/officeDocument/2006/relationships/hyperlink" Target="http://web.archive.org/web/20251129114235/https://www.paypay-am.co.jp/upload/news/others_20241011.pdf" TargetMode="External" Id="rId2734"/><Relationship Type="http://schemas.openxmlformats.org/officeDocument/2006/relationships/hyperlink" Target="https://mbp-japan.com/tokyo/ria-japan/column/5177173/" TargetMode="External" Id="rId2735"/><Relationship Type="http://schemas.openxmlformats.org/officeDocument/2006/relationships/hyperlink" Target="https://disclosure2dl.edinet-fsa.go.jp/searchdocument/pdf/S100V0WO.pdf" TargetMode="External" Id="rId2736"/><Relationship Type="http://schemas.openxmlformats.org/officeDocument/2006/relationships/hyperlink" Target="https://disclosure2dl.edinet-fsa.go.jp/searchdocument/pdf/S100WDOL.pdf" TargetMode="External" Id="rId2737"/><Relationship Type="http://schemas.openxmlformats.org/officeDocument/2006/relationships/hyperlink" Target="http://web.archive.org/web/20251203154110/https://www.paypay-am.co.jp/oshirase/" TargetMode="External" Id="rId2738"/><Relationship Type="http://schemas.openxmlformats.org/officeDocument/2006/relationships/hyperlink" Target="https://data.swcms.net/file/lycorp-ir/dam/jcr:37e7640a-6aa4-4125-ac17-9d4e8fed0b14/S100YBXD.pdf" TargetMode="External" Id="rId2739"/><Relationship Type="http://schemas.openxmlformats.org/officeDocument/2006/relationships/hyperlink" Target="https://www.lycorp.co.jp/ja/ir/library/presentations/main/00/teaserItems2/0/linkList/02/link/jp2019q1_presentation-2.pdf" TargetMode="External" Id="rId2740"/><Relationship Type="http://schemas.openxmlformats.org/officeDocument/2006/relationships/hyperlink" Target="https://www.lycorp.co.jp/ja/ir/library/presentations/main/01/teaserItems2/0/linkList/02/link/jp2021q1_presentation.pdf" TargetMode="External" Id="rId2741"/><Relationship Type="http://schemas.openxmlformats.org/officeDocument/2006/relationships/hyperlink" Target="https://query1.finance.yahoo.com/v8/finance/chart/7162.T?period1=1552003200&amp;period2=1552953600&amp;interval=1d&amp;events=splits%2Cdiv" TargetMode="External" Id="rId2742"/><Relationship Type="http://schemas.openxmlformats.org/officeDocument/2006/relationships/hyperlink" Target="https://query1.finance.yahoo.com/v8/finance/chart/4689.T?period1=1552003200&amp;period2=1552953600&amp;interval=1d&amp;events=splits%2Cdiv" TargetMode="External" Id="rId2743"/><Relationship Type="http://schemas.openxmlformats.org/officeDocument/2006/relationships/hyperlink" Target="https://www.lycorp.co.jp/ja/ir/library/securities/main/03/teaserItems2/0/linkList/00/link/2018q3_shihanki_houkoku.pdf" TargetMode="External" Id="rId2744"/><Relationship Type="http://schemas.openxmlformats.org/officeDocument/2006/relationships/hyperlink" Target="https://www.lycorp.co.jp/ja/ir/library/securities/main/04/teaserItems2/0/linkList/0/link/yuho2017.pdf" TargetMode="External" Id="rId2745"/><Relationship Type="http://schemas.openxmlformats.org/officeDocument/2006/relationships/hyperlink" Target="https://www.federalreserve.gov/releases/h10/hist/dat00_ja.htm" TargetMode="External" Id="rId2746"/><Relationship Type="http://schemas.openxmlformats.org/officeDocument/2006/relationships/hyperlink" Target="https://data.swcms.net/file/lycorp-ir/dam/jcr:37e7640a-6aa4-4125-ac17-9d4e8fed0b14/S100YBXD.pdf" TargetMode="External" Id="rId2747"/><Relationship Type="http://schemas.openxmlformats.org/officeDocument/2006/relationships/hyperlink" Target="https://dart.fss.or.kr/dsaf001/main.do?rcpNo=20220304000687" TargetMode="External" Id="rId2748"/><Relationship Type="http://schemas.openxmlformats.org/officeDocument/2006/relationships/hyperlink" Target="https://dart.fss.or.kr/dsaf001/main.do?rcpNo=20180226000232" TargetMode="External" Id="rId2749"/><Relationship Type="http://schemas.openxmlformats.org/officeDocument/2006/relationships/hyperlink" Target="https://dart.fss.or.kr/dsaf001/main.do?rcpNo=20180227000414" TargetMode="External" Id="rId2750"/><Relationship Type="http://schemas.openxmlformats.org/officeDocument/2006/relationships/hyperlink" Target="https://dart.fss.or.kr/dsaf001/main.do?rcpNo=20180531000488" TargetMode="External" Id="rId2751"/><Relationship Type="http://schemas.openxmlformats.org/officeDocument/2006/relationships/hyperlink" Target="https://dart.fss.or.kr/dsaf001/main.do?rcpNo=20190529000643" TargetMode="External" Id="rId2752"/><Relationship Type="http://schemas.openxmlformats.org/officeDocument/2006/relationships/hyperlink" Target="https://dart.fss.or.kr/dsaf001/main.do?rcpNo=20190605000297" TargetMode="External" Id="rId2753"/><Relationship Type="http://schemas.openxmlformats.org/officeDocument/2006/relationships/hyperlink" Target="https://dart.fss.or.kr/dsaf001/main.do?rcpNo=20190910000113" TargetMode="External" Id="rId2754"/><Relationship Type="http://schemas.openxmlformats.org/officeDocument/2006/relationships/hyperlink" Target="https://dart.fss.or.kr/dsaf001/main.do?rcpNo=20220704000262" TargetMode="External" Id="rId2755"/><Relationship Type="http://schemas.openxmlformats.org/officeDocument/2006/relationships/hyperlink" Target="https://dart.fss.or.kr/dsaf001/main.do?rcpNo=20260402002607" TargetMode="External" Id="rId2756"/><Relationship Type="http://schemas.openxmlformats.org/officeDocument/2006/relationships/hyperlink" Target="https://dart.fss.or.kr/dsaf001/main.do?rcpNo=20180402004149" TargetMode="External" Id="rId2757"/><Relationship Type="http://schemas.openxmlformats.org/officeDocument/2006/relationships/hyperlink" Target="https://byline.network/2017/07/%eb%84%a4%ec%9d%b4%eb%b2%84-%ec%8a%a4%ed%83%80%ed%8a%b8%ec%97%85-company-ai-%ec%9d%b8%ec%88%98-%ed%81%b4%eb%a1%9c%eb%b0%94%ec%97%90-%eb%85%b9%ec%9d%b8%eb%8b%a4/" TargetMode="External" Id="rId2758"/><Relationship Type="http://schemas.openxmlformats.org/officeDocument/2006/relationships/hyperlink" Target="https://dart.fss.or.kr/dsaf001/main.do?rcpNo=20180531000986" TargetMode="External" Id="rId2759"/><Relationship Type="http://schemas.openxmlformats.org/officeDocument/2006/relationships/hyperlink" Target="https://dart.fss.or.kr/dsaf001/main.do?rcpNo=20190531001515" TargetMode="External" Id="rId2760"/><Relationship Type="http://schemas.openxmlformats.org/officeDocument/2006/relationships/hyperlink" Target="https://dart.fss.or.kr/dsaf001/main.do?rcpNo=20190708000404" TargetMode="External" Id="rId2761"/><Relationship Type="http://schemas.openxmlformats.org/officeDocument/2006/relationships/hyperlink" Target="https://query1.finance.yahoo.com/v8/finance/chart/KRW=X?period1=1559520000&amp;period2=1559952000&amp;interval=1d" TargetMode="External" Id="rId2762"/><Relationship Type="http://schemas.openxmlformats.org/officeDocument/2006/relationships/hyperlink" Target="https://query1.finance.yahoo.com/v8/finance/chart/035420.KS?period1=1561939200&amp;period2=1562716800&amp;interval=1d" TargetMode="External" Id="rId2763"/><Relationship Type="http://schemas.openxmlformats.org/officeDocument/2006/relationships/hyperlink" Target="https://dart.fss.or.kr/dsaf001/main.do?rcpNo=20200330004603" TargetMode="External" Id="rId2764"/><Relationship Type="http://schemas.openxmlformats.org/officeDocument/2006/relationships/hyperlink" Target="https://dart.fss.or.kr/dsaf001/main.do?rcpNo=20200601000492" TargetMode="External" Id="rId2765"/><Relationship Type="http://schemas.openxmlformats.org/officeDocument/2006/relationships/hyperlink" Target="https://dart.fss.or.kr/dsaf001/main.do?rcpNo=20200612000054" TargetMode="External" Id="rId2766"/><Relationship Type="http://schemas.openxmlformats.org/officeDocument/2006/relationships/hyperlink" Target="https://dart.fss.or.kr/dsaf001/main.do?rcpNo=20201209000337" TargetMode="External" Id="rId2767"/><Relationship Type="http://schemas.openxmlformats.org/officeDocument/2006/relationships/hyperlink" Target="https://dart.fss.or.kr/dsaf001/main.do?rcpNo=20201222000069" TargetMode="External" Id="rId2768"/><Relationship Type="http://schemas.openxmlformats.org/officeDocument/2006/relationships/hyperlink" Target="https://dart.fss.or.kr/dsaf001/main.do?rcpNo=20210316001214" TargetMode="External" Id="rId2769"/><Relationship Type="http://schemas.openxmlformats.org/officeDocument/2006/relationships/hyperlink" Target="https://dart.fss.or.kr/dsaf001/main.do?rcpNo=20220304000687" TargetMode="External" Id="rId2770"/><Relationship Type="http://schemas.openxmlformats.org/officeDocument/2006/relationships/hyperlink" Target="https://dart.fss.or.kr/dsaf001/main.do?rcpNo=20190910000113" TargetMode="External" Id="rId2771"/><Relationship Type="http://schemas.openxmlformats.org/officeDocument/2006/relationships/hyperlink" Target="https://dart.fss.or.kr/dsaf001/main.do?rcpNo=20190401004489" TargetMode="External" Id="rId2772"/><Relationship Type="http://schemas.openxmlformats.org/officeDocument/2006/relationships/hyperlink" Target="https://dart.fss.or.kr/dsaf001/main.do?rcpNo=20200330004603" TargetMode="External" Id="rId2773"/><Relationship Type="http://schemas.openxmlformats.org/officeDocument/2006/relationships/hyperlink" Target="https://dart.fss.or.kr/dsaf001/main.do?rcpNo=20210316001214" TargetMode="External" Id="rId2774"/><Relationship Type="http://schemas.openxmlformats.org/officeDocument/2006/relationships/hyperlink" Target="https://dart.fss.or.kr/dsaf001/main.do?rcpNo=20180326000860" TargetMode="External" Id="rId2775"/><Relationship Type="http://schemas.openxmlformats.org/officeDocument/2006/relationships/hyperlink" Target="https://dart.fss.or.kr/dsaf001/main.do?rcpNo=20230331001135" TargetMode="External" Id="rId2776"/><Relationship Type="http://schemas.openxmlformats.org/officeDocument/2006/relationships/hyperlink" Target="https://dart.fss.or.kr/dsaf001/main.do?rcpNo=20230405002629" TargetMode="External" Id="rId2777"/><Relationship Type="http://schemas.openxmlformats.org/officeDocument/2006/relationships/hyperlink" Target="https://dart.fss.or.kr/dsaf001/main.do?rcpNo=20250331001348" TargetMode="External" Id="rId2778"/><Relationship Type="http://schemas.openxmlformats.org/officeDocument/2006/relationships/hyperlink" Target="https://dart.fss.or.kr/dsaf001/main.do?rcpNo=20260402002607" TargetMode="External" Id="rId2779"/><Relationship Type="http://schemas.openxmlformats.org/officeDocument/2006/relationships/hyperlink" Target="https://dart.fss.or.kr/dsaf001/main.do?rcpNo=20220704000262" TargetMode="External" Id="rId2780"/><Relationship Type="http://schemas.openxmlformats.org/officeDocument/2006/relationships/hyperlink" Target="https://dart.fss.or.kr/dsaf001/main.do?rcpNo=20220331003217" TargetMode="External" Id="rId2781"/><Relationship Type="http://schemas.openxmlformats.org/officeDocument/2006/relationships/hyperlink" Target="https://corp.zozo.com/ir-info/files/pdf/past_49.pdf" TargetMode="External" Id="rId2782"/><Relationship Type="http://schemas.openxmlformats.org/officeDocument/2006/relationships/hyperlink" Target="https://corp.zozo.com/ir-info/files/pdf/disclosure_jp_110.pdf" TargetMode="External" Id="rId2783"/><Relationship Type="http://schemas.openxmlformats.org/officeDocument/2006/relationships/hyperlink" Target="https://corp.zozo.com/ir-info/files/pdf/disclosure_jp_125.pdf" TargetMode="External" Id="rId2784"/><Relationship Type="http://schemas.openxmlformats.org/officeDocument/2006/relationships/hyperlink" Target="https://group.softbank/system/files/pdf/news/press/2019/20190912_01/pdf_01.pdf" TargetMode="External" Id="rId2785"/><Relationship Type="http://schemas.openxmlformats.org/officeDocument/2006/relationships/hyperlink" Target="https://corp.zozo.com/ir-info/files/pdf/disclosure_jp_133.pdf" TargetMode="External" Id="rId2786"/><Relationship Type="http://schemas.openxmlformats.org/officeDocument/2006/relationships/hyperlink" Target="https://corp.zozo.com/ir-info/files/pdf/disclosure_jp_132.pdf" TargetMode="External" Id="rId2787"/><Relationship Type="http://schemas.openxmlformats.org/officeDocument/2006/relationships/hyperlink" Target="https://www.watch.impress.co.jp/docs/news/1206849.html" TargetMode="External" Id="rId2788"/><Relationship Type="http://schemas.openxmlformats.org/officeDocument/2006/relationships/hyperlink" Target="https://www.itmedia.co.jp/news/article/1909/12/1190912153/" TargetMode="External" Id="rId2789"/><Relationship Type="http://schemas.openxmlformats.org/officeDocument/2006/relationships/hyperlink" Target="https://www.lycorp.co.jp/en/ir/news/auto_20190801481177/pdfFile.pdf" TargetMode="External" Id="rId2790"/><Relationship Type="http://schemas.openxmlformats.org/officeDocument/2006/relationships/hyperlink" Target="https://www2.jpx.co.jp/disc/46890/140120191031416621.pdf" TargetMode="External" Id="rId2791"/><Relationship Type="http://schemas.openxmlformats.org/officeDocument/2006/relationships/hyperlink" Target="https://query1.finance.yahoo.com/v8/finance/chart/4689.T?period1=1567987200&amp;period2=1568419200&amp;interval=1d" TargetMode="External" Id="rId2792"/><Relationship Type="http://schemas.openxmlformats.org/officeDocument/2006/relationships/hyperlink" Target="https://query1.finance.yahoo.com/v8/finance/chart/3092.T?period1=1567987200&amp;period2=1568419200&amp;interval=1d" TargetMode="External" Id="rId2793"/><Relationship Type="http://schemas.openxmlformats.org/officeDocument/2006/relationships/hyperlink" Target="https://www.federalreserve.gov/releases/h10/hist/dat00_ja.htm" TargetMode="External" Id="rId2794"/><Relationship Type="http://schemas.openxmlformats.org/officeDocument/2006/relationships/hyperlink" Target="https://www2.jpx.co.jp/disc/30920/140120191114426578.pdf" TargetMode="External" Id="rId2795"/><Relationship Type="http://schemas.openxmlformats.org/officeDocument/2006/relationships/hyperlink" Target="https://www2.jpx.co.jp/disc/46890/140120200204457320.pdf" TargetMode="External" Id="rId2796"/><Relationship Type="http://schemas.openxmlformats.org/officeDocument/2006/relationships/hyperlink" Target="https://www.lycorp.co.jp/news/archive/Y/ja/ja20191218_A.pdf" TargetMode="External" Id="rId2797"/><Relationship Type="http://schemas.openxmlformats.org/officeDocument/2006/relationships/hyperlink" Target="https://www.lycorp.co.jp/en/ir/news/auto_20200427400873/pdfFile.pdf" TargetMode="External" Id="rId2798"/><Relationship Type="http://schemas.openxmlformats.org/officeDocument/2006/relationships/hyperlink" Target="https://corp.zozo.com/ir-info/files/pdf/past_157.pdf" TargetMode="External" Id="rId2799"/><Relationship Type="http://schemas.openxmlformats.org/officeDocument/2006/relationships/hyperlink" Target="https://corp.zozo.com/ir-info/files/pdf/past_174.pdf" TargetMode="External" Id="rId2800"/><Relationship Type="http://schemas.openxmlformats.org/officeDocument/2006/relationships/hyperlink" Target="https://corp.zozo.com/ir-info/files/pdf/past_171.pdf" TargetMode="External" Id="rId2801"/><Relationship Type="http://schemas.openxmlformats.org/officeDocument/2006/relationships/hyperlink" Target="https://corp.zozo.com/ir-info/files/pdf/disclosure_jp_155.pdf" TargetMode="External" Id="rId2802"/><Relationship Type="http://schemas.openxmlformats.org/officeDocument/2006/relationships/hyperlink" Target="https://corp.zozo.com/ir-info/files/pdf/5514eed1b71105c131434bde152dc1cb1b838f0a.pdf" TargetMode="External" Id="rId2803"/><Relationship Type="http://schemas.openxmlformats.org/officeDocument/2006/relationships/hyperlink" Target="https://corp.zozo.com/ir-info/files/pdf/19002bb7b28f1d462fcaba54a723e0b48eb395eb.pdf" TargetMode="External" Id="rId2804"/><Relationship Type="http://schemas.openxmlformats.org/officeDocument/2006/relationships/hyperlink" Target="https://disclosure2dl.edinet-fsa.go.jp/searchdocument/pdf/S100YBXD.pdf" TargetMode="External" Id="rId2805"/><Relationship Type="http://schemas.openxmlformats.org/officeDocument/2006/relationships/hyperlink" Target="https://corp.zozo.com/ir-info/files/pdf/66b93c0c90c5d0530943c582d5bac26d6f0b0195.pdf" TargetMode="External" Id="rId2806"/><Relationship Type="http://schemas.openxmlformats.org/officeDocument/2006/relationships/hyperlink" Target="https://corp.zozo.com/ir-info/files/pdf/disclosure_jp_154.pdf" TargetMode="External" Id="rId2807"/><Relationship Type="http://schemas.openxmlformats.org/officeDocument/2006/relationships/hyperlink" Target="https://www.lycorp.co.jp/news/archive/Z/en/en20210301_B.pdf" TargetMode="External" Id="rId2808"/><Relationship Type="http://schemas.openxmlformats.org/officeDocument/2006/relationships/hyperlink" Target="https://disclosure2dl.edinet-fsa.go.jp/searchdocument/pdf/S100YBXD.pdf" TargetMode="External" Id="rId2809"/><Relationship Type="http://schemas.openxmlformats.org/officeDocument/2006/relationships/hyperlink" Target="https://dart.fss.or.kr/dsaf001/main.do?rcpNo=20220304000687" TargetMode="External" Id="rId2810"/><Relationship Type="http://schemas.openxmlformats.org/officeDocument/2006/relationships/hyperlink" Target="https://ssl4.eir-parts.net/doc/2491/tdnet/1753017/00.pdf" TargetMode="External" Id="rId2811"/><Relationship Type="http://schemas.openxmlformats.org/officeDocument/2006/relationships/hyperlink" Target="https://ssl4.eir-parts.net/doc/2491/announcement3/54551/00.pdf" TargetMode="External" Id="rId2812"/><Relationship Type="http://schemas.openxmlformats.org/officeDocument/2006/relationships/hyperlink" Target="https://ssl4.eir-parts.net/doc/2491/yuho_pdf/S100FHOQ/00.pdf" TargetMode="External" Id="rId2813"/><Relationship Type="http://schemas.openxmlformats.org/officeDocument/2006/relationships/hyperlink" Target="https://ssl4.eir-parts.net/doc/2491/yuho_pdf/S100IAK9/00.pdf" TargetMode="External" Id="rId2814"/><Relationship Type="http://schemas.openxmlformats.org/officeDocument/2006/relationships/hyperlink" Target="https://ssl4.eir-parts.net/doc/2491/yuho_pdf/S100L0RL/00.pdf" TargetMode="External" Id="rId2815"/><Relationship Type="http://schemas.openxmlformats.org/officeDocument/2006/relationships/hyperlink" Target="https://ssl4.eir-parts.net/doc/2491/yuho_pdf/S100NPZ0/00.pdf" TargetMode="External" Id="rId2816"/><Relationship Type="http://schemas.openxmlformats.org/officeDocument/2006/relationships/hyperlink" Target="https://ssl4.eir-parts.net/doc/2491/yuho_pdf/S100VG04/00.pdf" TargetMode="External" Id="rId2817"/><Relationship Type="http://schemas.openxmlformats.org/officeDocument/2006/relationships/hyperlink" Target="https://ssl4.eir-parts.net/doc/2491/yuho_pdf/S100T3JV/00.pdf" TargetMode="External" Id="rId2818"/><Relationship Type="http://schemas.openxmlformats.org/officeDocument/2006/relationships/hyperlink" Target="https://ssl4.eir-parts.net/doc/2491/tdnet/2533555/00.pdf" TargetMode="External" Id="rId2819"/><Relationship Type="http://schemas.openxmlformats.org/officeDocument/2006/relationships/hyperlink" Target="https://ssl4.eir-parts.net/doc/2491/tdnet/2554902/00.pdf" TargetMode="External" Id="rId2820"/><Relationship Type="http://schemas.openxmlformats.org/officeDocument/2006/relationships/hyperlink" Target="https://ssl4.eir-parts.net/doc/2491/tdnet/2571195/00.pdf" TargetMode="External" Id="rId2821"/><Relationship Type="http://schemas.openxmlformats.org/officeDocument/2006/relationships/hyperlink" Target="https://ssl4.eir-parts.net/doc/2491/yuho_pdf/S100XU5J/00.pdf" TargetMode="External" Id="rId2822"/><Relationship Type="http://schemas.openxmlformats.org/officeDocument/2006/relationships/hyperlink" Target="https://ssl4.eir-parts.net/doc/2491/ir_material_for_fiscal_ym1/75739/00.pdf" TargetMode="External" Id="rId2823"/><Relationship Type="http://schemas.openxmlformats.org/officeDocument/2006/relationships/hyperlink" Target="https://ssl4.eir-parts.net/doc/2491/ir_material_for_fiscal_ym1/94313/00.pdf" TargetMode="External" Id="rId2824"/><Relationship Type="http://schemas.openxmlformats.org/officeDocument/2006/relationships/hyperlink" Target="https://ssl4.eir-parts.net/doc/2491/ir_material_for_fiscal_ym1/98989/00.pdf" TargetMode="External" Id="rId2825"/><Relationship Type="http://schemas.openxmlformats.org/officeDocument/2006/relationships/hyperlink" Target="https://www.travelvoice.jp/20190926-138365" TargetMode="External" Id="rId2826"/><Relationship Type="http://schemas.openxmlformats.org/officeDocument/2006/relationships/hyperlink" Target="https://query1.finance.yahoo.com/v8/finance/chart/2491.T?period1=946684800&amp;period2=1793000000&amp;interval=1d&amp;events=split" TargetMode="External" Id="rId2827"/><Relationship Type="http://schemas.openxmlformats.org/officeDocument/2006/relationships/hyperlink" Target="https://www.federalreserve.gov/releases/h10/hist/dat00_ja.htm" TargetMode="External" Id="rId2828"/><Relationship Type="http://schemas.openxmlformats.org/officeDocument/2006/relationships/hyperlink" Target="https://disclosure2dl.edinet-fsa.go.jp/searchdocument/pdf/S100YBXD.pdf" TargetMode="External" Id="rId2829"/><Relationship Type="http://schemas.openxmlformats.org/officeDocument/2006/relationships/hyperlink" Target="https://www.lycorp.co.jp/news/archive/Z/en/en20210301_B.pdf" TargetMode="External" Id="rId2830"/><Relationship Type="http://schemas.openxmlformats.org/officeDocument/2006/relationships/hyperlink" Target="https://dart.fss.or.kr/dsaf001/main.do?rcpNo=20220304000687" TargetMode="External" Id="rId2831"/><Relationship Type="http://schemas.openxmlformats.org/officeDocument/2006/relationships/hyperlink" Target="https://dart.fss.or.kr/dsaf001/main.do?rcpNo=20200403000500" TargetMode="External" Id="rId2832"/><Relationship Type="http://schemas.openxmlformats.org/officeDocument/2006/relationships/hyperlink" Target="https://dart.fss.or.kr/dsaf001/main.do?rcpNo=20200504000260" TargetMode="External" Id="rId2833"/><Relationship Type="http://schemas.openxmlformats.org/officeDocument/2006/relationships/hyperlink" Target="https://dart.fss.or.kr/dsaf001/main.do?rcpNo=20200504000264" TargetMode="External" Id="rId2834"/><Relationship Type="http://schemas.openxmlformats.org/officeDocument/2006/relationships/hyperlink" Target="https://dart.fss.or.kr/dsaf001/main.do?rcpNo=20200508000532" TargetMode="External" Id="rId2835"/><Relationship Type="http://schemas.openxmlformats.org/officeDocument/2006/relationships/hyperlink" Target="https://dart.fss.or.kr/dsaf001/main.do?rcpNo=20210414001815" TargetMode="External" Id="rId2836"/><Relationship Type="http://schemas.openxmlformats.org/officeDocument/2006/relationships/hyperlink" Target="https://dart.fss.or.kr/dsaf001/main.do?rcpNo=20220412002158" TargetMode="External" Id="rId2837"/><Relationship Type="http://schemas.openxmlformats.org/officeDocument/2006/relationships/hyperlink" Target="https://dart.fss.or.kr/dsaf001/main.do?rcpNo=20220412002153" TargetMode="External" Id="rId2838"/><Relationship Type="http://schemas.openxmlformats.org/officeDocument/2006/relationships/hyperlink" Target="https://dart.fss.or.kr/dsaf001/main.do?rcpNo=20210414001813" TargetMode="External" Id="rId2839"/><Relationship Type="http://schemas.openxmlformats.org/officeDocument/2006/relationships/hyperlink" Target="https://dart.fss.or.kr/dsaf001/main.do?rcpNo=20200409002194" TargetMode="External" Id="rId2840"/><Relationship Type="http://schemas.openxmlformats.org/officeDocument/2006/relationships/hyperlink" Target="https://dart.fss.or.kr/dsaf001/main.do?rcpNo=20200409002196" TargetMode="External" Id="rId2841"/><Relationship Type="http://schemas.openxmlformats.org/officeDocument/2006/relationships/hyperlink" Target="https://dart.fss.or.kr/dsaf001/main.do?rcpNo=20200529000512" TargetMode="External" Id="rId2842"/><Relationship Type="http://schemas.openxmlformats.org/officeDocument/2006/relationships/hyperlink" Target="https://dart.fss.or.kr/dsaf001/main.do?rcpNo=20210423000560" TargetMode="External" Id="rId2843"/><Relationship Type="http://schemas.openxmlformats.org/officeDocument/2006/relationships/hyperlink" Target="https://dart.fss.or.kr/dsaf001/main.do?rcpNo=20210707000480" TargetMode="External" Id="rId2844"/><Relationship Type="http://schemas.openxmlformats.org/officeDocument/2006/relationships/hyperlink" Target="https://dart.fss.or.kr/dsaf001/main.do?rcpNo=20230412002751" TargetMode="External" Id="rId2845"/><Relationship Type="http://schemas.openxmlformats.org/officeDocument/2006/relationships/hyperlink" Target="https://dart.fss.or.kr/dsaf001/main.do?rcpNo=20240412003306" TargetMode="External" Id="rId2846"/><Relationship Type="http://schemas.openxmlformats.org/officeDocument/2006/relationships/hyperlink" Target="https://dart.fss.or.kr/dsaf001/main.do?rcpNo=20240705000130" TargetMode="External" Id="rId2847"/><Relationship Type="http://schemas.openxmlformats.org/officeDocument/2006/relationships/hyperlink" Target="https://dart.fss.or.kr/dsaf001/main.do?rcpNo=20250418000120" TargetMode="External" Id="rId2848"/><Relationship Type="http://schemas.openxmlformats.org/officeDocument/2006/relationships/hyperlink" Target="https://www.ddaily.co.kr/page/view/2020040315542401652" TargetMode="External" Id="rId2849"/><Relationship Type="http://schemas.openxmlformats.org/officeDocument/2006/relationships/hyperlink" Target="https://www.inews24.com/view/1255355" TargetMode="External" Id="rId2850"/><Relationship Type="http://schemas.openxmlformats.org/officeDocument/2006/relationships/hyperlink" Target="https://inews24.com/v/1581104" TargetMode="External" Id="rId2851"/><Relationship Type="http://schemas.openxmlformats.org/officeDocument/2006/relationships/hyperlink" Target="https://www.sec.gov/Archives/edgar/data/1611820/000119312519091931/d669530d20f.htm" TargetMode="External" Id="rId2852"/><Relationship Type="http://schemas.openxmlformats.org/officeDocument/2006/relationships/hyperlink" Target="https://www.sec.gov/Archives/edgar/data/1611820/000119312520087676/d773604d20f.htm" TargetMode="External" Id="rId2853"/><Relationship Type="http://schemas.openxmlformats.org/officeDocument/2006/relationships/hyperlink" Target="https://dart.fss.or.kr/dsaf001/main.do?rcpNo=20210316001214" TargetMode="External" Id="rId2854"/><Relationship Type="http://schemas.openxmlformats.org/officeDocument/2006/relationships/hyperlink" Target="https://dart.fss.or.kr/dsaf001/main.do?rcpNo=20200515002472" TargetMode="External" Id="rId2855"/><Relationship Type="http://schemas.openxmlformats.org/officeDocument/2006/relationships/hyperlink" Target="https://query1.finance.yahoo.com/v8/finance/chart/035420.KS?period1=1585180800&amp;period2=1585958400&amp;interval=1d" TargetMode="External" Id="rId2856"/><Relationship Type="http://schemas.openxmlformats.org/officeDocument/2006/relationships/hyperlink" Target="https://dart.fss.or.kr/dsaf001/main.do?rcpNo=20230609000543" TargetMode="External" Id="rId2857"/><Relationship Type="http://schemas.openxmlformats.org/officeDocument/2006/relationships/hyperlink" Target="https://dart.fss.or.kr/dsaf001/main.do?rcpNo=20220411003276" TargetMode="External" Id="rId2858"/><Relationship Type="http://schemas.openxmlformats.org/officeDocument/2006/relationships/hyperlink" Target="https://dealsite.co.kr/articles/76524" TargetMode="External" Id="rId2859"/><Relationship Type="http://schemas.openxmlformats.org/officeDocument/2006/relationships/hyperlink" Target="https://www.inews24.com/view/1291966" TargetMode="External" Id="rId2860"/><Relationship Type="http://schemas.openxmlformats.org/officeDocument/2006/relationships/hyperlink" Target="https://dart.fss.or.kr/dsaf001/main.do?rcpNo=20200330004603" TargetMode="External" Id="rId2861"/><Relationship Type="http://schemas.openxmlformats.org/officeDocument/2006/relationships/hyperlink" Target="https://dart.fss.or.kr/dsaf001/main.do?rcpNo=20230609000543" TargetMode="External" Id="rId2862"/><Relationship Type="http://schemas.openxmlformats.org/officeDocument/2006/relationships/hyperlink" Target="https://dart.fss.or.kr/dsaf001/main.do?rcpNo=20230609000543" TargetMode="External" Id="rId2863"/><Relationship Type="http://schemas.openxmlformats.org/officeDocument/2006/relationships/hyperlink" Target="https://dart.fss.or.kr/dsaf001/main.do?rcpNo=20260323000281" TargetMode="External" Id="rId2864"/><Relationship Type="http://schemas.openxmlformats.org/officeDocument/2006/relationships/hyperlink" Target="https://dart.fss.or.kr/dsaf001/main.do?rcpNo=20230725000203" TargetMode="External" Id="rId2865"/><Relationship Type="http://schemas.openxmlformats.org/officeDocument/2006/relationships/hyperlink" Target="https://dart.fss.or.kr/dsaf001/main.do?rcpNo=20230706000314" TargetMode="External" Id="rId2866"/><Relationship Type="http://schemas.openxmlformats.org/officeDocument/2006/relationships/hyperlink" Target="https://dart.fss.or.kr/dsaf001/main.do?rcpNo=20210329000917" TargetMode="External" Id="rId2867"/><Relationship Type="http://schemas.openxmlformats.org/officeDocument/2006/relationships/hyperlink" Target="https://dart.fss.or.kr/dsaf001/main.do?rcpNo=20260331903992" TargetMode="External" Id="rId2868"/><Relationship Type="http://schemas.openxmlformats.org/officeDocument/2006/relationships/hyperlink" Target="https://query1.finance.yahoo.com/v8/finance/chart/035420.KS?period1=1587340800&amp;period2=1588291200&amp;interval=1d" TargetMode="External" Id="rId2869"/><Relationship Type="http://schemas.openxmlformats.org/officeDocument/2006/relationships/hyperlink" Target="https://query1.finance.yahoo.com/v8/finance/chart/432430.KQ?range=5d&amp;interval=1d" TargetMode="External" Id="rId2870"/><Relationship Type="http://schemas.openxmlformats.org/officeDocument/2006/relationships/hyperlink" Target="https://dart.fss.or.kr/dsaf001/main.do?rcpNo=20190329002102" TargetMode="External" Id="rId2871"/><Relationship Type="http://schemas.openxmlformats.org/officeDocument/2006/relationships/hyperlink" Target="https://thebridge.jp/2018/12/line-acquires-korea-based-cyber-security-company-grayhash-20181212" TargetMode="External" Id="rId2872"/><Relationship Type="http://schemas.openxmlformats.org/officeDocument/2006/relationships/hyperlink" Target="https://dart.fss.or.kr/dsaf001/main.do?rcpNo=20190531000962" TargetMode="External" Id="rId2873"/><Relationship Type="http://schemas.openxmlformats.org/officeDocument/2006/relationships/hyperlink" Target="https://dart.fss.or.kr/dsaf001/main.do?rcpNo=20190617000185" TargetMode="External" Id="rId2874"/><Relationship Type="http://schemas.openxmlformats.org/officeDocument/2006/relationships/hyperlink" Target="https://dart.fss.or.kr/dsaf001/main.do?rcpNo=20200601000357" TargetMode="External" Id="rId2875"/><Relationship Type="http://schemas.openxmlformats.org/officeDocument/2006/relationships/hyperlink" Target="https://dart.fss.or.kr/dsaf001/main.do?rcpNo=20200615000068" TargetMode="External" Id="rId2876"/><Relationship Type="http://schemas.openxmlformats.org/officeDocument/2006/relationships/hyperlink" Target="https://dart.fss.or.kr/dsaf001/main.do?rcpNo=20200408002232" TargetMode="External" Id="rId2877"/><Relationship Type="http://schemas.openxmlformats.org/officeDocument/2006/relationships/hyperlink" Target="https://dart.fss.or.kr/dsaf001/main.do?rcpNo=20210408000520" TargetMode="External" Id="rId2878"/><Relationship Type="http://schemas.openxmlformats.org/officeDocument/2006/relationships/hyperlink" Target="https://dart.fss.or.kr/dsaf001/main.do?rcpNo=20210316001214" TargetMode="External" Id="rId2879"/><Relationship Type="http://schemas.openxmlformats.org/officeDocument/2006/relationships/hyperlink" Target="https://query1.finance.yahoo.com/v8/finance/chart/035420.KS?period1=1591660800&amp;period2=1592006400&amp;interval=1d" TargetMode="External" Id="rId2880"/><Relationship Type="http://schemas.openxmlformats.org/officeDocument/2006/relationships/hyperlink" Target="https://dart.fss.or.kr/dsaf001/main.do?rcpNo=20210528000821" TargetMode="External" Id="rId2881"/><Relationship Type="http://schemas.openxmlformats.org/officeDocument/2006/relationships/hyperlink" Target="https://dart.fss.or.kr/dsaf001/main.do?rcpNo=20210616000347" TargetMode="External" Id="rId2882"/><Relationship Type="http://schemas.openxmlformats.org/officeDocument/2006/relationships/hyperlink" Target="https://dart.fss.or.kr/dsaf001/main.do?rcpNo=20220125000541" TargetMode="External" Id="rId2883"/><Relationship Type="http://schemas.openxmlformats.org/officeDocument/2006/relationships/hyperlink" Target="https://dart.fss.or.kr/dsaf001/main.do?rcpNo=20220304000551" TargetMode="External" Id="rId2884"/><Relationship Type="http://schemas.openxmlformats.org/officeDocument/2006/relationships/hyperlink" Target="https://dart.fss.or.kr/dsaf001/main.do?rcpNo=20220713000194" TargetMode="External" Id="rId2885"/><Relationship Type="http://schemas.openxmlformats.org/officeDocument/2006/relationships/hyperlink" Target="https://dart.fss.or.kr/dsaf001/main.do?rcpNo=20220304000687" TargetMode="External" Id="rId2886"/><Relationship Type="http://schemas.openxmlformats.org/officeDocument/2006/relationships/hyperlink" Target="https://dart.fss.or.kr/dsaf001/main.do?rcpNo=20201202000341" TargetMode="External" Id="rId2887"/><Relationship Type="http://schemas.openxmlformats.org/officeDocument/2006/relationships/hyperlink" Target="https://www.sec.gov/Archives/edgar/data/1611820/000119312520087676/d773604dex41.htm" TargetMode="External" Id="rId2888"/><Relationship Type="http://schemas.openxmlformats.org/officeDocument/2006/relationships/hyperlink" Target="https://www.sec.gov/Archives/edgar/data/1611820/000119312520087676/d773604d20f.htm" TargetMode="External" Id="rId2889"/><Relationship Type="http://schemas.openxmlformats.org/officeDocument/2006/relationships/hyperlink" Target="https://www.sec.gov/Archives/edgar/data/1611820/000119312520279077/d25149d6k.htm" TargetMode="External" Id="rId2890"/><Relationship Type="http://schemas.openxmlformats.org/officeDocument/2006/relationships/hyperlink" Target="http://web.archive.org/web/20201126221830/https://www.nikkei.com/nkd/company/?scode=3938" TargetMode="External" Id="rId2891"/><Relationship Type="http://schemas.openxmlformats.org/officeDocument/2006/relationships/hyperlink" Target="https://query1.finance.yahoo.com/v8/finance/chart/035420.KS?period1=1605830400&amp;period2=1607040000&amp;interval=1d" TargetMode="External" Id="rId2892"/><Relationship Type="http://schemas.openxmlformats.org/officeDocument/2006/relationships/hyperlink" Target="https://dart.fss.or.kr/dsaf001/main.do?rcpNo=20200330004603" TargetMode="External" Id="rId2893"/><Relationship Type="http://schemas.openxmlformats.org/officeDocument/2006/relationships/hyperlink" Target="https://dart.fss.or.kr/dsaf001/main.do?rcpNo=20201113000918" TargetMode="External" Id="rId2894"/><Relationship Type="http://schemas.openxmlformats.org/officeDocument/2006/relationships/hyperlink" Target="https://dart.fss.or.kr/dsaf001/main.do?rcpNo=20200730000360" TargetMode="External" Id="rId2895"/><Relationship Type="http://schemas.openxmlformats.org/officeDocument/2006/relationships/hyperlink" Target="https://dart.fss.or.kr/dsaf001/main.do?rcpNo=20191118800003" TargetMode="External" Id="rId2896"/><Relationship Type="http://schemas.openxmlformats.org/officeDocument/2006/relationships/hyperlink" Target="https://dart.fss.or.kr/dsaf001/main.do?rcpNo=20201109800500" TargetMode="External" Id="rId2897"/><Relationship Type="http://schemas.openxmlformats.org/officeDocument/2006/relationships/hyperlink" Target="https://www.sec.gov/Archives/edgar/data/1611820/000119312520325169/d77095d6k.htm" TargetMode="External" Id="rId2898"/><Relationship Type="http://schemas.openxmlformats.org/officeDocument/2006/relationships/hyperlink" Target="https://dart.fss.or.kr/dsaf001/main.do?rcpNo=20201230000285" TargetMode="External" Id="rId2899"/><Relationship Type="http://schemas.openxmlformats.org/officeDocument/2006/relationships/hyperlink" Target="https://dart.fss.or.kr/dsaf001/main.do?rcpNo=20201229000545" TargetMode="External" Id="rId2900"/><Relationship Type="http://schemas.openxmlformats.org/officeDocument/2006/relationships/hyperlink" Target="https://dart.fss.or.kr/dsaf001/main.do?rcpNo=20201229000533" TargetMode="External" Id="rId2901"/><Relationship Type="http://schemas.openxmlformats.org/officeDocument/2006/relationships/hyperlink" Target="https://dart.fss.or.kr/dsaf001/main.do?rcpNo=20201231000322" TargetMode="External" Id="rId2902"/><Relationship Type="http://schemas.openxmlformats.org/officeDocument/2006/relationships/hyperlink" Target="https://dart.fss.or.kr/dsaf001/main.do?rcpNo=20210331002329" TargetMode="External" Id="rId2903"/><Relationship Type="http://schemas.openxmlformats.org/officeDocument/2006/relationships/hyperlink" Target="https://dart.fss.or.kr/dsaf001/main.do?rcpNo=20200407001627" TargetMode="External" Id="rId2904"/><Relationship Type="http://schemas.openxmlformats.org/officeDocument/2006/relationships/hyperlink" Target="https://dart.fss.or.kr/dsaf001/main.do?rcpNo=20210225002725" TargetMode="External" Id="rId2905"/><Relationship Type="http://schemas.openxmlformats.org/officeDocument/2006/relationships/hyperlink" Target="https://dart.fss.or.kr/dsaf001/main.do?rcpNo=20210712000365" TargetMode="External" Id="rId2906"/><Relationship Type="http://schemas.openxmlformats.org/officeDocument/2006/relationships/hyperlink" Target="https://dart.fss.or.kr/dsaf001/main.do?rcpNo=20210712000364" TargetMode="External" Id="rId2907"/><Relationship Type="http://schemas.openxmlformats.org/officeDocument/2006/relationships/hyperlink" Target="https://dart.fss.or.kr/dsaf001/main.do?rcpNo=20220711000093" TargetMode="External" Id="rId2908"/><Relationship Type="http://schemas.openxmlformats.org/officeDocument/2006/relationships/hyperlink" Target="https://dart.fss.or.kr/dsaf001/main.do?rcpNo=20220711000092" TargetMode="External" Id="rId2909"/><Relationship Type="http://schemas.openxmlformats.org/officeDocument/2006/relationships/hyperlink" Target="https://dart.fss.or.kr/dsaf001/main.do?rcpNo=20231011000494" TargetMode="External" Id="rId2910"/><Relationship Type="http://schemas.openxmlformats.org/officeDocument/2006/relationships/hyperlink" Target="https://dart.fss.or.kr/dsaf001/main.do?rcpNo=20240318000509" TargetMode="External" Id="rId2911"/><Relationship Type="http://schemas.openxmlformats.org/officeDocument/2006/relationships/hyperlink" Target="https://dart.fss.or.kr/dsaf001/main.do?rcpNo=20240828000767" TargetMode="External" Id="rId2912"/><Relationship Type="http://schemas.openxmlformats.org/officeDocument/2006/relationships/hyperlink" Target="https://dart.fss.or.kr/dsaf001/main.do?rcpNo=20260706000040" TargetMode="External" Id="rId2913"/><Relationship Type="http://schemas.openxmlformats.org/officeDocument/2006/relationships/hyperlink" Target="https://dart.fss.or.kr/dsaf001/main.do?rcpNo=20220304000687" TargetMode="External" Id="rId2914"/><Relationship Type="http://schemas.openxmlformats.org/officeDocument/2006/relationships/hyperlink" Target="https://dart.fss.or.kr/dsaf001/main.do?rcpNo=20260313001021" TargetMode="External" Id="rId2915"/><Relationship Type="http://schemas.openxmlformats.org/officeDocument/2006/relationships/hyperlink" Target="https://dart.fss.or.kr/dsaf001/main.do?rcpNo=20180402004149" TargetMode="External" Id="rId2916"/><Relationship Type="http://schemas.openxmlformats.org/officeDocument/2006/relationships/hyperlink" Target="https://byline.network/2017/07/%eb%84%a4%ec%9d%b4%eb%b2%84-%ec%8a%a4%ed%83%80%ed%8a%b8%ec%97%85-company-ai-%ec%9d%b8%ec%88%98-%ed%81%b4%eb%a1%9c%eb%b0%94%ec%97%90-%eb%85%b9%ec%9d%b8%eb%8b%a4/" TargetMode="External" Id="rId2917"/><Relationship Type="http://schemas.openxmlformats.org/officeDocument/2006/relationships/hyperlink" Target="https://dart.fss.or.kr/dsaf001/main.do?rcpNo=20180531000986" TargetMode="External" Id="rId2918"/><Relationship Type="http://schemas.openxmlformats.org/officeDocument/2006/relationships/hyperlink" Target="https://dart.fss.or.kr/dsaf001/main.do?rcpNo=20190531001515" TargetMode="External" Id="rId2919"/><Relationship Type="http://schemas.openxmlformats.org/officeDocument/2006/relationships/hyperlink" Target="https://dart.fss.or.kr/dsaf001/main.do?rcpNo=20190708000404" TargetMode="External" Id="rId2920"/><Relationship Type="http://schemas.openxmlformats.org/officeDocument/2006/relationships/hyperlink" Target="https://dart.fss.or.kr/dsaf001/main.do?rcpNo=20200330004603" TargetMode="External" Id="rId2921"/><Relationship Type="http://schemas.openxmlformats.org/officeDocument/2006/relationships/hyperlink" Target="https://dart.fss.or.kr/dsaf001/main.do?rcpNo=20200601000492" TargetMode="External" Id="rId2922"/><Relationship Type="http://schemas.openxmlformats.org/officeDocument/2006/relationships/hyperlink" Target="https://dart.fss.or.kr/dsaf001/main.do?rcpNo=20200612000054" TargetMode="External" Id="rId2923"/><Relationship Type="http://schemas.openxmlformats.org/officeDocument/2006/relationships/hyperlink" Target="https://dart.fss.or.kr/dsaf001/main.do?rcpNo=20201209000337" TargetMode="External" Id="rId2924"/><Relationship Type="http://schemas.openxmlformats.org/officeDocument/2006/relationships/hyperlink" Target="https://dart.fss.or.kr/dsaf001/main.do?rcpNo=20201222000069" TargetMode="External" Id="rId2925"/><Relationship Type="http://schemas.openxmlformats.org/officeDocument/2006/relationships/hyperlink" Target="https://dart.fss.or.kr/dsaf001/main.do?rcpNo=20210316001214" TargetMode="External" Id="rId2926"/><Relationship Type="http://schemas.openxmlformats.org/officeDocument/2006/relationships/hyperlink" Target="https://dart.fss.or.kr/dsaf001/main.do?rcpNo=20220304000687" TargetMode="External" Id="rId2927"/><Relationship Type="http://schemas.openxmlformats.org/officeDocument/2006/relationships/hyperlink" Target="https://query1.finance.yahoo.com/v8/finance/chart/KRW=X?period1=1606867200&amp;period2=1607299200&amp;interval=1d" TargetMode="External" Id="rId2928"/><Relationship Type="http://schemas.openxmlformats.org/officeDocument/2006/relationships/hyperlink" Target="https://query1.finance.yahoo.com/v8/finance/chart/035420.KS?period1=1607040000&amp;period2=1607558400&amp;interval=1d" TargetMode="External" Id="rId2929"/><Relationship Type="http://schemas.openxmlformats.org/officeDocument/2006/relationships/hyperlink" Target="https://dart.fss.or.kr/dsaf001/main.do?rcpNo=20210226003110" TargetMode="External" Id="rId2930"/><Relationship Type="http://schemas.openxmlformats.org/officeDocument/2006/relationships/hyperlink" Target="https://dart.fss.or.kr/dsaf001/main.do?rcpNo=20210104000410" TargetMode="External" Id="rId2931"/><Relationship Type="http://schemas.openxmlformats.org/officeDocument/2006/relationships/hyperlink" Target="https://dart.fss.or.kr/dsaf001/main.do?rcpNo=20210329000917" TargetMode="External" Id="rId2932"/><Relationship Type="http://schemas.openxmlformats.org/officeDocument/2006/relationships/hyperlink" Target="https://dart.fss.or.kr/dsaf001/main.do?rcpNo=20200331002504" TargetMode="External" Id="rId2933"/><Relationship Type="http://schemas.openxmlformats.org/officeDocument/2006/relationships/hyperlink" Target="https://dart.fss.or.kr/dsaf001/main.do?rcpNo=20200601000343" TargetMode="External" Id="rId2934"/><Relationship Type="http://schemas.openxmlformats.org/officeDocument/2006/relationships/hyperlink" Target="https://dart.fss.or.kr/dsaf001/main.do?rcpNo=20210528001170" TargetMode="External" Id="rId2935"/><Relationship Type="http://schemas.openxmlformats.org/officeDocument/2006/relationships/hyperlink" Target="https://dart.fss.or.kr/dsaf001/main.do?rcpNo=20220531002182" TargetMode="External" Id="rId2936"/><Relationship Type="http://schemas.openxmlformats.org/officeDocument/2006/relationships/hyperlink" Target="https://dart.fss.or.kr/dsaf001/main.do?rcpNo=20211231000154" TargetMode="External" Id="rId2937"/><Relationship Type="http://schemas.openxmlformats.org/officeDocument/2006/relationships/hyperlink" Target="https://dart.fss.or.kr/dsaf001/main.do?rcpNo=20220407002512" TargetMode="External" Id="rId2938"/><Relationship Type="http://schemas.openxmlformats.org/officeDocument/2006/relationships/hyperlink" Target="https://dart.fss.or.kr/dsaf001/main.do?rcpNo=20230329000963" TargetMode="External" Id="rId2939"/><Relationship Type="http://schemas.openxmlformats.org/officeDocument/2006/relationships/hyperlink" Target="https://dart.fss.or.kr/dsaf001/main.do?rcpNo=20240402003693" TargetMode="External" Id="rId2940"/><Relationship Type="http://schemas.openxmlformats.org/officeDocument/2006/relationships/hyperlink" Target="https://dart.fss.or.kr/dsaf001/main.do?rcpNo=20230811001363" TargetMode="External" Id="rId2941"/><Relationship Type="http://schemas.openxmlformats.org/officeDocument/2006/relationships/hyperlink" Target="https://www.webtoonguide.com/ko/board/news04_generalnews/12513" TargetMode="External" Id="rId2942"/><Relationship Type="http://schemas.openxmlformats.org/officeDocument/2006/relationships/hyperlink" Target="https://www.ajunews.com/view/20241216095541087" TargetMode="External" Id="rId2943"/><Relationship Type="http://schemas.openxmlformats.org/officeDocument/2006/relationships/hyperlink" Target="https://dart.fss.or.kr/dsaf001/main.do?rcpNo=20210316001214" TargetMode="External" Id="rId2944"/><Relationship Type="http://schemas.openxmlformats.org/officeDocument/2006/relationships/hyperlink" Target="https://query1.finance.yahoo.com/v8/finance/chart/035420.KS?period1=1608940800&amp;period2=1609804800&amp;interval=1d" TargetMode="External" Id="rId2945"/><Relationship Type="http://schemas.openxmlformats.org/officeDocument/2006/relationships/hyperlink" Target="https://dart.fss.or.kr/dsaf001/main.do?rcpNo=20210120800001" TargetMode="External" Id="rId2946"/><Relationship Type="http://schemas.openxmlformats.org/officeDocument/2006/relationships/hyperlink" Target="https://dart.fss.or.kr/dsaf001/main.do?rcpNo=20210510800485" TargetMode="External" Id="rId2947"/><Relationship Type="http://schemas.openxmlformats.org/officeDocument/2006/relationships/hyperlink" Target="https://dart.fss.or.kr/dsaf001/main.do?rcpNo=20210510000723" TargetMode="External" Id="rId2948"/><Relationship Type="http://schemas.openxmlformats.org/officeDocument/2006/relationships/hyperlink" Target="https://web.archive.org/web/20210120002805/https://www.businesswire.com/news/home/20210119006142/en/" TargetMode="External" Id="rId2949"/><Relationship Type="http://schemas.openxmlformats.org/officeDocument/2006/relationships/hyperlink" Target="https://techcrunch.com/2021/01/19/wattpad-the-storytelling-platform-is-selling-to-south-koreas-naver-for-600-million" TargetMode="External" Id="rId2950"/><Relationship Type="http://schemas.openxmlformats.org/officeDocument/2006/relationships/hyperlink" Target="https://navercorp.com/media/pressReleasesDetail?seq=30341" TargetMode="External" Id="rId2951"/><Relationship Type="http://schemas.openxmlformats.org/officeDocument/2006/relationships/hyperlink" Target="https://navercorp.com/media/pressReleasesDetail?seq=30437" TargetMode="External" Id="rId2952"/><Relationship Type="http://schemas.openxmlformats.org/officeDocument/2006/relationships/hyperlink" Target="https://view.asiae.co.kr/en/article/2021012810463776617" TargetMode="External" Id="rId2953"/><Relationship Type="http://schemas.openxmlformats.org/officeDocument/2006/relationships/hyperlink" Target="https://www.ajunews.com/view/20210429184013407" TargetMode="External" Id="rId2954"/><Relationship Type="http://schemas.openxmlformats.org/officeDocument/2006/relationships/hyperlink" Target="https://dart.fss.or.kr/dsaf001/main.do?rcpNo=20220304000687" TargetMode="External" Id="rId2955"/><Relationship Type="http://schemas.openxmlformats.org/officeDocument/2006/relationships/hyperlink" Target="https://dart.fss.or.kr/dsaf001/main.do?rcpNo=20210316001214" TargetMode="External" Id="rId2956"/><Relationship Type="http://schemas.openxmlformats.org/officeDocument/2006/relationships/hyperlink" Target="https://api.finance.naver.com/siseJson.naver?symbol=035420&amp;requestType=1&amp;startTime=20210114&amp;endTime=20210122&amp;timeframe=day" TargetMode="External" Id="rId2957"/><Relationship Type="http://schemas.openxmlformats.org/officeDocument/2006/relationships/hyperlink" Target="https://www.comicsbeat.com/wattpad-webtoon-studios-announced-with-100-million-in-financing" TargetMode="External" Id="rId2958"/><Relationship Type="http://schemas.openxmlformats.org/officeDocument/2006/relationships/hyperlink" Target="https://news.mtn.co.kr/news-detail/2022030711400976322" TargetMode="External" Id="rId2959"/><Relationship Type="http://schemas.openxmlformats.org/officeDocument/2006/relationships/hyperlink" Target="https://betakit.com/wattpad-co-founder-allen-lau-to-step-down-as-ceo-become-executive-advisor/" TargetMode="External" Id="rId2960"/><Relationship Type="http://schemas.openxmlformats.org/officeDocument/2006/relationships/hyperlink" Target="https://betakit.com/wattpad-lays-off-15-percent-of-workforce/" TargetMode="External" Id="rId2961"/><Relationship Type="http://schemas.openxmlformats.org/officeDocument/2006/relationships/hyperlink" Target="https://dart.fss.or.kr/dsaf001/main.do?rcpNo=20230503800769" TargetMode="External" Id="rId2962"/><Relationship Type="http://schemas.openxmlformats.org/officeDocument/2006/relationships/hyperlink" Target="https://dart.fss.or.kr/dsaf001/main.do?rcpNo=20230503800759" TargetMode="External" Id="rId2963"/><Relationship Type="http://schemas.openxmlformats.org/officeDocument/2006/relationships/hyperlink" Target="https://www.sec.gov/Archives/edgar/data/1997859/000119312524169730/d396527d424b4.htm" TargetMode="External" Id="rId2964"/><Relationship Type="http://schemas.openxmlformats.org/officeDocument/2006/relationships/hyperlink" Target="https://dart.fss.or.kr/dsaf001/main.do?rcpNo=20230314001049" TargetMode="External" Id="rId2965"/><Relationship Type="http://schemas.openxmlformats.org/officeDocument/2006/relationships/hyperlink" Target="https://techcrunch.com/2024/01/30/wattpad-a-storytelling-platform-conducts-another-layoff-round" TargetMode="External" Id="rId2966"/><Relationship Type="http://schemas.openxmlformats.org/officeDocument/2006/relationships/hyperlink" Target="https://publishingperspectives.com/2024/08/wattpads-disruption-in-turkiye-no-explanation/" TargetMode="External" Id="rId2967"/><Relationship Type="http://schemas.openxmlformats.org/officeDocument/2006/relationships/hyperlink" Target="https://www.sec.gov/Archives/edgar/data/1997859/000199785925000017/wbtn-20241231.htm" TargetMode="External" Id="rId2968"/><Relationship Type="http://schemas.openxmlformats.org/officeDocument/2006/relationships/hyperlink" Target="https://www.sec.gov/Archives/edgar/data/1997859/000199785926000028/wbtn-20251231.htm" TargetMode="External" Id="rId2969"/><Relationship Type="http://schemas.openxmlformats.org/officeDocument/2006/relationships/hyperlink" Target="https://dart.fss.or.kr/dsaf001/main.do?rcpNo=20240318000844" TargetMode="External" Id="rId2970"/><Relationship Type="http://schemas.openxmlformats.org/officeDocument/2006/relationships/hyperlink" Target="https://dart.fss.or.kr/dsaf001/main.do?rcpNo=20250318000645" TargetMode="External" Id="rId2971"/><Relationship Type="http://schemas.openxmlformats.org/officeDocument/2006/relationships/hyperlink" Target="https://dart.fss.or.kr/dsaf001/main.do?rcpNo=20260313001021" TargetMode="External" Id="rId2972"/><Relationship Type="http://schemas.openxmlformats.org/officeDocument/2006/relationships/hyperlink" Target="https://v.daum.net/v/20260311180202216" TargetMode="External" Id="rId2973"/><Relationship Type="http://schemas.openxmlformats.org/officeDocument/2006/relationships/hyperlink" Target="https://betakit.com/?p=403183" TargetMode="External" Id="rId2974"/><Relationship Type="http://schemas.openxmlformats.org/officeDocument/2006/relationships/hyperlink" Target="https://www.sec.gov/Archives/edgar/data/1997859/000199785926000089/wbtn-20260630.htm" TargetMode="External" Id="rId2975"/><Relationship Type="http://schemas.openxmlformats.org/officeDocument/2006/relationships/hyperlink" Target="https://dart.fss.or.kr/dsaf001/main.do?rcpNo=20210127800738" TargetMode="External" Id="rId2976"/><Relationship Type="http://schemas.openxmlformats.org/officeDocument/2006/relationships/hyperlink" Target="https://dart.fss.or.kr/dsaf001/main.do?rcpNo=20220224801232" TargetMode="External" Id="rId2977"/><Relationship Type="http://schemas.openxmlformats.org/officeDocument/2006/relationships/hyperlink" Target="https://dart.fss.or.kr/dsaf001/main.do?rcpNo=20210127800731" TargetMode="External" Id="rId2978"/><Relationship Type="http://schemas.openxmlformats.org/officeDocument/2006/relationships/hyperlink" Target="https://dart.fss.or.kr/dsaf001/main.do?rcpNo=20210514800722" TargetMode="External" Id="rId2979"/><Relationship Type="http://schemas.openxmlformats.org/officeDocument/2006/relationships/hyperlink" Target="https://dart.fss.or.kr/dsaf001/main.do?rcpNo=20210127800733" TargetMode="External" Id="rId2980"/><Relationship Type="http://schemas.openxmlformats.org/officeDocument/2006/relationships/hyperlink" Target="https://navercorp.com/media/pressReleasesDetail?seq=30351" TargetMode="External" Id="rId2981"/><Relationship Type="http://schemas.openxmlformats.org/officeDocument/2006/relationships/hyperlink" Target="https://www.newsis.com/view/NISX20210127_0001320462" TargetMode="External" Id="rId2982"/><Relationship Type="http://schemas.openxmlformats.org/officeDocument/2006/relationships/hyperlink" Target="https://www.ajunews.com/view/20150902153946007" TargetMode="External" Id="rId2983"/><Relationship Type="http://schemas.openxmlformats.org/officeDocument/2006/relationships/hyperlink" Target="https://dart.fss.or.kr/dsaf001/main.do?rcpNo=20210409000039" TargetMode="External" Id="rId2984"/><Relationship Type="http://schemas.openxmlformats.org/officeDocument/2006/relationships/hyperlink" Target="https://dart.fss.or.kr/dsaf001/main.do?rcpNo=20230331002050" TargetMode="External" Id="rId2985"/><Relationship Type="http://schemas.openxmlformats.org/officeDocument/2006/relationships/hyperlink" Target="https://dart.fss.or.kr/dsaf001/main.do?rcpNo=20240408003362" TargetMode="External" Id="rId2986"/><Relationship Type="http://schemas.openxmlformats.org/officeDocument/2006/relationships/hyperlink" Target="https://dart.fss.or.kr/dsaf001/main.do?rcpNo=20250404003309" TargetMode="External" Id="rId2987"/><Relationship Type="http://schemas.openxmlformats.org/officeDocument/2006/relationships/hyperlink" Target="https://dart.fss.or.kr/dsaf001/main.do?rcpNo=20260403003507" TargetMode="External" Id="rId2988"/><Relationship Type="http://schemas.openxmlformats.org/officeDocument/2006/relationships/hyperlink" Target="https://dart.fss.or.kr/dsaf001/main.do?rcpNo=20220331002291" TargetMode="External" Id="rId2989"/><Relationship Type="http://schemas.openxmlformats.org/officeDocument/2006/relationships/hyperlink" Target="https://dart.fss.or.kr/dsaf001/main.do?rcpNo=20220513001543" TargetMode="External" Id="rId2990"/><Relationship Type="http://schemas.openxmlformats.org/officeDocument/2006/relationships/hyperlink" Target="https://dart.fss.or.kr/dsaf001/main.do?rcpNo=20230314001049" TargetMode="External" Id="rId2991"/><Relationship Type="http://schemas.openxmlformats.org/officeDocument/2006/relationships/hyperlink" Target="https://dart.fss.or.kr/dsaf001/main.do?rcpNo=20220304000687" TargetMode="External" Id="rId2992"/><Relationship Type="http://schemas.openxmlformats.org/officeDocument/2006/relationships/hyperlink" Target="https://dart.fss.or.kr/dsaf001/main.do?rcpNo=20260313001021" TargetMode="External" Id="rId2993"/><Relationship Type="http://schemas.openxmlformats.org/officeDocument/2006/relationships/hyperlink" Target="https://www.navercorp.com/api/article/download/1bcc4fae-c24f-47fc-a8b9-acaebb8f62e6" TargetMode="External" Id="rId2994"/><Relationship Type="http://schemas.openxmlformats.org/officeDocument/2006/relationships/hyperlink" Target="https://www.navercorp.com/api/article/download/62646973-b330-40c4-8c1b-77f3f90a3dcd" TargetMode="External" Id="rId2995"/><Relationship Type="http://schemas.openxmlformats.org/officeDocument/2006/relationships/hyperlink" Target="https://v.daum.net/v/20221230134623706" TargetMode="External" Id="rId2996"/><Relationship Type="http://schemas.openxmlformats.org/officeDocument/2006/relationships/hyperlink" Target="https://www.tenasia.co.kr/article/2022110337314" TargetMode="External" Id="rId2997"/><Relationship Type="http://schemas.openxmlformats.org/officeDocument/2006/relationships/hyperlink" Target="https://news.mtn.co.kr/news-detail/2026040610472848289" TargetMode="External" Id="rId2998"/><Relationship Type="http://schemas.openxmlformats.org/officeDocument/2006/relationships/hyperlink" Target="https://dart.fss.or.kr/dsaf001/main.do?rcpNo=20220830800517" TargetMode="External" Id="rId2999"/><Relationship Type="http://schemas.openxmlformats.org/officeDocument/2006/relationships/hyperlink" Target="https://dart.fss.or.kr/dsaf001/main.do?rcpNo=20220830800533" TargetMode="External" Id="rId3000"/><Relationship Type="http://schemas.openxmlformats.org/officeDocument/2006/relationships/hyperlink" Target="https://dart.fss.or.kr/dsaf001/main.do?rcpNo=20210322000890" TargetMode="External" Id="rId3001"/><Relationship Type="http://schemas.openxmlformats.org/officeDocument/2006/relationships/hyperlink" Target="https://dart.fss.or.kr/dsaf001/main.do?rcpNo=20210127800640" TargetMode="External" Id="rId3002"/><Relationship Type="http://schemas.openxmlformats.org/officeDocument/2006/relationships/hyperlink" Target="https://dart.fss.or.kr/dsaf001/main.do?rcpNo=20210316001214" TargetMode="External" Id="rId3003"/><Relationship Type="http://schemas.openxmlformats.org/officeDocument/2006/relationships/hyperlink" Target="https://query1.finance.yahoo.com/v8/finance/chart/352820.KS?period1=1611100800&amp;period2=1611964800&amp;interval=1d" TargetMode="External" Id="rId3004"/><Relationship Type="http://schemas.openxmlformats.org/officeDocument/2006/relationships/hyperlink" Target="https://m.ekn.kr/view.php?key=528818" TargetMode="External" Id="rId3005"/><Relationship Type="http://schemas.openxmlformats.org/officeDocument/2006/relationships/hyperlink" Target="https://query1.finance.yahoo.com/v8/finance/chart/035420.KS?period1=1611100800&amp;period2=1611964800&amp;interval=1d" TargetMode="External" Id="rId3006"/><Relationship Type="http://schemas.openxmlformats.org/officeDocument/2006/relationships/hyperlink" Target="https://dart.fss.or.kr/dsaf001/main.do?rcpNo=20210303000075" TargetMode="External" Id="rId3007"/><Relationship Type="http://schemas.openxmlformats.org/officeDocument/2006/relationships/hyperlink" Target="https://dart.fss.or.kr/dsaf001/main.do?rcpNo=20210302000779" TargetMode="External" Id="rId3008"/><Relationship Type="http://schemas.openxmlformats.org/officeDocument/2006/relationships/hyperlink" Target="https://dart.fss.or.kr/dsaf001/main.do?rcpNo=20210223003187" TargetMode="External" Id="rId3009"/><Relationship Type="http://schemas.openxmlformats.org/officeDocument/2006/relationships/hyperlink" Target="https://dart.fss.or.kr/dsaf001/main.do?rcpNo=20191118800003" TargetMode="External" Id="rId3010"/><Relationship Type="http://schemas.openxmlformats.org/officeDocument/2006/relationships/hyperlink" Target="https://dart.fss.or.kr/dsaf001/main.do?rcpNo=20191223800376" TargetMode="External" Id="rId3011"/><Relationship Type="http://schemas.openxmlformats.org/officeDocument/2006/relationships/hyperlink" Target="https://dart.fss.or.kr/dsaf001/main.do?rcpNo=20191114800164" TargetMode="External" Id="rId3012"/><Relationship Type="http://schemas.openxmlformats.org/officeDocument/2006/relationships/hyperlink" Target="https://www.sec.gov/Archives/edgar/data/1611820/000119312520087676/d773604dex41.htm" TargetMode="External" Id="rId3013"/><Relationship Type="http://schemas.openxmlformats.org/officeDocument/2006/relationships/hyperlink" Target="https://www.sec.gov/Archives/edgar/data/1611820/000119312520325169/d77095d6k.htm" TargetMode="External" Id="rId3014"/><Relationship Type="http://schemas.openxmlformats.org/officeDocument/2006/relationships/hyperlink" Target="https://group.softbank/en/news/press/20210511" TargetMode="External" Id="rId3015"/><Relationship Type="http://schemas.openxmlformats.org/officeDocument/2006/relationships/hyperlink" Target="https://dart.fss.or.kr/dsaf001/main.do?rcpNo=20220304000687" TargetMode="External" Id="rId3016"/><Relationship Type="http://schemas.openxmlformats.org/officeDocument/2006/relationships/hyperlink" Target="https://dart.fss.or.kr/dsaf001/main.do?rcpNo=20220513001543" TargetMode="External" Id="rId3017"/><Relationship Type="http://schemas.openxmlformats.org/officeDocument/2006/relationships/hyperlink" Target="https://www.navercorp.com/api/article/download/b7dffbf5-8286-4aff-87bd-855abb8508f7" TargetMode="External" Id="rId3018"/><Relationship Type="http://schemas.openxmlformats.org/officeDocument/2006/relationships/hyperlink" Target="https://www.navercorp.com/api/article/download/1bcc4fae-c24f-47fc-a8b9-acaebb8f62e6" TargetMode="External" Id="rId3019"/><Relationship Type="http://schemas.openxmlformats.org/officeDocument/2006/relationships/hyperlink" Target="https://www.lycorp.co.jp/en/ir/news/irnews20160929103055/main/0/link/SNOW0929.pdf" TargetMode="External" Id="rId3020"/><Relationship Type="http://schemas.openxmlformats.org/officeDocument/2006/relationships/hyperlink" Target="https://techcrunch.com/2016/09/29/line-investment-snow-45-million/amp/" TargetMode="External" Id="rId3021"/><Relationship Type="http://schemas.openxmlformats.org/officeDocument/2006/relationships/hyperlink" Target="https://www.sec.gov/Archives/edgar/data/1611820/000119312519091931/d669530d20f.htm" TargetMode="External" Id="rId3022"/><Relationship Type="http://schemas.openxmlformats.org/officeDocument/2006/relationships/hyperlink" Target="https://www.sec.gov/Archives/edgar/data/1611820/000119312520087676/d773604d20f.htm" TargetMode="External" Id="rId3023"/><Relationship Type="http://schemas.openxmlformats.org/officeDocument/2006/relationships/hyperlink" Target="https://dart.fss.or.kr/dsaf001/main.do?rcpNo=20180326000860" TargetMode="External" Id="rId3024"/><Relationship Type="http://schemas.openxmlformats.org/officeDocument/2006/relationships/hyperlink" Target="https://dart.fss.or.kr/dsaf001/main.do?rcpNo=20200401001374" TargetMode="External" Id="rId3025"/><Relationship Type="http://schemas.openxmlformats.org/officeDocument/2006/relationships/hyperlink" Target="https://dart.fss.or.kr/dsaf001/main.do?rcpNo=20210405003160" TargetMode="External" Id="rId3026"/><Relationship Type="http://schemas.openxmlformats.org/officeDocument/2006/relationships/hyperlink" Target="https://dart.fss.or.kr/dsaf001/main.do?rcpNo=20220411002391" TargetMode="External" Id="rId3027"/><Relationship Type="http://schemas.openxmlformats.org/officeDocument/2006/relationships/hyperlink" Target="https://dart.fss.or.kr/dsaf001/main.do?rcpNo=20230410002318" TargetMode="External" Id="rId3028"/><Relationship Type="http://schemas.openxmlformats.org/officeDocument/2006/relationships/hyperlink" Target="https://dart.fss.or.kr/dsaf001/main.do?rcpNo=20250407000271" TargetMode="External" Id="rId3029"/><Relationship Type="http://schemas.openxmlformats.org/officeDocument/2006/relationships/hyperlink" Target="https://dart.fss.or.kr/dsaf001/main.do?rcpNo=20260403003349" TargetMode="External" Id="rId3030"/><Relationship Type="http://schemas.openxmlformats.org/officeDocument/2006/relationships/hyperlink" Target="https://dart.fss.or.kr/dsaf001/main.do?rcpNo=20210316000771" TargetMode="External" Id="rId3031"/><Relationship Type="http://schemas.openxmlformats.org/officeDocument/2006/relationships/hyperlink" Target="https://dart.fss.or.kr/dsaf001/main.do?rcpNo=20220217001161" TargetMode="External" Id="rId3032"/><Relationship Type="http://schemas.openxmlformats.org/officeDocument/2006/relationships/hyperlink" Target="https://dart.fss.or.kr/dsaf001/main.do?rcpNo=20231124000548" TargetMode="External" Id="rId3033"/><Relationship Type="http://schemas.openxmlformats.org/officeDocument/2006/relationships/hyperlink" Target="https://dart.fss.or.kr/dsaf001/main.do?rcpNo=20231229000305" TargetMode="External" Id="rId3034"/><Relationship Type="http://schemas.openxmlformats.org/officeDocument/2006/relationships/hyperlink" Target="https://dart.fss.or.kr/dsaf001/main.do?rcpNo=20200316000662" TargetMode="External" Id="rId3035"/><Relationship Type="http://schemas.openxmlformats.org/officeDocument/2006/relationships/hyperlink" Target="https://dart.fss.or.kr/dsaf001/main.do?rcpNo=20201120000560" TargetMode="External" Id="rId3036"/><Relationship Type="http://schemas.openxmlformats.org/officeDocument/2006/relationships/hyperlink" Target="https://dart.fss.or.kr/dsaf001/main.do?rcpNo=20200827000569" TargetMode="External" Id="rId3037"/><Relationship Type="http://schemas.openxmlformats.org/officeDocument/2006/relationships/hyperlink" Target="https://dart.fss.or.kr/dsaf001/main.do?rcpNo=20231016000304" TargetMode="External" Id="rId3038"/><Relationship Type="http://schemas.openxmlformats.org/officeDocument/2006/relationships/hyperlink" Target="https://dart.fss.or.kr/dsaf001/main.do?rcpNo=20240802000286" TargetMode="External" Id="rId3039"/><Relationship Type="http://schemas.openxmlformats.org/officeDocument/2006/relationships/hyperlink" Target="https://dart.fss.or.kr/dsaf001/main.do?rcpNo=20240426000900" TargetMode="External" Id="rId3040"/><Relationship Type="http://schemas.openxmlformats.org/officeDocument/2006/relationships/hyperlink" Target="https://dart.fss.or.kr/dsaf001/main.do?rcpNo=20260909000191" TargetMode="External" Id="rId3041"/><Relationship Type="http://schemas.openxmlformats.org/officeDocument/2006/relationships/hyperlink" Target="https://dart.fss.or.kr/dsaf001/main.do?rcpNo=20210316001214" TargetMode="External" Id="rId3042"/><Relationship Type="http://schemas.openxmlformats.org/officeDocument/2006/relationships/hyperlink" Target="https://dart.fss.or.kr/dsaf001/main.do?rcpNo=20191114002479" TargetMode="External" Id="rId3043"/><Relationship Type="http://schemas.openxmlformats.org/officeDocument/2006/relationships/hyperlink" Target="https://query1.finance.yahoo.com/v8/finance/chart/035420.KS?period1=1573516800&amp;period2=1574208000&amp;interval=1d" TargetMode="External" Id="rId3044"/><Relationship Type="http://schemas.openxmlformats.org/officeDocument/2006/relationships/hyperlink" Target="https://query1.finance.yahoo.com/v8/finance/chart/035420.KS?period1=1613952000&amp;period2=1614902400&amp;interval=1d" TargetMode="External" Id="rId3045"/><Relationship Type="http://schemas.openxmlformats.org/officeDocument/2006/relationships/hyperlink" Target="https://dart.fss.or.kr/dsaf001/main.do?rcpNo=20210315000736" TargetMode="External" Id="rId3046"/><Relationship Type="http://schemas.openxmlformats.org/officeDocument/2006/relationships/hyperlink" Target="https://dart.fss.or.kr/dsaf001/main.do?rcpNo=20201120000560" TargetMode="External" Id="rId3047"/><Relationship Type="http://schemas.openxmlformats.org/officeDocument/2006/relationships/hyperlink" Target="https://dart.fss.or.kr/dsaf001/main.do?rcpNo=20220401003163" TargetMode="External" Id="rId3048"/><Relationship Type="http://schemas.openxmlformats.org/officeDocument/2006/relationships/hyperlink" Target="https://dart.fss.or.kr/dsaf001/main.do?rcpNo=20210316000762" TargetMode="External" Id="rId3049"/><Relationship Type="http://schemas.openxmlformats.org/officeDocument/2006/relationships/hyperlink" Target="https://dart.fss.or.kr/dsaf001/main.do?rcpNo=20210318001156" TargetMode="External" Id="rId3050"/><Relationship Type="http://schemas.openxmlformats.org/officeDocument/2006/relationships/hyperlink" Target="https://dart.fss.or.kr/dsaf001/main.do?rcpNo=20210401000434" TargetMode="External" Id="rId3051"/><Relationship Type="http://schemas.openxmlformats.org/officeDocument/2006/relationships/hyperlink" Target="https://dart.fss.or.kr/dsaf001/main.do?rcpNo=20220411002391" TargetMode="External" Id="rId3052"/><Relationship Type="http://schemas.openxmlformats.org/officeDocument/2006/relationships/hyperlink" Target="https://dart.fss.or.kr/dsaf001/main.do?rcpNo=20230410000641" TargetMode="External" Id="rId3053"/><Relationship Type="http://schemas.openxmlformats.org/officeDocument/2006/relationships/hyperlink" Target="https://dart.fss.or.kr/dsaf001/main.do?rcpNo=20240329001064" TargetMode="External" Id="rId3054"/><Relationship Type="http://schemas.openxmlformats.org/officeDocument/2006/relationships/hyperlink" Target="https://dart.fss.or.kr/dsaf001/main.do?rcpNo=20250409000271" TargetMode="External" Id="rId3055"/><Relationship Type="http://schemas.openxmlformats.org/officeDocument/2006/relationships/hyperlink" Target="https://dart.fss.or.kr/dsaf001/main.do?rcpNo=20260410000429" TargetMode="External" Id="rId3056"/><Relationship Type="http://schemas.openxmlformats.org/officeDocument/2006/relationships/hyperlink" Target="https://dart.fss.or.kr/dsaf001/main.do?rcpNo=20250407000271" TargetMode="External" Id="rId3057"/><Relationship Type="http://schemas.openxmlformats.org/officeDocument/2006/relationships/hyperlink" Target="https://dart.fss.or.kr/dsaf001/main.do?rcpNo=20260930000611" TargetMode="External" Id="rId3058"/><Relationship Type="http://schemas.openxmlformats.org/officeDocument/2006/relationships/hyperlink" Target="https://dart.fss.or.kr/dsaf001/main.do?rcpNo=20210316001214" TargetMode="External" Id="rId3059"/><Relationship Type="http://schemas.openxmlformats.org/officeDocument/2006/relationships/hyperlink" Target="https://query1.finance.yahoo.com/v8/finance/chart/035420.KS?period1=1615420800&amp;period2=1615939200&amp;interval=1d" TargetMode="External" Id="rId3060"/><Relationship Type="http://schemas.openxmlformats.org/officeDocument/2006/relationships/hyperlink" Target="https://view.asiae.co.kr/article/2024112119243668161" TargetMode="External" Id="rId3061"/><Relationship Type="http://schemas.openxmlformats.org/officeDocument/2006/relationships/hyperlink" Target="https://byline.network/2026/04/10_20918274/" TargetMode="External" Id="rId3062"/><Relationship Type="http://schemas.openxmlformats.org/officeDocument/2006/relationships/hyperlink" Target="https://dart.fss.or.kr/dsaf001/main.do?rcpNo=20210614000286" TargetMode="External" Id="rId3063"/><Relationship Type="http://schemas.openxmlformats.org/officeDocument/2006/relationships/hyperlink" Target="https://dart.fss.or.kr/dsaf001/main.do?rcpNo=20210614000287" TargetMode="External" Id="rId3064"/><Relationship Type="http://schemas.openxmlformats.org/officeDocument/2006/relationships/hyperlink" Target="https://dart.fss.or.kr/dsaf001/main.do?rcpNo=20210614000288" TargetMode="External" Id="rId3065"/><Relationship Type="http://schemas.openxmlformats.org/officeDocument/2006/relationships/hyperlink" Target="https://dart.fss.or.kr/dsaf001/main.do?rcpNo=20220412002158" TargetMode="External" Id="rId3066"/><Relationship Type="http://schemas.openxmlformats.org/officeDocument/2006/relationships/hyperlink" Target="https://dart.fss.or.kr/dsaf001/main.do?rcpNo=20220412002153" TargetMode="External" Id="rId3067"/><Relationship Type="http://schemas.openxmlformats.org/officeDocument/2006/relationships/hyperlink" Target="https://dart.fss.or.kr/dsaf001/main.do?rcpNo=20210414001815" TargetMode="External" Id="rId3068"/><Relationship Type="http://schemas.openxmlformats.org/officeDocument/2006/relationships/hyperlink" Target="https://dart.fss.or.kr/dsaf001/main.do?rcpNo=20210414001813" TargetMode="External" Id="rId3069"/><Relationship Type="http://schemas.openxmlformats.org/officeDocument/2006/relationships/hyperlink" Target="https://dart.fss.or.kr/dsaf001/main.do?rcpNo=20190409002704" TargetMode="External" Id="rId3070"/><Relationship Type="http://schemas.openxmlformats.org/officeDocument/2006/relationships/hyperlink" Target="https://dart.fss.or.kr/dsaf001/main.do?rcpNo=20180226000421" TargetMode="External" Id="rId3071"/><Relationship Type="http://schemas.openxmlformats.org/officeDocument/2006/relationships/hyperlink" Target="https://dart.fss.or.kr/dsaf001/main.do?rcpNo=20180305000475" TargetMode="External" Id="rId3072"/><Relationship Type="http://schemas.openxmlformats.org/officeDocument/2006/relationships/hyperlink" Target="https://dart.fss.or.kr/dsaf001/main.do?rcpNo=20180326000480" TargetMode="External" Id="rId3073"/><Relationship Type="http://schemas.openxmlformats.org/officeDocument/2006/relationships/hyperlink" Target="https://www.sec.gov/Archives/edgar/data/1611820/000119312518102738/d661717d20f.htm" TargetMode="External" Id="rId3074"/><Relationship Type="http://schemas.openxmlformats.org/officeDocument/2006/relationships/hyperlink" Target="https://dart.fss.or.kr/dsaf001/main.do?rcpNo=20200409002196" TargetMode="External" Id="rId3075"/><Relationship Type="http://schemas.openxmlformats.org/officeDocument/2006/relationships/hyperlink" Target="https://dart.fss.or.kr/dsaf001/main.do?rcpNo=20230412002751" TargetMode="External" Id="rId3076"/><Relationship Type="http://schemas.openxmlformats.org/officeDocument/2006/relationships/hyperlink" Target="https://dart.fss.or.kr/dsaf001/main.do?rcpNo=20230320000947" TargetMode="External" Id="rId3077"/><Relationship Type="http://schemas.openxmlformats.org/officeDocument/2006/relationships/hyperlink" Target="https://dart.fss.or.kr/dsaf001/main.do?rcpNo=20240412003306" TargetMode="External" Id="rId3078"/><Relationship Type="http://schemas.openxmlformats.org/officeDocument/2006/relationships/hyperlink" Target="https://dart.fss.or.kr/dsaf001/main.do?rcpNo=20210813000853" TargetMode="External" Id="rId3079"/><Relationship Type="http://schemas.openxmlformats.org/officeDocument/2006/relationships/hyperlink" Target="https://www.ddaily.co.kr/page/view/2020020314454326193" TargetMode="External" Id="rId3080"/><Relationship Type="http://schemas.openxmlformats.org/officeDocument/2006/relationships/hyperlink" Target="https://www.inews24.com/view/1269291" TargetMode="External" Id="rId3081"/><Relationship Type="http://schemas.openxmlformats.org/officeDocument/2006/relationships/hyperlink" Target="https://news.mtn.co.kr/news-detail/2022051915015890062" TargetMode="External" Id="rId3082"/><Relationship Type="http://schemas.openxmlformats.org/officeDocument/2006/relationships/hyperlink" Target="https://dart.fss.or.kr/dsaf001/main.do?rcpNo=20220304000687" TargetMode="External" Id="rId3083"/><Relationship Type="http://schemas.openxmlformats.org/officeDocument/2006/relationships/hyperlink" Target="https://dart.fss.or.kr/dsaf001/main.do?rcpNo=20210316001214" TargetMode="External" Id="rId3084"/><Relationship Type="http://schemas.openxmlformats.org/officeDocument/2006/relationships/hyperlink" Target="https://dart.fss.or.kr/dsaf001/main.do?rcpNo=20210817001824" TargetMode="External" Id="rId3085"/><Relationship Type="http://schemas.openxmlformats.org/officeDocument/2006/relationships/hyperlink" Target="https://query1.finance.yahoo.com/v8/finance/chart/035420.KS?period1=1622592000&amp;period2=1623196800&amp;interval=1d" TargetMode="External" Id="rId3086"/><Relationship Type="http://schemas.openxmlformats.org/officeDocument/2006/relationships/hyperlink" Target="https://dart.fss.or.kr/dsaf001/main.do?rcpNo=20190329002102" TargetMode="External" Id="rId3087"/><Relationship Type="http://schemas.openxmlformats.org/officeDocument/2006/relationships/hyperlink" Target="https://thebridge.jp/2018/12/line-acquires-korea-based-cyber-security-company-grayhash-20181212" TargetMode="External" Id="rId3088"/><Relationship Type="http://schemas.openxmlformats.org/officeDocument/2006/relationships/hyperlink" Target="https://dart.fss.or.kr/dsaf001/main.do?rcpNo=20200615000068" TargetMode="External" Id="rId3089"/><Relationship Type="http://schemas.openxmlformats.org/officeDocument/2006/relationships/hyperlink" Target="https://dart.fss.or.kr/dsaf001/main.do?rcpNo=20210408000520" TargetMode="External" Id="rId3090"/><Relationship Type="http://schemas.openxmlformats.org/officeDocument/2006/relationships/hyperlink" Target="https://dart.fss.or.kr/dsaf001/main.do?rcpNo=20210528000821" TargetMode="External" Id="rId3091"/><Relationship Type="http://schemas.openxmlformats.org/officeDocument/2006/relationships/hyperlink" Target="https://dart.fss.or.kr/dsaf001/main.do?rcpNo=20210712000234" TargetMode="External" Id="rId3092"/><Relationship Type="http://schemas.openxmlformats.org/officeDocument/2006/relationships/hyperlink" Target="https://dart.fss.or.kr/dsaf001/main.do?rcpNo=20210616000347" TargetMode="External" Id="rId3093"/><Relationship Type="http://schemas.openxmlformats.org/officeDocument/2006/relationships/hyperlink" Target="https://www2.jpx.co.jp/disc/46890/140120210427401527.pdf" TargetMode="External" Id="rId3094"/><Relationship Type="http://schemas.openxmlformats.org/officeDocument/2006/relationships/hyperlink" Target="https://query1.finance.yahoo.com/v8/finance/chart/4689.T?period1=1623628800&amp;period2=1623888000&amp;interval=1d" TargetMode="External" Id="rId3095"/><Relationship Type="http://schemas.openxmlformats.org/officeDocument/2006/relationships/hyperlink" Target="https://dart.fss.or.kr/dsaf001/main.do?rcpNo=20220304000687" TargetMode="External" Id="rId3096"/><Relationship Type="http://schemas.openxmlformats.org/officeDocument/2006/relationships/hyperlink" Target="https://dart.fss.or.kr/dsaf001/main.do?rcpNo=20220125000541" TargetMode="External" Id="rId3097"/><Relationship Type="http://schemas.openxmlformats.org/officeDocument/2006/relationships/hyperlink" Target="https://dart.fss.or.kr/dsaf001/main.do?rcpNo=20220304000551" TargetMode="External" Id="rId3098"/><Relationship Type="http://schemas.openxmlformats.org/officeDocument/2006/relationships/hyperlink" Target="https://dart.fss.or.kr/dsaf001/main.do?rcpNo=20220713000194" TargetMode="External" Id="rId3099"/><Relationship Type="http://schemas.openxmlformats.org/officeDocument/2006/relationships/hyperlink" Target="https://dart.fss.or.kr/dsaf001/main.do?rcpNo=20210706000442" TargetMode="External" Id="rId3100"/><Relationship Type="http://schemas.openxmlformats.org/officeDocument/2006/relationships/hyperlink" Target="https://dart.fss.or.kr/dsaf001/main.do?rcpNo=20210706000445" TargetMode="External" Id="rId3101"/><Relationship Type="http://schemas.openxmlformats.org/officeDocument/2006/relationships/hyperlink" Target="https://dart.fss.or.kr/dsaf001/main.do?rcpNo=20210701000261" TargetMode="External" Id="rId3102"/><Relationship Type="http://schemas.openxmlformats.org/officeDocument/2006/relationships/hyperlink" Target="https://tomoruba.eiicon.net/articles/2885" TargetMode="External" Id="rId3103"/><Relationship Type="http://schemas.openxmlformats.org/officeDocument/2006/relationships/hyperlink" Target="https://techcrunch.com/2021/07/28/japanese-sneaker-platform-soda-raises-56-4m-accquires-rival-monokabu" TargetMode="External" Id="rId3104"/><Relationship Type="http://schemas.openxmlformats.org/officeDocument/2006/relationships/hyperlink" Target="https://www.fashionsnap.com/article/2021-07-29/snkrdunk-monokabu/" TargetMode="External" Id="rId3105"/><Relationship Type="http://schemas.openxmlformats.org/officeDocument/2006/relationships/hyperlink" Target="https://ecnomikata.com/ecnews/ec_construction/28917/" TargetMode="External" Id="rId3106"/><Relationship Type="http://schemas.openxmlformats.org/officeDocument/2006/relationships/hyperlink" Target="https://dart.fss.or.kr/dsaf001/main.do?rcpNo=20220401003163" TargetMode="External" Id="rId3107"/><Relationship Type="http://schemas.openxmlformats.org/officeDocument/2006/relationships/hyperlink" Target="https://dart.fss.or.kr/dsaf001/main.do?rcpNo=20230314001049" TargetMode="External" Id="rId3108"/><Relationship Type="http://schemas.openxmlformats.org/officeDocument/2006/relationships/hyperlink" Target="https://dart.fss.or.kr/dsaf001/main.do?rcpNo=20231222000472" TargetMode="External" Id="rId3109"/><Relationship Type="http://schemas.openxmlformats.org/officeDocument/2006/relationships/hyperlink" Target="https://dart.fss.or.kr/dsaf001/main.do?rcpNo=20240318000844" TargetMode="External" Id="rId3110"/><Relationship Type="http://schemas.openxmlformats.org/officeDocument/2006/relationships/hyperlink" Target="https://dart.fss.or.kr/dsaf001/main.do?rcpNo=20250318000645" TargetMode="External" Id="rId3111"/><Relationship Type="http://schemas.openxmlformats.org/officeDocument/2006/relationships/hyperlink" Target="https://dart.fss.or.kr/dsaf001/main.do?rcpNo=20260313001021" TargetMode="External" Id="rId3112"/><Relationship Type="http://schemas.openxmlformats.org/officeDocument/2006/relationships/hyperlink" Target="https://dart.fss.or.kr/dsaf001/main.do?rcpNo=20260410000429" TargetMode="External" Id="rId3113"/><Relationship Type="http://schemas.openxmlformats.org/officeDocument/2006/relationships/hyperlink" Target="https://dart.fss.or.kr/dsaf001/main.do?rcpNo=20240329001064" TargetMode="External" Id="rId3114"/><Relationship Type="http://schemas.openxmlformats.org/officeDocument/2006/relationships/hyperlink" Target="https://dart.fss.or.kr/dsaf001/main.do?rcpNo=20251119000012" TargetMode="External" Id="rId3115"/><Relationship Type="http://schemas.openxmlformats.org/officeDocument/2006/relationships/hyperlink" Target="https://dart.fss.or.kr/dsaf001/main.do?rcpNo=20240522000100" TargetMode="External" Id="rId3116"/><Relationship Type="http://schemas.openxmlformats.org/officeDocument/2006/relationships/hyperlink" Target="https://dealsite.co.kr/articles/110833" TargetMode="External" Id="rId3117"/><Relationship Type="http://schemas.openxmlformats.org/officeDocument/2006/relationships/hyperlink" Target="https://www.venturesquare.net/1075200/" TargetMode="External" Id="rId3118"/><Relationship Type="http://schemas.openxmlformats.org/officeDocument/2006/relationships/hyperlink" Target="https://www.navercorp.com/api/article/download/46472935-7f10-4891-8904-7140721d33e9" TargetMode="External" Id="rId3119"/><Relationship Type="http://schemas.openxmlformats.org/officeDocument/2006/relationships/hyperlink" Target="https://www.navercorp.com/api/article/download/0ce4e7c3-c1ab-4628-9848-baecc3cfcf86" TargetMode="External" Id="rId3120"/><Relationship Type="http://schemas.openxmlformats.org/officeDocument/2006/relationships/hyperlink" Target="https://www.navercorp.com/api/article/download/a769655e-43a9-4be8-8e78-d091981b1803" TargetMode="External" Id="rId3121"/><Relationship Type="http://schemas.openxmlformats.org/officeDocument/2006/relationships/hyperlink" Target="https://query1.finance.yahoo.com/v8/finance/chart/035420.KS?period1=1624752000&amp;period2=1625702400&amp;interval=1d" TargetMode="External" Id="rId3122"/><Relationship Type="http://schemas.openxmlformats.org/officeDocument/2006/relationships/hyperlink" Target="https://dart.fss.or.kr/dsaf001/main.do?rcpNo=20240318000844" TargetMode="External" Id="rId3123"/><Relationship Type="http://schemas.openxmlformats.org/officeDocument/2006/relationships/hyperlink" Target="https://dart.fss.or.kr/dsaf001/main.do?rcpNo=20210825000325" TargetMode="External" Id="rId3124"/><Relationship Type="http://schemas.openxmlformats.org/officeDocument/2006/relationships/hyperlink" Target="https://dart.fss.or.kr/dsaf001/main.do?rcpNo=20210825000326" TargetMode="External" Id="rId3125"/><Relationship Type="http://schemas.openxmlformats.org/officeDocument/2006/relationships/hyperlink" Target="https://dart.fss.or.kr/dsaf001/main.do?rcpNo=20210825000321" TargetMode="External" Id="rId3126"/><Relationship Type="http://schemas.openxmlformats.org/officeDocument/2006/relationships/hyperlink" Target="https://www.kedglobal.com/newsView/ked202108310008?lang=us" TargetMode="External" Id="rId3127"/><Relationship Type="http://schemas.openxmlformats.org/officeDocument/2006/relationships/hyperlink" Target="https://dealsite.co.kr/articles/78028" TargetMode="External" Id="rId3128"/><Relationship Type="http://schemas.openxmlformats.org/officeDocument/2006/relationships/hyperlink" Target="https://dart.fss.or.kr/dsaf001/main.do?rcpNo=20220531001715" TargetMode="External" Id="rId3129"/><Relationship Type="http://schemas.openxmlformats.org/officeDocument/2006/relationships/hyperlink" Target="https://dart.fss.or.kr/dsaf001/main.do?rcpNo=20220401003163" TargetMode="External" Id="rId3130"/><Relationship Type="http://schemas.openxmlformats.org/officeDocument/2006/relationships/hyperlink" Target="https://dart.fss.or.kr/dsaf001/main.do?rcpNo=20230410000641" TargetMode="External" Id="rId3131"/><Relationship Type="http://schemas.openxmlformats.org/officeDocument/2006/relationships/hyperlink" Target="https://dart.fss.or.kr/dsaf001/main.do?rcpNo=20230526000282" TargetMode="External" Id="rId3132"/><Relationship Type="http://schemas.openxmlformats.org/officeDocument/2006/relationships/hyperlink" Target="https://dart.fss.or.kr/dsaf001/main.do?rcpNo=20240528000134" TargetMode="External" Id="rId3133"/><Relationship Type="http://schemas.openxmlformats.org/officeDocument/2006/relationships/hyperlink" Target="https://dart.fss.or.kr/dsaf001/main.do?rcpNo=20250528000580" TargetMode="External" Id="rId3134"/><Relationship Type="http://schemas.openxmlformats.org/officeDocument/2006/relationships/hyperlink" Target="https://dart.fss.or.kr/dsaf001/main.do?rcpNo=20260528000814" TargetMode="External" Id="rId3135"/><Relationship Type="http://schemas.openxmlformats.org/officeDocument/2006/relationships/hyperlink" Target="https://dart.fss.or.kr/dsaf001/main.do?rcpNo=20260410000429" TargetMode="External" Id="rId3136"/><Relationship Type="http://schemas.openxmlformats.org/officeDocument/2006/relationships/hyperlink" Target="https://dart.fss.or.kr/dsaf001/main.do?rcpNo=20210316001214" TargetMode="External" Id="rId3137"/><Relationship Type="http://schemas.openxmlformats.org/officeDocument/2006/relationships/hyperlink" Target="https://dart.fss.or.kr/dsaf001/main.do?rcpNo=20210817001824" TargetMode="External" Id="rId3138"/><Relationship Type="http://schemas.openxmlformats.org/officeDocument/2006/relationships/hyperlink" Target="https://dart.fss.or.kr/dsaf001/main.do?rcpNo=20210825000325" TargetMode="External" Id="rId3139"/><Relationship Type="http://schemas.openxmlformats.org/officeDocument/2006/relationships/hyperlink" Target="https://dart.fss.or.kr/dsaf001/main.do?rcpNo=20210825000326" TargetMode="External" Id="rId3140"/><Relationship Type="http://schemas.openxmlformats.org/officeDocument/2006/relationships/hyperlink" Target="https://dart.fss.or.kr/dsaf001/main.do?rcpNo=20210825000321" TargetMode="External" Id="rId3141"/><Relationship Type="http://schemas.openxmlformats.org/officeDocument/2006/relationships/hyperlink" Target="https://www.kedglobal.com/newsView/ked202108310008?lang=us" TargetMode="External" Id="rId3142"/><Relationship Type="http://schemas.openxmlformats.org/officeDocument/2006/relationships/hyperlink" Target="https://dealsite.co.kr/articles/78028" TargetMode="External" Id="rId3143"/><Relationship Type="http://schemas.openxmlformats.org/officeDocument/2006/relationships/hyperlink" Target="https://dart.fss.or.kr/dsaf001/main.do?rcpNo=20220531001715" TargetMode="External" Id="rId3144"/><Relationship Type="http://schemas.openxmlformats.org/officeDocument/2006/relationships/hyperlink" Target="https://dart.fss.or.kr/dsaf001/main.do?rcpNo=20220401003163" TargetMode="External" Id="rId3145"/><Relationship Type="http://schemas.openxmlformats.org/officeDocument/2006/relationships/hyperlink" Target="https://dart.fss.or.kr/dsaf001/main.do?rcpNo=20230410000641" TargetMode="External" Id="rId3146"/><Relationship Type="http://schemas.openxmlformats.org/officeDocument/2006/relationships/hyperlink" Target="https://dart.fss.or.kr/dsaf001/main.do?rcpNo=20230526000282" TargetMode="External" Id="rId3147"/><Relationship Type="http://schemas.openxmlformats.org/officeDocument/2006/relationships/hyperlink" Target="https://dart.fss.or.kr/dsaf001/main.do?rcpNo=20240528000134" TargetMode="External" Id="rId3148"/><Relationship Type="http://schemas.openxmlformats.org/officeDocument/2006/relationships/hyperlink" Target="https://dart.fss.or.kr/dsaf001/main.do?rcpNo=20250528000580" TargetMode="External" Id="rId3149"/><Relationship Type="http://schemas.openxmlformats.org/officeDocument/2006/relationships/hyperlink" Target="https://dart.fss.or.kr/dsaf001/main.do?rcpNo=20260528000814" TargetMode="External" Id="rId3150"/><Relationship Type="http://schemas.openxmlformats.org/officeDocument/2006/relationships/hyperlink" Target="https://dart.fss.or.kr/dsaf001/main.do?rcpNo=20260410000429" TargetMode="External" Id="rId3151"/><Relationship Type="http://schemas.openxmlformats.org/officeDocument/2006/relationships/hyperlink" Target="https://dart.fss.or.kr/dsaf001/main.do?rcpNo=20210316001214" TargetMode="External" Id="rId3152"/><Relationship Type="http://schemas.openxmlformats.org/officeDocument/2006/relationships/hyperlink" Target="https://dart.fss.or.kr/dsaf001/main.do?rcpNo=20210817001824" TargetMode="External" Id="rId3153"/><Relationship Type="http://schemas.openxmlformats.org/officeDocument/2006/relationships/hyperlink" Target="https://dart.fss.or.kr/dsaf001/main.do?rcpNo=20180413000963" TargetMode="External" Id="rId3154"/><Relationship Type="http://schemas.openxmlformats.org/officeDocument/2006/relationships/hyperlink" Target="https://dart.fss.or.kr/dsaf001/main.do?rcpNo=20200407002152" TargetMode="External" Id="rId3155"/><Relationship Type="http://schemas.openxmlformats.org/officeDocument/2006/relationships/hyperlink" Target="https://byline.network/2019/05/27-53/" TargetMode="External" Id="rId3156"/><Relationship Type="http://schemas.openxmlformats.org/officeDocument/2006/relationships/hyperlink" Target="https://www.kedglobal.com/newsView/ked202104150007?lang=de" TargetMode="External" Id="rId3157"/><Relationship Type="http://schemas.openxmlformats.org/officeDocument/2006/relationships/hyperlink" Target="https://dart.fss.or.kr/dsaf001/main.do?rcpNo=20210415800164" TargetMode="External" Id="rId3158"/><Relationship Type="http://schemas.openxmlformats.org/officeDocument/2006/relationships/hyperlink" Target="https://www.webtoonguide.com/ko/board/news-column/15556" TargetMode="External" Id="rId3159"/><Relationship Type="http://schemas.openxmlformats.org/officeDocument/2006/relationships/hyperlink" Target="https://dart.fss.or.kr/dsaf001/main.do?rcpNo=20210910800540" TargetMode="External" Id="rId3160"/><Relationship Type="http://schemas.openxmlformats.org/officeDocument/2006/relationships/hyperlink" Target="https://dart.fss.or.kr/dsaf001/main.do?rcpNo=20210916800327" TargetMode="External" Id="rId3161"/><Relationship Type="http://schemas.openxmlformats.org/officeDocument/2006/relationships/hyperlink" Target="https://dart.fss.or.kr/dsaf001/main.do?rcpNo=20210916000427" TargetMode="External" Id="rId3162"/><Relationship Type="http://schemas.openxmlformats.org/officeDocument/2006/relationships/hyperlink" Target="https://dart.fss.or.kr/dsaf001/main.do?rcpNo=20210913000279" TargetMode="External" Id="rId3163"/><Relationship Type="http://schemas.openxmlformats.org/officeDocument/2006/relationships/hyperlink" Target="https://dart.fss.or.kr/dsaf001/main.do?rcpNo=20211130002001" TargetMode="External" Id="rId3164"/><Relationship Type="http://schemas.openxmlformats.org/officeDocument/2006/relationships/hyperlink" Target="https://dart.fss.or.kr/dsaf001/main.do?rcpNo=20220209801021" TargetMode="External" Id="rId3165"/><Relationship Type="http://schemas.openxmlformats.org/officeDocument/2006/relationships/hyperlink" Target="https://dart.fss.or.kr/dsaf001/main.do?rcpNo=20220211000816" TargetMode="External" Id="rId3166"/><Relationship Type="http://schemas.openxmlformats.org/officeDocument/2006/relationships/hyperlink" Target="https://www.inews24.com/view/1443828" TargetMode="External" Id="rId3167"/><Relationship Type="http://schemas.openxmlformats.org/officeDocument/2006/relationships/hyperlink" Target="https://dart.fss.or.kr/dsaf001/main.do?rcpNo=20220531000108" TargetMode="External" Id="rId3168"/><Relationship Type="http://schemas.openxmlformats.org/officeDocument/2006/relationships/hyperlink" Target="https://dart.fss.or.kr/dsaf001/main.do?rcpNo=20220809000046" TargetMode="External" Id="rId3169"/><Relationship Type="http://schemas.openxmlformats.org/officeDocument/2006/relationships/hyperlink" Target="https://dart.fss.or.kr/dsaf001/main.do?rcpNo=20220826000206" TargetMode="External" Id="rId3170"/><Relationship Type="http://schemas.openxmlformats.org/officeDocument/2006/relationships/hyperlink" Target="https://dart.fss.or.kr/dsaf001/main.do?rcpNo=20220901000284" TargetMode="External" Id="rId3171"/><Relationship Type="http://schemas.openxmlformats.org/officeDocument/2006/relationships/hyperlink" Target="https://dart.fss.or.kr/dsaf001/main.do?rcpNo=20221221000275" TargetMode="External" Id="rId3172"/><Relationship Type="http://schemas.openxmlformats.org/officeDocument/2006/relationships/hyperlink" Target="https://navercorp.com/media/pressReleasesDetail?seq=31016" TargetMode="External" Id="rId3173"/><Relationship Type="http://schemas.openxmlformats.org/officeDocument/2006/relationships/hyperlink" Target="https://dart.fss.or.kr/dsaf001/main.do?rcpNo=20210406001555" TargetMode="External" Id="rId3174"/><Relationship Type="http://schemas.openxmlformats.org/officeDocument/2006/relationships/hyperlink" Target="https://dart.fss.or.kr/dsaf001/main.do?rcpNo=20220331003115" TargetMode="External" Id="rId3175"/><Relationship Type="http://schemas.openxmlformats.org/officeDocument/2006/relationships/hyperlink" Target="https://dart.fss.or.kr/dsaf001/main.do?rcpNo=20230404003090" TargetMode="External" Id="rId3176"/><Relationship Type="http://schemas.openxmlformats.org/officeDocument/2006/relationships/hyperlink" Target="https://dart.fss.or.kr/dsaf001/main.do?rcpNo=20240329003581" TargetMode="External" Id="rId3177"/><Relationship Type="http://schemas.openxmlformats.org/officeDocument/2006/relationships/hyperlink" Target="https://dart.fss.or.kr/dsaf001/main.do?rcpNo=20250328002269" TargetMode="External" Id="rId3178"/><Relationship Type="http://schemas.openxmlformats.org/officeDocument/2006/relationships/hyperlink" Target="https://dart.fss.or.kr/dsaf001/main.do?rcpNo=20250328002267" TargetMode="External" Id="rId3179"/><Relationship Type="http://schemas.openxmlformats.org/officeDocument/2006/relationships/hyperlink" Target="https://dart.fss.or.kr/dsaf001/main.do?rcpNo=20260331004113" TargetMode="External" Id="rId3180"/><Relationship Type="http://schemas.openxmlformats.org/officeDocument/2006/relationships/hyperlink" Target="https://dart.fss.or.kr/dsaf001/main.do?rcpNo=20260331004111" TargetMode="External" Id="rId3181"/><Relationship Type="http://schemas.openxmlformats.org/officeDocument/2006/relationships/hyperlink" Target="https://www.sec.gov/Archives/edgar/data/1997859/000119312524169730/d396527d424b4.htm" TargetMode="External" Id="rId3182"/><Relationship Type="http://schemas.openxmlformats.org/officeDocument/2006/relationships/hyperlink" Target="https://www.sec.gov/Archives/edgar/data/1997859/000119312524169730/d396527d424b4.htm" TargetMode="External" Id="rId3183"/><Relationship Type="http://schemas.openxmlformats.org/officeDocument/2006/relationships/hyperlink" Target="https://www.sec.gov/Archives/edgar/data/1997859/000119312524169730/d396527d424b4.htm" TargetMode="External" Id="rId3184"/><Relationship Type="http://schemas.openxmlformats.org/officeDocument/2006/relationships/hyperlink" Target="https://www.sec.gov/Archives/edgar/data/1997859/000199785925000017/wbtn-20241231.htm" TargetMode="External" Id="rId3185"/><Relationship Type="http://schemas.openxmlformats.org/officeDocument/2006/relationships/hyperlink" Target="https://www.sec.gov/Archives/edgar/data/1997859/000199785926000028/wbtn-20251231.htm" TargetMode="External" Id="rId3186"/><Relationship Type="http://schemas.openxmlformats.org/officeDocument/2006/relationships/hyperlink" Target="https://dart.fss.or.kr/dsaf001/main.do?rcpNo=20230314001049" TargetMode="External" Id="rId3187"/><Relationship Type="http://schemas.openxmlformats.org/officeDocument/2006/relationships/hyperlink" Target="https://dart.fss.or.kr/dsaf001/main.do?rcpNo=20240318000844" TargetMode="External" Id="rId3188"/><Relationship Type="http://schemas.openxmlformats.org/officeDocument/2006/relationships/hyperlink" Target="https://dart.fss.or.kr/dsaf001/main.do?rcpNo=20250318000645" TargetMode="External" Id="rId3189"/><Relationship Type="http://schemas.openxmlformats.org/officeDocument/2006/relationships/hyperlink" Target="https://dart.fss.or.kr/dsaf001/main.do?rcpNo=20260313001021" TargetMode="External" Id="rId3190"/><Relationship Type="http://schemas.openxmlformats.org/officeDocument/2006/relationships/hyperlink" Target="https://newstomato.com/ReadNews.aspx?no=1294385" TargetMode="External" Id="rId3191"/><Relationship Type="http://schemas.openxmlformats.org/officeDocument/2006/relationships/hyperlink" Target="https://dart.fss.or.kr/dsaf001/main.do?rcpNo=20210329000917" TargetMode="External" Id="rId3192"/><Relationship Type="http://schemas.openxmlformats.org/officeDocument/2006/relationships/hyperlink" Target="https://dart.fss.or.kr/dsaf001/main.do?rcpNo=20220407002512" TargetMode="External" Id="rId3193"/><Relationship Type="http://schemas.openxmlformats.org/officeDocument/2006/relationships/hyperlink" Target="https://api.finance.naver.com/siseJson.naver?symbol=035420&amp;requestType=1&amp;startTime=20210906&amp;endTime=20210917&amp;timeframe=day" TargetMode="External" Id="rId3194"/><Relationship Type="http://schemas.openxmlformats.org/officeDocument/2006/relationships/hyperlink" Target="https://api.finance.naver.com/siseJson.naver?symbol=035420&amp;requestType=1&amp;startTime=20210412&amp;endTime=20210416&amp;timeframe=day" TargetMode="External" Id="rId3195"/><Relationship Type="http://schemas.openxmlformats.org/officeDocument/2006/relationships/hyperlink" Target="https://dart.fss.or.kr/dsaf001/main.do?rcpNo=20210316001214" TargetMode="External" Id="rId3196"/><Relationship Type="http://schemas.openxmlformats.org/officeDocument/2006/relationships/hyperlink" Target="https://dart.fss.or.kr/dsaf001/main.do?rcpNo=20220304000687" TargetMode="External" Id="rId3197"/><Relationship Type="http://schemas.openxmlformats.org/officeDocument/2006/relationships/hyperlink" Target="https://api.frankfurter.app/2021-09-01..2021-09-30?from=USD&amp;to=KRW" TargetMode="External" Id="rId3198"/><Relationship Type="http://schemas.openxmlformats.org/officeDocument/2006/relationships/hyperlink" Target="https://byline.network/2021/09/13-144/" TargetMode="External" Id="rId3199"/><Relationship Type="http://schemas.openxmlformats.org/officeDocument/2006/relationships/hyperlink" Target="https://news.bizwatch.co.kr/article/mobile/2021/10/21/0025" TargetMode="External" Id="rId3200"/><Relationship Type="http://schemas.openxmlformats.org/officeDocument/2006/relationships/hyperlink" Target="https://dart.fss.or.kr/dsaf001/main.do?rcpNo=20220404003233" TargetMode="External" Id="rId3201"/><Relationship Type="http://schemas.openxmlformats.org/officeDocument/2006/relationships/hyperlink" Target="https://www.sec.gov/Archives/edgar/data/1825480/000156459021056330/posh-10q_20210930.htm" TargetMode="External" Id="rId3202"/><Relationship Type="http://schemas.openxmlformats.org/officeDocument/2006/relationships/hyperlink" Target="https://www.sec.gov/Archives/edgar/data/1825480/000156459021056330/posh-10q_20210930.htm" TargetMode="External" Id="rId3203"/><Relationship Type="http://schemas.openxmlformats.org/officeDocument/2006/relationships/hyperlink" Target="https://www.sec.gov/Archives/edgar/data/1825480/000095017022005057/posh-20211231.htm" TargetMode="External" Id="rId3204"/><Relationship Type="http://schemas.openxmlformats.org/officeDocument/2006/relationships/hyperlink" Target="https://www.sec.gov/Archives/edgar/data/1825480/000095017022005057/posh-20211231.htm" TargetMode="External" Id="rId3205"/><Relationship Type="http://schemas.openxmlformats.org/officeDocument/2006/relationships/hyperlink" Target="https://www.sec.gov/Archives/edgar/data/1825480/000095017022005057/posh-ex21_1.htm" TargetMode="External" Id="rId3206"/><Relationship Type="http://schemas.openxmlformats.org/officeDocument/2006/relationships/hyperlink" Target="https://www.sec.gov/Archives/edgar/data/1825480/000095017022024463/posh-20220930.htm" TargetMode="External" Id="rId3207"/><Relationship Type="http://schemas.openxmlformats.org/officeDocument/2006/relationships/hyperlink" Target="https://www.sec.gov/Archives/edgar/data/1825480/000095017022017292/posh-20220630.htm" TargetMode="External" Id="rId3208"/><Relationship Type="http://schemas.openxmlformats.org/officeDocument/2006/relationships/hyperlink" Target="https://us.fashionnetwork.com/news/Poshmark-acquires-sneaker-authentication-tech-company-suede-one,1343667.html" TargetMode="External" Id="rId3209"/><Relationship Type="http://schemas.openxmlformats.org/officeDocument/2006/relationships/hyperlink" Target="https://www.retaildive.com/news/poshmark-acquires-sneaker-verification-startup-suede-one/608216/" TargetMode="External" Id="rId3210"/><Relationship Type="http://schemas.openxmlformats.org/officeDocument/2006/relationships/hyperlink" Target="https://martechvibe.com/article/poshmark-inc-acquires-suede-one-a-platform-for-virtual-authentication" TargetMode="External" Id="rId3211"/><Relationship Type="http://schemas.openxmlformats.org/officeDocument/2006/relationships/hyperlink" Target="https://fashionunited.com/executive/management/poshmark-acquires-sneaker-authentication-platform-suede-one/2021101342779" TargetMode="External" Id="rId3212"/><Relationship Type="http://schemas.openxmlformats.org/officeDocument/2006/relationships/hyperlink" Target="https://www.cbinsights.com/company/suede-one" TargetMode="External" Id="rId3213"/><Relationship Type="http://schemas.openxmlformats.org/officeDocument/2006/relationships/hyperlink" Target="https://www.sec.gov/Archives/edgar/data/1825480/000117184321007740/exh_991.htm" TargetMode="External" Id="rId3214"/><Relationship Type="http://schemas.openxmlformats.org/officeDocument/2006/relationships/hyperlink" Target="https://www.sec.gov/Archives/edgar/data/1825480/000117184322002041/exh_991.htm" TargetMode="External" Id="rId3215"/><Relationship Type="http://schemas.openxmlformats.org/officeDocument/2006/relationships/hyperlink" Target="https://www.digrin.com/stocks/detail/POSH/price" TargetMode="External" Id="rId3216"/><Relationship Type="http://schemas.openxmlformats.org/officeDocument/2006/relationships/hyperlink" Target="https://www.sec.gov/Archives/edgar/data/1825480/000119312521009089/d66583d424b4.htm" TargetMode="External" Id="rId3217"/><Relationship Type="http://schemas.openxmlformats.org/officeDocument/2006/relationships/hyperlink" Target="https://www.sec.gov/Archives/edgar/data/1825480/000119312523002016/d415830d8k.htm" TargetMode="External" Id="rId3218"/><Relationship Type="http://schemas.openxmlformats.org/officeDocument/2006/relationships/hyperlink" Target="https://www.sec.gov/Archives/edgar/data/1825480/000119312522292273/d387579ddefm14a.htm" TargetMode="External" Id="rId3219"/><Relationship Type="http://schemas.openxmlformats.org/officeDocument/2006/relationships/hyperlink" Target="https://dart.fss.or.kr/dsaf001/main.do?rcpNo=20230512001100" TargetMode="External" Id="rId3220"/><Relationship Type="http://schemas.openxmlformats.org/officeDocument/2006/relationships/hyperlink" Target="https://dart.fss.or.kr/dsaf001/main.do?rcpNo=20211231000154" TargetMode="External" Id="rId3221"/><Relationship Type="http://schemas.openxmlformats.org/officeDocument/2006/relationships/hyperlink" Target="https://dart.fss.or.kr/dsaf001/main.do?rcpNo=20210104000410" TargetMode="External" Id="rId3222"/><Relationship Type="http://schemas.openxmlformats.org/officeDocument/2006/relationships/hyperlink" Target="https://dart.fss.or.kr/dsaf001/main.do?rcpNo=20200601000343" TargetMode="External" Id="rId3223"/><Relationship Type="http://schemas.openxmlformats.org/officeDocument/2006/relationships/hyperlink" Target="https://dart.fss.or.kr/dsaf001/main.do?rcpNo=20210528001170" TargetMode="External" Id="rId3224"/><Relationship Type="http://schemas.openxmlformats.org/officeDocument/2006/relationships/hyperlink" Target="https://dart.fss.or.kr/dsaf001/main.do?rcpNo=20220531002182" TargetMode="External" Id="rId3225"/><Relationship Type="http://schemas.openxmlformats.org/officeDocument/2006/relationships/hyperlink" Target="https://www.webtoonguide.com/ko/board/news04_generalnews/12513" TargetMode="External" Id="rId3226"/><Relationship Type="http://schemas.openxmlformats.org/officeDocument/2006/relationships/hyperlink" Target="https://dart.fss.or.kr/dsaf001/main.do?rcpNo=20220407002512" TargetMode="External" Id="rId3227"/><Relationship Type="http://schemas.openxmlformats.org/officeDocument/2006/relationships/hyperlink" Target="https://dart.fss.or.kr/dsaf001/main.do?rcpNo=20230329000963" TargetMode="External" Id="rId3228"/><Relationship Type="http://schemas.openxmlformats.org/officeDocument/2006/relationships/hyperlink" Target="https://dart.fss.or.kr/dsaf001/main.do?rcpNo=20240402003693" TargetMode="External" Id="rId3229"/><Relationship Type="http://schemas.openxmlformats.org/officeDocument/2006/relationships/hyperlink" Target="https://thevc.kr/vdotdo" TargetMode="External" Id="rId3230"/><Relationship Type="http://schemas.openxmlformats.org/officeDocument/2006/relationships/hyperlink" Target="https://dart.fss.or.kr/dsaf001/main.do?rcpNo=20210329000917" TargetMode="External" Id="rId3231"/><Relationship Type="http://schemas.openxmlformats.org/officeDocument/2006/relationships/hyperlink" Target="https://dart.fss.or.kr/dsaf001/main.do?rcpNo=20220304000687" TargetMode="External" Id="rId3232"/><Relationship Type="http://schemas.openxmlformats.org/officeDocument/2006/relationships/hyperlink" Target="https://api.finance.naver.com/siseJson.naver?symbol=035420&amp;requestType=1&amp;startTime=20211217&amp;endTime=20220104&amp;timeframe=day" TargetMode="External" Id="rId3233"/><Relationship Type="http://schemas.openxmlformats.org/officeDocument/2006/relationships/hyperlink" Target="https://api.frankfurter.app/2021-12-31?from=USD&amp;to=KRW,CNY" TargetMode="External" Id="rId3234"/><Relationship Type="http://schemas.openxmlformats.org/officeDocument/2006/relationships/hyperlink" Target="https://dart.fss.or.kr/dsaf001/main.do?rcpNo=20211222000025" TargetMode="External" Id="rId3235"/><Relationship Type="http://schemas.openxmlformats.org/officeDocument/2006/relationships/hyperlink" Target="https://dart.fss.or.kr/dsaf001/main.do?rcpNo=20220127000368" TargetMode="External" Id="rId3236"/><Relationship Type="http://schemas.openxmlformats.org/officeDocument/2006/relationships/hyperlink" Target="https://dart.fss.or.kr/dsaf001/main.do?rcpNo=20220513001543" TargetMode="External" Id="rId3237"/><Relationship Type="http://schemas.openxmlformats.org/officeDocument/2006/relationships/hyperlink" Target="https://dealsite.co.kr/articles/81735" TargetMode="External" Id="rId3238"/><Relationship Type="http://schemas.openxmlformats.org/officeDocument/2006/relationships/hyperlink" Target="https://dealsite.co.kr/articles/85618" TargetMode="External" Id="rId3239"/><Relationship Type="http://schemas.openxmlformats.org/officeDocument/2006/relationships/hyperlink" Target="https://dart.fss.or.kr/dsaf001/main.do?rcpNo=20220411002163" TargetMode="External" Id="rId3240"/><Relationship Type="http://schemas.openxmlformats.org/officeDocument/2006/relationships/hyperlink" Target="https://dart.fss.or.kr/dsaf001/main.do?rcpNo=20230403001300" TargetMode="External" Id="rId3241"/><Relationship Type="http://schemas.openxmlformats.org/officeDocument/2006/relationships/hyperlink" Target="https://dart.fss.or.kr/dsaf001/main.do?rcpNo=20240409003513" TargetMode="External" Id="rId3242"/><Relationship Type="http://schemas.openxmlformats.org/officeDocument/2006/relationships/hyperlink" Target="https://dart.fss.or.kr/dsaf001/main.do?rcpNo=20250331000379" TargetMode="External" Id="rId3243"/><Relationship Type="http://schemas.openxmlformats.org/officeDocument/2006/relationships/hyperlink" Target="https://dart.fss.or.kr/dsaf001/main.do?rcpNo=20260413002928" TargetMode="External" Id="rId3244"/><Relationship Type="http://schemas.openxmlformats.org/officeDocument/2006/relationships/hyperlink" Target="https://dart.fss.or.kr/dsaf001/main.do?rcpNo=20230329000963" TargetMode="External" Id="rId3245"/><Relationship Type="http://schemas.openxmlformats.org/officeDocument/2006/relationships/hyperlink" Target="https://dart.fss.or.kr/dsaf001/main.do?rcpNo=20240402003693" TargetMode="External" Id="rId3246"/><Relationship Type="http://schemas.openxmlformats.org/officeDocument/2006/relationships/hyperlink" Target="https://dealsite.co.kr/articles/136779" TargetMode="External" Id="rId3247"/><Relationship Type="http://schemas.openxmlformats.org/officeDocument/2006/relationships/hyperlink" Target="https://dealsite.co.kr/articles/151069" TargetMode="External" Id="rId3248"/><Relationship Type="http://schemas.openxmlformats.org/officeDocument/2006/relationships/hyperlink" Target="https://dart.fss.or.kr/dsaf001/main.do?rcpNo=20210329000917" TargetMode="External" Id="rId3249"/><Relationship Type="http://schemas.openxmlformats.org/officeDocument/2006/relationships/hyperlink" Target="https://dart.fss.or.kr/dsaf001/main.do?rcpNo=20220407002512" TargetMode="External" Id="rId3250"/><Relationship Type="http://schemas.openxmlformats.org/officeDocument/2006/relationships/hyperlink" Target="https://dart.fss.or.kr/dsaf001/main.do?rcpNo=20220304000687" TargetMode="External" Id="rId3251"/><Relationship Type="http://schemas.openxmlformats.org/officeDocument/2006/relationships/hyperlink" Target="https://api.finance.naver.com/siseJson.naver?symbol=035420&amp;requestType=1&amp;startTime=20211217&amp;endTime=20220104&amp;timeframe=day" TargetMode="External" Id="rId3252"/><Relationship Type="http://schemas.openxmlformats.org/officeDocument/2006/relationships/hyperlink" Target="https://api.frankfurter.app/2021-12-21?from=USD&amp;to=KRW" TargetMode="External" Id="rId3253"/><Relationship Type="http://schemas.openxmlformats.org/officeDocument/2006/relationships/hyperlink" Target="https://dart.fss.or.kr/dsaf001/main.do?rcpNo=20220225005923" TargetMode="External" Id="rId3254"/><Relationship Type="http://schemas.openxmlformats.org/officeDocument/2006/relationships/hyperlink" Target="https://dart.fss.or.kr/dsaf001/main.do?rcpNo=20240403002909" TargetMode="External" Id="rId3255"/><Relationship Type="http://schemas.openxmlformats.org/officeDocument/2006/relationships/hyperlink" Target="https://dart.fss.or.kr/dsaf001/main.do?rcpNo=20210330000187" TargetMode="External" Id="rId3256"/><Relationship Type="http://schemas.openxmlformats.org/officeDocument/2006/relationships/hyperlink" Target="https://dart.fss.or.kr/dsaf001/main.do?rcpNo=20170331004699" TargetMode="External" Id="rId3257"/><Relationship Type="http://schemas.openxmlformats.org/officeDocument/2006/relationships/hyperlink" Target="https://dart.fss.or.kr/dsaf001/main.do?rcpNo=20180402004149" TargetMode="External" Id="rId3258"/><Relationship Type="http://schemas.openxmlformats.org/officeDocument/2006/relationships/hyperlink" Target="https://dart.fss.or.kr/dsaf001/main.do?rcpNo=20211208000212" TargetMode="External" Id="rId3259"/><Relationship Type="http://schemas.openxmlformats.org/officeDocument/2006/relationships/hyperlink" Target="https://dart.fss.or.kr/dsaf001/main.do?rcpNo=20220304000687" TargetMode="External" Id="rId3260"/><Relationship Type="http://schemas.openxmlformats.org/officeDocument/2006/relationships/hyperlink" Target="https://dart.fss.or.kr/dsaf001/main.do?rcpNo=20230314001049" TargetMode="External" Id="rId3261"/><Relationship Type="http://schemas.openxmlformats.org/officeDocument/2006/relationships/hyperlink" Target="https://dart.fss.or.kr/dsaf001/main.do?rcpNo=20240318000844" TargetMode="External" Id="rId3262"/><Relationship Type="http://schemas.openxmlformats.org/officeDocument/2006/relationships/hyperlink" Target="https://dart.fss.or.kr/dsaf001/main.do?rcpNo=20250318000645" TargetMode="External" Id="rId3263"/><Relationship Type="http://schemas.openxmlformats.org/officeDocument/2006/relationships/hyperlink" Target="https://dart.fss.or.kr/dsaf001/main.do?rcpNo=20260313001021" TargetMode="External" Id="rId3264"/><Relationship Type="http://schemas.openxmlformats.org/officeDocument/2006/relationships/hyperlink" Target="https://query1.finance.yahoo.com/v8/finance/chart/035420.KS?period1=1645056000&amp;period2=1646092800&amp;interval=1d" TargetMode="External" Id="rId3265"/><Relationship Type="http://schemas.openxmlformats.org/officeDocument/2006/relationships/hyperlink" Target="https://dart.fss.or.kr/dsaf001/main.do?rcpNo=20220517000055" TargetMode="External" Id="rId3266"/><Relationship Type="http://schemas.openxmlformats.org/officeDocument/2006/relationships/hyperlink" Target="https://dart.fss.or.kr/dsaf001/main.do?rcpNo=20220401003163" TargetMode="External" Id="rId3267"/><Relationship Type="http://schemas.openxmlformats.org/officeDocument/2006/relationships/hyperlink" Target="https://dart.fss.or.kr/dsaf001/main.do?rcpNo=20230410000641" TargetMode="External" Id="rId3268"/><Relationship Type="http://schemas.openxmlformats.org/officeDocument/2006/relationships/hyperlink" Target="https://dart.fss.or.kr/dsaf001/main.do?rcpNo=20250409000271" TargetMode="External" Id="rId3269"/><Relationship Type="http://schemas.openxmlformats.org/officeDocument/2006/relationships/hyperlink" Target="https://dart.fss.or.kr/dsaf001/main.do?rcpNo=20260410000429" TargetMode="External" Id="rId3270"/><Relationship Type="http://schemas.openxmlformats.org/officeDocument/2006/relationships/hyperlink" Target="https://dart.fss.or.kr/dsaf001/main.do?rcpNo=20250421000044" TargetMode="External" Id="rId3271"/><Relationship Type="http://schemas.openxmlformats.org/officeDocument/2006/relationships/hyperlink" Target="https://dart.fss.or.kr/dsaf001/main.do?rcpNo=20260401001536" TargetMode="External" Id="rId3272"/><Relationship Type="http://schemas.openxmlformats.org/officeDocument/2006/relationships/hyperlink" Target="https://www.inews24.com/view/wrlted/1619430" TargetMode="External" Id="rId3273"/><Relationship Type="http://schemas.openxmlformats.org/officeDocument/2006/relationships/hyperlink" Target="https://www.smarttoday.co.kr/ko-kr/articles/72560" TargetMode="External" Id="rId3274"/><Relationship Type="http://schemas.openxmlformats.org/officeDocument/2006/relationships/hyperlink" Target="https://dart.fss.or.kr/dsaf001/main.do?rcpNo=20220304000687" TargetMode="External" Id="rId3275"/><Relationship Type="http://schemas.openxmlformats.org/officeDocument/2006/relationships/hyperlink" Target="https://dart.fss.or.kr/dsaf001/main.do?rcpNo=20220622000191" TargetMode="External" Id="rId3276"/><Relationship Type="http://schemas.openxmlformats.org/officeDocument/2006/relationships/hyperlink" Target="https://dart.fss.or.kr/dsaf001/main.do?rcpNo=20220704000262" TargetMode="External" Id="rId3277"/><Relationship Type="http://schemas.openxmlformats.org/officeDocument/2006/relationships/hyperlink" Target="https://dart.fss.or.kr/dsaf001/main.do?rcpNo=20230331001135" TargetMode="External" Id="rId3278"/><Relationship Type="http://schemas.openxmlformats.org/officeDocument/2006/relationships/hyperlink" Target="https://dart.fss.or.kr/dsaf001/main.do?rcpNo=20220304000687" TargetMode="External" Id="rId3279"/><Relationship Type="http://schemas.openxmlformats.org/officeDocument/2006/relationships/hyperlink" Target="https://dart.fss.or.kr/dsaf001/main.do?rcpNo=20230405002629" TargetMode="External" Id="rId3280"/><Relationship Type="http://schemas.openxmlformats.org/officeDocument/2006/relationships/hyperlink" Target="https://dart.fss.or.kr/dsaf001/main.do?rcpNo=20250331001348" TargetMode="External" Id="rId3281"/><Relationship Type="http://schemas.openxmlformats.org/officeDocument/2006/relationships/hyperlink" Target="https://dart.fss.or.kr/dsaf001/main.do?rcpNo=20260402002607" TargetMode="External" Id="rId3282"/><Relationship Type="http://schemas.openxmlformats.org/officeDocument/2006/relationships/hyperlink" Target="https://dart.fss.or.kr/dsaf001/main.do?rcpNo=20220704000262" TargetMode="External" Id="rId3283"/><Relationship Type="http://schemas.openxmlformats.org/officeDocument/2006/relationships/hyperlink" Target="https://dart.fss.or.kr/dsaf001/main.do?rcpNo=20220704000239" TargetMode="External" Id="rId3284"/><Relationship Type="http://schemas.openxmlformats.org/officeDocument/2006/relationships/hyperlink" Target="https://dart.fss.or.kr/dsaf001/main.do?rcpNo=20220714000425" TargetMode="External" Id="rId3285"/><Relationship Type="http://schemas.openxmlformats.org/officeDocument/2006/relationships/hyperlink" Target="https://dart.fss.or.kr/dsaf001/main.do?rcpNo=20220622000191" TargetMode="External" Id="rId3286"/><Relationship Type="http://schemas.openxmlformats.org/officeDocument/2006/relationships/hyperlink" Target="https://dart.fss.or.kr/dsaf001/main.do?rcpNo=20230314001049" TargetMode="External" Id="rId3287"/><Relationship Type="http://schemas.openxmlformats.org/officeDocument/2006/relationships/hyperlink" Target="https://dart.fss.or.kr/dsaf001/main.do?rcpNo=20230321001329" TargetMode="External" Id="rId3288"/><Relationship Type="http://schemas.openxmlformats.org/officeDocument/2006/relationships/hyperlink" Target="https://dart.fss.or.kr/dsaf001/main.do?rcpNo=20230616000284" TargetMode="External" Id="rId3289"/><Relationship Type="http://schemas.openxmlformats.org/officeDocument/2006/relationships/hyperlink" Target="https://dart.fss.or.kr/dsaf001/main.do?rcpNo=20240103000345" TargetMode="External" Id="rId3290"/><Relationship Type="http://schemas.openxmlformats.org/officeDocument/2006/relationships/hyperlink" Target="https://dart.fss.or.kr/dsaf001/main.do?rcpNo=20230405002629" TargetMode="External" Id="rId3291"/><Relationship Type="http://schemas.openxmlformats.org/officeDocument/2006/relationships/hyperlink" Target="https://dart.fss.or.kr/dsaf001/main.do?rcpNo=20240405003471" TargetMode="External" Id="rId3292"/><Relationship Type="http://schemas.openxmlformats.org/officeDocument/2006/relationships/hyperlink" Target="https://dart.fss.or.kr/dsaf001/main.do?rcpNo=20250331001348" TargetMode="External" Id="rId3293"/><Relationship Type="http://schemas.openxmlformats.org/officeDocument/2006/relationships/hyperlink" Target="https://dart.fss.or.kr/dsaf001/main.do?rcpNo=20260402002607" TargetMode="External" Id="rId3294"/><Relationship Type="http://schemas.openxmlformats.org/officeDocument/2006/relationships/hyperlink" Target="https://dart.fss.or.kr/dsaf001/main.do?rcpNo=20240320001970" TargetMode="External" Id="rId3295"/><Relationship Type="http://schemas.openxmlformats.org/officeDocument/2006/relationships/hyperlink" Target="https://dart.fss.or.kr/dsaf001/main.do?rcpNo=20260318001520" TargetMode="External" Id="rId3296"/><Relationship Type="http://schemas.openxmlformats.org/officeDocument/2006/relationships/hyperlink" Target="https://bizhankook.com/articles/joongang-group-financial-crisis.html" TargetMode="External" Id="rId3297"/><Relationship Type="http://schemas.openxmlformats.org/officeDocument/2006/relationships/hyperlink" Target="https://query1.finance.yahoo.com/v8/finance/chart/036420.KS?period1=1656460800&amp;period2=1658534400&amp;interval=1d" TargetMode="External" Id="rId3298"/><Relationship Type="http://schemas.openxmlformats.org/officeDocument/2006/relationships/hyperlink" Target="https://dart.fss.or.kr/dsaf001/main.do?rcpNo=20220705000166" TargetMode="External" Id="rId3299"/><Relationship Type="http://schemas.openxmlformats.org/officeDocument/2006/relationships/hyperlink" Target="https://dart.fss.or.kr/dsaf001/main.do?rcpNo=20220705000167" TargetMode="External" Id="rId3300"/><Relationship Type="http://schemas.openxmlformats.org/officeDocument/2006/relationships/hyperlink" Target="https://dart.fss.or.kr/dsaf001/main.do?rcpNo=20220705000170" TargetMode="External" Id="rId3301"/><Relationship Type="http://schemas.openxmlformats.org/officeDocument/2006/relationships/hyperlink" Target="https://dart.fss.or.kr/dsaf001/main.do?rcpNo=20220705000164" TargetMode="External" Id="rId3302"/><Relationship Type="http://schemas.openxmlformats.org/officeDocument/2006/relationships/hyperlink" Target="https://dart.fss.or.kr/dsaf001/main.do?rcpNo=20220720000313" TargetMode="External" Id="rId3303"/><Relationship Type="http://schemas.openxmlformats.org/officeDocument/2006/relationships/hyperlink" Target="https://dart.fss.or.kr/dsaf001/main.do?rcpNo=20220720000324" TargetMode="External" Id="rId3304"/><Relationship Type="http://schemas.openxmlformats.org/officeDocument/2006/relationships/hyperlink" Target="https://dart.fss.or.kr/dsaf001/main.do?rcpNo=20220809000046" TargetMode="External" Id="rId3305"/><Relationship Type="http://schemas.openxmlformats.org/officeDocument/2006/relationships/hyperlink" Target="https://dart.fss.or.kr/dsaf001/main.do?rcpNo=20220826000206" TargetMode="External" Id="rId3306"/><Relationship Type="http://schemas.openxmlformats.org/officeDocument/2006/relationships/hyperlink" Target="https://dart.fss.or.kr/dsaf001/main.do?rcpNo=20220901000284" TargetMode="External" Id="rId3307"/><Relationship Type="http://schemas.openxmlformats.org/officeDocument/2006/relationships/hyperlink" Target="https://dart.fss.or.kr/dsaf001/main.do?rcpNo=20220331003115" TargetMode="External" Id="rId3308"/><Relationship Type="http://schemas.openxmlformats.org/officeDocument/2006/relationships/hyperlink" Target="https://dart.fss.or.kr/dsaf001/main.do?rcpNo=20230526000259" TargetMode="External" Id="rId3309"/><Relationship Type="http://schemas.openxmlformats.org/officeDocument/2006/relationships/hyperlink" Target="https://dart.fss.or.kr/dsaf001/main.do?rcpNo=20240528000224" TargetMode="External" Id="rId3310"/><Relationship Type="http://schemas.openxmlformats.org/officeDocument/2006/relationships/hyperlink" Target="https://dart.fss.or.kr/dsaf001/main.do?rcpNo=20250528000228" TargetMode="External" Id="rId3311"/><Relationship Type="http://schemas.openxmlformats.org/officeDocument/2006/relationships/hyperlink" Target="https://dart.fss.or.kr/dsaf001/main.do?rcpNo=20260529002062" TargetMode="External" Id="rId3312"/><Relationship Type="http://schemas.openxmlformats.org/officeDocument/2006/relationships/hyperlink" Target="https://dart.fss.or.kr/dsaf001/main.do?rcpNo=20260327000973" TargetMode="External" Id="rId3313"/><Relationship Type="http://schemas.openxmlformats.org/officeDocument/2006/relationships/hyperlink" Target="https://dart.fss.or.kr/dsaf001/main.do?rcpNo=20230404003090" TargetMode="External" Id="rId3314"/><Relationship Type="http://schemas.openxmlformats.org/officeDocument/2006/relationships/hyperlink" Target="https://dart.fss.or.kr/dsaf001/main.do?rcpNo=20240329003581" TargetMode="External" Id="rId3315"/><Relationship Type="http://schemas.openxmlformats.org/officeDocument/2006/relationships/hyperlink" Target="https://dart.fss.or.kr/dsaf001/main.do?rcpNo=20240329003580" TargetMode="External" Id="rId3316"/><Relationship Type="http://schemas.openxmlformats.org/officeDocument/2006/relationships/hyperlink" Target="https://dart.fss.or.kr/dsaf001/main.do?rcpNo=20250328002269" TargetMode="External" Id="rId3317"/><Relationship Type="http://schemas.openxmlformats.org/officeDocument/2006/relationships/hyperlink" Target="https://dart.fss.or.kr/dsaf001/main.do?rcpNo=20260331004113" TargetMode="External" Id="rId3318"/><Relationship Type="http://schemas.openxmlformats.org/officeDocument/2006/relationships/hyperlink" Target="https://dart.fss.or.kr/dsaf001/main.do?rcpNo=20220331002821" TargetMode="External" Id="rId3319"/><Relationship Type="http://schemas.openxmlformats.org/officeDocument/2006/relationships/hyperlink" Target="https://dart.fss.or.kr/dsaf001/main.do?rcpNo=20200330004603" TargetMode="External" Id="rId3320"/><Relationship Type="http://schemas.openxmlformats.org/officeDocument/2006/relationships/hyperlink" Target="https://dart.fss.or.kr/dsaf001/main.do?rcpNo=20230314001049" TargetMode="External" Id="rId3321"/><Relationship Type="http://schemas.openxmlformats.org/officeDocument/2006/relationships/hyperlink" Target="https://www.sec.gov/Archives/edgar/data/1997859/000119312524169730/d396527d424b4.htm" TargetMode="External" Id="rId3322"/><Relationship Type="http://schemas.openxmlformats.org/officeDocument/2006/relationships/hyperlink" Target="https://www.sec.gov/Archives/edgar/data/1997859/000199785926000028/wbtn-20251231.htm" TargetMode="External" Id="rId3323"/><Relationship Type="http://schemas.openxmlformats.org/officeDocument/2006/relationships/hyperlink" Target="https://dart.fss.or.kr/dsaf001/main.do?rcpNo=20220304000687" TargetMode="External" Id="rId3324"/><Relationship Type="http://schemas.openxmlformats.org/officeDocument/2006/relationships/hyperlink" Target="https://api.finance.naver.com/siseJson.naver?symbol=035420&amp;requestType=1&amp;startTime=20220628&amp;endTime=20220708&amp;timeframe=day" TargetMode="External" Id="rId3325"/><Relationship Type="http://schemas.openxmlformats.org/officeDocument/2006/relationships/hyperlink" Target="https://dart.fss.or.kr/dsaf001/main.do?rcpNo=20230314001049" TargetMode="External" Id="rId3326"/><Relationship Type="http://schemas.openxmlformats.org/officeDocument/2006/relationships/hyperlink" Target="https://api.frankfurter.app/2022-06-27..2022-07-08?from=USD&amp;to=KRW" TargetMode="External" Id="rId3327"/><Relationship Type="http://schemas.openxmlformats.org/officeDocument/2006/relationships/hyperlink" Target="https://dart.fss.or.kr/dsaf001/main.do?rcpNo=20220209801021" TargetMode="External" Id="rId3328"/><Relationship Type="http://schemas.openxmlformats.org/officeDocument/2006/relationships/hyperlink" Target="https://navercorp.com/media/pressReleasesDetail?seq=31016" TargetMode="External" Id="rId3329"/><Relationship Type="http://schemas.openxmlformats.org/officeDocument/2006/relationships/hyperlink" Target="https://m.seoul.co.kr/news/2011/12/03/20111203020001" TargetMode="External" Id="rId3330"/><Relationship Type="http://schemas.openxmlformats.org/officeDocument/2006/relationships/hyperlink" Target="https://dart.fss.or.kr/dsaf001/main.do?rcpNo=20220718000156" TargetMode="External" Id="rId3331"/><Relationship Type="http://schemas.openxmlformats.org/officeDocument/2006/relationships/hyperlink" Target="https://dart.fss.or.kr/dsaf001/main.do?rcpNo=20220401003163" TargetMode="External" Id="rId3332"/><Relationship Type="http://schemas.openxmlformats.org/officeDocument/2006/relationships/hyperlink" Target="https://www.kedglobal.com/us/retail/newsView/ked202207190005" TargetMode="External" Id="rId3333"/><Relationship Type="http://schemas.openxmlformats.org/officeDocument/2006/relationships/hyperlink" Target="https://malaysia.news.yahoo.com/money-sneakers-sneakerlah-gets-rm7-044314932.html" TargetMode="External" Id="rId3334"/><Relationship Type="http://schemas.openxmlformats.org/officeDocument/2006/relationships/hyperlink" Target="https://dart.fss.or.kr/dsaf001/main.do?rcpNo=20230410000641" TargetMode="External" Id="rId3335"/><Relationship Type="http://schemas.openxmlformats.org/officeDocument/2006/relationships/hyperlink" Target="https://dart.fss.or.kr/dsaf001/main.do?rcpNo=20240329001064" TargetMode="External" Id="rId3336"/><Relationship Type="http://schemas.openxmlformats.org/officeDocument/2006/relationships/hyperlink" Target="https://dart.fss.or.kr/dsaf001/main.do?rcpNo=20250409000271" TargetMode="External" Id="rId3337"/><Relationship Type="http://schemas.openxmlformats.org/officeDocument/2006/relationships/hyperlink" Target="https://dart.fss.or.kr/dsaf001/main.do?rcpNo=20260410000429" TargetMode="External" Id="rId3338"/><Relationship Type="http://schemas.openxmlformats.org/officeDocument/2006/relationships/hyperlink" Target="https://dart.fss.or.kr/dsaf001/main.do?rcpNo=20220304000687" TargetMode="External" Id="rId3339"/><Relationship Type="http://schemas.openxmlformats.org/officeDocument/2006/relationships/hyperlink" Target="https://dart.fss.or.kr/dsaf001/main.do?rcpNo=20220722000444" TargetMode="External" Id="rId3340"/><Relationship Type="http://schemas.openxmlformats.org/officeDocument/2006/relationships/hyperlink" Target="https://dart.fss.or.kr/dsaf001/main.do?rcpNo=20220714000425" TargetMode="External" Id="rId3341"/><Relationship Type="http://schemas.openxmlformats.org/officeDocument/2006/relationships/hyperlink" Target="https://dart.fss.or.kr/dsaf001/main.do?rcpNo=20220704000262" TargetMode="External" Id="rId3342"/><Relationship Type="http://schemas.openxmlformats.org/officeDocument/2006/relationships/hyperlink" Target="https://dart.fss.or.kr/dsaf001/main.do?rcpNo=20220622000191" TargetMode="External" Id="rId3343"/><Relationship Type="http://schemas.openxmlformats.org/officeDocument/2006/relationships/hyperlink" Target="https://dart.fss.or.kr/dsaf001/main.do?rcpNo=20230314001049" TargetMode="External" Id="rId3344"/><Relationship Type="http://schemas.openxmlformats.org/officeDocument/2006/relationships/hyperlink" Target="https://dart.fss.or.kr/dsaf001/main.do?rcpNo=20230321001329" TargetMode="External" Id="rId3345"/><Relationship Type="http://schemas.openxmlformats.org/officeDocument/2006/relationships/hyperlink" Target="https://dart.fss.or.kr/dsaf001/main.do?rcpNo=20230616000284" TargetMode="External" Id="rId3346"/><Relationship Type="http://schemas.openxmlformats.org/officeDocument/2006/relationships/hyperlink" Target="https://dart.fss.or.kr/dsaf001/main.do?rcpNo=20240103000345" TargetMode="External" Id="rId3347"/><Relationship Type="http://schemas.openxmlformats.org/officeDocument/2006/relationships/hyperlink" Target="https://dart.fss.or.kr/dsaf001/main.do?rcpNo=20230405002629" TargetMode="External" Id="rId3348"/><Relationship Type="http://schemas.openxmlformats.org/officeDocument/2006/relationships/hyperlink" Target="https://dart.fss.or.kr/dsaf001/main.do?rcpNo=20240405003471" TargetMode="External" Id="rId3349"/><Relationship Type="http://schemas.openxmlformats.org/officeDocument/2006/relationships/hyperlink" Target="https://dart.fss.or.kr/dsaf001/main.do?rcpNo=20250331001348" TargetMode="External" Id="rId3350"/><Relationship Type="http://schemas.openxmlformats.org/officeDocument/2006/relationships/hyperlink" Target="https://dart.fss.or.kr/dsaf001/main.do?rcpNo=20260402002607" TargetMode="External" Id="rId3351"/><Relationship Type="http://schemas.openxmlformats.org/officeDocument/2006/relationships/hyperlink" Target="https://dart.fss.or.kr/dsaf001/main.do?rcpNo=20240320001970" TargetMode="External" Id="rId3352"/><Relationship Type="http://schemas.openxmlformats.org/officeDocument/2006/relationships/hyperlink" Target="https://dart.fss.or.kr/dsaf001/main.do?rcpNo=20260318001520" TargetMode="External" Id="rId3353"/><Relationship Type="http://schemas.openxmlformats.org/officeDocument/2006/relationships/hyperlink" Target="https://bizhankook.com/articles/joongang-group-financial-crisis.html" TargetMode="External" Id="rId3354"/><Relationship Type="http://schemas.openxmlformats.org/officeDocument/2006/relationships/hyperlink" Target="https://query1.finance.yahoo.com/v8/finance/chart/036420.KS?period1=1656460800&amp;period2=1658534400&amp;interval=1d" TargetMode="External" Id="rId3355"/><Relationship Type="http://schemas.openxmlformats.org/officeDocument/2006/relationships/hyperlink" Target="https://www.sec.gov/Archives/edgar/data/1825480/000119312522257206/d252462d8k.htm" TargetMode="External" Id="rId3356"/><Relationship Type="http://schemas.openxmlformats.org/officeDocument/2006/relationships/hyperlink" Target="https://www.sec.gov/Archives/edgar/data/1825480/000119312522257206/d252462dex991.htm" TargetMode="External" Id="rId3357"/><Relationship Type="http://schemas.openxmlformats.org/officeDocument/2006/relationships/hyperlink" Target="https://www.sec.gov/Archives/edgar/data/1825480/000119312522292273/d387579ddefm14a.htm" TargetMode="External" Id="rId3358"/><Relationship Type="http://schemas.openxmlformats.org/officeDocument/2006/relationships/hyperlink" Target="https://dart.fss.or.kr/dsaf001/main.do?rcpNo=20221004800002" TargetMode="External" Id="rId3359"/><Relationship Type="http://schemas.openxmlformats.org/officeDocument/2006/relationships/hyperlink" Target="https://dart.fss.or.kr/dsaf001/main.do?rcpNo=20221004800009" TargetMode="External" Id="rId3360"/><Relationship Type="http://schemas.openxmlformats.org/officeDocument/2006/relationships/hyperlink" Target="https://dart.fss.or.kr/dsaf001/main.do?rcpNo=20221004800011" TargetMode="External" Id="rId3361"/><Relationship Type="http://schemas.openxmlformats.org/officeDocument/2006/relationships/hyperlink" Target="https://dart.fss.or.kr/dsaf001/main.do?rcpNo=20221004800008" TargetMode="External" Id="rId3362"/><Relationship Type="http://schemas.openxmlformats.org/officeDocument/2006/relationships/hyperlink" Target="https://dart.fss.or.kr/dsaf001/main.do?rcpNo=20221004800114" TargetMode="External" Id="rId3363"/><Relationship Type="http://schemas.openxmlformats.org/officeDocument/2006/relationships/hyperlink" Target="https://news.mtn.co.kr/news-detail/2022100415114028996" TargetMode="External" Id="rId3364"/><Relationship Type="http://schemas.openxmlformats.org/officeDocument/2006/relationships/hyperlink" Target="https://api.finance.naver.com/siseJson.naver?symbol=035420&amp;requestType=1&amp;startTime=20220920&amp;endTime=20221012&amp;timeframe=day" TargetMode="External" Id="rId3365"/><Relationship Type="http://schemas.openxmlformats.org/officeDocument/2006/relationships/hyperlink" Target="https://dart.fss.or.kr/dsaf001/main.do?rcpNo=20221114002234" TargetMode="External" Id="rId3366"/><Relationship Type="http://schemas.openxmlformats.org/officeDocument/2006/relationships/hyperlink" Target="https://www.etoday.co.kr/news/view/2178612" TargetMode="External" Id="rId3367"/><Relationship Type="http://schemas.openxmlformats.org/officeDocument/2006/relationships/hyperlink" Target="https://www.fool.com/investing/2022/10/04/heres-why-poshmark-stock-likely-jumped-for-the-las/" TargetMode="External" Id="rId3368"/><Relationship Type="http://schemas.openxmlformats.org/officeDocument/2006/relationships/hyperlink" Target="https://www.sec.gov/Archives/edgar/data/1825480/000095017022005057/posh-20211231.htm" TargetMode="External" Id="rId3369"/><Relationship Type="http://schemas.openxmlformats.org/officeDocument/2006/relationships/hyperlink" Target="https://www.sec.gov/Archives/edgar/data/1825480/000095017022024463/posh-20220930.htm" TargetMode="External" Id="rId3370"/><Relationship Type="http://schemas.openxmlformats.org/officeDocument/2006/relationships/hyperlink" Target="https://www.sec.gov/Archives/edgar/data/1825480/000119312521009089/d66583d424b4.htm" TargetMode="External" Id="rId3371"/><Relationship Type="http://schemas.openxmlformats.org/officeDocument/2006/relationships/hyperlink" Target="https://www.sec.gov/Archives/edgar/data/1825480/000156459021056330/posh-10q_20210930.htm" TargetMode="External" Id="rId3372"/><Relationship Type="http://schemas.openxmlformats.org/officeDocument/2006/relationships/hyperlink" Target="https://dart.fss.or.kr/dsaf001/main.do?rcpNo=20230314001049" TargetMode="External" Id="rId3373"/><Relationship Type="http://schemas.openxmlformats.org/officeDocument/2006/relationships/hyperlink" Target="https://www.sec.gov/Archives/edgar/data/1825480/000119312522312716/d401101d8k.htm" TargetMode="External" Id="rId3374"/><Relationship Type="http://schemas.openxmlformats.org/officeDocument/2006/relationships/hyperlink" Target="https://www.sec.gov/Archives/edgar/data/1825480/000119312523002016/d415830d8k.htm" TargetMode="External" Id="rId3375"/><Relationship Type="http://schemas.openxmlformats.org/officeDocument/2006/relationships/hyperlink" Target="https://data.sec.gov/submissions/CIK0001825480.json" TargetMode="External" Id="rId3376"/><Relationship Type="http://schemas.openxmlformats.org/officeDocument/2006/relationships/hyperlink" Target="https://dart.fss.or.kr/dsaf001/main.do?rcpNo=20230106800002" TargetMode="External" Id="rId3377"/><Relationship Type="http://schemas.openxmlformats.org/officeDocument/2006/relationships/hyperlink" Target="https://dart.fss.or.kr/dsaf001/main.do?rcpNo=20230106800004" TargetMode="External" Id="rId3378"/><Relationship Type="http://schemas.openxmlformats.org/officeDocument/2006/relationships/hyperlink" Target="https://dart.fss.or.kr/dsaf001/main.do?rcpNo=20230106800005" TargetMode="External" Id="rId3379"/><Relationship Type="http://schemas.openxmlformats.org/officeDocument/2006/relationships/hyperlink" Target="https://dart.fss.or.kr/dsaf001/main.do?rcpNo=20230512001100" TargetMode="External" Id="rId3380"/><Relationship Type="http://schemas.openxmlformats.org/officeDocument/2006/relationships/hyperlink" Target="https://dart.fss.or.kr/dsaf001/main.do?rcpNo=20230811001363" TargetMode="External" Id="rId3381"/><Relationship Type="http://schemas.openxmlformats.org/officeDocument/2006/relationships/hyperlink" Target="https://dart.fss.or.kr/dsaf001/main.do?rcpNo=20240318000844" TargetMode="External" Id="rId3382"/><Relationship Type="http://schemas.openxmlformats.org/officeDocument/2006/relationships/hyperlink" Target="https://dart.fss.or.kr/dsaf001/main.do?rcpNo=20240318000844" TargetMode="External" Id="rId3383"/><Relationship Type="http://schemas.openxmlformats.org/officeDocument/2006/relationships/hyperlink" Target="https://dart.fss.or.kr/dsaf001/main.do?rcpNo=20250318000645" TargetMode="External" Id="rId3384"/><Relationship Type="http://schemas.openxmlformats.org/officeDocument/2006/relationships/hyperlink" Target="https://dart.fss.or.kr/dsaf001/main.do?rcpNo=20260313001021" TargetMode="External" Id="rId3385"/><Relationship Type="http://schemas.openxmlformats.org/officeDocument/2006/relationships/hyperlink" Target="https://dart.fss.or.kr/dsaf001/main.do?rcpNo=20260814002266" TargetMode="External" Id="rId3386"/><Relationship Type="http://schemas.openxmlformats.org/officeDocument/2006/relationships/hyperlink" Target="https://www.newsis.com/view/NISX20230203_0002180224" TargetMode="External" Id="rId3387"/><Relationship Type="http://schemas.openxmlformats.org/officeDocument/2006/relationships/hyperlink" Target="https://www.navercorp.com/api/article/download/aaf3f32e-76e9-46d0-96d7-658bc10e8b63" TargetMode="External" Id="rId3388"/><Relationship Type="http://schemas.openxmlformats.org/officeDocument/2006/relationships/hyperlink" Target="https://www.navercorp.com/api/article/download/34e89bab-9a82-49e5-a102-3def7f161caa" TargetMode="External" Id="rId3389"/><Relationship Type="http://schemas.openxmlformats.org/officeDocument/2006/relationships/hyperlink" Target="https://news.mtn.co.kr/news-detail/2023102411531448093" TargetMode="External" Id="rId3390"/><Relationship Type="http://schemas.openxmlformats.org/officeDocument/2006/relationships/hyperlink" Target="https://www.navercorp.com/api/article/download/3e999273-fc00-45c0-8557-079cd6cd0230" TargetMode="External" Id="rId3391"/><Relationship Type="http://schemas.openxmlformats.org/officeDocument/2006/relationships/hyperlink" Target="https://www.navercorp.com/api/article/download/46472935-7f10-4891-8904-7140721d33e9" TargetMode="External" Id="rId3392"/><Relationship Type="http://schemas.openxmlformats.org/officeDocument/2006/relationships/hyperlink" Target="https://dealsite.co.kr/articles/139918" TargetMode="External" Id="rId3393"/><Relationship Type="http://schemas.openxmlformats.org/officeDocument/2006/relationships/hyperlink" Target="https://www.navercorp.com/api/article/download/0ce4e7c3-c1ab-4628-9848-baecc3cfcf86" TargetMode="External" Id="rId3394"/><Relationship Type="http://schemas.openxmlformats.org/officeDocument/2006/relationships/hyperlink" Target="https://www.navercorp.com/api/article/download/a769655e-43a9-4be8-8e78-d091981b1803" TargetMode="External" Id="rId3395"/><Relationship Type="http://schemas.openxmlformats.org/officeDocument/2006/relationships/hyperlink" Target="https://techcrunch.com/2023/10/19/poshmark-international/amp" TargetMode="External" Id="rId3396"/><Relationship Type="http://schemas.openxmlformats.org/officeDocument/2006/relationships/hyperlink" Target="https://techcrunch.com/2024/10/21/poshmark-reverses-decision-to-lower-selling-fees-after-sellers-experience-drop-in-sales" TargetMode="External" Id="rId3397"/><Relationship Type="http://schemas.openxmlformats.org/officeDocument/2006/relationships/hyperlink" Target="https://biz.newdaily.co.kr/site/data/html/2025/04/22/2025042200302.amp.html" TargetMode="External" Id="rId3398"/><Relationship Type="http://schemas.openxmlformats.org/officeDocument/2006/relationships/hyperlink" Target="https://techcrunch.com/2025/08/11/poshmark-ceo-and-founder-to-step-down" TargetMode="External" Id="rId3399"/><Relationship Type="http://schemas.openxmlformats.org/officeDocument/2006/relationships/hyperlink" Target="https://fashionunited.uk/news/people/leadership-change-at-poshmark-namsun-kim-succeeds-chandra-as-ceo/2025081183328" TargetMode="External" Id="rId3400"/><Relationship Type="http://schemas.openxmlformats.org/officeDocument/2006/relationships/hyperlink" Target="https://dart.fss.or.kr/dsaf001/main.do?rcpNo=20250805800320" TargetMode="External" Id="rId3401"/><Relationship Type="http://schemas.openxmlformats.org/officeDocument/2006/relationships/hyperlink" Target="https://dart.fss.or.kr/dsaf001/main.do?rcpNo=20180413000963" TargetMode="External" Id="rId3402"/><Relationship Type="http://schemas.openxmlformats.org/officeDocument/2006/relationships/hyperlink" Target="https://dart.fss.or.kr/dsaf001/main.do?rcpNo=20200407002152" TargetMode="External" Id="rId3403"/><Relationship Type="http://schemas.openxmlformats.org/officeDocument/2006/relationships/hyperlink" Target="https://byline.network/2019/05/27-53/" TargetMode="External" Id="rId3404"/><Relationship Type="http://schemas.openxmlformats.org/officeDocument/2006/relationships/hyperlink" Target="https://www.kedglobal.com/newsView/ked202104150007?lang=de" TargetMode="External" Id="rId3405"/><Relationship Type="http://schemas.openxmlformats.org/officeDocument/2006/relationships/hyperlink" Target="https://dart.fss.or.kr/dsaf001/main.do?rcpNo=20210415800164" TargetMode="External" Id="rId3406"/><Relationship Type="http://schemas.openxmlformats.org/officeDocument/2006/relationships/hyperlink" Target="https://www.webtoonguide.com/ko/board/news-column/15556" TargetMode="External" Id="rId3407"/><Relationship Type="http://schemas.openxmlformats.org/officeDocument/2006/relationships/hyperlink" Target="https://dart.fss.or.kr/dsaf001/main.do?rcpNo=20210910800540" TargetMode="External" Id="rId3408"/><Relationship Type="http://schemas.openxmlformats.org/officeDocument/2006/relationships/hyperlink" Target="https://dart.fss.or.kr/dsaf001/main.do?rcpNo=20210916800327" TargetMode="External" Id="rId3409"/><Relationship Type="http://schemas.openxmlformats.org/officeDocument/2006/relationships/hyperlink" Target="https://dart.fss.or.kr/dsaf001/main.do?rcpNo=20210916000427" TargetMode="External" Id="rId3410"/><Relationship Type="http://schemas.openxmlformats.org/officeDocument/2006/relationships/hyperlink" Target="https://dart.fss.or.kr/dsaf001/main.do?rcpNo=20210913000279" TargetMode="External" Id="rId3411"/><Relationship Type="http://schemas.openxmlformats.org/officeDocument/2006/relationships/hyperlink" Target="https://dart.fss.or.kr/dsaf001/main.do?rcpNo=20211130002001" TargetMode="External" Id="rId3412"/><Relationship Type="http://schemas.openxmlformats.org/officeDocument/2006/relationships/hyperlink" Target="https://dart.fss.or.kr/dsaf001/main.do?rcpNo=20220209801021" TargetMode="External" Id="rId3413"/><Relationship Type="http://schemas.openxmlformats.org/officeDocument/2006/relationships/hyperlink" Target="https://dart.fss.or.kr/dsaf001/main.do?rcpNo=20220211000816" TargetMode="External" Id="rId3414"/><Relationship Type="http://schemas.openxmlformats.org/officeDocument/2006/relationships/hyperlink" Target="https://www.inews24.com/view/1443828" TargetMode="External" Id="rId3415"/><Relationship Type="http://schemas.openxmlformats.org/officeDocument/2006/relationships/hyperlink" Target="https://dart.fss.or.kr/dsaf001/main.do?rcpNo=20220531000108" TargetMode="External" Id="rId3416"/><Relationship Type="http://schemas.openxmlformats.org/officeDocument/2006/relationships/hyperlink" Target="https://dart.fss.or.kr/dsaf001/main.do?rcpNo=20220809000046" TargetMode="External" Id="rId3417"/><Relationship Type="http://schemas.openxmlformats.org/officeDocument/2006/relationships/hyperlink" Target="https://dart.fss.or.kr/dsaf001/main.do?rcpNo=20220826000206" TargetMode="External" Id="rId3418"/><Relationship Type="http://schemas.openxmlformats.org/officeDocument/2006/relationships/hyperlink" Target="https://dart.fss.or.kr/dsaf001/main.do?rcpNo=20220901000284" TargetMode="External" Id="rId3419"/><Relationship Type="http://schemas.openxmlformats.org/officeDocument/2006/relationships/hyperlink" Target="https://dart.fss.or.kr/dsaf001/main.do?rcpNo=20221221000275" TargetMode="External" Id="rId3420"/><Relationship Type="http://schemas.openxmlformats.org/officeDocument/2006/relationships/hyperlink" Target="https://navercorp.com/media/pressReleasesDetail?seq=31016" TargetMode="External" Id="rId3421"/><Relationship Type="http://schemas.openxmlformats.org/officeDocument/2006/relationships/hyperlink" Target="https://dart.fss.or.kr/dsaf001/main.do?rcpNo=20210406001555" TargetMode="External" Id="rId3422"/><Relationship Type="http://schemas.openxmlformats.org/officeDocument/2006/relationships/hyperlink" Target="https://dart.fss.or.kr/dsaf001/main.do?rcpNo=20220331003115" TargetMode="External" Id="rId3423"/><Relationship Type="http://schemas.openxmlformats.org/officeDocument/2006/relationships/hyperlink" Target="https://dart.fss.or.kr/dsaf001/main.do?rcpNo=20230404003090" TargetMode="External" Id="rId3424"/><Relationship Type="http://schemas.openxmlformats.org/officeDocument/2006/relationships/hyperlink" Target="https://dart.fss.or.kr/dsaf001/main.do?rcpNo=20240329003581" TargetMode="External" Id="rId3425"/><Relationship Type="http://schemas.openxmlformats.org/officeDocument/2006/relationships/hyperlink" Target="https://dart.fss.or.kr/dsaf001/main.do?rcpNo=20250328002269" TargetMode="External" Id="rId3426"/><Relationship Type="http://schemas.openxmlformats.org/officeDocument/2006/relationships/hyperlink" Target="https://dart.fss.or.kr/dsaf001/main.do?rcpNo=20250328002267" TargetMode="External" Id="rId3427"/><Relationship Type="http://schemas.openxmlformats.org/officeDocument/2006/relationships/hyperlink" Target="https://dart.fss.or.kr/dsaf001/main.do?rcpNo=20260331004113" TargetMode="External" Id="rId3428"/><Relationship Type="http://schemas.openxmlformats.org/officeDocument/2006/relationships/hyperlink" Target="https://dart.fss.or.kr/dsaf001/main.do?rcpNo=20260331004111" TargetMode="External" Id="rId3429"/><Relationship Type="http://schemas.openxmlformats.org/officeDocument/2006/relationships/hyperlink" Target="https://www.sec.gov/Archives/edgar/data/1997859/000119312524169730/d396527d424b4.htm" TargetMode="External" Id="rId3430"/><Relationship Type="http://schemas.openxmlformats.org/officeDocument/2006/relationships/hyperlink" Target="https://www.sec.gov/Archives/edgar/data/1997859/000119312524169730/d396527d424b4.htm" TargetMode="External" Id="rId3431"/><Relationship Type="http://schemas.openxmlformats.org/officeDocument/2006/relationships/hyperlink" Target="https://www.sec.gov/Archives/edgar/data/1997859/000119312524169730/d396527d424b4.htm" TargetMode="External" Id="rId3432"/><Relationship Type="http://schemas.openxmlformats.org/officeDocument/2006/relationships/hyperlink" Target="https://www.sec.gov/Archives/edgar/data/1997859/000199785925000017/wbtn-20241231.htm" TargetMode="External" Id="rId3433"/><Relationship Type="http://schemas.openxmlformats.org/officeDocument/2006/relationships/hyperlink" Target="https://www.sec.gov/Archives/edgar/data/1997859/000199785926000028/wbtn-20251231.htm" TargetMode="External" Id="rId3434"/><Relationship Type="http://schemas.openxmlformats.org/officeDocument/2006/relationships/hyperlink" Target="https://dart.fss.or.kr/dsaf001/main.do?rcpNo=20230314001049" TargetMode="External" Id="rId3435"/><Relationship Type="http://schemas.openxmlformats.org/officeDocument/2006/relationships/hyperlink" Target="https://dart.fss.or.kr/dsaf001/main.do?rcpNo=20240318000844" TargetMode="External" Id="rId3436"/><Relationship Type="http://schemas.openxmlformats.org/officeDocument/2006/relationships/hyperlink" Target="https://dart.fss.or.kr/dsaf001/main.do?rcpNo=20250318000645" TargetMode="External" Id="rId3437"/><Relationship Type="http://schemas.openxmlformats.org/officeDocument/2006/relationships/hyperlink" Target="https://dart.fss.or.kr/dsaf001/main.do?rcpNo=20260313001021" TargetMode="External" Id="rId3438"/><Relationship Type="http://schemas.openxmlformats.org/officeDocument/2006/relationships/hyperlink" Target="https://newstomato.com/ReadNews.aspx?no=1294385" TargetMode="External" Id="rId3439"/><Relationship Type="http://schemas.openxmlformats.org/officeDocument/2006/relationships/hyperlink" Target="https://dart.fss.or.kr/dsaf001/main.do?rcpNo=20221221000275" TargetMode="External" Id="rId3440"/><Relationship Type="http://schemas.openxmlformats.org/officeDocument/2006/relationships/hyperlink" Target="https://dart.fss.or.kr/dsaf001/main.do?rcpNo=20221226000070" TargetMode="External" Id="rId3441"/><Relationship Type="http://schemas.openxmlformats.org/officeDocument/2006/relationships/hyperlink" Target="https://dart.fss.or.kr/dsaf001/main.do?rcpNo=20230131000108" TargetMode="External" Id="rId3442"/><Relationship Type="http://schemas.openxmlformats.org/officeDocument/2006/relationships/hyperlink" Target="https://dart.fss.or.kr/dsaf001/main.do?rcpNo=20230224000359" TargetMode="External" Id="rId3443"/><Relationship Type="http://schemas.openxmlformats.org/officeDocument/2006/relationships/hyperlink" Target="https://dart.fss.or.kr/dsaf001/main.do?rcpNo=20220114000049" TargetMode="External" Id="rId3444"/><Relationship Type="http://schemas.openxmlformats.org/officeDocument/2006/relationships/hyperlink" Target="https://dart.fss.or.kr/dsaf001/main.do?rcpNo=20220407002512" TargetMode="External" Id="rId3445"/><Relationship Type="http://schemas.openxmlformats.org/officeDocument/2006/relationships/hyperlink" Target="https://dart.fss.or.kr/dsaf001/main.do?rcpNo=20230329000963" TargetMode="External" Id="rId3446"/><Relationship Type="http://schemas.openxmlformats.org/officeDocument/2006/relationships/hyperlink" Target="https://dart.fss.or.kr/dsaf001/main.do?rcpNo=20220304000687" TargetMode="External" Id="rId3447"/><Relationship Type="http://schemas.openxmlformats.org/officeDocument/2006/relationships/hyperlink" Target="https://dart.fss.or.kr/dsaf001/main.do?rcpNo=20230314001049" TargetMode="External" Id="rId3448"/><Relationship Type="http://schemas.openxmlformats.org/officeDocument/2006/relationships/hyperlink" Target="https://api.finance.naver.com/siseJson.naver?symbol=035420&amp;requestType=1&amp;startTime=20221216&amp;endTime=20221223&amp;timeframe=day" TargetMode="External" Id="rId3449"/><Relationship Type="http://schemas.openxmlformats.org/officeDocument/2006/relationships/hyperlink" Target="https://api.frankfurter.app/2022-12-15..2022-12-30?from=USD&amp;to=KRW" TargetMode="External" Id="rId3450"/><Relationship Type="http://schemas.openxmlformats.org/officeDocument/2006/relationships/hyperlink" Target="https://dart.fss.or.kr/dsaf001/main.do?rcpNo=20230223003310" TargetMode="External" Id="rId3451"/><Relationship Type="http://schemas.openxmlformats.org/officeDocument/2006/relationships/hyperlink" Target="https://dart.fss.or.kr/dsaf001/main.do?rcpNo=20230410000641" TargetMode="External" Id="rId3452"/><Relationship Type="http://schemas.openxmlformats.org/officeDocument/2006/relationships/hyperlink" Target="https://dart.fss.or.kr/dsaf001/main.do?rcpNo=20240329001064" TargetMode="External" Id="rId3453"/><Relationship Type="http://schemas.openxmlformats.org/officeDocument/2006/relationships/hyperlink" Target="https://dart.fss.or.kr/dsaf001/main.do?rcpNo=20250409000271" TargetMode="External" Id="rId3454"/><Relationship Type="http://schemas.openxmlformats.org/officeDocument/2006/relationships/hyperlink" Target="https://dart.fss.or.kr/dsaf001/main.do?rcpNo=20260410000429" TargetMode="External" Id="rId3455"/><Relationship Type="http://schemas.openxmlformats.org/officeDocument/2006/relationships/hyperlink" Target="https://dart.fss.or.kr/dsaf001/main.do?rcpNo=20250331000472" TargetMode="External" Id="rId3456"/><Relationship Type="http://schemas.openxmlformats.org/officeDocument/2006/relationships/hyperlink" Target="https://dart.fss.or.kr/dsaf001/main.do?rcpNo=20260407000447" TargetMode="External" Id="rId3457"/><Relationship Type="http://schemas.openxmlformats.org/officeDocument/2006/relationships/hyperlink" Target="https://dart.fss.or.kr/dsaf001/main.do?rcpNo=20240318000844" TargetMode="External" Id="rId3458"/><Relationship Type="http://schemas.openxmlformats.org/officeDocument/2006/relationships/hyperlink" Target="https://inews24.com/view/wrlted/1571384" TargetMode="External" Id="rId3459"/><Relationship Type="http://schemas.openxmlformats.org/officeDocument/2006/relationships/hyperlink" Target="https://www.mt.co.kr/future/2023/03/01/2023022711043926550" TargetMode="External" Id="rId3460"/><Relationship Type="http://schemas.openxmlformats.org/officeDocument/2006/relationships/hyperlink" Target="https://www.unicornfactory.co.kr/article/2025040310141321783" TargetMode="External" Id="rId3461"/><Relationship Type="http://schemas.openxmlformats.org/officeDocument/2006/relationships/hyperlink" Target="https://query1.finance.yahoo.com/v8/finance/chart/035420.KS?period1=1676851200&amp;period2=1677196800&amp;interval=1d" TargetMode="External" Id="rId3462"/><Relationship Type="http://schemas.openxmlformats.org/officeDocument/2006/relationships/hyperlink" Target="https://dart.fss.or.kr/dsaf001/main.do?rcpNo=20230712000422" TargetMode="External" Id="rId3463"/><Relationship Type="http://schemas.openxmlformats.org/officeDocument/2006/relationships/hyperlink" Target="https://dart.fss.or.kr/dsaf001/main.do?rcpNo=20240403002703" TargetMode="External" Id="rId3464"/><Relationship Type="http://schemas.openxmlformats.org/officeDocument/2006/relationships/hyperlink" Target="https://dart.fss.or.kr/dsaf001/main.do?rcpNo=20200409002196" TargetMode="External" Id="rId3465"/><Relationship Type="http://schemas.openxmlformats.org/officeDocument/2006/relationships/hyperlink" Target="https://dart.fss.or.kr/dsaf001/main.do?rcpNo=20210414001815" TargetMode="External" Id="rId3466"/><Relationship Type="http://schemas.openxmlformats.org/officeDocument/2006/relationships/hyperlink" Target="https://dart.fss.or.kr/dsaf001/main.do?rcpNo=20220412002158" TargetMode="External" Id="rId3467"/><Relationship Type="http://schemas.openxmlformats.org/officeDocument/2006/relationships/hyperlink" Target="https://dart.fss.or.kr/dsaf001/main.do?rcpNo=20230412002751" TargetMode="External" Id="rId3468"/><Relationship Type="http://schemas.openxmlformats.org/officeDocument/2006/relationships/hyperlink" Target="https://dart.fss.or.kr/dsaf001/main.do?rcpNo=20230403004515" TargetMode="External" Id="rId3469"/><Relationship Type="http://schemas.openxmlformats.org/officeDocument/2006/relationships/hyperlink" Target="https://www.inews24.com/view/1607013" TargetMode="External" Id="rId3470"/><Relationship Type="http://schemas.openxmlformats.org/officeDocument/2006/relationships/hyperlink" Target="https://dart.fss.or.kr/dsaf001/main.do?rcpNo=20240412003306" TargetMode="External" Id="rId3471"/><Relationship Type="http://schemas.openxmlformats.org/officeDocument/2006/relationships/hyperlink" Target="https://dart.fss.or.kr/dsaf001/main.do?rcpNo=20240122000388" TargetMode="External" Id="rId3472"/><Relationship Type="http://schemas.openxmlformats.org/officeDocument/2006/relationships/hyperlink" Target="https://dart.fss.or.kr/dsaf001/main.do?rcpNo=20250317000727" TargetMode="External" Id="rId3473"/><Relationship Type="http://schemas.openxmlformats.org/officeDocument/2006/relationships/hyperlink" Target="https://dart.fss.or.kr/dsaf001/main.do?rcpNo=20250814002686" TargetMode="External" Id="rId3474"/><Relationship Type="http://schemas.openxmlformats.org/officeDocument/2006/relationships/hyperlink" Target="https://dart.fss.or.kr/dsaf001/main.do?rcpNo=20251224000655" TargetMode="External" Id="rId3475"/><Relationship Type="http://schemas.openxmlformats.org/officeDocument/2006/relationships/hyperlink" Target="https://query1.finance.yahoo.com/v8/finance/chart/KRW=X?period1=1688342400&amp;period2=1688774400&amp;interval=1d" TargetMode="External" Id="rId3476"/><Relationship Type="http://schemas.openxmlformats.org/officeDocument/2006/relationships/hyperlink" Target="https://dart.fss.or.kr/dsaf001/main.do?rcpNo=20231222000472" TargetMode="External" Id="rId3477"/><Relationship Type="http://schemas.openxmlformats.org/officeDocument/2006/relationships/hyperlink" Target="https://dart.fss.or.kr/dsaf001/main.do?rcpNo=20231004000004" TargetMode="External" Id="rId3478"/><Relationship Type="http://schemas.openxmlformats.org/officeDocument/2006/relationships/hyperlink" Target="https://dart.fss.or.kr/dsaf001/main.do?rcpNo=20240319000378" TargetMode="External" Id="rId3479"/><Relationship Type="http://schemas.openxmlformats.org/officeDocument/2006/relationships/hyperlink" Target="https://dart.fss.or.kr/dsaf001/main.do?rcpNo=20230410000641" TargetMode="External" Id="rId3480"/><Relationship Type="http://schemas.openxmlformats.org/officeDocument/2006/relationships/hyperlink" Target="https://dart.fss.or.kr/dsaf001/main.do?rcpNo=20230314001049" TargetMode="External" Id="rId3481"/><Relationship Type="http://schemas.openxmlformats.org/officeDocument/2006/relationships/hyperlink" Target="https://dart.fss.or.kr/dsaf001/main.do?rcpNo=20240329001064" TargetMode="External" Id="rId3482"/><Relationship Type="http://schemas.openxmlformats.org/officeDocument/2006/relationships/hyperlink" Target="https://dart.fss.or.kr/dsaf001/main.do?rcpNo=20240318000844" TargetMode="External" Id="rId3483"/><Relationship Type="http://schemas.openxmlformats.org/officeDocument/2006/relationships/hyperlink" Target="https://dart.fss.or.kr/dsaf001/main.do?rcpNo=20250318000645" TargetMode="External" Id="rId3484"/><Relationship Type="http://schemas.openxmlformats.org/officeDocument/2006/relationships/hyperlink" Target="https://dart.fss.or.kr/dsaf001/main.do?rcpNo=20260313001021" TargetMode="External" Id="rId3485"/><Relationship Type="http://schemas.openxmlformats.org/officeDocument/2006/relationships/hyperlink" Target="https://dart.fss.or.kr/dsaf001/main.do?rcpNo=20260410000429" TargetMode="External" Id="rId3486"/><Relationship Type="http://schemas.openxmlformats.org/officeDocument/2006/relationships/hyperlink" Target="https://dart.fss.or.kr/dsaf001/main.do?rcpNo=20251119000012" TargetMode="External" Id="rId3487"/><Relationship Type="http://schemas.openxmlformats.org/officeDocument/2006/relationships/hyperlink" Target="https://dart.fss.or.kr/dsaf001/main.do?rcpNo=20231222000467" TargetMode="External" Id="rId3488"/><Relationship Type="http://schemas.openxmlformats.org/officeDocument/2006/relationships/hyperlink" Target="https://dart.fss.or.kr/dsaf001/main.do?rcpNo=20240522000100" TargetMode="External" Id="rId3489"/><Relationship Type="http://schemas.openxmlformats.org/officeDocument/2006/relationships/hyperlink" Target="https://dealsite.co.kr/articles/110833" TargetMode="External" Id="rId3490"/><Relationship Type="http://schemas.openxmlformats.org/officeDocument/2006/relationships/hyperlink" Target="https://dart.fss.or.kr/dsaf001/main.do?rcpNo=20210706000442" TargetMode="External" Id="rId3491"/><Relationship Type="http://schemas.openxmlformats.org/officeDocument/2006/relationships/hyperlink" Target="https://tomoruba.eiicon.net/articles/2885" TargetMode="External" Id="rId3492"/><Relationship Type="http://schemas.openxmlformats.org/officeDocument/2006/relationships/hyperlink" Target="https://www.venturesquare.net/1075200/" TargetMode="External" Id="rId3493"/><Relationship Type="http://schemas.openxmlformats.org/officeDocument/2006/relationships/hyperlink" Target="https://www.navercorp.com/api/article/download/46472935-7f10-4891-8904-7140721d33e9" TargetMode="External" Id="rId3494"/><Relationship Type="http://schemas.openxmlformats.org/officeDocument/2006/relationships/hyperlink" Target="https://www.navercorp.com/api/article/download/0ce4e7c3-c1ab-4628-9848-baecc3cfcf86" TargetMode="External" Id="rId3495"/><Relationship Type="http://schemas.openxmlformats.org/officeDocument/2006/relationships/hyperlink" Target="https://www.navercorp.com/api/article/download/a769655e-43a9-4be8-8e78-d091981b1803" TargetMode="External" Id="rId3496"/><Relationship Type="http://schemas.openxmlformats.org/officeDocument/2006/relationships/hyperlink" Target="https://query1.finance.yahoo.com/v8/finance/chart/035420.KS?period1=1702425600&amp;period2=1703376000&amp;interval=1d" TargetMode="External" Id="rId3497"/><Relationship Type="http://schemas.openxmlformats.org/officeDocument/2006/relationships/hyperlink" Target="https://dart.fss.or.kr/dsaf001/main.do?rcpNo=20231031800646" TargetMode="External" Id="rId3498"/><Relationship Type="http://schemas.openxmlformats.org/officeDocument/2006/relationships/hyperlink" Target="https://dart.fss.or.kr/dsaf001/main.do?rcpNo=20240122900370" TargetMode="External" Id="rId3499"/><Relationship Type="http://schemas.openxmlformats.org/officeDocument/2006/relationships/hyperlink" Target="https://dart.fss.or.kr/dsaf001/main.do?rcpNo=20240122000388" TargetMode="External" Id="rId3500"/><Relationship Type="http://schemas.openxmlformats.org/officeDocument/2006/relationships/hyperlink" Target="https://dart.fss.or.kr/dsaf001/main.do?rcpNo=20240403002703" TargetMode="External" Id="rId3501"/><Relationship Type="http://schemas.openxmlformats.org/officeDocument/2006/relationships/hyperlink" Target="https://dart.fss.or.kr/dsaf001/main.do?rcpNo=20220412002158" TargetMode="External" Id="rId3502"/><Relationship Type="http://schemas.openxmlformats.org/officeDocument/2006/relationships/hyperlink" Target="https://dart.fss.or.kr/dsaf001/main.do?rcpNo=20240412003306" TargetMode="External" Id="rId3503"/><Relationship Type="http://schemas.openxmlformats.org/officeDocument/2006/relationships/hyperlink" Target="https://dart.fss.or.kr/dsaf001/main.do?rcpNo=20250418000117" TargetMode="External" Id="rId3504"/><Relationship Type="http://schemas.openxmlformats.org/officeDocument/2006/relationships/hyperlink" Target="https://dart.fss.or.kr/dsaf001/main.do?rcpNo=20250418000120" TargetMode="External" Id="rId3505"/><Relationship Type="http://schemas.openxmlformats.org/officeDocument/2006/relationships/hyperlink" Target="https://dart.fss.or.kr/dsaf001/main.do?rcpNo=20240315000397" TargetMode="External" Id="rId3506"/><Relationship Type="http://schemas.openxmlformats.org/officeDocument/2006/relationships/hyperlink" Target="https://dart.fss.or.kr/dsaf001/main.do?rcpNo=20231228000739" TargetMode="External" Id="rId3507"/><Relationship Type="http://schemas.openxmlformats.org/officeDocument/2006/relationships/hyperlink" Target="https://dart.fss.or.kr/dsaf001/main.do?rcpNo=20250317000727" TargetMode="External" Id="rId3508"/><Relationship Type="http://schemas.openxmlformats.org/officeDocument/2006/relationships/hyperlink" Target="https://dart.fss.or.kr/dsaf001/main.do?rcpNo=20240514000895" TargetMode="External" Id="rId3509"/><Relationship Type="http://schemas.openxmlformats.org/officeDocument/2006/relationships/hyperlink" Target="https://dart.fss.or.kr/dsaf001/main.do?rcpNo=20250814002686" TargetMode="External" Id="rId3510"/><Relationship Type="http://schemas.openxmlformats.org/officeDocument/2006/relationships/hyperlink" Target="https://dart.fss.or.kr/dsaf001/main.do?rcpNo=20251224000655" TargetMode="External" Id="rId3511"/><Relationship Type="http://schemas.openxmlformats.org/officeDocument/2006/relationships/hyperlink" Target="https://dart.fss.or.kr/dsaf001/main.do?rcpNo=20260316001419" TargetMode="External" Id="rId3512"/><Relationship Type="http://schemas.openxmlformats.org/officeDocument/2006/relationships/hyperlink" Target="https://dart.fss.or.kr/dsaf001/main.do?rcpNo=20260313001025" TargetMode="External" Id="rId3513"/><Relationship Type="http://schemas.openxmlformats.org/officeDocument/2006/relationships/hyperlink" Target="https://query1.finance.yahoo.com/v8/finance/chart/377030.KQ?period1=1705276800&amp;period2=1706313600&amp;interval=1d" TargetMode="External" Id="rId3514"/><Relationship Type="http://schemas.openxmlformats.org/officeDocument/2006/relationships/hyperlink" Target="https://query1.finance.yahoo.com/v8/finance/chart/KRW=X?period1=1705536000&amp;period2=1706054400&amp;interval=1d" TargetMode="External" Id="rId3515"/><Relationship Type="http://schemas.openxmlformats.org/officeDocument/2006/relationships/hyperlink" Target="https://newstomato.com/ReadNews.aspx?no=1231485" TargetMode="External" Id="rId3516"/><Relationship Type="http://schemas.openxmlformats.org/officeDocument/2006/relationships/hyperlink" Target="https://dart.fss.or.kr/dsaf001/main.do?rcpNo=20231004000004" TargetMode="External" Id="rId3517"/><Relationship Type="http://schemas.openxmlformats.org/officeDocument/2006/relationships/hyperlink" Target="https://dart.fss.or.kr/dsaf001/main.do?rcpNo=20240319000378" TargetMode="External" Id="rId3518"/><Relationship Type="http://schemas.openxmlformats.org/officeDocument/2006/relationships/hyperlink" Target="https://dart.fss.or.kr/dsaf001/main.do?rcpNo=20231222000472" TargetMode="External" Id="rId3519"/><Relationship Type="http://schemas.openxmlformats.org/officeDocument/2006/relationships/hyperlink" Target="https://dart.fss.or.kr/dsaf001/main.do?rcpNo=20230410000641" TargetMode="External" Id="rId3520"/><Relationship Type="http://schemas.openxmlformats.org/officeDocument/2006/relationships/hyperlink" Target="https://dart.fss.or.kr/dsaf001/main.do?rcpNo=20230410000641" TargetMode="External" Id="rId3521"/><Relationship Type="http://schemas.openxmlformats.org/officeDocument/2006/relationships/hyperlink" Target="https://dart.fss.or.kr/dsaf001/main.do?rcpNo=20240329001064" TargetMode="External" Id="rId3522"/><Relationship Type="http://schemas.openxmlformats.org/officeDocument/2006/relationships/hyperlink" Target="https://dart.fss.or.kr/dsaf001/main.do?rcpNo=20250409000271" TargetMode="External" Id="rId3523"/><Relationship Type="http://schemas.openxmlformats.org/officeDocument/2006/relationships/hyperlink" Target="https://dart.fss.or.kr/dsaf001/main.do?rcpNo=20260410000429" TargetMode="External" Id="rId3524"/><Relationship Type="http://schemas.openxmlformats.org/officeDocument/2006/relationships/hyperlink" Target="https://dart.fss.or.kr/dsaf001/main.do?rcpNo=20240318000844" TargetMode="External" Id="rId3525"/><Relationship Type="http://schemas.openxmlformats.org/officeDocument/2006/relationships/hyperlink" Target="https://dart.fss.or.kr/dsaf001/main.do?rcpNo=20250318000645" TargetMode="External" Id="rId3526"/><Relationship Type="http://schemas.openxmlformats.org/officeDocument/2006/relationships/hyperlink" Target="https://dart.fss.or.kr/dsaf001/main.do?rcpNo=20260313001021" TargetMode="External" Id="rId3527"/><Relationship Type="http://schemas.openxmlformats.org/officeDocument/2006/relationships/hyperlink" Target="https://dart.fss.or.kr/dsaf001/main.do?rcpNo=20251119000012" TargetMode="External" Id="rId3528"/><Relationship Type="http://schemas.openxmlformats.org/officeDocument/2006/relationships/hyperlink" Target="https://dart.fss.or.kr/dsaf001/main.do?rcpNo=20240522000100" TargetMode="External" Id="rId3529"/><Relationship Type="http://schemas.openxmlformats.org/officeDocument/2006/relationships/hyperlink" Target="https://dart.fss.or.kr/dsaf001/main.do?rcpNo=20230314001049" TargetMode="External" Id="rId3530"/><Relationship Type="http://schemas.openxmlformats.org/officeDocument/2006/relationships/hyperlink" Target="https://dart.fss.or.kr/dsaf001/main.do?rcpNo=20230811001363" TargetMode="External" Id="rId3531"/><Relationship Type="http://schemas.openxmlformats.org/officeDocument/2006/relationships/hyperlink" Target="https://query1.finance.yahoo.com/v8/finance/chart/035420.KS?period1=1695340800&amp;period2=1696550400&amp;interval=1d" TargetMode="External" Id="rId3532"/><Relationship Type="http://schemas.openxmlformats.org/officeDocument/2006/relationships/hyperlink" Target="https://www.etoday.co.kr/news/view/2289425" TargetMode="External" Id="rId3533"/><Relationship Type="http://schemas.openxmlformats.org/officeDocument/2006/relationships/hyperlink" Target="https://dealsite.co.kr/articles/110833" TargetMode="External" Id="rId3534"/><Relationship Type="http://schemas.openxmlformats.org/officeDocument/2006/relationships/hyperlink" Target="https://www.fashionsnap.com/article/2023-10-04/soda-kream/" TargetMode="External" Id="rId3535"/><Relationship Type="http://schemas.openxmlformats.org/officeDocument/2006/relationships/hyperlink" Target="https://navercorp.com/media/pressReleasesDetail?seq=30584" TargetMode="External" Id="rId3536"/><Relationship Type="http://schemas.openxmlformats.org/officeDocument/2006/relationships/hyperlink" Target="https://dart.fss.or.kr/dsaf001/main.do?rcpNo=20060109000341" TargetMode="External" Id="rId3537"/><Relationship Type="http://schemas.openxmlformats.org/officeDocument/2006/relationships/hyperlink" Target="https://dart.fss.or.kr/dsaf001/main.do?rcpNo=20060419000296" TargetMode="External" Id="rId3538"/><Relationship Type="http://schemas.openxmlformats.org/officeDocument/2006/relationships/hyperlink" Target="https://dart.fss.or.kr/dsaf001/main.do?rcpNo=20060419000229" TargetMode="External" Id="rId3539"/><Relationship Type="http://schemas.openxmlformats.org/officeDocument/2006/relationships/hyperlink" Target="https://dart.fss.or.kr/dsaf001/main.do?rcpNo=20060109900089" TargetMode="External" Id="rId3540"/><Relationship Type="http://schemas.openxmlformats.org/officeDocument/2006/relationships/hyperlink" Target="https://dart.fss.or.kr/dsaf001/main.do?rcpNo=20060309001167" TargetMode="External" Id="rId3541"/><Relationship Type="http://schemas.openxmlformats.org/officeDocument/2006/relationships/hyperlink" Target="https://query1.finance.yahoo.com/v8/finance/chart/001040.KS?period1=1136160000&amp;period2=1137024000&amp;interval=1d" TargetMode="External" Id="rId3542"/><Relationship Type="http://schemas.openxmlformats.org/officeDocument/2006/relationships/hyperlink" Target="https://dart.fss.or.kr/dsaf001/main.do?rcpNo=20070321000422" TargetMode="External" Id="rId3543"/><Relationship Type="http://schemas.openxmlformats.org/officeDocument/2006/relationships/hyperlink" Target="https://dart.fss.or.kr/dsaf001/main.do?rcpNo=20140331003132" TargetMode="External" Id="rId3544"/><Relationship Type="http://schemas.openxmlformats.org/officeDocument/2006/relationships/hyperlink" Target="https://dart.fss.or.kr/dsaf001/main.do?rcpNo=20070205900084" TargetMode="External" Id="rId3545"/><Relationship Type="http://schemas.openxmlformats.org/officeDocument/2006/relationships/hyperlink" Target="https://dart.fss.or.kr/dsaf001/main.do?rcpNo=20070205900119" TargetMode="External" Id="rId3546"/><Relationship Type="http://schemas.openxmlformats.org/officeDocument/2006/relationships/hyperlink" Target="https://dart.fss.or.kr/dsaf001/main.do?rcpNo=20070417900038" TargetMode="External" Id="rId3547"/><Relationship Type="http://schemas.openxmlformats.org/officeDocument/2006/relationships/hyperlink" Target="https://dart.fss.or.kr/dsaf001/main.do?rcpNo=20080229900265" TargetMode="External" Id="rId3548"/><Relationship Type="http://schemas.openxmlformats.org/officeDocument/2006/relationships/hyperlink" Target="https://dart.fss.or.kr/dsaf001/main.do?rcpNo=20080229900267" TargetMode="External" Id="rId3549"/><Relationship Type="http://schemas.openxmlformats.org/officeDocument/2006/relationships/hyperlink" Target="https://dart.fss.or.kr/dsaf001/main.do?rcpNo=20090305900635" TargetMode="External" Id="rId3550"/><Relationship Type="http://schemas.openxmlformats.org/officeDocument/2006/relationships/hyperlink" Target="https://dart.fss.or.kr/dsaf001/main.do?rcpNo=20070130900034" TargetMode="External" Id="rId3551"/><Relationship Type="http://schemas.openxmlformats.org/officeDocument/2006/relationships/hyperlink" Target="https://dart.fss.or.kr/dsaf001/main.do?rcpNo=20250319000884" TargetMode="External" Id="rId3552"/><Relationship Type="http://schemas.openxmlformats.org/officeDocument/2006/relationships/hyperlink" Target="https://dart.fss.or.kr/dsaf001/main.do?rcpNo=20110331002961" TargetMode="External" Id="rId3553"/><Relationship Type="http://schemas.openxmlformats.org/officeDocument/2006/relationships/hyperlink" Target="https://dart.fss.or.kr/dsaf001/main.do?rcpNo=20101116000294" TargetMode="External" Id="rId3554"/><Relationship Type="http://schemas.openxmlformats.org/officeDocument/2006/relationships/hyperlink" Target="https://dart.fss.or.kr/dsaf001/main.do?rcpNo=20101027000177" TargetMode="External" Id="rId3555"/><Relationship Type="http://schemas.openxmlformats.org/officeDocument/2006/relationships/hyperlink" Target="https://dart.fss.or.kr/dsaf001/main.do?rcpNo=20150331004213" TargetMode="External" Id="rId3556"/><Relationship Type="http://schemas.openxmlformats.org/officeDocument/2006/relationships/hyperlink" Target="https://dart.fss.or.kr/dsaf001/main.do?rcpNo=20110331002961" TargetMode="External" Id="rId3557"/><Relationship Type="http://schemas.openxmlformats.org/officeDocument/2006/relationships/hyperlink" Target="https://dart.fss.or.kr/dsaf001/main.do?rcpNo=20260318001469" TargetMode="External" Id="rId3558"/><Relationship Type="http://schemas.openxmlformats.org/officeDocument/2006/relationships/hyperlink" Target="https://dart.fss.or.kr/dsaf001/main.do?rcpNo=20180702000188" TargetMode="External" Id="rId3559"/><Relationship Type="http://schemas.openxmlformats.org/officeDocument/2006/relationships/hyperlink" Target="https://dart.fss.or.kr/dsaf001/main.do?rcpNo=20101116000288" TargetMode="External" Id="rId3560"/><Relationship Type="http://schemas.openxmlformats.org/officeDocument/2006/relationships/hyperlink" Target="https://dart.fss.or.kr/dsaf001/main.do?rcpNo=20160330003711" TargetMode="External" Id="rId3561"/><Relationship Type="http://schemas.openxmlformats.org/officeDocument/2006/relationships/hyperlink" Target="https://dart.fss.or.kr/dsaf001/main.do?rcpNo=20101202000223" TargetMode="External" Id="rId3562"/><Relationship Type="http://schemas.openxmlformats.org/officeDocument/2006/relationships/hyperlink" Target="https://dart.fss.or.kr/dsaf001/main.do?rcpNo=20180702000188" TargetMode="External" Id="rId3563"/><Relationship Type="http://schemas.openxmlformats.org/officeDocument/2006/relationships/hyperlink" Target="https://dart.fss.or.kr/dsaf001/main.do?rcpNo=20110310000585" TargetMode="External" Id="rId3564"/><Relationship Type="http://schemas.openxmlformats.org/officeDocument/2006/relationships/hyperlink" Target="https://dart.fss.or.kr/dsaf001/main.do?rcpNo=20160330003711" TargetMode="External" Id="rId3565"/><Relationship Type="http://schemas.openxmlformats.org/officeDocument/2006/relationships/hyperlink" Target="https://dart.fss.or.kr/dsaf001/main.do?rcpNo=20150331004213" TargetMode="External" Id="rId3566"/><Relationship Type="http://schemas.openxmlformats.org/officeDocument/2006/relationships/hyperlink" Target="https://dart.fss.or.kr/dsaf001/main.do?rcpNo=20180330004046" TargetMode="External" Id="rId3567"/><Relationship Type="http://schemas.openxmlformats.org/officeDocument/2006/relationships/hyperlink" Target="https://dart.fss.or.kr/dsaf001/main.do?rcpNo=20180402005173" TargetMode="External" Id="rId3568"/><Relationship Type="http://schemas.openxmlformats.org/officeDocument/2006/relationships/hyperlink" Target="https://dart.fss.or.kr/dsaf001/main.do?rcpNo=20260318001469" TargetMode="External" Id="rId3569"/><Relationship Type="http://schemas.openxmlformats.org/officeDocument/2006/relationships/hyperlink" Target="https://dart.fss.or.kr/dsaf001/main.do?rcpNo=20250319000884" TargetMode="External" Id="rId3570"/><Relationship Type="http://schemas.openxmlformats.org/officeDocument/2006/relationships/hyperlink" Target="https://dart.fss.or.kr/dsaf001/main.do?rcpNo=20190401005034" TargetMode="External" Id="rId3571"/><Relationship Type="http://schemas.openxmlformats.org/officeDocument/2006/relationships/hyperlink" Target="https://newstomato.com/ReadNews.aspx?no=142226" TargetMode="External" Id="rId3572"/><Relationship Type="http://schemas.openxmlformats.org/officeDocument/2006/relationships/hyperlink" Target="https://dart.fss.or.kr/dsaf001/main.do?rcpNo=20180330004046" TargetMode="External" Id="rId3573"/><Relationship Type="http://schemas.openxmlformats.org/officeDocument/2006/relationships/hyperlink" Target="https://byline.network/2025/06/10_tving_wwave/" TargetMode="External" Id="rId3574"/><Relationship Type="http://schemas.openxmlformats.org/officeDocument/2006/relationships/hyperlink" Target="https://www.mt.co.kr/tech/2026/08/06/2026080615011867212" TargetMode="External" Id="rId3575"/><Relationship Type="http://schemas.openxmlformats.org/officeDocument/2006/relationships/hyperlink" Target="https://dart.fss.or.kr/dsaf001/main.do?rcpNo=20260318001469" TargetMode="External" Id="rId3576"/><Relationship Type="http://schemas.openxmlformats.org/officeDocument/2006/relationships/hyperlink" Target="https://dart.fss.or.kr/dsaf001/main.do?rcpNo=20250319000884" TargetMode="External" Id="rId3577"/><Relationship Type="http://schemas.openxmlformats.org/officeDocument/2006/relationships/hyperlink" Target="https://dart.fss.or.kr/dsaf001/main.do?rcpNo=20190401005034" TargetMode="External" Id="rId3578"/><Relationship Type="http://schemas.openxmlformats.org/officeDocument/2006/relationships/hyperlink" Target="https://dart.fss.or.kr/dsaf001/main.do?rcpNo=20101202000223" TargetMode="External" Id="rId3579"/><Relationship Type="http://schemas.openxmlformats.org/officeDocument/2006/relationships/hyperlink" Target="https://dart.fss.or.kr/dsaf001/main.do?rcpNo=20140331003132" TargetMode="External" Id="rId3580"/><Relationship Type="http://schemas.openxmlformats.org/officeDocument/2006/relationships/hyperlink" Target="https://newstomato.com/ReadNews.aspx?no=142226" TargetMode="External" Id="rId3581"/><Relationship Type="http://schemas.openxmlformats.org/officeDocument/2006/relationships/hyperlink" Target="https://dart.fss.or.kr/dsaf001/main.do?rcpNo=20180330004046" TargetMode="External" Id="rId3582"/><Relationship Type="http://schemas.openxmlformats.org/officeDocument/2006/relationships/hyperlink" Target="https://news.jkn.co.kr/post/564851" TargetMode="External" Id="rId3583"/><Relationship Type="http://schemas.openxmlformats.org/officeDocument/2006/relationships/hyperlink" Target="https://dart.fss.or.kr/dsaf001/main.do?rcpNo=20091224900008" TargetMode="External" Id="rId3584"/><Relationship Type="http://schemas.openxmlformats.org/officeDocument/2006/relationships/hyperlink" Target="https://dart.fss.or.kr/dsaf001/main.do?rcpNo=20150331004213" TargetMode="External" Id="rId3585"/><Relationship Type="http://schemas.openxmlformats.org/officeDocument/2006/relationships/hyperlink" Target="https://dart.fss.or.kr/dsaf001/main.do?rcpNo=20160330003711" TargetMode="External" Id="rId3586"/><Relationship Type="http://schemas.openxmlformats.org/officeDocument/2006/relationships/hyperlink" Target="https://dart.fss.or.kr/dsaf001/main.do?rcpNo=20170331004920" TargetMode="External" Id="rId3587"/><Relationship Type="http://schemas.openxmlformats.org/officeDocument/2006/relationships/hyperlink" Target="https://dart.fss.or.kr/dsaf001/main.do?rcpNo=20260318001469" TargetMode="External" Id="rId3588"/><Relationship Type="http://schemas.openxmlformats.org/officeDocument/2006/relationships/hyperlink" Target="https://dart.fss.or.kr/dsaf001/main.do?rcpNo=20110310000585" TargetMode="External" Id="rId3589"/><Relationship Type="http://schemas.openxmlformats.org/officeDocument/2006/relationships/hyperlink" Target="https://dart.fss.or.kr/dsaf001/main.do?rcpNo=20030331001683" TargetMode="External" Id="rId3590"/><Relationship Type="http://schemas.openxmlformats.org/officeDocument/2006/relationships/hyperlink" Target="https://dart.fss.or.kr/dsaf001/main.do?rcpNo=20140331003132" TargetMode="External" Id="rId3591"/><Relationship Type="http://schemas.openxmlformats.org/officeDocument/2006/relationships/hyperlink" Target="https://dart.fss.or.kr/dsaf001/main.do?rcpNo=20130823000208" TargetMode="External" Id="rId3592"/><Relationship Type="http://schemas.openxmlformats.org/officeDocument/2006/relationships/hyperlink" Target="https://dart.fss.or.kr/dsaf001/main.do?rcpNo=20130814001394" TargetMode="External" Id="rId3593"/><Relationship Type="http://schemas.openxmlformats.org/officeDocument/2006/relationships/hyperlink" Target="https://dart.fss.or.kr/dsaf001/main.do?rcpNo=20130912000216" TargetMode="External" Id="rId3594"/><Relationship Type="http://schemas.openxmlformats.org/officeDocument/2006/relationships/hyperlink" Target="https://dart.fss.or.kr/dsaf001/main.do?rcpNo=20130326000223" TargetMode="External" Id="rId3595"/><Relationship Type="http://schemas.openxmlformats.org/officeDocument/2006/relationships/hyperlink" Target="https://dart.fss.or.kr/dsaf001/main.do?rcpNo=20070330001485" TargetMode="External" Id="rId3596"/><Relationship Type="http://schemas.openxmlformats.org/officeDocument/2006/relationships/hyperlink" Target="https://www.cjenm.com/en/news/ocn-builds-a-family-brand-presenting-targetcustomized-programming-strategies/" TargetMode="External" Id="rId3597"/><Relationship Type="http://schemas.openxmlformats.org/officeDocument/2006/relationships/hyperlink" Target="https://dart.fss.or.kr/dsaf001/main.do?rcpNo=20240318000857" TargetMode="External" Id="rId3598"/><Relationship Type="http://schemas.openxmlformats.org/officeDocument/2006/relationships/hyperlink" Target="https://dart.fss.or.kr/dsaf001/main.do?rcpNo=20260318001469" TargetMode="External" Id="rId3599"/><Relationship Type="http://schemas.openxmlformats.org/officeDocument/2006/relationships/hyperlink" Target="https://query1.finance.yahoo.com/v8/finance/chart/KRW=X?period1=1453939200&amp;period2=1454371200&amp;interval=1d" TargetMode="External" Id="rId3600"/><Relationship Type="http://schemas.openxmlformats.org/officeDocument/2006/relationships/hyperlink" Target="https://dart.fss.or.kr/dsaf001/main.do?rcpNo=20151102900267" TargetMode="External" Id="rId3601"/><Relationship Type="http://schemas.openxmlformats.org/officeDocument/2006/relationships/hyperlink" Target="https://dart.fss.or.kr/dsaf001/main.do?rcpNo=20210531001821" TargetMode="External" Id="rId3602"/><Relationship Type="http://schemas.openxmlformats.org/officeDocument/2006/relationships/hyperlink" Target="https://dart.fss.or.kr/dsaf001/main.do?rcpNo=20190531001882" TargetMode="External" Id="rId3603"/><Relationship Type="http://schemas.openxmlformats.org/officeDocument/2006/relationships/hyperlink" Target="https://dart.fss.or.kr/dsaf001/main.do?rcpNo=20260601001759" TargetMode="External" Id="rId3604"/><Relationship Type="http://schemas.openxmlformats.org/officeDocument/2006/relationships/hyperlink" Target="https://www.ajunews.com/view/20180306145344435" TargetMode="External" Id="rId3605"/><Relationship Type="http://schemas.openxmlformats.org/officeDocument/2006/relationships/hyperlink" Target="https://www.insight.co.kr/news/218553" TargetMode="External" Id="rId3606"/><Relationship Type="http://schemas.openxmlformats.org/officeDocument/2006/relationships/hyperlink" Target="https://news.mtn.co.kr/news-detail/2026092909592794310" TargetMode="External" Id="rId3607"/><Relationship Type="http://schemas.openxmlformats.org/officeDocument/2006/relationships/hyperlink" Target="https://dart.fss.or.kr/dsaf001/main.do?rcpNo=20230320000724" TargetMode="External" Id="rId3608"/><Relationship Type="http://schemas.openxmlformats.org/officeDocument/2006/relationships/hyperlink" Target="https://dart.fss.or.kr/dsaf001/main.do?rcpNo=20230320000724" TargetMode="External" Id="rId3609"/><Relationship Type="http://schemas.openxmlformats.org/officeDocument/2006/relationships/hyperlink" Target="https://dart.fss.or.kr/dsaf001/main.do?rcpNo=20220531000871" TargetMode="External" Id="rId3610"/><Relationship Type="http://schemas.openxmlformats.org/officeDocument/2006/relationships/hyperlink" Target="https://dart.fss.or.kr/dsaf001/main.do?rcpNo=20260318001469" TargetMode="External" Id="rId3611"/><Relationship Type="http://schemas.openxmlformats.org/officeDocument/2006/relationships/hyperlink" Target="https://dart.fss.or.kr/dsaf001/main.do?rcpNo=20260407002377" TargetMode="External" Id="rId3612"/><Relationship Type="http://schemas.openxmlformats.org/officeDocument/2006/relationships/hyperlink" Target="https://dart.fss.or.kr/dsaf001/main.do?rcpNo=20220218900234" TargetMode="External" Id="rId3613"/><Relationship Type="http://schemas.openxmlformats.org/officeDocument/2006/relationships/hyperlink" Target="https://dart.fss.or.kr/dsaf001/main.do?rcpNo=20220714900371" TargetMode="External" Id="rId3614"/><Relationship Type="http://schemas.openxmlformats.org/officeDocument/2006/relationships/hyperlink" Target="https://cjnews.cj.net/cj-enm-&#54000;&#48729;-&#45824;&#54364;&#51060;&#49324;&#50640;-&#52572;&#51452;&#55148;-&#51204;-&#53944;&#47116;&#48708;-cbo-&#49440;&#51076;/" TargetMode="External" Id="rId3615"/><Relationship Type="http://schemas.openxmlformats.org/officeDocument/2006/relationships/hyperlink" Target="https://news.mtn.co.kr/news-detail/2026090317194388787" TargetMode="External" Id="rId3616"/><Relationship Type="http://schemas.openxmlformats.org/officeDocument/2006/relationships/hyperlink" Target="https://news.mtn.co.kr/article/2026101613510129615" TargetMode="External" Id="rId3617"/><Relationship Type="http://schemas.openxmlformats.org/officeDocument/2006/relationships/hyperlink" Target="https://dart.fss.or.kr/dsaf001/main.do?rcpNo=20211221900378" TargetMode="External" Id="rId3618"/><Relationship Type="http://schemas.openxmlformats.org/officeDocument/2006/relationships/hyperlink" Target="https://dart.fss.or.kr/dsaf001/main.do?rcpNo=20230320000724" TargetMode="External" Id="rId3619"/><Relationship Type="http://schemas.openxmlformats.org/officeDocument/2006/relationships/hyperlink" Target="https://dart.fss.or.kr/dsaf001/main.do?rcpNo=20240318000857" TargetMode="External" Id="rId3620"/><Relationship Type="http://schemas.openxmlformats.org/officeDocument/2006/relationships/hyperlink" Target="https://dart.fss.or.kr/dsaf001/main.do?rcpNo=20240318000857" TargetMode="External" Id="rId3621"/><Relationship Type="http://schemas.openxmlformats.org/officeDocument/2006/relationships/hyperlink" Target="https://dart.fss.or.kr/dsaf001/main.do?rcpNo=20250319000884" TargetMode="External" Id="rId3622"/><Relationship Type="http://schemas.openxmlformats.org/officeDocument/2006/relationships/hyperlink" Target="https://dart.fss.or.kr/dsaf001/main.do?rcpNo=20260318001469" TargetMode="External" Id="rId3623"/><Relationship Type="http://schemas.openxmlformats.org/officeDocument/2006/relationships/hyperlink" Target="https://dart.fss.or.kr/dsaf001/main.do?rcpNo=20260814002422" TargetMode="External" Id="rId3624"/><Relationship Type="http://schemas.openxmlformats.org/officeDocument/2006/relationships/hyperlink" Target="https://stock.pstatic.net/stock-research/company/66/20260206_company_258023000.pdf" TargetMode="External" Id="rId3625"/><Relationship Type="http://schemas.openxmlformats.org/officeDocument/2006/relationships/hyperlink" Target="https://newstomato.com/ReadNews.aspx?no=1186293" TargetMode="External" Id="rId3626"/><Relationship Type="http://schemas.openxmlformats.org/officeDocument/2006/relationships/hyperlink" Target="https://news.mtn.co.kr/news-detail/2023082416243261543" TargetMode="External" Id="rId3627"/><Relationship Type="http://schemas.openxmlformats.org/officeDocument/2006/relationships/hyperlink" Target="https://stock.pstatic.net/stock-research/company/57/20260508_company_132069000.pdf" TargetMode="External" Id="rId3628"/><Relationship Type="http://schemas.openxmlformats.org/officeDocument/2006/relationships/hyperlink" Target="https://dealsite.co.kr/articles/117814" TargetMode="External" Id="rId3629"/><Relationship Type="http://schemas.openxmlformats.org/officeDocument/2006/relationships/hyperlink" Target="https://variety.com/2023/tv/news/fifth-season-layoffs-8-employees-1235596975/" TargetMode="External" Id="rId3630"/><Relationship Type="http://schemas.openxmlformats.org/officeDocument/2006/relationships/hyperlink" Target="https://www.thewrap.com/fifth-season-tv-film-studio-layoffs" TargetMode="External" Id="rId3631"/><Relationship Type="http://schemas.openxmlformats.org/officeDocument/2006/relationships/hyperlink" Target="https://www.thewrap.com/severance-producer-fifth-season-layoffs-strikes-blamed/" TargetMode="External" Id="rId3632"/><Relationship Type="http://schemas.openxmlformats.org/officeDocument/2006/relationships/hyperlink" Target="https://www.thewrap.com/endeavor-content-fifth-season-rebrand/" TargetMode="External" Id="rId3633"/><Relationship Type="http://schemas.openxmlformats.org/officeDocument/2006/relationships/hyperlink" Target="https://www.hankyung.com/article/2025071735057" TargetMode="External" Id="rId3634"/><Relationship Type="http://schemas.openxmlformats.org/officeDocument/2006/relationships/hyperlink" Target="https://news.mtn.co.kr/news-detail/2026072115523361814" TargetMode="External" Id="rId3635"/><Relationship Type="http://schemas.openxmlformats.org/officeDocument/2006/relationships/hyperlink" Target="https://www.broadcastnow.co.uk/broadcast-international/apple-tv-buys-out-severance-from-fifth-season/5213779.article" TargetMode="External" Id="rId3636"/><Relationship Type="http://schemas.openxmlformats.org/officeDocument/2006/relationships/hyperlink" Target="https://dart.fss.or.kr/dsaf001/main.do?rcpNo=20220321001256" TargetMode="External" Id="rId3637"/><Relationship Type="http://schemas.openxmlformats.org/officeDocument/2006/relationships/hyperlink" Target="https://dart.fss.or.kr/dsaf001/main.do?rcpNo=20200515001914" TargetMode="External" Id="rId3638"/><Relationship Type="http://schemas.openxmlformats.org/officeDocument/2006/relationships/hyperlink" Target="https://dart.fss.or.kr/dsaf001/main.do?rcpNo=20240329002056" TargetMode="External" Id="rId3639"/><Relationship Type="http://schemas.openxmlformats.org/officeDocument/2006/relationships/hyperlink" Target="https://dart.fss.or.kr/dsaf001/main.do?rcpNo=20260623000382" TargetMode="External" Id="rId3640"/><Relationship Type="http://schemas.openxmlformats.org/officeDocument/2006/relationships/hyperlink" Target="https://dart.fss.or.kr/dsaf001/main.do?rcpNo=20260810000691" TargetMode="External" Id="rId3641"/><Relationship Type="http://schemas.openxmlformats.org/officeDocument/2006/relationships/hyperlink" Target="https://dart.fss.or.kr/dsaf001/main.do?rcpNo=20260810000692" TargetMode="External" Id="rId3642"/><Relationship Type="http://schemas.openxmlformats.org/officeDocument/2006/relationships/hyperlink" Target="https://dart.fss.or.kr/dsaf001/main.do?rcpNo=20191114002086" TargetMode="External" Id="rId3643"/><Relationship Type="http://schemas.openxmlformats.org/officeDocument/2006/relationships/hyperlink" Target="https://dart.fss.or.kr/dsaf001/main.do?rcpNo=20240329002056" TargetMode="External" Id="rId3644"/><Relationship Type="http://schemas.openxmlformats.org/officeDocument/2006/relationships/hyperlink" Target="https://dart.fss.or.kr/dsaf001/main.do?rcpNo=20260623000382" TargetMode="External" Id="rId3645"/><Relationship Type="http://schemas.openxmlformats.org/officeDocument/2006/relationships/hyperlink" Target="https://dart.fss.or.kr/dsaf001/main.do?rcpNo=20260810000691" TargetMode="External" Id="rId3646"/><Relationship Type="http://schemas.openxmlformats.org/officeDocument/2006/relationships/hyperlink" Target="https://dart.fss.or.kr/dsaf001/main.do?rcpNo=20260810000692" TargetMode="External" Id="rId3647"/><Relationship Type="http://schemas.openxmlformats.org/officeDocument/2006/relationships/hyperlink" Target="https://dart.fss.or.kr/dsaf001/main.do?rcpNo=20221025000379" TargetMode="External" Id="rId3648"/><Relationship Type="http://schemas.openxmlformats.org/officeDocument/2006/relationships/hyperlink" Target="https://dart.fss.or.kr/dsaf001/main.do?rcpNo=20211115001194" TargetMode="External" Id="rId3649"/><Relationship Type="http://schemas.openxmlformats.org/officeDocument/2006/relationships/hyperlink" Target="https://dart.fss.or.kr/dsaf001/main.do?rcpNo=20221025000376" TargetMode="External" Id="rId3650"/><Relationship Type="http://schemas.openxmlformats.org/officeDocument/2006/relationships/hyperlink" Target="https://dart.fss.or.kr/dsaf001/main.do?rcpNo=20221025000396" TargetMode="External" Id="rId3651"/><Relationship Type="http://schemas.openxmlformats.org/officeDocument/2006/relationships/hyperlink" Target="https://www.animenewsnetwork.com/cms/.236869" TargetMode="External" Id="rId3652"/><Relationship Type="http://schemas.openxmlformats.org/officeDocument/2006/relationships/hyperlink" Target="https://dart.fss.or.kr/dsaf001/main.do?rcpNo=20230531000301" TargetMode="External" Id="rId3653"/><Relationship Type="http://schemas.openxmlformats.org/officeDocument/2006/relationships/hyperlink" Target="https://dart.fss.or.kr/dsaf001/main.do?rcpNo=20240531000503" TargetMode="External" Id="rId3654"/><Relationship Type="http://schemas.openxmlformats.org/officeDocument/2006/relationships/hyperlink" Target="https://dart.fss.or.kr/dsaf001/main.do?rcpNo=20250602000789" TargetMode="External" Id="rId3655"/><Relationship Type="http://schemas.openxmlformats.org/officeDocument/2006/relationships/hyperlink" Target="https://dart.fss.or.kr/dsaf001/main.do?rcpNo=20260601001482" TargetMode="External" Id="rId3656"/><Relationship Type="http://schemas.openxmlformats.org/officeDocument/2006/relationships/hyperlink" Target="https://dart.fss.or.kr/dsaf001/main.do?rcpNo=20230320000724" TargetMode="External" Id="rId3657"/><Relationship Type="http://schemas.openxmlformats.org/officeDocument/2006/relationships/hyperlink" Target="https://dart.fss.or.kr/dsaf001/main.do?rcpNo=20260318001469" TargetMode="External" Id="rId3658"/><Relationship Type="http://schemas.openxmlformats.org/officeDocument/2006/relationships/hyperlink" Target="https://dart.fss.or.kr/dsaf001/main.do?rcpNo=20260204000236" TargetMode="External" Id="rId3659"/><Relationship Type="http://schemas.openxmlformats.org/officeDocument/2006/relationships/hyperlink" Target="https://dart.fss.or.kr/dsaf001/main.do?rcpNo=20260420000459" TargetMode="External" Id="rId3660"/><Relationship Type="http://schemas.openxmlformats.org/officeDocument/2006/relationships/hyperlink" Target="https://en.wikipedia.org/wiki/Syd_Lim" TargetMode="External" Id="rId3661"/><Relationship Type="http://schemas.openxmlformats.org/officeDocument/2006/relationships/hyperlink" Target="https://news.bizwatch.co.kr/article/mobile/2022/10/26/0022" TargetMode="External" Id="rId3662"/><Relationship Type="http://schemas.openxmlformats.org/officeDocument/2006/relationships/hyperlink" Target="https://dart.fss.or.kr/dsaf001/main.do?rcpNo=20240402002799" TargetMode="External" Id="rId3663"/><Relationship Type="http://schemas.openxmlformats.org/officeDocument/2006/relationships/hyperlink" Target="https://dart.fss.or.kr/dsaf001/main.do?rcpNo=20240318000857" TargetMode="External" Id="rId3664"/><Relationship Type="http://schemas.openxmlformats.org/officeDocument/2006/relationships/hyperlink" Target="https://magazine.hankyung.com/business/article/201705295219b" TargetMode="External" Id="rId3665"/><Relationship Type="http://schemas.openxmlformats.org/officeDocument/2006/relationships/hyperlink" Target="https://dart.fss.or.kr/dsaf001/main.do?rcpNo=20240408003204" TargetMode="External" Id="rId3666"/><Relationship Type="http://schemas.openxmlformats.org/officeDocument/2006/relationships/hyperlink" Target="https://dart.fss.or.kr/dsaf001/main.do?rcpNo=20250403001701" TargetMode="External" Id="rId3667"/><Relationship Type="http://schemas.openxmlformats.org/officeDocument/2006/relationships/hyperlink" Target="https://files-scs.pstatic.net/2023/11/08/c6F40wrUbg/CJ_ENM_2023_3Q_Kor.pdf" TargetMode="External" Id="rId3668"/><Relationship Type="http://schemas.openxmlformats.org/officeDocument/2006/relationships/hyperlink" Target="https://dart.fss.or.kr/dsaf001/main.do?rcpNo=20231101000256" TargetMode="External" Id="rId3669"/><Relationship Type="http://schemas.openxmlformats.org/officeDocument/2006/relationships/hyperlink" Target="https://dart.fss.or.kr/dsaf001/main.do?rcpNo=20210426000553" TargetMode="External" Id="rId3670"/><Relationship Type="http://schemas.openxmlformats.org/officeDocument/2006/relationships/hyperlink" Target="https://dart.fss.or.kr/dsaf001/main.do?rcpNo=20210528001144" TargetMode="External" Id="rId3671"/><Relationship Type="http://schemas.openxmlformats.org/officeDocument/2006/relationships/hyperlink" Target="https://dart.fss.or.kr/dsaf001/main.do?rcpNo=20231229000274" TargetMode="External" Id="rId3672"/><Relationship Type="http://schemas.openxmlformats.org/officeDocument/2006/relationships/hyperlink" Target="https://dart.fss.or.kr/dsaf001/main.do?rcpNo=20240228001893" TargetMode="External" Id="rId3673"/><Relationship Type="http://schemas.openxmlformats.org/officeDocument/2006/relationships/hyperlink" Target="https://dart.fss.or.kr/dsaf001/main.do?rcpNo=20240404001686" TargetMode="External" Id="rId3674"/><Relationship Type="http://schemas.openxmlformats.org/officeDocument/2006/relationships/hyperlink" Target="https://dart.fss.or.kr/dsaf001/main.do?rcpNo=20260318001469" TargetMode="External" Id="rId3675"/><Relationship Type="http://schemas.openxmlformats.org/officeDocument/2006/relationships/hyperlink" Target="https://cjnews.cj.net/cj-enm-%e7%be%8e-%ec%8a%a4%ed%8a%9c%eb%94%94%ec%98%a4-%ed%94%bc%ed%94%84%ec%8a%a4%ec%8b%9c%ec%a6%8c-%e6%97%a5-%ed%86%a0%ed%98%b8%e7%a4%be-2900%ec%96%b5%ec%9b%90-%ed%88%ac%ec%9e%90-%ec%9c%a0/" TargetMode="External" Id="rId3676"/><Relationship Type="http://schemas.openxmlformats.org/officeDocument/2006/relationships/hyperlink" Target="https://www.ddaily.co.kr/page/view/2023121115355258926" TargetMode="External" Id="rId3677"/><Relationship Type="http://schemas.openxmlformats.org/officeDocument/2006/relationships/hyperlink" Target="https://www.thewrap.com/fifth-season-toho-investment-225-million" TargetMode="External" Id="rId3678"/><Relationship Type="http://schemas.openxmlformats.org/officeDocument/2006/relationships/hyperlink" Target="https://ca.news.yahoo.com/japan-toho-acquires-25-stake-064335279.html" TargetMode="External" Id="rId3679"/><Relationship Type="http://schemas.openxmlformats.org/officeDocument/2006/relationships/hyperlink" Target="https://www.kedglobal.com/newsView/ked202312120004" TargetMode="External" Id="rId3680"/><Relationship Type="http://schemas.openxmlformats.org/officeDocument/2006/relationships/hyperlink" Target="https://dart.fss.or.kr/dsaf001/main.do?rcpNo=20240318000857" TargetMode="External" Id="rId3681"/><Relationship Type="http://schemas.openxmlformats.org/officeDocument/2006/relationships/hyperlink" Target="https://dart.fss.or.kr/dsaf001/main.do?rcpNo=20260318001469" TargetMode="External" Id="rId3682"/><Relationship Type="http://schemas.openxmlformats.org/officeDocument/2006/relationships/hyperlink" Target="https://www2.jpx.co.jp/disc/96020/081220260410501786_tse-acedjpsm-96020-20260414396020-ixbrl.htm" TargetMode="External" Id="rId3683"/><Relationship Type="http://schemas.openxmlformats.org/officeDocument/2006/relationships/hyperlink" Target="https://www.fse.or.jp/files/lis_tkj/25041596020.pdf" TargetMode="External" Id="rId3684"/><Relationship Type="http://schemas.openxmlformats.org/officeDocument/2006/relationships/hyperlink" Target="https://stock.pstatic.net/stock-research/company/66/20260206_company_258023000.pdf" TargetMode="External" Id="rId3685"/><Relationship Type="http://schemas.openxmlformats.org/officeDocument/2006/relationships/hyperlink" Target="https://newstomato.com/ReadNews.aspx?no=1186293" TargetMode="External" Id="rId3686"/><Relationship Type="http://schemas.openxmlformats.org/officeDocument/2006/relationships/hyperlink" Target="https://news.mtn.co.kr/news-detail/2023082416243261543" TargetMode="External" Id="rId3687"/><Relationship Type="http://schemas.openxmlformats.org/officeDocument/2006/relationships/hyperlink" Target="https://stock.pstatic.net/stock-research/company/57/20260508_company_132069000.pdf" TargetMode="External" Id="rId3688"/><Relationship Type="http://schemas.openxmlformats.org/officeDocument/2006/relationships/hyperlink" Target="https://dealsite.co.kr/articles/117814" TargetMode="External" Id="rId3689"/><Relationship Type="http://schemas.openxmlformats.org/officeDocument/2006/relationships/hyperlink" Target="https://www.broadcastnow.co.uk/broadcast-international/apple-tv-buys-out-severance-from-fifth-season/5213779.article" TargetMode="External" Id="rId3690"/><Relationship Type="http://schemas.openxmlformats.org/officeDocument/2006/relationships/hyperlink" Target="https://dart.fss.or.kr/dsaf001/main.do?rcpNo=20060331001813" TargetMode="External" Id="rId3691"/><Relationship Type="http://schemas.openxmlformats.org/officeDocument/2006/relationships/hyperlink" Target="https://www.sec.gov/Archives/edgar/data/1015650/000114554906000940/h00576e20vf.htm" TargetMode="External" Id="rId3692"/><Relationship Type="http://schemas.openxmlformats.org/officeDocument/2006/relationships/hyperlink" Target="https://www.sec.gov/Archives/edgar/data/1015650/000114554907001179/h01276e20vf.htm" TargetMode="External" Id="rId3693"/><Relationship Type="http://schemas.openxmlformats.org/officeDocument/2006/relationships/hyperlink" Target="https://dart.fss.or.kr/dsaf001/main.do?rcpNo=20050429001477" TargetMode="External" Id="rId3694"/><Relationship Type="http://schemas.openxmlformats.org/officeDocument/2006/relationships/hyperlink" Target="https://dart.fss.or.kr/dsaf001/main.do?rcpNo=20050812000375" TargetMode="External" Id="rId3695"/><Relationship Type="http://schemas.openxmlformats.org/officeDocument/2006/relationships/hyperlink" Target="https://dart.fss.or.kr/dsaf001/main.do?rcpNo=20050812001021" TargetMode="External" Id="rId3696"/><Relationship Type="http://schemas.openxmlformats.org/officeDocument/2006/relationships/hyperlink" Target="https://dart.fss.or.kr/dsaf001/main.do?rcpNo=20050729000028" TargetMode="External" Id="rId3697"/><Relationship Type="http://schemas.openxmlformats.org/officeDocument/2006/relationships/hyperlink" Target="https://dart.fss.or.kr/dsaf001/main.do?rcpNo=20180330003970" TargetMode="External" Id="rId3698"/><Relationship Type="http://schemas.openxmlformats.org/officeDocument/2006/relationships/hyperlink" Target="https://dart.fss.or.kr/dsaf001/main.do?rcpNo=20050809000226" TargetMode="External" Id="rId3699"/><Relationship Type="http://schemas.openxmlformats.org/officeDocument/2006/relationships/hyperlink" Target="https://dart.fss.or.kr/dsaf001/main.do?rcpNo=20090331002576" TargetMode="External" Id="rId3700"/><Relationship Type="http://schemas.openxmlformats.org/officeDocument/2006/relationships/hyperlink" Target="https://www.khan.co.kr/article/200505271812191" TargetMode="External" Id="rId3701"/><Relationship Type="http://schemas.openxmlformats.org/officeDocument/2006/relationships/hyperlink" Target="https://dart.fss.or.kr/dsaf001/main.do?rcpNo=20081103000004" TargetMode="External" Id="rId3702"/><Relationship Type="http://schemas.openxmlformats.org/officeDocument/2006/relationships/hyperlink" Target="https://www.sec.gov/Archives/edgar/data/1046327/000104632713000039/a10q2013q3.htm" TargetMode="External" Id="rId3703"/><Relationship Type="http://schemas.openxmlformats.org/officeDocument/2006/relationships/hyperlink" Target="https://www.sec.gov/Archives/edgar/data/1046327/000104632714000014/a10k2013.htm" TargetMode="External" Id="rId3704"/><Relationship Type="http://schemas.openxmlformats.org/officeDocument/2006/relationships/hyperlink" Target="https://www.sec.gov/Archives/edgar/data/1046327/000104632714000005/exhibit991erq4-13.htm" TargetMode="External" Id="rId3705"/><Relationship Type="http://schemas.openxmlformats.org/officeDocument/2006/relationships/hyperlink" Target="https://www.sec.gov/Archives/edgar/data/1015650/000119312514169627/d710664d20f.htm" TargetMode="External" Id="rId3706"/><Relationship Type="http://schemas.openxmlformats.org/officeDocument/2006/relationships/hyperlink" Target="https://www.sec.gov/Archives/edgar/data/1015650/000119312514169627/d710664d20f.htm" TargetMode="External" Id="rId3707"/><Relationship Type="http://schemas.openxmlformats.org/officeDocument/2006/relationships/hyperlink" Target="https://dart.fss.or.kr/dsaf001/main.do?rcpNo=20130329002149" TargetMode="External" Id="rId3708"/><Relationship Type="http://schemas.openxmlformats.org/officeDocument/2006/relationships/hyperlink" Target="https://dart.fss.or.kr/dsaf001/main.do?rcpNo=20130916000094" TargetMode="External" Id="rId3709"/><Relationship Type="http://schemas.openxmlformats.org/officeDocument/2006/relationships/hyperlink" Target="https://dart.fss.or.kr/dsaf001/main.do?rcpNo=20131108000054" TargetMode="External" Id="rId3710"/><Relationship Type="http://schemas.openxmlformats.org/officeDocument/2006/relationships/hyperlink" Target="https://www.sec.gov/Archives/edgar/data/1046327/000104632714000005/exhibit991erq4-13.htm" TargetMode="External" Id="rId3711"/><Relationship Type="http://schemas.openxmlformats.org/officeDocument/2006/relationships/hyperlink" Target="https://dart.fss.or.kr/dsaf001/main.do?rcpNo=20180907000219" TargetMode="External" Id="rId3712"/><Relationship Type="http://schemas.openxmlformats.org/officeDocument/2006/relationships/hyperlink" Target="https://dart.fss.or.kr/dsaf001/main.do?rcpNo=20181106000250" TargetMode="External" Id="rId3713"/><Relationship Type="http://schemas.openxmlformats.org/officeDocument/2006/relationships/hyperlink" Target="https://dart.fss.or.kr/dsaf001/main.do?rcpNo=20191224000361" TargetMode="External" Id="rId3714"/><Relationship Type="http://schemas.openxmlformats.org/officeDocument/2006/relationships/hyperlink" Target="https://dart.fss.or.kr/dsaf001/main.do?rcpNo=20191224000369" TargetMode="External" Id="rId3715"/><Relationship Type="http://schemas.openxmlformats.org/officeDocument/2006/relationships/hyperlink" Target="https://dart.fss.or.kr/dsaf001/main.do?rcpNo=20210305000085" TargetMode="External" Id="rId3716"/><Relationship Type="http://schemas.openxmlformats.org/officeDocument/2006/relationships/hyperlink" Target="https://dart.fss.or.kr/dsaf001/main.do?rcpNo=20230330001661" TargetMode="External" Id="rId3717"/><Relationship Type="http://schemas.openxmlformats.org/officeDocument/2006/relationships/hyperlink" Target="https://dart.fss.or.kr/dsaf001/main.do?rcpNo=20250808000571" TargetMode="External" Id="rId3718"/><Relationship Type="http://schemas.openxmlformats.org/officeDocument/2006/relationships/hyperlink" Target="https://dart.fss.or.kr/dsaf001/main.do?rcpNo=20171027000094" TargetMode="External" Id="rId3719"/><Relationship Type="http://schemas.openxmlformats.org/officeDocument/2006/relationships/hyperlink" Target="https://dart.fss.or.kr/dsaf001/main.do?rcpNo=20240329003124" TargetMode="External" Id="rId3720"/><Relationship Type="http://schemas.openxmlformats.org/officeDocument/2006/relationships/hyperlink" Target="https://dart.fss.or.kr/dsaf001/main.do?rcpNo=20260327001465" TargetMode="External" Id="rId3721"/><Relationship Type="http://schemas.openxmlformats.org/officeDocument/2006/relationships/hyperlink" Target="https://dart.fss.or.kr/dsaf001/main.do?rcpNo=20150610000237" TargetMode="External" Id="rId3722"/><Relationship Type="http://schemas.openxmlformats.org/officeDocument/2006/relationships/hyperlink" Target="https://dart.fss.or.kr/dsaf001/main.do?rcpNo=20160330002170" TargetMode="External" Id="rId3723"/><Relationship Type="http://schemas.openxmlformats.org/officeDocument/2006/relationships/hyperlink" Target="https://dart.fss.or.kr/dsaf001/main.do?rcpNo=20150817001426" TargetMode="External" Id="rId3724"/><Relationship Type="http://schemas.openxmlformats.org/officeDocument/2006/relationships/hyperlink" Target="https://www.mt.co.kr/tech/2014/07/13/2014071022454142863" TargetMode="External" Id="rId3725"/><Relationship Type="http://schemas.openxmlformats.org/officeDocument/2006/relationships/hyperlink" Target="https://www.venturesquare.net/587626/" TargetMode="External" Id="rId3726"/><Relationship Type="http://schemas.openxmlformats.org/officeDocument/2006/relationships/hyperlink" Target="https://newspim.com/news/view/20151208000380" TargetMode="External" Id="rId3727"/><Relationship Type="http://schemas.openxmlformats.org/officeDocument/2006/relationships/hyperlink" Target="https://dart.fss.or.kr/dsaf001/main.do?rcpNo=20160429000453" TargetMode="External" Id="rId3728"/><Relationship Type="http://schemas.openxmlformats.org/officeDocument/2006/relationships/hyperlink" Target="https://dart.fss.or.kr/dsaf001/main.do?rcpNo=20170331005003" TargetMode="External" Id="rId3729"/><Relationship Type="http://schemas.openxmlformats.org/officeDocument/2006/relationships/hyperlink" Target="https://dart.fss.or.kr/dsaf001/main.do?rcpNo=20180330002462" TargetMode="External" Id="rId3730"/><Relationship Type="http://schemas.openxmlformats.org/officeDocument/2006/relationships/hyperlink" Target="https://dart.fss.or.kr/dsaf001/main.do?rcpNo=20180502000868" TargetMode="External" Id="rId3731"/><Relationship Type="http://schemas.openxmlformats.org/officeDocument/2006/relationships/hyperlink" Target="https://dart.fss.or.kr/dsaf001/main.do?rcpNo=20240320002039" TargetMode="External" Id="rId3732"/><Relationship Type="http://schemas.openxmlformats.org/officeDocument/2006/relationships/hyperlink" Target="https://www.kakaocorp.com/upload_resources/ir/siljeok/siljeok_20151112084139.pdf" TargetMode="External" Id="rId3733"/><Relationship Type="http://schemas.openxmlformats.org/officeDocument/2006/relationships/hyperlink" Target="https://dart.fss.or.kr/dsaf001/main.do?rcpNo=20180508002147" TargetMode="External" Id="rId3734"/><Relationship Type="http://schemas.openxmlformats.org/officeDocument/2006/relationships/hyperlink" Target="https://dart.fss.or.kr/dsaf001/main.do?rcpNo=20180508002957" TargetMode="External" Id="rId3735"/><Relationship Type="http://schemas.openxmlformats.org/officeDocument/2006/relationships/hyperlink" Target="https://dart.fss.or.kr/dsaf001/main.do?rcpNo=20180531000873" TargetMode="External" Id="rId3736"/><Relationship Type="http://schemas.openxmlformats.org/officeDocument/2006/relationships/hyperlink" Target="https://dart.fss.or.kr/dsaf001/main.do?rcpNo=20180125000211" TargetMode="External" Id="rId3737"/><Relationship Type="http://schemas.openxmlformats.org/officeDocument/2006/relationships/hyperlink" Target="https://dart.fss.or.kr/dsaf001/main.do?rcpNo=20210305000107" TargetMode="External" Id="rId3738"/><Relationship Type="http://schemas.openxmlformats.org/officeDocument/2006/relationships/hyperlink" Target="https://dart.fss.or.kr/dsaf001/main.do?rcpNo=20220329000991" TargetMode="External" Id="rId3739"/><Relationship Type="http://schemas.openxmlformats.org/officeDocument/2006/relationships/hyperlink" Target="https://dart.fss.or.kr/dsaf001/main.do?rcpNo=20190401005013" TargetMode="External" Id="rId3740"/><Relationship Type="http://schemas.openxmlformats.org/officeDocument/2006/relationships/hyperlink" Target="https://dart.fss.or.kr/dsaf001/main.do?rcpNo=20160226900853" TargetMode="External" Id="rId3741"/><Relationship Type="http://schemas.openxmlformats.org/officeDocument/2006/relationships/hyperlink" Target="https://dart.fss.or.kr/dsaf001/main.do?rcpNo=20160314900370" TargetMode="External" Id="rId3742"/><Relationship Type="http://schemas.openxmlformats.org/officeDocument/2006/relationships/hyperlink" Target="https://dart.fss.or.kr/dsaf001/main.do?rcpNo=20160414900446" TargetMode="External" Id="rId3743"/><Relationship Type="http://schemas.openxmlformats.org/officeDocument/2006/relationships/hyperlink" Target="https://dart.fss.or.kr/dsaf001/main.do?rcpNo=20160708900594" TargetMode="External" Id="rId3744"/><Relationship Type="http://schemas.openxmlformats.org/officeDocument/2006/relationships/hyperlink" Target="https://dart.fss.or.kr/dsaf001/main.do?rcpNo=20160329901051" TargetMode="External" Id="rId3745"/><Relationship Type="http://schemas.openxmlformats.org/officeDocument/2006/relationships/hyperlink" Target="https://dart.fss.or.kr/dsaf001/main.do?rcpNo=20160426000001" TargetMode="External" Id="rId3746"/><Relationship Type="http://schemas.openxmlformats.org/officeDocument/2006/relationships/hyperlink" Target="https://query1.finance.yahoo.com/v8/finance/chart/035720.KS?period1=1457913600&amp;period2=1458345600&amp;interval=1d" TargetMode="External" Id="rId3747"/><Relationship Type="http://schemas.openxmlformats.org/officeDocument/2006/relationships/hyperlink" Target="https://dart.fss.or.kr/dsaf001/main.do?rcpNo=20151130900582" TargetMode="External" Id="rId3748"/><Relationship Type="http://schemas.openxmlformats.org/officeDocument/2006/relationships/hyperlink" Target="https://www.newsis.com/view/NISX20160111_0013828969" TargetMode="External" Id="rId3749"/><Relationship Type="http://schemas.openxmlformats.org/officeDocument/2006/relationships/hyperlink" Target="https://dart.fss.or.kr/dsaf001/main.do?rcpNo=20160316900595" TargetMode="External" Id="rId3750"/><Relationship Type="http://schemas.openxmlformats.org/officeDocument/2006/relationships/hyperlink" Target="https://dart.fss.or.kr/dsaf001/main.do?rcpNo=20160419900417" TargetMode="External" Id="rId3751"/><Relationship Type="http://schemas.openxmlformats.org/officeDocument/2006/relationships/hyperlink" Target="https://dart.fss.or.kr/dsaf001/main.do?rcpNo=20171018900465" TargetMode="External" Id="rId3752"/><Relationship Type="http://schemas.openxmlformats.org/officeDocument/2006/relationships/hyperlink" Target="https://dart.fss.or.kr/dsaf001/main.do?rcpNo=20180323900715" TargetMode="External" Id="rId3753"/><Relationship Type="http://schemas.openxmlformats.org/officeDocument/2006/relationships/hyperlink" Target="https://news.bizwatch.co.kr/article/mobile/2020/02/13/0005" TargetMode="External" Id="rId3754"/><Relationship Type="http://schemas.openxmlformats.org/officeDocument/2006/relationships/hyperlink" Target="https://dart.fss.or.kr/dsaf001/main.do?rcpNo=20180330002462" TargetMode="External" Id="rId3755"/><Relationship Type="http://schemas.openxmlformats.org/officeDocument/2006/relationships/hyperlink" Target="https://dart.fss.or.kr/dsaf001/main.do?rcpNo=20240320000376" TargetMode="External" Id="rId3756"/><Relationship Type="http://schemas.openxmlformats.org/officeDocument/2006/relationships/hyperlink" Target="https://dart.fss.or.kr/dsaf001/main.do?rcpNo=20170331005003" TargetMode="External" Id="rId3757"/><Relationship Type="http://schemas.openxmlformats.org/officeDocument/2006/relationships/hyperlink" Target="https://dart.fss.or.kr/dsaf001/main.do?rcpNo=20180330002462" TargetMode="External" Id="rId3758"/><Relationship Type="http://schemas.openxmlformats.org/officeDocument/2006/relationships/hyperlink" Target="https://www.kedglobal.com/newsView/ked201802210001" TargetMode="External" Id="rId3759"/><Relationship Type="http://schemas.openxmlformats.org/officeDocument/2006/relationships/hyperlink" Target="https://dealsite.co.kr/articles/65356" TargetMode="External" Id="rId3760"/><Relationship Type="http://schemas.openxmlformats.org/officeDocument/2006/relationships/hyperlink" Target="https://news.mtn.co.kr/news-detail/2024111314553945372" TargetMode="External" Id="rId3761"/><Relationship Type="http://schemas.openxmlformats.org/officeDocument/2006/relationships/hyperlink" Target="https://newstomato.com/ReadNews.aspx?no=787401" TargetMode="External" Id="rId3762"/><Relationship Type="http://schemas.openxmlformats.org/officeDocument/2006/relationships/hyperlink" Target="https://www.kukinews.com/article/view/kuk202003200219" TargetMode="External" Id="rId3763"/><Relationship Type="http://schemas.openxmlformats.org/officeDocument/2006/relationships/hyperlink" Target="https://dart.fss.or.kr/dsaf001/main.do?rcpNo=20260331003637" TargetMode="External" Id="rId3764"/><Relationship Type="http://schemas.openxmlformats.org/officeDocument/2006/relationships/hyperlink" Target="https://dart.fss.or.kr/dsaf001/main.do?rcpNo=20180330002462" TargetMode="External" Id="rId3765"/><Relationship Type="http://schemas.openxmlformats.org/officeDocument/2006/relationships/hyperlink" Target="https://www.kakaocorp.com/page/detail/8369" TargetMode="External" Id="rId3766"/><Relationship Type="http://schemas.openxmlformats.org/officeDocument/2006/relationships/hyperlink" Target="https://dart.fss.or.kr/dsaf001/main.do?rcpNo=20200803000273" TargetMode="External" Id="rId3767"/><Relationship Type="http://schemas.openxmlformats.org/officeDocument/2006/relationships/hyperlink" Target="https://dart.fss.or.kr/dsaf001/main.do?rcpNo=20200803000273" TargetMode="External" Id="rId3768"/><Relationship Type="http://schemas.openxmlformats.org/officeDocument/2006/relationships/hyperlink" Target="https://dart.fss.or.kr/dsaf001/main.do?rcpNo=20170331005003" TargetMode="External" Id="rId3769"/><Relationship Type="http://schemas.openxmlformats.org/officeDocument/2006/relationships/hyperlink" Target="https://dart.fss.or.kr/dsaf001/main.do?rcpNo=20170817000001" TargetMode="External" Id="rId3770"/><Relationship Type="http://schemas.openxmlformats.org/officeDocument/2006/relationships/hyperlink" Target="https://www.kakaocorp.com/page/detail/8366" TargetMode="External" Id="rId3771"/><Relationship Type="http://schemas.openxmlformats.org/officeDocument/2006/relationships/hyperlink" Target="https://byline.network/2017/11/9-3/" TargetMode="External" Id="rId3772"/><Relationship Type="http://schemas.openxmlformats.org/officeDocument/2006/relationships/hyperlink" Target="https://dart.fss.or.kr/dsaf001/main.do?rcpNo=20220328901206" TargetMode="External" Id="rId3773"/><Relationship Type="http://schemas.openxmlformats.org/officeDocument/2006/relationships/hyperlink" Target="https://dart.fss.or.kr/dsaf001/main.do?rcpNo=20240328902895" TargetMode="External" Id="rId3774"/><Relationship Type="http://schemas.openxmlformats.org/officeDocument/2006/relationships/hyperlink" Target="https://dart.fss.or.kr/dsaf001/main.do?rcpNo=20260325000002" TargetMode="External" Id="rId3775"/><Relationship Type="http://schemas.openxmlformats.org/officeDocument/2006/relationships/hyperlink" Target="https://dart.fss.or.kr/dsaf001/main.do?rcpNo=20260619900968" TargetMode="External" Id="rId3776"/><Relationship Type="http://schemas.openxmlformats.org/officeDocument/2006/relationships/hyperlink" Target="https://dart.fss.or.kr/dsaf001/main.do?rcpNo=20260622900255" TargetMode="External" Id="rId3777"/><Relationship Type="http://schemas.openxmlformats.org/officeDocument/2006/relationships/hyperlink" Target="https://dart.fss.or.kr/dsaf001/main.do?rcpNo=20260318001659" TargetMode="External" Id="rId3778"/><Relationship Type="http://schemas.openxmlformats.org/officeDocument/2006/relationships/hyperlink" Target="https://dart.fss.or.kr/dsaf001/main.do?rcpNo=20260318001659" TargetMode="External" Id="rId3779"/><Relationship Type="http://schemas.openxmlformats.org/officeDocument/2006/relationships/hyperlink" Target="https://dart.fss.or.kr/dsaf001/main.do?rcpNo=20170817800005" TargetMode="External" Id="rId3780"/><Relationship Type="http://schemas.openxmlformats.org/officeDocument/2006/relationships/hyperlink" Target="https://dart.fss.or.kr/dsaf001/main.do?rcpNo=20180406000861" TargetMode="External" Id="rId3781"/><Relationship Type="http://schemas.openxmlformats.org/officeDocument/2006/relationships/hyperlink" Target="https://dart.fss.or.kr/dsaf001/main.do?rcpNo=20180330001806" TargetMode="External" Id="rId3782"/><Relationship Type="http://schemas.openxmlformats.org/officeDocument/2006/relationships/hyperlink" Target="https://dart.fss.or.kr/dsaf001/main.do?rcpNo=20181002000568" TargetMode="External" Id="rId3783"/><Relationship Type="http://schemas.openxmlformats.org/officeDocument/2006/relationships/hyperlink" Target="https://dart.fss.or.kr/dsaf001/main.do?rcpNo=20181204000272" TargetMode="External" Id="rId3784"/><Relationship Type="http://schemas.openxmlformats.org/officeDocument/2006/relationships/hyperlink" Target="https://dart.fss.or.kr/dsaf001/main.do?rcpNo=20200213000400" TargetMode="External" Id="rId3785"/><Relationship Type="http://schemas.openxmlformats.org/officeDocument/2006/relationships/hyperlink" Target="https://dart.fss.or.kr/dsaf001/main.do?rcpNo=20200928000431" TargetMode="External" Id="rId3786"/><Relationship Type="http://schemas.openxmlformats.org/officeDocument/2006/relationships/hyperlink" Target="https://dart.fss.or.kr/dsaf001/main.do?rcpNo=20201127001212" TargetMode="External" Id="rId3787"/><Relationship Type="http://schemas.openxmlformats.org/officeDocument/2006/relationships/hyperlink" Target="https://dart.fss.or.kr/dsaf001/main.do?rcpNo=20210726000188" TargetMode="External" Id="rId3788"/><Relationship Type="http://schemas.openxmlformats.org/officeDocument/2006/relationships/hyperlink" Target="https://dart.fss.or.kr/dsaf001/main.do?rcpNo=20210824000302" TargetMode="External" Id="rId3789"/><Relationship Type="http://schemas.openxmlformats.org/officeDocument/2006/relationships/hyperlink" Target="https://dart.fss.or.kr/dsaf001/main.do?rcpNo=20240426000941" TargetMode="External" Id="rId3790"/><Relationship Type="http://schemas.openxmlformats.org/officeDocument/2006/relationships/hyperlink" Target="https://dart.fss.or.kr/dsaf001/main.do?rcpNo=20210318001118" TargetMode="External" Id="rId3791"/><Relationship Type="http://schemas.openxmlformats.org/officeDocument/2006/relationships/hyperlink" Target="https://dart.fss.or.kr/dsaf001/main.do?rcpNo=20230317001061" TargetMode="External" Id="rId3792"/><Relationship Type="http://schemas.openxmlformats.org/officeDocument/2006/relationships/hyperlink" Target="https://news.bizwatch.co.kr/article/mobile/2021/05/04/0007" TargetMode="External" Id="rId3793"/><Relationship Type="http://schemas.openxmlformats.org/officeDocument/2006/relationships/hyperlink" Target="https://dart.fss.or.kr/dsaf001/main.do?rcpNo=20171106000323" TargetMode="External" Id="rId3794"/><Relationship Type="http://schemas.openxmlformats.org/officeDocument/2006/relationships/hyperlink" Target="https://dart.fss.or.kr/dsaf001/main.do?rcpNo=20170328000013" TargetMode="External" Id="rId3795"/><Relationship Type="http://schemas.openxmlformats.org/officeDocument/2006/relationships/hyperlink" Target="https://dart.fss.or.kr/dsaf001/main.do?rcpNo=20210330000166" TargetMode="External" Id="rId3796"/><Relationship Type="http://schemas.openxmlformats.org/officeDocument/2006/relationships/hyperlink" Target="https://dart.fss.or.kr/dsaf001/main.do?rcpNo=20180515001466" TargetMode="External" Id="rId3797"/><Relationship Type="http://schemas.openxmlformats.org/officeDocument/2006/relationships/hyperlink" Target="https://dart.fss.or.kr/dsaf001/main.do?rcpNo=20180330003970" TargetMode="External" Id="rId3798"/><Relationship Type="http://schemas.openxmlformats.org/officeDocument/2006/relationships/hyperlink" Target="https://www.kedglobal.com/newsView/ked201802210001" TargetMode="External" Id="rId3799"/><Relationship Type="http://schemas.openxmlformats.org/officeDocument/2006/relationships/hyperlink" Target="https://dart.fss.or.kr/dsaf001/main.do?rcpNo=20200331002182" TargetMode="External" Id="rId3800"/><Relationship Type="http://schemas.openxmlformats.org/officeDocument/2006/relationships/hyperlink" Target="https://news.mtn.co.kr/news-detail/2024111314553945372" TargetMode="External" Id="rId3801"/><Relationship Type="http://schemas.openxmlformats.org/officeDocument/2006/relationships/hyperlink" Target="https://newstomato.com/ReadNews.aspx?no=787401" TargetMode="External" Id="rId3802"/><Relationship Type="http://schemas.openxmlformats.org/officeDocument/2006/relationships/hyperlink" Target="https://www.kukinews.com/article/view/kuk202003200219" TargetMode="External" Id="rId3803"/><Relationship Type="http://schemas.openxmlformats.org/officeDocument/2006/relationships/hyperlink" Target="https://dart.fss.or.kr/dsaf001/main.do?rcpNo=20260331003637" TargetMode="External" Id="rId3804"/><Relationship Type="http://schemas.openxmlformats.org/officeDocument/2006/relationships/hyperlink" Target="https://dart.fss.or.kr/dsaf001/main.do?rcpNo=20190401004132" TargetMode="External" Id="rId3805"/><Relationship Type="http://schemas.openxmlformats.org/officeDocument/2006/relationships/hyperlink" Target="https://dart.fss.or.kr/dsaf001/main.do?rcpNo=20180214000006" TargetMode="External" Id="rId3806"/><Relationship Type="http://schemas.openxmlformats.org/officeDocument/2006/relationships/hyperlink" Target="https://byline.network/2018/10/17-26/" TargetMode="External" Id="rId3807"/><Relationship Type="http://schemas.openxmlformats.org/officeDocument/2006/relationships/hyperlink" Target="https://dart.fss.or.kr/dsaf001/main.do?rcpNo=20190408001591" TargetMode="External" Id="rId3808"/><Relationship Type="http://schemas.openxmlformats.org/officeDocument/2006/relationships/hyperlink" Target="https://dart.fss.or.kr/dsaf001/main.do?rcpNo=20180515002511" TargetMode="External" Id="rId3809"/><Relationship Type="http://schemas.openxmlformats.org/officeDocument/2006/relationships/hyperlink" Target="https://dart.fss.or.kr/dsaf001/main.do?rcpNo=20180124000408" TargetMode="External" Id="rId3810"/><Relationship Type="http://schemas.openxmlformats.org/officeDocument/2006/relationships/hyperlink" Target="https://query1.finance.yahoo.com/v8/finance/chart/035720.KS?period1=1520812800&amp;period2=1521331200&amp;interval=1d" TargetMode="External" Id="rId3811"/><Relationship Type="http://schemas.openxmlformats.org/officeDocument/2006/relationships/hyperlink" Target="https://dart.fss.or.kr/dsaf001/main.do?rcpNo=20180330002462" TargetMode="External" Id="rId3812"/><Relationship Type="http://schemas.openxmlformats.org/officeDocument/2006/relationships/hyperlink" Target="https://dart.fss.or.kr/dsaf001/main.do?rcpNo=20190401005013" TargetMode="External" Id="rId3813"/><Relationship Type="http://schemas.openxmlformats.org/officeDocument/2006/relationships/hyperlink" Target="https://dart.fss.or.kr/dsaf001/main.do?rcpNo=20200406002026" TargetMode="External" Id="rId3814"/><Relationship Type="http://schemas.openxmlformats.org/officeDocument/2006/relationships/hyperlink" Target="https://dart.fss.or.kr/dsaf001/main.do?rcpNo=20200406002026" TargetMode="External" Id="rId3815"/><Relationship Type="http://schemas.openxmlformats.org/officeDocument/2006/relationships/hyperlink" Target="https://dart.fss.or.kr/dsaf001/main.do?rcpNo=20210604000130" TargetMode="External" Id="rId3816"/><Relationship Type="http://schemas.openxmlformats.org/officeDocument/2006/relationships/hyperlink" Target="https://www.ddaily.co.kr/page/view/2026042009195832049" TargetMode="External" Id="rId3817"/><Relationship Type="http://schemas.openxmlformats.org/officeDocument/2006/relationships/hyperlink" Target="https://www.kakaocorp.com/page/detail/8764" TargetMode="External" Id="rId3818"/><Relationship Type="http://schemas.openxmlformats.org/officeDocument/2006/relationships/hyperlink" Target="https://dart.fss.or.kr/dsaf001/main.do?rcpNo=20180404002646" TargetMode="External" Id="rId3819"/><Relationship Type="http://schemas.openxmlformats.org/officeDocument/2006/relationships/hyperlink" Target="https://dart.fss.or.kr/dsaf001/main.do?rcpNo=20190411000196" TargetMode="External" Id="rId3820"/><Relationship Type="http://schemas.openxmlformats.org/officeDocument/2006/relationships/hyperlink" Target="https://dart.fss.or.kr/dsaf001/main.do?rcpNo=20180418000456" TargetMode="External" Id="rId3821"/><Relationship Type="http://schemas.openxmlformats.org/officeDocument/2006/relationships/hyperlink" Target="https://dart.fss.or.kr/dsaf001/main.do?rcpNo=20180418000498" TargetMode="External" Id="rId3822"/><Relationship Type="http://schemas.openxmlformats.org/officeDocument/2006/relationships/hyperlink" Target="https://dart.fss.or.kr/dsaf001/main.do?rcpNo=20180418800494" TargetMode="External" Id="rId3823"/><Relationship Type="http://schemas.openxmlformats.org/officeDocument/2006/relationships/hyperlink" Target="https://www.ddaily.co.kr/page/view/2024011911342913592" TargetMode="External" Id="rId3824"/><Relationship Type="http://schemas.openxmlformats.org/officeDocument/2006/relationships/hyperlink" Target="https://www.ajunews.com/view/20240121114003499" TargetMode="External" Id="rId3825"/><Relationship Type="http://schemas.openxmlformats.org/officeDocument/2006/relationships/hyperlink" Target="https://news.bizwatch.co.kr/article/mobile/2020/02/13/0005" TargetMode="External" Id="rId3826"/><Relationship Type="http://schemas.openxmlformats.org/officeDocument/2006/relationships/hyperlink" Target="https://dart.fss.or.kr/dsaf001/main.do?rcpNo=20210125000015" TargetMode="External" Id="rId3827"/><Relationship Type="http://schemas.openxmlformats.org/officeDocument/2006/relationships/hyperlink" Target="https://dart.fss.or.kr/dsaf001/main.do?rcpNo=20210308000386" TargetMode="External" Id="rId3828"/><Relationship Type="http://schemas.openxmlformats.org/officeDocument/2006/relationships/hyperlink" Target="https://dart.fss.or.kr/dsaf001/main.do?rcpNo=20180330002462" TargetMode="External" Id="rId3829"/><Relationship Type="http://schemas.openxmlformats.org/officeDocument/2006/relationships/hyperlink" Target="https://dart.fss.or.kr/dsaf001/main.do?rcpNo=20181129000818" TargetMode="External" Id="rId3830"/><Relationship Type="http://schemas.openxmlformats.org/officeDocument/2006/relationships/hyperlink" Target="https://dart.fss.or.kr/dsaf001/main.do?rcpNo=20200330004670" TargetMode="External" Id="rId3831"/><Relationship Type="http://schemas.openxmlformats.org/officeDocument/2006/relationships/hyperlink" Target="https://dart.fss.or.kr/dsaf001/main.do?rcpNo=20181123000004" TargetMode="External" Id="rId3832"/><Relationship Type="http://schemas.openxmlformats.org/officeDocument/2006/relationships/hyperlink" Target="https://dart.fss.or.kr/dsaf001/main.do?rcpNo=20181123000004" TargetMode="External" Id="rId3833"/><Relationship Type="http://schemas.openxmlformats.org/officeDocument/2006/relationships/hyperlink" Target="https://dart.fss.or.kr/dsaf001/main.do?rcpNo=20190917000540" TargetMode="External" Id="rId3834"/><Relationship Type="http://schemas.openxmlformats.org/officeDocument/2006/relationships/hyperlink" Target="https://dart.fss.or.kr/dsaf001/main.do?rcpNo=20210329000924" TargetMode="External" Id="rId3835"/><Relationship Type="http://schemas.openxmlformats.org/officeDocument/2006/relationships/hyperlink" Target="https://dart.fss.or.kr/dsaf001/main.do?rcpNo=20220331003217" TargetMode="External" Id="rId3836"/><Relationship Type="http://schemas.openxmlformats.org/officeDocument/2006/relationships/hyperlink" Target="https://dart.fss.or.kr/dsaf001/main.do?rcpNo=20230331004024" TargetMode="External" Id="rId3837"/><Relationship Type="http://schemas.openxmlformats.org/officeDocument/2006/relationships/hyperlink" Target="https://dart.fss.or.kr/dsaf001/main.do?rcpNo=20200403002704" TargetMode="External" Id="rId3838"/><Relationship Type="http://schemas.openxmlformats.org/officeDocument/2006/relationships/hyperlink" Target="https://dart.fss.or.kr/dsaf001/main.do?rcpNo=20200522000556" TargetMode="External" Id="rId3839"/><Relationship Type="http://schemas.openxmlformats.org/officeDocument/2006/relationships/hyperlink" Target="https://dart.fss.or.kr/dsaf001/main.do?rcpNo=20210525900478" TargetMode="External" Id="rId3840"/><Relationship Type="http://schemas.openxmlformats.org/officeDocument/2006/relationships/hyperlink" Target="https://dart.fss.or.kr/dsaf001/main.do?rcpNo=20260529000449" TargetMode="External" Id="rId3841"/><Relationship Type="http://schemas.openxmlformats.org/officeDocument/2006/relationships/hyperlink" Target="https://www.kakaocorp.com/page/detail/8736" TargetMode="External" Id="rId3842"/><Relationship Type="http://schemas.openxmlformats.org/officeDocument/2006/relationships/hyperlink" Target="https://query1.finance.yahoo.com/v8/finance/chart/KRW=X?period1=1543449600&amp;period2=1544227200&amp;interval=1d" TargetMode="External" Id="rId3843"/><Relationship Type="http://schemas.openxmlformats.org/officeDocument/2006/relationships/hyperlink" Target="https://www.kakaocorp.com/page/detail/8641" TargetMode="External" Id="rId3844"/><Relationship Type="http://schemas.openxmlformats.org/officeDocument/2006/relationships/hyperlink" Target="https://dart.fss.or.kr/dsaf001/main.do?rcpNo=20210329000924" TargetMode="External" Id="rId3845"/><Relationship Type="http://schemas.openxmlformats.org/officeDocument/2006/relationships/hyperlink" Target="https://query1.finance.yahoo.com/v8/finance/chart/035720.KS?period1=1545350400&amp;period2=1546041600&amp;interval=1d" TargetMode="External" Id="rId3846"/><Relationship Type="http://schemas.openxmlformats.org/officeDocument/2006/relationships/hyperlink" Target="https://dart.fss.or.kr/dsaf001/main.do?rcpNo=20200320001206" TargetMode="External" Id="rId3847"/><Relationship Type="http://schemas.openxmlformats.org/officeDocument/2006/relationships/hyperlink" Target="https://dart.fss.or.kr/dsaf001/main.do?rcpNo=20240329003124" TargetMode="External" Id="rId3848"/><Relationship Type="http://schemas.openxmlformats.org/officeDocument/2006/relationships/hyperlink" Target="https://dart.fss.or.kr/dsaf001/main.do?rcpNo=20250328002113" TargetMode="External" Id="rId3849"/><Relationship Type="http://schemas.openxmlformats.org/officeDocument/2006/relationships/hyperlink" Target="https://dart.fss.or.kr/dsaf001/main.do?rcpNo=20260327001465" TargetMode="External" Id="rId3850"/><Relationship Type="http://schemas.openxmlformats.org/officeDocument/2006/relationships/hyperlink" Target="https://dart.fss.or.kr/dsaf001/main.do?rcpNo=20220331003217" TargetMode="External" Id="rId3851"/><Relationship Type="http://schemas.openxmlformats.org/officeDocument/2006/relationships/hyperlink" Target="https://dart.fss.or.kr/dsaf001/main.do?rcpNo=20190322000377" TargetMode="External" Id="rId3852"/><Relationship Type="http://schemas.openxmlformats.org/officeDocument/2006/relationships/hyperlink" Target="https://dart.fss.or.kr/dsaf001/main.do?rcpNo=20201126000285" TargetMode="External" Id="rId3853"/><Relationship Type="http://schemas.openxmlformats.org/officeDocument/2006/relationships/hyperlink" Target="https://dart.fss.or.kr/dsaf001/main.do?rcpNo=20210324000332" TargetMode="External" Id="rId3854"/><Relationship Type="http://schemas.openxmlformats.org/officeDocument/2006/relationships/hyperlink" Target="https://dart.fss.or.kr/dsaf001/main.do?rcpNo=20190401005013" TargetMode="External" Id="rId3855"/><Relationship Type="http://schemas.openxmlformats.org/officeDocument/2006/relationships/hyperlink" Target="https://dart.fss.or.kr/dsaf001/main.do?rcpNo=20190605000055" TargetMode="External" Id="rId3856"/><Relationship Type="http://schemas.openxmlformats.org/officeDocument/2006/relationships/hyperlink" Target="https://m.dailian.co.kr/news/view/769891" TargetMode="External" Id="rId3857"/><Relationship Type="http://schemas.openxmlformats.org/officeDocument/2006/relationships/hyperlink" Target="https://m.dailian.co.kr/news/view/826630" TargetMode="External" Id="rId3858"/><Relationship Type="http://schemas.openxmlformats.org/officeDocument/2006/relationships/hyperlink" Target="https://dart.fss.or.kr/dsaf001/main.do?rcpNo=20210308000386" TargetMode="External" Id="rId3859"/><Relationship Type="http://schemas.openxmlformats.org/officeDocument/2006/relationships/hyperlink" Target="https://dart.fss.or.kr/dsaf001/main.do?rcpNo=20240320000376" TargetMode="External" Id="rId3860"/><Relationship Type="http://schemas.openxmlformats.org/officeDocument/2006/relationships/hyperlink" Target="https://dart.fss.or.kr/dsaf001/main.do?rcpNo=20200330004659" TargetMode="External" Id="rId3861"/><Relationship Type="http://schemas.openxmlformats.org/officeDocument/2006/relationships/hyperlink" Target="https://www.kakaocorp.com/page/detail/8641" TargetMode="External" Id="rId3862"/><Relationship Type="http://schemas.openxmlformats.org/officeDocument/2006/relationships/hyperlink" Target="https://dart.fss.or.kr/dsaf001/main.do?rcpNo=20210125000015" TargetMode="External" Id="rId3863"/><Relationship Type="http://schemas.openxmlformats.org/officeDocument/2006/relationships/hyperlink" Target="https://dart.fss.or.kr/dsaf001/main.do?rcpNo=20190422000074" TargetMode="External" Id="rId3864"/><Relationship Type="http://schemas.openxmlformats.org/officeDocument/2006/relationships/hyperlink" Target="https://dart.fss.or.kr/dsaf001/main.do?rcpNo=20200323000810" TargetMode="External" Id="rId3865"/><Relationship Type="http://schemas.openxmlformats.org/officeDocument/2006/relationships/hyperlink" Target="https://dart.fss.or.kr/dsaf001/main.do?rcpNo=20200320001206" TargetMode="External" Id="rId3866"/><Relationship Type="http://schemas.openxmlformats.org/officeDocument/2006/relationships/hyperlink" Target="https://dart.fss.or.kr/dsaf001/main.do?rcpNo=20210329000924" TargetMode="External" Id="rId3867"/><Relationship Type="http://schemas.openxmlformats.org/officeDocument/2006/relationships/hyperlink" Target="https://www.themusical.co.kr/News/Detail?num=14667" TargetMode="External" Id="rId3868"/><Relationship Type="http://schemas.openxmlformats.org/officeDocument/2006/relationships/hyperlink" Target="https://dart.fss.or.kr/dsaf001/main.do?rcpNo=20200514000982" TargetMode="External" Id="rId3869"/><Relationship Type="http://schemas.openxmlformats.org/officeDocument/2006/relationships/hyperlink" Target="https://dart.fss.or.kr/dsaf001/main.do?rcpNo=20200331002240" TargetMode="External" Id="rId3870"/><Relationship Type="http://schemas.openxmlformats.org/officeDocument/2006/relationships/hyperlink" Target="https://dart.fss.or.kr/dsaf001/main.do?rcpNo=20210330000311" TargetMode="External" Id="rId3871"/><Relationship Type="http://schemas.openxmlformats.org/officeDocument/2006/relationships/hyperlink" Target="https://dart.fss.or.kr/dsaf001/main.do?rcpNo=20240328000492" TargetMode="External" Id="rId3872"/><Relationship Type="http://schemas.openxmlformats.org/officeDocument/2006/relationships/hyperlink" Target="https://dart.fss.or.kr/dsaf001/main.do?rcpNo=20260331004271" TargetMode="External" Id="rId3873"/><Relationship Type="http://schemas.openxmlformats.org/officeDocument/2006/relationships/hyperlink" Target="https://news.bizwatch.co.kr/article/mobile/2025/01/23/0038" TargetMode="External" Id="rId3874"/><Relationship Type="http://schemas.openxmlformats.org/officeDocument/2006/relationships/hyperlink" Target="https://www.ajunews.com/view/20260312140606496" TargetMode="External" Id="rId3875"/><Relationship Type="http://schemas.openxmlformats.org/officeDocument/2006/relationships/hyperlink" Target="https://dart.fss.or.kr/dsaf001/main.do?rcpNo=20260814000547" TargetMode="External" Id="rId3876"/><Relationship Type="http://schemas.openxmlformats.org/officeDocument/2006/relationships/hyperlink" Target="https://news.mtn.co.kr/news-detail/2026052708592575961" TargetMode="External" Id="rId3877"/><Relationship Type="http://schemas.openxmlformats.org/officeDocument/2006/relationships/hyperlink" Target="https://dart.fss.or.kr/dsaf001/main.do?rcpNo=20260813001508" TargetMode="External" Id="rId3878"/><Relationship Type="http://schemas.openxmlformats.org/officeDocument/2006/relationships/hyperlink" Target="https://dart.fss.or.kr/dsaf001/main.do?rcpNo=20260619900968" TargetMode="External" Id="rId3879"/><Relationship Type="http://schemas.openxmlformats.org/officeDocument/2006/relationships/hyperlink" Target="https://dart.fss.or.kr/dsaf001/main.do?rcpNo=20210318001118" TargetMode="External" Id="rId3880"/><Relationship Type="http://schemas.openxmlformats.org/officeDocument/2006/relationships/hyperlink" Target="https://newstomato.com/ReadNews.aspx?no=1196474" TargetMode="External" Id="rId3881"/><Relationship Type="http://schemas.openxmlformats.org/officeDocument/2006/relationships/hyperlink" Target="https://dart.fss.or.kr/dsaf001/main.do?rcpNo=20200514000982" TargetMode="External" Id="rId3882"/><Relationship Type="http://schemas.openxmlformats.org/officeDocument/2006/relationships/hyperlink" Target="https://byline.network/2020/02/12-71/" TargetMode="External" Id="rId3883"/><Relationship Type="http://schemas.openxmlformats.org/officeDocument/2006/relationships/hyperlink" Target="https://dart.fss.or.kr/dsaf001/main.do?rcpNo=20230317001061" TargetMode="External" Id="rId3884"/><Relationship Type="http://schemas.openxmlformats.org/officeDocument/2006/relationships/hyperlink" Target="https://dart.fss.or.kr/dsaf001/main.do?rcpNo=20220331002275" TargetMode="External" Id="rId3885"/><Relationship Type="http://schemas.openxmlformats.org/officeDocument/2006/relationships/hyperlink" Target="https://dart.fss.or.kr/dsaf001/main.do?rcpNo=20240328000492" TargetMode="External" Id="rId3886"/><Relationship Type="http://schemas.openxmlformats.org/officeDocument/2006/relationships/hyperlink" Target="https://dart.fss.or.kr/dsaf001/main.do?rcpNo=20260331004271" TargetMode="External" Id="rId3887"/><Relationship Type="http://schemas.openxmlformats.org/officeDocument/2006/relationships/hyperlink" Target="https://news.mtn.co.kr/news-detail/2023040516141937434" TargetMode="External" Id="rId3888"/><Relationship Type="http://schemas.openxmlformats.org/officeDocument/2006/relationships/hyperlink" Target="https://news.mtn.co.kr/news-detail/2023072412182888141" TargetMode="External" Id="rId3889"/><Relationship Type="http://schemas.openxmlformats.org/officeDocument/2006/relationships/hyperlink" Target="https://www.etoday.co.kr/news/view/2246004" TargetMode="External" Id="rId3890"/><Relationship Type="http://schemas.openxmlformats.org/officeDocument/2006/relationships/hyperlink" Target="https://dart.fss.or.kr/dsaf001/main.do?rcpNo=20240320002052" TargetMode="External" Id="rId3891"/><Relationship Type="http://schemas.openxmlformats.org/officeDocument/2006/relationships/hyperlink" Target="https://dart.fss.or.kr/dsaf001/main.do?rcpNo=20250318001434" TargetMode="External" Id="rId3892"/><Relationship Type="http://schemas.openxmlformats.org/officeDocument/2006/relationships/hyperlink" Target="https://news.mtn.co.kr/news-detail/2026052011111818649" TargetMode="External" Id="rId3893"/><Relationship Type="http://schemas.openxmlformats.org/officeDocument/2006/relationships/hyperlink" Target="https://dart.fss.or.kr/dsaf001/main.do?rcpNo=20260814000547" TargetMode="External" Id="rId3894"/><Relationship Type="http://schemas.openxmlformats.org/officeDocument/2006/relationships/hyperlink" Target="https://dart.fss.or.kr/dsaf001/main.do?rcpNo=20260630000711" TargetMode="External" Id="rId3895"/><Relationship Type="http://schemas.openxmlformats.org/officeDocument/2006/relationships/hyperlink" Target="https://news.mtn.co.kr/news-detail/2026090817551489486" TargetMode="External" Id="rId3896"/><Relationship Type="http://schemas.openxmlformats.org/officeDocument/2006/relationships/hyperlink" Target="https://news.mtn.co.kr/news-detail/2026070709245641325" TargetMode="External" Id="rId3897"/><Relationship Type="http://schemas.openxmlformats.org/officeDocument/2006/relationships/hyperlink" Target="https://dart.fss.or.kr/dsaf001/main.do?rcpNo=20200331002240" TargetMode="External" Id="rId3898"/><Relationship Type="http://schemas.openxmlformats.org/officeDocument/2006/relationships/hyperlink" Target="https://dart.fss.or.kr/dsaf001/main.do?rcpNo=20210330000311" TargetMode="External" Id="rId3899"/><Relationship Type="http://schemas.openxmlformats.org/officeDocument/2006/relationships/hyperlink" Target="https://dart.fss.or.kr/dsaf001/main.do?rcpNo=20240328000492" TargetMode="External" Id="rId3900"/><Relationship Type="http://schemas.openxmlformats.org/officeDocument/2006/relationships/hyperlink" Target="https://dart.fss.or.kr/dsaf001/main.do?rcpNo=20260331004271" TargetMode="External" Id="rId3901"/><Relationship Type="http://schemas.openxmlformats.org/officeDocument/2006/relationships/hyperlink" Target="https://news.bizwatch.co.kr/article/mobile/2025/01/23/0038" TargetMode="External" Id="rId3902"/><Relationship Type="http://schemas.openxmlformats.org/officeDocument/2006/relationships/hyperlink" Target="https://www.ajunews.com/view/20260312140606496" TargetMode="External" Id="rId3903"/><Relationship Type="http://schemas.openxmlformats.org/officeDocument/2006/relationships/hyperlink" Target="https://dart.fss.or.kr/dsaf001/main.do?rcpNo=20260814000547" TargetMode="External" Id="rId3904"/><Relationship Type="http://schemas.openxmlformats.org/officeDocument/2006/relationships/hyperlink" Target="https://news.mtn.co.kr/news-detail/2026052708592575961" TargetMode="External" Id="rId3905"/><Relationship Type="http://schemas.openxmlformats.org/officeDocument/2006/relationships/hyperlink" Target="https://dart.fss.or.kr/dsaf001/main.do?rcpNo=20260813001508" TargetMode="External" Id="rId3906"/><Relationship Type="http://schemas.openxmlformats.org/officeDocument/2006/relationships/hyperlink" Target="https://dart.fss.or.kr/dsaf001/main.do?rcpNo=20260619900968" TargetMode="External" Id="rId3907"/><Relationship Type="http://schemas.openxmlformats.org/officeDocument/2006/relationships/hyperlink" Target="https://dart.fss.or.kr/dsaf001/main.do?rcpNo=20210318001118" TargetMode="External" Id="rId3908"/><Relationship Type="http://schemas.openxmlformats.org/officeDocument/2006/relationships/hyperlink" Target="https://newstomato.com/ReadNews.aspx?no=1196474" TargetMode="External" Id="rId3909"/><Relationship Type="http://schemas.openxmlformats.org/officeDocument/2006/relationships/hyperlink" Target="https://dart.fss.or.kr/dsaf001/main.do?rcpNo=20200409001736" TargetMode="External" Id="rId3910"/><Relationship Type="http://schemas.openxmlformats.org/officeDocument/2006/relationships/hyperlink" Target="https://dart.fss.or.kr/dsaf001/main.do?rcpNo=20210817002037" TargetMode="External" Id="rId3911"/><Relationship Type="http://schemas.openxmlformats.org/officeDocument/2006/relationships/hyperlink" Target="https://dart.fss.or.kr/dsaf001/main.do?rcpNo=20210823800499" TargetMode="External" Id="rId3912"/><Relationship Type="http://schemas.openxmlformats.org/officeDocument/2006/relationships/hyperlink" Target="https://links.sgx.com/1.0.0/corporate-announcements/XGAHCYJZDKS0D2ZX/687301_20211004.2%20SEGL%20-%20Circular.pdf" TargetMode="External" Id="rId3913"/><Relationship Type="http://schemas.openxmlformats.org/officeDocument/2006/relationships/hyperlink" Target="https://dart.fss.or.kr/dsaf001/main.do?rcpNo=20211101800200" TargetMode="External" Id="rId3914"/><Relationship Type="http://schemas.openxmlformats.org/officeDocument/2006/relationships/hyperlink" Target="https://dart.fss.or.kr/dsaf001/main.do?rcpNo=20210318001118" TargetMode="External" Id="rId3915"/><Relationship Type="http://schemas.openxmlformats.org/officeDocument/2006/relationships/hyperlink" Target="https://dart.fss.or.kr/dsaf001/main.do?rcpNo=20210329000924" TargetMode="External" Id="rId3916"/><Relationship Type="http://schemas.openxmlformats.org/officeDocument/2006/relationships/hyperlink" Target="https://dart.fss.or.kr/dsaf001/main.do?rcpNo=20200529000369" TargetMode="External" Id="rId3917"/><Relationship Type="http://schemas.openxmlformats.org/officeDocument/2006/relationships/hyperlink" Target="https://dart.fss.or.kr/dsaf001/main.do?rcpNo=20190531000328" TargetMode="External" Id="rId3918"/><Relationship Type="http://schemas.openxmlformats.org/officeDocument/2006/relationships/hyperlink" Target="https://www.tenasia.co.kr/article/2018012631654" TargetMode="External" Id="rId3919"/><Relationship Type="http://schemas.openxmlformats.org/officeDocument/2006/relationships/hyperlink" Target="https://www.soompi.com/article/1448784wpp/kim-so-hyun-confirmed-to-be-leaving-her-agency" TargetMode="External" Id="rId3920"/><Relationship Type="http://schemas.openxmlformats.org/officeDocument/2006/relationships/hyperlink" Target="https://dart.fss.or.kr/dsaf001/main.do?rcpNo=20220331003217" TargetMode="External" Id="rId3921"/><Relationship Type="http://schemas.openxmlformats.org/officeDocument/2006/relationships/hyperlink" Target="https://www.kakaocorp.com/page/detail/9328?lang=ENG" TargetMode="External" Id="rId3922"/><Relationship Type="http://schemas.openxmlformats.org/officeDocument/2006/relationships/hyperlink" Target="https://dart.fss.or.kr/dsaf001/main.do?rcpNo=20180531001191" TargetMode="External" Id="rId3923"/><Relationship Type="http://schemas.openxmlformats.org/officeDocument/2006/relationships/hyperlink" Target="https://dart.fss.or.kr/dsaf001/main.do?rcpNo=20181206000126" TargetMode="External" Id="rId3924"/><Relationship Type="http://schemas.openxmlformats.org/officeDocument/2006/relationships/hyperlink" Target="https://dart.fss.or.kr/dsaf001/main.do?rcpNo=20200331000581" TargetMode="External" Id="rId3925"/><Relationship Type="http://schemas.openxmlformats.org/officeDocument/2006/relationships/hyperlink" Target="https://dart.fss.or.kr/dsaf001/main.do?rcpNo=20200529000490" TargetMode="External" Id="rId3926"/><Relationship Type="http://schemas.openxmlformats.org/officeDocument/2006/relationships/hyperlink" Target="https://dart.fss.or.kr/dsaf001/main.do?rcpNo=20210531001003" TargetMode="External" Id="rId3927"/><Relationship Type="http://schemas.openxmlformats.org/officeDocument/2006/relationships/hyperlink" Target="https://dart.fss.or.kr/dsaf001/main.do?rcpNo=20220530000442" TargetMode="External" Id="rId3928"/><Relationship Type="http://schemas.openxmlformats.org/officeDocument/2006/relationships/hyperlink" Target="https://dart.fss.or.kr/dsaf001/main.do?rcpNo=20230530000341" TargetMode="External" Id="rId3929"/><Relationship Type="http://schemas.openxmlformats.org/officeDocument/2006/relationships/hyperlink" Target="https://dart.fss.or.kr/dsaf001/main.do?rcpNo=20240530000607" TargetMode="External" Id="rId3930"/><Relationship Type="http://schemas.openxmlformats.org/officeDocument/2006/relationships/hyperlink" Target="https://dart.fss.or.kr/dsaf001/main.do?rcpNo=20250529000656" TargetMode="External" Id="rId3931"/><Relationship Type="http://schemas.openxmlformats.org/officeDocument/2006/relationships/hyperlink" Target="https://dart.fss.or.kr/dsaf001/main.do?rcpNo=20260529000803" TargetMode="External" Id="rId3932"/><Relationship Type="http://schemas.openxmlformats.org/officeDocument/2006/relationships/hyperlink" Target="https://byline.network/2020/11/3-74/" TargetMode="External" Id="rId3933"/><Relationship Type="http://schemas.openxmlformats.org/officeDocument/2006/relationships/hyperlink" Target="https://dart.fss.or.kr/dsaf001/main.do?rcpNo=20190401005013" TargetMode="External" Id="rId3934"/><Relationship Type="http://schemas.openxmlformats.org/officeDocument/2006/relationships/hyperlink" Target="https://dart.fss.or.kr/dsaf001/main.do?rcpNo=20210401000639" TargetMode="External" Id="rId3935"/><Relationship Type="http://schemas.openxmlformats.org/officeDocument/2006/relationships/hyperlink" Target="https://dart.fss.or.kr/dsaf001/main.do?rcpNo=20220331003670" TargetMode="External" Id="rId3936"/><Relationship Type="http://schemas.openxmlformats.org/officeDocument/2006/relationships/hyperlink" Target="https://query1.finance.yahoo.com/v8/finance/chart/KRW=X" TargetMode="External" Id="rId3937"/><Relationship Type="http://schemas.openxmlformats.org/officeDocument/2006/relationships/hyperlink" Target="https://dart.fss.or.kr/dsaf001/main.do?rcpNo=20210222001995" TargetMode="External" Id="rId3938"/><Relationship Type="http://schemas.openxmlformats.org/officeDocument/2006/relationships/hyperlink" Target="https://dart.fss.or.kr/dsaf001/main.do?rcpNo=20210222001275" TargetMode="External" Id="rId3939"/><Relationship Type="http://schemas.openxmlformats.org/officeDocument/2006/relationships/hyperlink" Target="https://dart.fss.or.kr/dsaf001/main.do?rcpNo=20201228000353" TargetMode="External" Id="rId3940"/><Relationship Type="http://schemas.openxmlformats.org/officeDocument/2006/relationships/hyperlink" Target="https://dart.fss.or.kr/dsaf001/main.do?rcpNo=20260407003027" TargetMode="External" Id="rId3941"/><Relationship Type="http://schemas.openxmlformats.org/officeDocument/2006/relationships/hyperlink" Target="https://dart.fss.or.kr/dsaf001/main.do?rcpNo=20260407003025" TargetMode="External" Id="rId3942"/><Relationship Type="http://schemas.openxmlformats.org/officeDocument/2006/relationships/hyperlink" Target="https://dart.fss.or.kr/dsaf001/main.do?rcpNo=20201116001873" TargetMode="External" Id="rId3943"/><Relationship Type="http://schemas.openxmlformats.org/officeDocument/2006/relationships/hyperlink" Target="https://dart.fss.or.kr/dsaf001/main.do?rcpNo=20210318001373" TargetMode="External" Id="rId3944"/><Relationship Type="http://schemas.openxmlformats.org/officeDocument/2006/relationships/hyperlink" Target="https://dart.fss.or.kr/dsaf001/main.do?rcpNo=20200715000299" TargetMode="External" Id="rId3945"/><Relationship Type="http://schemas.openxmlformats.org/officeDocument/2006/relationships/hyperlink" Target="https://dart.fss.or.kr/dsaf001/main.do?rcpNo=20200827000449" TargetMode="External" Id="rId3946"/><Relationship Type="http://schemas.openxmlformats.org/officeDocument/2006/relationships/hyperlink" Target="https://dart.fss.or.kr/dsaf001/main.do?rcpNo=20201005000256" TargetMode="External" Id="rId3947"/><Relationship Type="http://schemas.openxmlformats.org/officeDocument/2006/relationships/hyperlink" Target="https://dart.fss.or.kr/dsaf001/main.do?rcpNo=20201029000428" TargetMode="External" Id="rId3948"/><Relationship Type="http://schemas.openxmlformats.org/officeDocument/2006/relationships/hyperlink" Target="https://dart.fss.or.kr/dsaf001/main.do?rcpNo=20260529000856" TargetMode="External" Id="rId3949"/><Relationship Type="http://schemas.openxmlformats.org/officeDocument/2006/relationships/hyperlink" Target="https://dart.fss.or.kr/dsaf001/main.do?rcpNo=20250917000354" TargetMode="External" Id="rId3950"/><Relationship Type="http://schemas.openxmlformats.org/officeDocument/2006/relationships/hyperlink" Target="https://dart.fss.or.kr/dsaf001/main.do?rcpNo=20220225003259" TargetMode="External" Id="rId3951"/><Relationship Type="http://schemas.openxmlformats.org/officeDocument/2006/relationships/hyperlink" Target="https://dart.fss.or.kr/dsaf001/main.do?rcpNo=20220321001331" TargetMode="External" Id="rId3952"/><Relationship Type="http://schemas.openxmlformats.org/officeDocument/2006/relationships/hyperlink" Target="https://dart.fss.or.kr/dsaf001/main.do?rcpNo=20260827000098" TargetMode="External" Id="rId3953"/><Relationship Type="http://schemas.openxmlformats.org/officeDocument/2006/relationships/hyperlink" Target="https://news.tf.co.kr/read/economy/1849033.htm" TargetMode="External" Id="rId3954"/><Relationship Type="http://schemas.openxmlformats.org/officeDocument/2006/relationships/hyperlink" Target="https://www.inews24.com/view/1351198" TargetMode="External" Id="rId3955"/><Relationship Type="http://schemas.openxmlformats.org/officeDocument/2006/relationships/hyperlink" Target="https://dart.fss.or.kr/dsaf001/main.do?rcpNo=20200409001736" TargetMode="External" Id="rId3956"/><Relationship Type="http://schemas.openxmlformats.org/officeDocument/2006/relationships/hyperlink" Target="https://newstomato.com/ReadNews.aspx?no=1035893" TargetMode="External" Id="rId3957"/><Relationship Type="http://schemas.openxmlformats.org/officeDocument/2006/relationships/hyperlink" Target="https://www.tech42.co.kr/?p=2108" TargetMode="External" Id="rId3958"/><Relationship Type="http://schemas.openxmlformats.org/officeDocument/2006/relationships/hyperlink" Target="https://www.webtoonguide.com/ko/board/news-column/15350" TargetMode="External" Id="rId3959"/><Relationship Type="http://schemas.openxmlformats.org/officeDocument/2006/relationships/hyperlink" Target="https://www.etoday.co.kr/news/view/2013694" TargetMode="External" Id="rId3960"/><Relationship Type="http://schemas.openxmlformats.org/officeDocument/2006/relationships/hyperlink" Target="https://www.tubefilter.com/2017/01/31/fiction-app-radish-3-million-uta-amy-tan/" TargetMode="External" Id="rId3961"/><Relationship Type="http://schemas.openxmlformats.org/officeDocument/2006/relationships/hyperlink" Target="https://dart.fss.or.kr/dsaf001/main.do?rcpNo=20230331004022" TargetMode="External" Id="rId3962"/><Relationship Type="http://schemas.openxmlformats.org/officeDocument/2006/relationships/hyperlink" Target="https://dart.fss.or.kr/dsaf001/main.do?rcpNo=20240329003122" TargetMode="External" Id="rId3963"/><Relationship Type="http://schemas.openxmlformats.org/officeDocument/2006/relationships/hyperlink" Target="https://dart.fss.or.kr/dsaf001/main.do?rcpNo=20250328002112" TargetMode="External" Id="rId3964"/><Relationship Type="http://schemas.openxmlformats.org/officeDocument/2006/relationships/hyperlink" Target="https://www.wuxiaworld.com/news?full=1" TargetMode="External" Id="rId3965"/><Relationship Type="http://schemas.openxmlformats.org/officeDocument/2006/relationships/hyperlink" Target="https://www.webtoonguide.com/ko/board/news-column/15350" TargetMode="External" Id="rId3966"/><Relationship Type="http://schemas.openxmlformats.org/officeDocument/2006/relationships/hyperlink" Target="https://www.tech42.co.kr/%ec%b9%b4%ec%b9%b4%ec%98%a4%ec%97%94%ed%84%b0-%ec%9b%b9%ec%86%8c%ec%84%a4-%ec%9d%b4%ec%96%b4-%ec%9b%b9%ed%88%b0-%ed%94%8c%eb%9e%ab%ed%8f%bc-%ed%83%80%ed%8c%8c%ec%8a%a4-%ec%9d%b8%ec%88%98/" TargetMode="External" Id="rId3967"/><Relationship Type="http://schemas.openxmlformats.org/officeDocument/2006/relationships/hyperlink" Target="https://www.etoday.co.kr/news/view/2013694" TargetMode="External" Id="rId3968"/><Relationship Type="http://schemas.openxmlformats.org/officeDocument/2006/relationships/hyperlink" Target="https://techcrunch.com/2018/03/22/tapas-media/" TargetMode="External" Id="rId3969"/><Relationship Type="http://schemas.openxmlformats.org/officeDocument/2006/relationships/hyperlink" Target="https://dart.fss.or.kr/dsaf001/main.do?rcpNo=20230331004022" TargetMode="External" Id="rId3970"/><Relationship Type="http://schemas.openxmlformats.org/officeDocument/2006/relationships/hyperlink" Target="https://dart.fss.or.kr/dsaf001/main.do?rcpNo=20240329003122" TargetMode="External" Id="rId3971"/><Relationship Type="http://schemas.openxmlformats.org/officeDocument/2006/relationships/hyperlink" Target="https://dart.fss.or.kr/dsaf001/main.do?rcpNo=20250328002112" TargetMode="External" Id="rId3972"/><Relationship Type="http://schemas.openxmlformats.org/officeDocument/2006/relationships/hyperlink" Target="https://www.wuxiaworld.com/news?full=1" TargetMode="External" Id="rId3973"/><Relationship Type="http://schemas.openxmlformats.org/officeDocument/2006/relationships/hyperlink" Target="https://dart.fss.or.kr/dsaf001/main.do?rcpNo=20210511000009" TargetMode="External" Id="rId3974"/><Relationship Type="http://schemas.openxmlformats.org/officeDocument/2006/relationships/hyperlink" Target="https://biz.newdaily.co.kr/site/data/html/2021/06/04/2021060400074.amp.html" TargetMode="External" Id="rId3975"/><Relationship Type="http://schemas.openxmlformats.org/officeDocument/2006/relationships/hyperlink" Target="https://dart.fss.or.kr/dsaf001/main.do?rcpNo=20220331003217" TargetMode="External" Id="rId3976"/><Relationship Type="http://schemas.openxmlformats.org/officeDocument/2006/relationships/hyperlink" Target="https://dart.fss.or.kr/dsaf001/main.do?rcpNo=20220225003070" TargetMode="External" Id="rId3977"/><Relationship Type="http://schemas.openxmlformats.org/officeDocument/2006/relationships/hyperlink" Target="https://dart.fss.or.kr/dsaf001/main.do?rcpNo=20240229002043" TargetMode="External" Id="rId3978"/><Relationship Type="http://schemas.openxmlformats.org/officeDocument/2006/relationships/hyperlink" Target="https://dart.fss.or.kr/dsaf001/main.do?rcpNo=20230530000152" TargetMode="External" Id="rId3979"/><Relationship Type="http://schemas.openxmlformats.org/officeDocument/2006/relationships/hyperlink" Target="https://dart.fss.or.kr/dsaf001/main.do?rcpNo=20250328002113" TargetMode="External" Id="rId3980"/><Relationship Type="http://schemas.openxmlformats.org/officeDocument/2006/relationships/hyperlink" Target="https://dart.fss.or.kr/dsaf001/main.do?rcpNo=20260529000210" TargetMode="External" Id="rId3981"/><Relationship Type="http://schemas.openxmlformats.org/officeDocument/2006/relationships/hyperlink" Target="https://newstomato.com/ReadNews.aspx?no=1035893" TargetMode="External" Id="rId3982"/><Relationship Type="http://schemas.openxmlformats.org/officeDocument/2006/relationships/hyperlink" Target="https://www.tech42.co.kr/?p=2108" TargetMode="External" Id="rId3983"/><Relationship Type="http://schemas.openxmlformats.org/officeDocument/2006/relationships/hyperlink" Target="https://www.etoday.co.kr/news/view/2013694" TargetMode="External" Id="rId3984"/><Relationship Type="http://schemas.openxmlformats.org/officeDocument/2006/relationships/hyperlink" Target="https://www.tubefilter.com/2017/01/31/fiction-app-radish-3-million-uta-amy-tan/" TargetMode="External" Id="rId3985"/><Relationship Type="http://schemas.openxmlformats.org/officeDocument/2006/relationships/hyperlink" Target="https://dart.fss.or.kr/dsaf001/main.do?rcpNo=20220331003215" TargetMode="External" Id="rId3986"/><Relationship Type="http://schemas.openxmlformats.org/officeDocument/2006/relationships/hyperlink" Target="https://dart.fss.or.kr/dsaf001/main.do?rcpNo=20230331004022" TargetMode="External" Id="rId3987"/><Relationship Type="http://schemas.openxmlformats.org/officeDocument/2006/relationships/hyperlink" Target="https://dart.fss.or.kr/dsaf001/main.do?rcpNo=20240329003122" TargetMode="External" Id="rId3988"/><Relationship Type="http://schemas.openxmlformats.org/officeDocument/2006/relationships/hyperlink" Target="https://dart.fss.or.kr/dsaf001/main.do?rcpNo=20250328002112" TargetMode="External" Id="rId3989"/><Relationship Type="http://schemas.openxmlformats.org/officeDocument/2006/relationships/hyperlink" Target="https://www.wuxiaworld.com/news?full=1" TargetMode="External" Id="rId3990"/><Relationship Type="http://schemas.openxmlformats.org/officeDocument/2006/relationships/hyperlink" Target="https://www.webtoonguide.com/ko/board/news-column/15350" TargetMode="External" Id="rId3991"/><Relationship Type="http://schemas.openxmlformats.org/officeDocument/2006/relationships/hyperlink" Target="https://www.tech42.co.kr/%ec%b9%b4%ec%b9%b4%ec%98%a4%ec%97%94%ed%84%b0-%ec%9b%b9%ec%86%8c%ec%84%a4-%ec%9d%b4%ec%96%b4-%ec%9b%b9%ed%88%b0-%ed%94%8c%eb%9e%ab%ed%8f%bc-%ed%83%80%ed%8c%8c%ec%8a%a4-%ec%9d%b8%ec%88%98/" TargetMode="External" Id="rId3992"/><Relationship Type="http://schemas.openxmlformats.org/officeDocument/2006/relationships/hyperlink" Target="https://www.etoday.co.kr/news/view/2013694" TargetMode="External" Id="rId3993"/><Relationship Type="http://schemas.openxmlformats.org/officeDocument/2006/relationships/hyperlink" Target="https://techcrunch.com/2018/03/22/tapas-media/" TargetMode="External" Id="rId3994"/><Relationship Type="http://schemas.openxmlformats.org/officeDocument/2006/relationships/hyperlink" Target="https://dart.fss.or.kr/dsaf001/main.do?rcpNo=20230331004022" TargetMode="External" Id="rId3995"/><Relationship Type="http://schemas.openxmlformats.org/officeDocument/2006/relationships/hyperlink" Target="https://dart.fss.or.kr/dsaf001/main.do?rcpNo=20240329003122" TargetMode="External" Id="rId3996"/><Relationship Type="http://schemas.openxmlformats.org/officeDocument/2006/relationships/hyperlink" Target="https://dart.fss.or.kr/dsaf001/main.do?rcpNo=20250328002112" TargetMode="External" Id="rId3997"/><Relationship Type="http://schemas.openxmlformats.org/officeDocument/2006/relationships/hyperlink" Target="https://www.wuxiaworld.com/news?full=1" TargetMode="External" Id="rId3998"/><Relationship Type="http://schemas.openxmlformats.org/officeDocument/2006/relationships/hyperlink" Target="https://www.webtoonguide.com/ko/board/news-column/15350" TargetMode="External" Id="rId3999"/><Relationship Type="http://schemas.openxmlformats.org/officeDocument/2006/relationships/hyperlink" Target="https://www.tech42.co.kr/%ec%b9%b4%ec%b9%b4%ec%98%a4%ec%97%94%ed%84%b0-%ec%9b%b9%ec%86%8c%ec%84%a4-%ec%9d%b4%ec%96%b4-%ec%9b%b9%ed%88%b0-%ed%94%8c%eb%9e%ab%ed%8f%bc-%ed%83%80%ed%8c%8c%ec%8a%a4-%ec%9d%b8%ec%88%98/" TargetMode="External" Id="rId4000"/><Relationship Type="http://schemas.openxmlformats.org/officeDocument/2006/relationships/hyperlink" Target="https://techcrunch.com/2018/03/22/tapas-media/" TargetMode="External" Id="rId4001"/><Relationship Type="http://schemas.openxmlformats.org/officeDocument/2006/relationships/hyperlink" Target="https://dart.fss.or.kr/dsaf001/main.do?rcpNo=20230331004022" TargetMode="External" Id="rId4002"/><Relationship Type="http://schemas.openxmlformats.org/officeDocument/2006/relationships/hyperlink" Target="https://dart.fss.or.kr/dsaf001/main.do?rcpNo=20240329003122" TargetMode="External" Id="rId4003"/><Relationship Type="http://schemas.openxmlformats.org/officeDocument/2006/relationships/hyperlink" Target="https://dart.fss.or.kr/dsaf001/main.do?rcpNo=20250328002112" TargetMode="External" Id="rId4004"/><Relationship Type="http://schemas.openxmlformats.org/officeDocument/2006/relationships/hyperlink" Target="https://www.wuxiaworld.com/news?full=1" TargetMode="External" Id="rId4005"/><Relationship Type="http://schemas.openxmlformats.org/officeDocument/2006/relationships/hyperlink" Target="https://dart.fss.or.kr/dsaf001/main.do?rcpNo=20260324000136" TargetMode="External" Id="rId4006"/><Relationship Type="http://schemas.openxmlformats.org/officeDocument/2006/relationships/hyperlink" Target="https://dart.fss.or.kr/dsaf001/main.do?rcpNo=20220318000854" TargetMode="External" Id="rId4007"/><Relationship Type="http://schemas.openxmlformats.org/officeDocument/2006/relationships/hyperlink" Target="https://dart.fss.or.kr/dsaf001/main.do?rcpNo=20260325000002" TargetMode="External" Id="rId4008"/><Relationship Type="http://schemas.openxmlformats.org/officeDocument/2006/relationships/hyperlink" Target="https://dart.fss.or.kr/dsaf001/main.do?rcpNo=20260619900968" TargetMode="External" Id="rId4009"/><Relationship Type="http://schemas.openxmlformats.org/officeDocument/2006/relationships/hyperlink" Target="https://dart.fss.or.kr/dsaf001/main.do?rcpNo=20260622900255" TargetMode="External" Id="rId4010"/><Relationship Type="http://schemas.openxmlformats.org/officeDocument/2006/relationships/hyperlink" Target="https://news.mtn.co.kr/news-detail/2025053014454611737" TargetMode="External" Id="rId4011"/><Relationship Type="http://schemas.openxmlformats.org/officeDocument/2006/relationships/hyperlink" Target="https://dealsite.co.kr/articles/93910" TargetMode="External" Id="rId4012"/><Relationship Type="http://schemas.openxmlformats.org/officeDocument/2006/relationships/hyperlink" Target="https://dart.fss.or.kr/dsaf001/main.do?rcpNo=20260318001659" TargetMode="External" Id="rId4013"/><Relationship Type="http://schemas.openxmlformats.org/officeDocument/2006/relationships/hyperlink" Target="https://dealsite.co.kr/articles/164176" TargetMode="External" Id="rId4014"/><Relationship Type="http://schemas.openxmlformats.org/officeDocument/2006/relationships/hyperlink" Target="https://dart.fss.or.kr/dsaf001/main.do?rcpNo=20211112900826" TargetMode="External" Id="rId4015"/><Relationship Type="http://schemas.openxmlformats.org/officeDocument/2006/relationships/hyperlink" Target="https://dart.fss.or.kr/dsaf001/main.do?rcpNo=20211108000276" TargetMode="External" Id="rId4016"/><Relationship Type="http://schemas.openxmlformats.org/officeDocument/2006/relationships/hyperlink" Target="https://dart.fss.or.kr/dsaf001/main.do?rcpNo=20211201000233" TargetMode="External" Id="rId4017"/><Relationship Type="http://schemas.openxmlformats.org/officeDocument/2006/relationships/hyperlink" Target="https://dart.fss.or.kr/dsaf001/main.do?rcpNo=20230331003526" TargetMode="External" Id="rId4018"/><Relationship Type="http://schemas.openxmlformats.org/officeDocument/2006/relationships/hyperlink" Target="https://mobile.newsis.com/view/NISX20211201_0001672114" TargetMode="External" Id="rId4019"/><Relationship Type="http://schemas.openxmlformats.org/officeDocument/2006/relationships/hyperlink" Target="https://dealsite.co.kr/articles/80927" TargetMode="External" Id="rId4020"/><Relationship Type="http://schemas.openxmlformats.org/officeDocument/2006/relationships/hyperlink" Target="https://dart.fss.or.kr/dsaf001/main.do?rcpNo=20220729000563" TargetMode="External" Id="rId4021"/><Relationship Type="http://schemas.openxmlformats.org/officeDocument/2006/relationships/hyperlink" Target="https://dart.fss.or.kr/dsaf001/main.do?rcpNo=20251110000413" TargetMode="External" Id="rId4022"/><Relationship Type="http://schemas.openxmlformats.org/officeDocument/2006/relationships/hyperlink" Target="https://dart.fss.or.kr/dsaf001/main.do?rcpNo=20251210000138" TargetMode="External" Id="rId4023"/><Relationship Type="http://schemas.openxmlformats.org/officeDocument/2006/relationships/hyperlink" Target="https://dart.fss.or.kr/dsaf001/main.do?rcpNo=20230331003526" TargetMode="External" Id="rId4024"/><Relationship Type="http://schemas.openxmlformats.org/officeDocument/2006/relationships/hyperlink" Target="https://dart.fss.or.kr/dsaf001/main.do?rcpNo=20240401003513" TargetMode="External" Id="rId4025"/><Relationship Type="http://schemas.openxmlformats.org/officeDocument/2006/relationships/hyperlink" Target="https://www.kedglobal.com/newsView/ked202211040022" TargetMode="External" Id="rId4026"/><Relationship Type="http://schemas.openxmlformats.org/officeDocument/2006/relationships/hyperlink" Target="https://dart.fss.or.kr/dsaf001/main.do?rcpNo=20130701000201" TargetMode="External" Id="rId4027"/><Relationship Type="http://schemas.openxmlformats.org/officeDocument/2006/relationships/hyperlink" Target="https://asiatimes.com/?p=125318" TargetMode="External" Id="rId4028"/><Relationship Type="http://schemas.openxmlformats.org/officeDocument/2006/relationships/hyperlink" Target="https://www.wuxiaworld.com/about?full=1" TargetMode="External" Id="rId4029"/><Relationship Type="http://schemas.openxmlformats.org/officeDocument/2006/relationships/hyperlink" Target="https://www.koreajoongangdaily.com/business/kakao-entertainment-acquires-hong-kongs-wuxiaworld/11864600" TargetMode="External" Id="rId4030"/><Relationship Type="http://schemas.openxmlformats.org/officeDocument/2006/relationships/hyperlink" Target="https://www.wuxiaworld.com/news?full=1" TargetMode="External" Id="rId4031"/><Relationship Type="http://schemas.openxmlformats.org/officeDocument/2006/relationships/hyperlink" Target="https://www.wuxiaworld.com/blog" TargetMode="External" Id="rId4032"/><Relationship Type="http://schemas.openxmlformats.org/officeDocument/2006/relationships/hyperlink" Target="https://dart.fss.or.kr/dsaf001/main.do?rcpNo=20230331004022" TargetMode="External" Id="rId4033"/><Relationship Type="http://schemas.openxmlformats.org/officeDocument/2006/relationships/hyperlink" Target="https://dart.fss.or.kr/dsaf001/main.do?rcpNo=20240329003122" TargetMode="External" Id="rId4034"/><Relationship Type="http://schemas.openxmlformats.org/officeDocument/2006/relationships/hyperlink" Target="https://dart.fss.or.kr/dsaf001/main.do?rcpNo=20250328002112" TargetMode="External" Id="rId4035"/><Relationship Type="http://schemas.openxmlformats.org/officeDocument/2006/relationships/hyperlink" Target="https://dart.fss.or.kr/dsaf001/main.do?rcpNo=20260814003797" TargetMode="External" Id="rId4036"/><Relationship Type="http://schemas.openxmlformats.org/officeDocument/2006/relationships/hyperlink" Target="https://dart.fss.or.kr/dsaf001/main.do?rcpNo=20260402002444" TargetMode="External" Id="rId4037"/><Relationship Type="http://schemas.openxmlformats.org/officeDocument/2006/relationships/hyperlink" Target="https://dart.fss.or.kr/dsaf001/main.do?rcpNo=20260327001465" TargetMode="External" Id="rId4038"/><Relationship Type="http://schemas.openxmlformats.org/officeDocument/2006/relationships/hyperlink" Target="https://dart.fss.or.kr/dsaf001/main.do?rcpNo=20220830001339" TargetMode="External" Id="rId4039"/><Relationship Type="http://schemas.openxmlformats.org/officeDocument/2006/relationships/hyperlink" Target="https://dart.fss.or.kr/dsaf001/main.do?rcpNo=20240401003549" TargetMode="External" Id="rId4040"/><Relationship Type="http://schemas.openxmlformats.org/officeDocument/2006/relationships/hyperlink" Target="https://dart.fss.or.kr/dsaf001/main.do?rcpNo=20210818000265" TargetMode="External" Id="rId4041"/><Relationship Type="http://schemas.openxmlformats.org/officeDocument/2006/relationships/hyperlink" Target="https://dart.fss.or.kr/dsaf001/main.do?rcpNo=20220331003217" TargetMode="External" Id="rId4042"/><Relationship Type="http://schemas.openxmlformats.org/officeDocument/2006/relationships/hyperlink" Target="https://www.dailian.co.kr/news/view/1048107/" TargetMode="External" Id="rId4043"/><Relationship Type="http://schemas.openxmlformats.org/officeDocument/2006/relationships/hyperlink" Target="https://dart.fss.or.kr/dsaf001/main.do?rcpNo=20260325000002" TargetMode="External" Id="rId4044"/><Relationship Type="http://schemas.openxmlformats.org/officeDocument/2006/relationships/hyperlink" Target="https://dart.fss.or.kr/dsaf001/main.do?rcpNo=20260619900968" TargetMode="External" Id="rId4045"/><Relationship Type="http://schemas.openxmlformats.org/officeDocument/2006/relationships/hyperlink" Target="https://dart.fss.or.kr/dsaf001/main.do?rcpNo=20260622900255" TargetMode="External" Id="rId4046"/><Relationship Type="http://schemas.openxmlformats.org/officeDocument/2006/relationships/hyperlink" Target="https://news.mtn.co.kr/news-detail/2025053014454611737" TargetMode="External" Id="rId4047"/><Relationship Type="http://schemas.openxmlformats.org/officeDocument/2006/relationships/hyperlink" Target="https://dealsite.co.kr/articles/93910" TargetMode="External" Id="rId4048"/><Relationship Type="http://schemas.openxmlformats.org/officeDocument/2006/relationships/hyperlink" Target="https://dart.fss.or.kr/dsaf001/main.do?rcpNo=20230531000677" TargetMode="External" Id="rId4049"/><Relationship Type="http://schemas.openxmlformats.org/officeDocument/2006/relationships/hyperlink" Target="https://dart.fss.or.kr/dsaf001/main.do?rcpNo=20240530000193" TargetMode="External" Id="rId4050"/><Relationship Type="http://schemas.openxmlformats.org/officeDocument/2006/relationships/hyperlink" Target="https://dart.fss.or.kr/dsaf001/main.do?rcpNo=20250530000697" TargetMode="External" Id="rId4051"/><Relationship Type="http://schemas.openxmlformats.org/officeDocument/2006/relationships/hyperlink" Target="https://dart.fss.or.kr/dsaf001/main.do?rcpNo=20260529000183" TargetMode="External" Id="rId4052"/><Relationship Type="http://schemas.openxmlformats.org/officeDocument/2006/relationships/hyperlink" Target="https://www.nextunicorn.kr/content/2b034fa6f1c06165" TargetMode="External" Id="rId4053"/><Relationship Type="http://schemas.openxmlformats.org/officeDocument/2006/relationships/hyperlink" Target="https://dart.fss.or.kr/dsaf001/main.do?rcpNo=20240320002052" TargetMode="External" Id="rId4054"/><Relationship Type="http://schemas.openxmlformats.org/officeDocument/2006/relationships/hyperlink" Target="https://dart.fss.or.kr/dsaf001/main.do?rcpNo=20220318000854" TargetMode="External" Id="rId4055"/><Relationship Type="http://schemas.openxmlformats.org/officeDocument/2006/relationships/hyperlink" Target="https://query1.finance.yahoo.com/v8/finance/chart/KRW=X?period1=1685491200&amp;period2=1686355200&amp;interval=1d" TargetMode="External" Id="rId4056"/><Relationship Type="http://schemas.openxmlformats.org/officeDocument/2006/relationships/hyperlink" Target="https://dart.fss.or.kr/dsaf001/main.do?rcpNo=20190411000196" TargetMode="External" Id="rId4057"/><Relationship Type="http://schemas.openxmlformats.org/officeDocument/2006/relationships/hyperlink" Target="https://dart.fss.or.kr/dsaf001/main.do?rcpNo=20190531000722" TargetMode="External" Id="rId4058"/><Relationship Type="http://schemas.openxmlformats.org/officeDocument/2006/relationships/hyperlink" Target="https://dart.fss.or.kr/dsaf001/main.do?rcpNo=20200331000581" TargetMode="External" Id="rId4059"/><Relationship Type="http://schemas.openxmlformats.org/officeDocument/2006/relationships/hyperlink" Target="https://dart.fss.or.kr/dsaf001/main.do?rcpNo=20200529000446" TargetMode="External" Id="rId4060"/><Relationship Type="http://schemas.openxmlformats.org/officeDocument/2006/relationships/hyperlink" Target="https://dart.fss.or.kr/dsaf001/main.do?rcpNo=20210531000839" TargetMode="External" Id="rId4061"/><Relationship Type="http://schemas.openxmlformats.org/officeDocument/2006/relationships/hyperlink" Target="https://dart.fss.or.kr/dsaf001/main.do?rcpNo=20230328000680" TargetMode="External" Id="rId4062"/><Relationship Type="http://schemas.openxmlformats.org/officeDocument/2006/relationships/hyperlink" Target="https://dart.fss.or.kr/dsaf001/main.do?rcpNo=20240530000421" TargetMode="External" Id="rId4063"/><Relationship Type="http://schemas.openxmlformats.org/officeDocument/2006/relationships/hyperlink" Target="https://dart.fss.or.kr/dsaf001/main.do?rcpNo=20250530000189" TargetMode="External" Id="rId4064"/><Relationship Type="http://schemas.openxmlformats.org/officeDocument/2006/relationships/hyperlink" Target="https://dart.fss.or.kr/dsaf001/main.do?rcpNo=20250331002500" TargetMode="External" Id="rId4065"/><Relationship Type="http://schemas.openxmlformats.org/officeDocument/2006/relationships/hyperlink" Target="https://dart.fss.or.kr/dsaf001/main.do?rcpNo=20260326001365" TargetMode="External" Id="rId4066"/><Relationship Type="http://schemas.openxmlformats.org/officeDocument/2006/relationships/hyperlink" Target="https://dart.fss.or.kr/dsaf001/main.do?rcpNo=20260529000429" TargetMode="External" Id="rId4067"/><Relationship Type="http://schemas.openxmlformats.org/officeDocument/2006/relationships/hyperlink" Target="https://web.archive.org/web/20050520134554/http://ir.yahoo.co.jp:80/jp/release/20050228/20050228.pdf" TargetMode="External" Id="rId4068"/><Relationship Type="http://schemas.openxmlformats.org/officeDocument/2006/relationships/hyperlink" Target="https://web.archive.org/web/20060621061602/http://ir.yahoo.co.jp:80/jp/release/20050412/20050412.pdf" TargetMode="External" Id="rId4069"/><Relationship Type="http://schemas.openxmlformats.org/officeDocument/2006/relationships/hyperlink" Target="https://web.archive.org/web/20060216033651/http://ir.yahoo.co.jp:80/jp/bizres/present/20050420/050420-4q-present-jp-all.pdf" TargetMode="External" Id="rId4070"/><Relationship Type="http://schemas.openxmlformats.org/officeDocument/2006/relationships/hyperlink" Target="https://ssl4.eir-parts.net/doc/2491/tdnet/865859/00.pdf" TargetMode="External" Id="rId4071"/><Relationship Type="http://schemas.openxmlformats.org/officeDocument/2006/relationships/hyperlink" Target="https://ssl4.eir-parts.net/doc/2491/tdnet/1110116/00.pdf" TargetMode="External" Id="rId4072"/><Relationship Type="http://schemas.openxmlformats.org/officeDocument/2006/relationships/hyperlink" Target="https://ssl4.eir-parts.net/doc/2491/tdnet/2554908/00.pdf" TargetMode="External" Id="rId4073"/><Relationship Type="http://schemas.openxmlformats.org/officeDocument/2006/relationships/hyperlink" Target="https://web.archive.org/web/2010/http://i.yimg.jp/images/docs/ir/archives/tanshin/2009/jp0428tanshin.pdf" TargetMode="External" Id="rId4074"/><Relationship Type="http://schemas.openxmlformats.org/officeDocument/2006/relationships/hyperlink" Target="https://s.yimg.jp/images/docs/ir/archives/vsreport/yuho2009-vsreport.pdf" TargetMode="External" Id="rId4075"/><Relationship Type="http://schemas.openxmlformats.org/officeDocument/2006/relationships/hyperlink" Target="https://s.yimg.jp/images/docs/ir/archives/vsreport/yuho2010-vsreport.pdf" TargetMode="External" Id="rId4076"/><Relationship Type="http://schemas.openxmlformats.org/officeDocument/2006/relationships/hyperlink" Target="https://dart.fss.or.kr/dsaf001/main.do?rcpNo=20090401001295" TargetMode="External" Id="rId4077"/><Relationship Type="http://schemas.openxmlformats.org/officeDocument/2006/relationships/hyperlink" Target="https://dart.fss.or.kr/dsaf001/main.do?rcpNo=20120402001722" TargetMode="External" Id="rId4078"/><Relationship Type="http://schemas.openxmlformats.org/officeDocument/2006/relationships/hyperlink" Target="https://dart.fss.or.kr/dsaf001/main.do?rcpNo=20210721000494" TargetMode="External" Id="rId4079"/><Relationship Type="http://schemas.openxmlformats.org/officeDocument/2006/relationships/hyperlink" Target="https://dart.fss.or.kr/dsaf001/main.do?rcpNo=20081226000312" TargetMode="External" Id="rId4080"/><Relationship Type="http://schemas.openxmlformats.org/officeDocument/2006/relationships/hyperlink" Target="https://dart.fss.or.kr/dsaf001/main.do?rcpNo=20060428001443" TargetMode="External" Id="rId4081"/><Relationship Type="http://schemas.openxmlformats.org/officeDocument/2006/relationships/hyperlink" Target="https://www.etoday.co.kr/news/view/92725" TargetMode="External" Id="rId4082"/><Relationship Type="http://schemas.openxmlformats.org/officeDocument/2006/relationships/hyperlink" Target="https://dart.fss.or.kr/dsaf001/main.do?rcpNo=20110331001371" TargetMode="External" Id="rId4083"/><Relationship Type="http://schemas.openxmlformats.org/officeDocument/2006/relationships/hyperlink" Target="https://web.archive.org/web/20141013103938id_/http://i.yimg.jp/images/docs/ir/release/2006/jp20070221.pdf" TargetMode="External" Id="rId4084"/><Relationship Type="http://schemas.openxmlformats.org/officeDocument/2006/relationships/hyperlink" Target="https://s.yimg.jp/images/docs/ir/archives/vsreport/yuho2010-vsreport.pdf" TargetMode="External" Id="rId4085"/><Relationship Type="http://schemas.openxmlformats.org/officeDocument/2006/relationships/hyperlink" Target="http://i.yimg.jp/images/docs/ir/archives/tanshin/2008/jp0425tanshin.pdf" TargetMode="External" Id="rId4086"/><Relationship Type="http://schemas.openxmlformats.org/officeDocument/2006/relationships/hyperlink" Target="http://web.archive.org/web/20111018015213id_/http://www.yumenomachi.co.jp:80/news_release/press/061127.pdf" TargetMode="External" Id="rId4087"/><Relationship Type="http://schemas.openxmlformats.org/officeDocument/2006/relationships/hyperlink" Target="https://en.wikipedia.org/wiki/IXIT_Corporation" TargetMode="External" Id="rId4088"/><Relationship Type="http://schemas.openxmlformats.org/officeDocument/2006/relationships/hyperlink" Target="https://www.federalreserve.gov/releases/h10/hist/dat00_ja.htm" TargetMode="External" Id="rId4089"/><Relationship Type="http://schemas.openxmlformats.org/officeDocument/2006/relationships/hyperlink" Target="https://www.sec.gov/Archives/edgar/data/1011006/000110465903022589/a03-3943_18ka.htm" TargetMode="External" Id="rId4090"/><Relationship Type="http://schemas.openxmlformats.org/officeDocument/2006/relationships/hyperlink" Target="https://s.yimg.jp/images/docs/ir/archives/vsreport/yuho2009-vsreport.pdf" TargetMode="External" Id="rId4091"/><Relationship Type="http://schemas.openxmlformats.org/officeDocument/2006/relationships/hyperlink" Target="https://web.archive.org/web/2010/http://i.yimg.jp:80/images/docs/ir/archives/vsreport/yuho200610-vsreport.pdf" TargetMode="External" Id="rId4092"/><Relationship Type="http://schemas.openxmlformats.org/officeDocument/2006/relationships/hyperlink" Target="https://s.yimg.jp/images/docs/ir/archives/vsreport/yuho2009-vsreport.pdf" TargetMode="External" Id="rId4093"/><Relationship Type="http://schemas.openxmlformats.org/officeDocument/2006/relationships/hyperlink" Target="https://s.yimg.jp/images/docs/ir/archives/vsreport/yuho2009-vsreport.pdf" TargetMode="External" Id="rId4094"/><Relationship Type="http://schemas.openxmlformats.org/officeDocument/2006/relationships/hyperlink" Target="https://ssl4.eir-parts.net/doc/2491/yuho_pdf/0070FKIF/00.pdf" TargetMode="External" Id="rId4095"/><Relationship Type="http://schemas.openxmlformats.org/officeDocument/2006/relationships/hyperlink" Target="https://ssl4.eir-parts.net/doc/2491/yuho_pdf/S0002SDW/00.pdf" TargetMode="External" Id="rId4096"/><Relationship Type="http://schemas.openxmlformats.org/officeDocument/2006/relationships/hyperlink" Target="https://dart.fss.or.kr/dsaf001/main.do?rcpNo=20150331003278" TargetMode="External" Id="rId4097"/><Relationship Type="http://schemas.openxmlformats.org/officeDocument/2006/relationships/hyperlink" Target="https://web.archive.org/web/20121008114844/http://www.yumenomachi.co.jp/news_release/press/20111111.pdf" TargetMode="External" Id="rId4098"/><Relationship Type="http://schemas.openxmlformats.org/officeDocument/2006/relationships/hyperlink" Target="https://media.rakuten-sec.net/articles/-/52656" TargetMode="External" Id="rId4099"/><Relationship Type="http://schemas.openxmlformats.org/officeDocument/2006/relationships/hyperlink" Target="https://query1.finance.yahoo.com/v8/finance/chart/2484.T?period1=1237852800&amp;period2=1238198400&amp;interval=1d&amp;events=split" TargetMode="External" Id="rId4100"/><Relationship Type="http://schemas.openxmlformats.org/officeDocument/2006/relationships/hyperlink" Target="https://web.archive.org/web/20111018021154/http://www.yumenomachi.co.jp/news_release/press/20090326-2.pdf" TargetMode="External" Id="rId4101"/><Relationship Type="http://schemas.openxmlformats.org/officeDocument/2006/relationships/hyperlink" Target="https://www.sec.gov/Archives/edgar/data/1011006/000119312510221089/dex991.htm" TargetMode="External" Id="rId4102"/><Relationship Type="http://schemas.openxmlformats.org/officeDocument/2006/relationships/hyperlink" Target="https://www.sec.gov/Archives/edgar/data/1011006/000119312509199964/dex991.htm" TargetMode="External" Id="rId4103"/><Relationship Type="http://schemas.openxmlformats.org/officeDocument/2006/relationships/hyperlink" Target="https://corp.zozo.com/ir-info/files/pdf/disclosure_jp_34.pdf" TargetMode="External" Id="rId4104"/><Relationship Type="http://schemas.openxmlformats.org/officeDocument/2006/relationships/hyperlink" Target="https://corp.zozo.com/ir-info/files/pdf/past_37.pdf" TargetMode="External" Id="rId4105"/><Relationship Type="http://schemas.openxmlformats.org/officeDocument/2006/relationships/hyperlink" Target="https://corp.zozo.com/ir-info/files/pdf/past_49.pdf" TargetMode="External" Id="rId4106"/><Relationship Type="http://schemas.openxmlformats.org/officeDocument/2006/relationships/hyperlink" Target="https://corp.zozo.com/ir-info/files/pdf/disclosure_jp_121.pdf" TargetMode="External" Id="rId4107"/><Relationship Type="http://schemas.openxmlformats.org/officeDocument/2006/relationships/hyperlink" Target="https://dart.fss.or.kr/dsaf001/main.do?rcpNo=20140331002244" TargetMode="External" Id="rId4108"/><Relationship Type="http://schemas.openxmlformats.org/officeDocument/2006/relationships/hyperlink" Target="https://www.kabutore.biz/event/jyohailist2012.html" TargetMode="External" Id="rId4109"/><Relationship Type="http://schemas.openxmlformats.org/officeDocument/2006/relationships/hyperlink" Target="https://query1.finance.yahoo.com/v8/finance/chart/JPY=X?period1=1331596800&amp;period2=1332028800&amp;interval=1d" TargetMode="External" Id="rId4110"/><Relationship Type="http://schemas.openxmlformats.org/officeDocument/2006/relationships/hyperlink" Target="https://www.ma-cp.com/news/3177/" TargetMode="External" Id="rId4111"/><Relationship Type="http://schemas.openxmlformats.org/officeDocument/2006/relationships/hyperlink" Target="https://irbank.net/E21327" TargetMode="External" Id="rId4112"/><Relationship Type="http://schemas.openxmlformats.org/officeDocument/2006/relationships/hyperlink" Target="https://www.sec.gov/Archives/edgar/data/1011006/000119312514347093/d781891dex991.htm" TargetMode="External" Id="rId4113"/><Relationship Type="http://schemas.openxmlformats.org/officeDocument/2006/relationships/hyperlink" Target="https://www.sec.gov/Archives/edgar/data/1011006/000119312513369190/d588920dex991.htm" TargetMode="External" Id="rId4114"/><Relationship Type="http://schemas.openxmlformats.org/officeDocument/2006/relationships/hyperlink" Target="https://edinetdb.jp/company/E05000/text?fy=2021" TargetMode="External" Id="rId4115"/><Relationship Type="http://schemas.openxmlformats.org/officeDocument/2006/relationships/hyperlink" Target="https://asiajin.com/blog/2012/09/yahoo-japan-community-factory-acquisition/" TargetMode="External" Id="rId4116"/><Relationship Type="http://schemas.openxmlformats.org/officeDocument/2006/relationships/hyperlink" Target="https://www.atpress.ne.jp/news/10777" TargetMode="External" Id="rId4117"/><Relationship Type="http://schemas.openxmlformats.org/officeDocument/2006/relationships/hyperlink" Target="https://internet.watch.impress.co.jp/docs/news/602580.html" TargetMode="External" Id="rId4118"/><Relationship Type="http://schemas.openxmlformats.org/officeDocument/2006/relationships/hyperlink" Target="https://www.kabutore.biz/event/jyohailist2015.html" TargetMode="External" Id="rId4119"/><Relationship Type="http://schemas.openxmlformats.org/officeDocument/2006/relationships/hyperlink" Target="https://disclosure2dl.edinet-fsa.go.jp/searchdocument/pdf/S1004WQ2.pdf" TargetMode="External" Id="rId4120"/><Relationship Type="http://schemas.openxmlformats.org/officeDocument/2006/relationships/hyperlink" Target="https://www2.jpx.co.jp/disc/36790/140120181030426106.pdf" TargetMode="External" Id="rId4121"/><Relationship Type="http://schemas.openxmlformats.org/officeDocument/2006/relationships/hyperlink" Target="https://www2.jpx.co.jp/disc/41930/140120220613577917.pdf" TargetMode="External" Id="rId4122"/><Relationship Type="http://schemas.openxmlformats.org/officeDocument/2006/relationships/hyperlink" Target="https://catr.jp/companies/64607/10693" TargetMode="External" Id="rId4123"/><Relationship Type="http://schemas.openxmlformats.org/officeDocument/2006/relationships/hyperlink" Target="https://web.archive.org/web/2015id_/http://www.yjfx.jp/profile/imgs/disclosure_2014.pdf" TargetMode="External" Id="rId4124"/><Relationship Type="http://schemas.openxmlformats.org/officeDocument/2006/relationships/hyperlink" Target="https://web.archive.org/web/20160810110130id_/http://www.yjfx.jp/profile/imgs/disclosure_2015.pdf" TargetMode="External" Id="rId4125"/><Relationship Type="http://schemas.openxmlformats.org/officeDocument/2006/relationships/hyperlink" Target="https://disclosure2dl.edinet-fsa.go.jp/searchdocument/pdf/S1003O7E.pdf" TargetMode="External" Id="rId4126"/><Relationship Type="http://schemas.openxmlformats.org/officeDocument/2006/relationships/hyperlink" Target="https://www.lycorp.co.jp/ja/ir/library/securities/main/03/teaserItems2/0/linkList/0/link/yuho2018.pdf" TargetMode="External" Id="rId4127"/><Relationship Type="http://schemas.openxmlformats.org/officeDocument/2006/relationships/hyperlink" Target="https://www.lycorp.co.jp/ja/ir/library/securities/main/04/teaserItems2/0/linkList/0/link/yuho2017.pdf" TargetMode="External" Id="rId4128"/><Relationship Type="http://schemas.openxmlformats.org/officeDocument/2006/relationships/hyperlink" Target="https://disclosure2dl.edinet-fsa.go.jp/searchdocument/pdf/S100PPM7.pdf" TargetMode="External" Id="rId4129"/><Relationship Type="http://schemas.openxmlformats.org/officeDocument/2006/relationships/hyperlink" Target="https://www.lycorp.co.jp/ja/ir/library/securities/main/03/teaserItems2/0/linkList/0/link/yuho2018.pdf" TargetMode="External" Id="rId4130"/><Relationship Type="http://schemas.openxmlformats.org/officeDocument/2006/relationships/hyperlink" Target="https://assets.minkabu.jp/news/article_media_content/urn:newsml:tdnet.info:20140625099777/140120140625099777.pdf" TargetMode="External" Id="rId4131"/><Relationship Type="http://schemas.openxmlformats.org/officeDocument/2006/relationships/hyperlink" Target="https://www.lycorp.co.jp/ja/ir/library/securities/main/07/teaserItems2/0/linkList/0/link/yuho2014-vsreport_2.pdf" TargetMode="External" Id="rId4132"/><Relationship Type="http://schemas.openxmlformats.org/officeDocument/2006/relationships/hyperlink" Target="https://www.paypay-card.co.jp/company/history.html" TargetMode="External" Id="rId4133"/><Relationship Type="http://schemas.openxmlformats.org/officeDocument/2006/relationships/hyperlink" Target="https://internet.watch.impress.co.jp/docs/news/300724.html" TargetMode="External" Id="rId4134"/><Relationship Type="http://schemas.openxmlformats.org/officeDocument/2006/relationships/hyperlink" Target="https://web.archive.org/web/20130913005242/http://www.yappa.co.jp:80/company.html" TargetMode="External" Id="rId4135"/><Relationship Type="http://schemas.openxmlformats.org/officeDocument/2006/relationships/hyperlink" Target="https://corp.zozo.com/ir-info/files/pdf/past_85.pdf" TargetMode="External" Id="rId4136"/><Relationship Type="http://schemas.openxmlformats.org/officeDocument/2006/relationships/hyperlink" Target="https://corp.zozo.com/ir-info/files/pdf/past_81.pdf" TargetMode="External" Id="rId4137"/><Relationship Type="http://schemas.openxmlformats.org/officeDocument/2006/relationships/hyperlink" Target="https://corp.zozo.com/ir-info/files/pdf/disclosure_jp_108.pdf" TargetMode="External" Id="rId4138"/><Relationship Type="http://schemas.openxmlformats.org/officeDocument/2006/relationships/hyperlink" Target="https://corp.zozo.com/ir-info/files/pdf/disclosure_jp_167.pdf" TargetMode="External" Id="rId4139"/><Relationship Type="http://schemas.openxmlformats.org/officeDocument/2006/relationships/hyperlink" Target="https://corp.zozo.com/ir-info/files/pdf/disclosure_jp_131.pdf" TargetMode="External" Id="rId4140"/><Relationship Type="http://schemas.openxmlformats.org/officeDocument/2006/relationships/hyperlink" Target="https://corp.zozo.com/ir-info/files/pdf/disclosure_jp_138.pdf" TargetMode="External" Id="rId4141"/><Relationship Type="http://schemas.openxmlformats.org/officeDocument/2006/relationships/hyperlink" Target="https://web.archive.org/web/20171230150348/http://www.magastore.jp:80/" TargetMode="External" Id="rId4142"/><Relationship Type="http://schemas.openxmlformats.org/officeDocument/2006/relationships/hyperlink" Target="https://web.archive.org/web/20190302031838/http://www.magastore.jp/" TargetMode="External" Id="rId4143"/><Relationship Type="http://schemas.openxmlformats.org/officeDocument/2006/relationships/hyperlink" Target="https://kyodonewsprwire.jp/release/201805314497" TargetMode="External" Id="rId4144"/><Relationship Type="http://schemas.openxmlformats.org/officeDocument/2006/relationships/hyperlink" Target="https://assets.minkabu.jp/news/article_media_content/urn:newsml:tdnet.info:20141128086716/140120141128086716.pdf" TargetMode="External" Id="rId4145"/><Relationship Type="http://schemas.openxmlformats.org/officeDocument/2006/relationships/hyperlink" Target="https://assets.minkabu.jp/news/article_media_content/urn:newsml:tdnet.info:20141020060757/140120141020060757.pdf" TargetMode="External" Id="rId4146"/><Relationship Type="http://schemas.openxmlformats.org/officeDocument/2006/relationships/hyperlink" Target="https://web.archive.org/web/20190923054034/https://www.synergy-marketing.co.jp/company/wp/wp-content/uploads/201903.pdf" TargetMode="External" Id="rId4147"/><Relationship Type="http://schemas.openxmlformats.org/officeDocument/2006/relationships/hyperlink" Target="https://web.archive.org/web/20190709230041/https://www.synergy-marketing.co.jp/company/profile/ir/" TargetMode="External" Id="rId4148"/><Relationship Type="http://schemas.openxmlformats.org/officeDocument/2006/relationships/hyperlink" Target="https://disclosure2dl.edinet-fsa.go.jp/searchdocument/pdf/S100IT7Z.pdf" TargetMode="External" Id="rId4149"/><Relationship Type="http://schemas.openxmlformats.org/officeDocument/2006/relationships/hyperlink" Target="https://corp.synergy-marketing.co.jp/company/" TargetMode="External" Id="rId4150"/><Relationship Type="http://schemas.openxmlformats.org/officeDocument/2006/relationships/hyperlink" Target="https://i.yimg.jp/images/docs/ir/release/2014/jp20141022.pdf" TargetMode="External" Id="rId4151"/><Relationship Type="http://schemas.openxmlformats.org/officeDocument/2006/relationships/hyperlink" Target="https://internet.watch.impress.co.jp/docs/news/602580.html" TargetMode="External" Id="rId4152"/><Relationship Type="http://schemas.openxmlformats.org/officeDocument/2006/relationships/hyperlink" Target="https://www.kabutore.biz/event/jyohailist2015.html" TargetMode="External" Id="rId4153"/><Relationship Type="http://schemas.openxmlformats.org/officeDocument/2006/relationships/hyperlink" Target="https://disclosure2dl.edinet-fsa.go.jp/searchdocument/pdf/S1004WQ2.pdf" TargetMode="External" Id="rId4154"/><Relationship Type="http://schemas.openxmlformats.org/officeDocument/2006/relationships/hyperlink" Target="https://www2.jpx.co.jp/disc/36790/140120181030426106.pdf" TargetMode="External" Id="rId4155"/><Relationship Type="http://schemas.openxmlformats.org/officeDocument/2006/relationships/hyperlink" Target="https://www2.jpx.co.jp/disc/41930/140120220613577917.pdf" TargetMode="External" Id="rId4156"/><Relationship Type="http://schemas.openxmlformats.org/officeDocument/2006/relationships/hyperlink" Target="https://catr.jp/companies/64607/10693" TargetMode="External" Id="rId4157"/><Relationship Type="http://schemas.openxmlformats.org/officeDocument/2006/relationships/hyperlink" Target="https://www.hypebot.com/line-messaging-app-acquires-microsofts-mixradio" TargetMode="External" Id="rId4158"/><Relationship Type="http://schemas.openxmlformats.org/officeDocument/2006/relationships/hyperlink" Target="https://query1.finance.yahoo.com/v8/finance/chart/035420.KS?period1=1418601600&amp;period2=1418947200&amp;interval=1d" TargetMode="External" Id="rId4159"/><Relationship Type="http://schemas.openxmlformats.org/officeDocument/2006/relationships/hyperlink" Target="https://techcrunch.com/2014/12/18/mixradio-line/" TargetMode="External" Id="rId4160"/><Relationship Type="http://schemas.openxmlformats.org/officeDocument/2006/relationships/hyperlink" Target="https://weekly.ascii.jp/elem/000/002/628/2628755/" TargetMode="External" Id="rId4161"/><Relationship Type="http://schemas.openxmlformats.org/officeDocument/2006/relationships/hyperlink" Target="https://www.hypebot.com/microsoft-to-spin-off-nokias-mixradio" TargetMode="External" Id="rId4162"/><Relationship Type="http://schemas.openxmlformats.org/officeDocument/2006/relationships/hyperlink" Target="https://techcrunch.com/2014/11/18/microsoft-considering-spinning-out-nokia-mixradio/" TargetMode="External" Id="rId4163"/><Relationship Type="http://schemas.openxmlformats.org/officeDocument/2006/relationships/hyperlink" Target="https://dart.fss.or.kr/dsaf001/main.do?rcpNo=20170331004699" TargetMode="External" Id="rId4164"/><Relationship Type="http://schemas.openxmlformats.org/officeDocument/2006/relationships/hyperlink" Target="https://dart.fss.or.kr/dsaf001/main.do?rcpNo=20170331004699" TargetMode="External" Id="rId4165"/><Relationship Type="http://schemas.openxmlformats.org/officeDocument/2006/relationships/hyperlink" Target="https://www.sec.gov/Archives/edgar/data/1611820/000115752317000925/a51530935.htm" TargetMode="External" Id="rId4166"/><Relationship Type="http://schemas.openxmlformats.org/officeDocument/2006/relationships/hyperlink" Target="https://web.archive.org/web/20150422050617/http://www.dyn.co.jp:80/company/" TargetMode="External" Id="rId4167"/><Relationship Type="http://schemas.openxmlformats.org/officeDocument/2006/relationships/hyperlink" Target="https://web.archive.org/web/20160817040128/http://www.dyn.co.jp:80/company/" TargetMode="External" Id="rId4168"/><Relationship Type="http://schemas.openxmlformats.org/officeDocument/2006/relationships/hyperlink" Target="https://web.archive.org/web/20171002092801/http://www.dyn.co.jp:80/company" TargetMode="External" Id="rId4169"/><Relationship Type="http://schemas.openxmlformats.org/officeDocument/2006/relationships/hyperlink" Target="https://web.archive.org/web/20150811030309/http://www.dyn.co.jp:80/" TargetMode="External" Id="rId4170"/><Relationship Type="http://schemas.openxmlformats.org/officeDocument/2006/relationships/hyperlink" Target="https://catr.jp/companies/c0422/21918" TargetMode="External" Id="rId4171"/><Relationship Type="http://schemas.openxmlformats.org/officeDocument/2006/relationships/hyperlink" Target="https://ssl4.eir-parts.net/doc/2491/yuho_pdf/S100T3JV/00.pdf" TargetMode="External" Id="rId4172"/><Relationship Type="http://schemas.openxmlformats.org/officeDocument/2006/relationships/hyperlink" Target="https://ssl4.eir-parts.net/doc/2491/yuho_pdf/S100XU5J/00.pdf" TargetMode="External" Id="rId4173"/><Relationship Type="http://schemas.openxmlformats.org/officeDocument/2006/relationships/hyperlink" Target="https://assets.minkabu.jp/news/article_media_content/urn:newsml:tdnet.info:20160212414014/140120160212414014.pdf" TargetMode="External" Id="rId4174"/><Relationship Type="http://schemas.openxmlformats.org/officeDocument/2006/relationships/hyperlink" Target="https://assets.ikyu.co.jp/corporate/uploads/2019/10/%E7%AC%AC19%E6%9C%9F-%E6%B1%BA%E7%AE%97%E5%85%AC%E5%91%8A.pdf" TargetMode="External" Id="rId4175"/><Relationship Type="http://schemas.openxmlformats.org/officeDocument/2006/relationships/hyperlink" Target="https://assets.ikyu.co.jp/corporate/uploads/2019/10/%E7%AC%AC20%E6%9C%9F-%E6%B1%BA%E7%AE%97%E5%85%AC%E5%91%8A.pdf" TargetMode="External" Id="rId4176"/><Relationship Type="http://schemas.openxmlformats.org/officeDocument/2006/relationships/hyperlink" Target="https://assets.ikyu.co.jp/corporate/uploads/2019/10/%E7%AC%AC21%E6%9C%9F-%E6%B1%BA%E7%AE%97%E5%85%AC%E5%91%8A.pdf" TargetMode="External" Id="rId4177"/><Relationship Type="http://schemas.openxmlformats.org/officeDocument/2006/relationships/hyperlink" Target="https://query1.finance.yahoo.com/v8/finance/chart/7162.T?period1=1470096000&amp;period2=1471392000&amp;interval=1d" TargetMode="External" Id="rId4178"/><Relationship Type="http://schemas.openxmlformats.org/officeDocument/2006/relationships/hyperlink" Target="https://disclosure2dl.edinet-fsa.go.jp/searchdocument/pdf/S100HU8X.pdf" TargetMode="External" Id="rId4179"/><Relationship Type="http://schemas.openxmlformats.org/officeDocument/2006/relationships/hyperlink" Target="https://disclosure2dl.edinet-fsa.go.jp/searchdocument/pdf/S100WDOL.pdf" TargetMode="External" Id="rId4180"/><Relationship Type="http://schemas.openxmlformats.org/officeDocument/2006/relationships/hyperlink" Target="https://www.am-one.co.jp/pdf/news/377/241011_AMOne_newsrelease.pdf" TargetMode="External" Id="rId4181"/><Relationship Type="http://schemas.openxmlformats.org/officeDocument/2006/relationships/hyperlink" Target="https://disclosure2dl.edinet-fsa.go.jp/searchdocument/pdf/S10096NN.pdf" TargetMode="External" Id="rId4182"/><Relationship Type="http://schemas.openxmlformats.org/officeDocument/2006/relationships/hyperlink" Target="https://www.sec.gov/Archives/edgar/data/1611820/000119312518102738/d661717d20f.htm" TargetMode="External" Id="rId4183"/><Relationship Type="http://schemas.openxmlformats.org/officeDocument/2006/relationships/hyperlink" Target="https://www.sec.gov/Archives/edgar/data/1611820/000119312520287326/d20073d6k.htm" TargetMode="External" Id="rId4184"/><Relationship Type="http://schemas.openxmlformats.org/officeDocument/2006/relationships/hyperlink" Target="https://assets.minkabu.jp/news/article_media_content/urn:newsml:tdnet.info:20201026408398/140120201026408398.pdf" TargetMode="External" Id="rId4185"/><Relationship Type="http://schemas.openxmlformats.org/officeDocument/2006/relationships/hyperlink" Target="https://disclosure2dl.edinet-fsa.go.jp/searchdocument/pdf/S100U2YU.pdf" TargetMode="External" Id="rId4186"/><Relationship Type="http://schemas.openxmlformats.org/officeDocument/2006/relationships/hyperlink" Target="https://disclosure2dl.edinet-fsa.go.jp/searchdocument/pdf/S100UMYQ.pdf" TargetMode="External" Id="rId4187"/><Relationship Type="http://schemas.openxmlformats.org/officeDocument/2006/relationships/hyperlink" Target="https://disclosure2dl.edinet-fsa.go.jp/searchdocument/pdf/S100X153.pdf" TargetMode="External" Id="rId4188"/><Relationship Type="http://schemas.openxmlformats.org/officeDocument/2006/relationships/hyperlink" Target="https://disclosure2dl.edinet-fsa.go.jp/searchdocument/pdf/S100UVPV.pdf" TargetMode="External" Id="rId4189"/><Relationship Type="http://schemas.openxmlformats.org/officeDocument/2006/relationships/hyperlink" Target="https://disclosure2dl.edinet-fsa.go.jp/searchdocument/pdf/S100N5EF.pdf" TargetMode="External" Id="rId4190"/><Relationship Type="http://schemas.openxmlformats.org/officeDocument/2006/relationships/hyperlink" Target="https://navercorp.com/media/pressReleasesDetail?seq=29549" TargetMode="External" Id="rId4191"/><Relationship Type="http://schemas.openxmlformats.org/officeDocument/2006/relationships/hyperlink" Target="https://dart.fss.or.kr/dsaf001/main.do?rcpNo=20180823800002" TargetMode="External" Id="rId4192"/><Relationship Type="http://schemas.openxmlformats.org/officeDocument/2006/relationships/hyperlink" Target="https://dart.fss.or.kr/dsaf001/main.do?rcpNo=20230314001049" TargetMode="External" Id="rId4193"/><Relationship Type="http://schemas.openxmlformats.org/officeDocument/2006/relationships/hyperlink" Target="https://dart.fss.or.kr/dsaf001/main.do?rcpNo=20260313001021" TargetMode="External" Id="rId4194"/><Relationship Type="http://schemas.openxmlformats.org/officeDocument/2006/relationships/hyperlink" Target="https://dart.fss.or.kr/dsaf001/main.do?rcpNo=20260416000551" TargetMode="External" Id="rId4195"/><Relationship Type="http://schemas.openxmlformats.org/officeDocument/2006/relationships/hyperlink" Target="https://www.houjin-bangou.nta.go.jp/henkorireki-johoto.html?selHouzinNo=2010401114858" TargetMode="External" Id="rId4196"/><Relationship Type="http://schemas.openxmlformats.org/officeDocument/2006/relationships/hyperlink" Target="https://assets.minkabu.jp/news/article_media_content/urn:newsml:tdnet.info:20200128451959/140120200128451959.pdf" TargetMode="External" Id="rId4197"/><Relationship Type="http://schemas.openxmlformats.org/officeDocument/2006/relationships/hyperlink" Target="https://disclosure2dl.edinet-fsa.go.jp/searchdocument/pdf/S100IBAN.pdf" TargetMode="External" Id="rId4198"/><Relationship Type="http://schemas.openxmlformats.org/officeDocument/2006/relationships/hyperlink" Target="https://www.sec.gov/Archives/edgar/data/1611820/000119312518102738/d661717d20f.htm" TargetMode="External" Id="rId4199"/><Relationship Type="http://schemas.openxmlformats.org/officeDocument/2006/relationships/hyperlink" Target="https://dart.fss.or.kr/dsaf001/main.do?rcpNo=20210316001214" TargetMode="External" Id="rId4200"/><Relationship Type="http://schemas.openxmlformats.org/officeDocument/2006/relationships/hyperlink" Target="https://query1.finance.yahoo.com/v8/finance/chart/KRW=X?period1=1527984000&amp;period2=1528329600&amp;interval=1d" TargetMode="External" Id="rId4201"/><Relationship Type="http://schemas.openxmlformats.org/officeDocument/2006/relationships/hyperlink" Target="https://dart.fss.or.kr/dsaf001/main.do?rcpNo=20180618000228" TargetMode="External" Id="rId4202"/><Relationship Type="http://schemas.openxmlformats.org/officeDocument/2006/relationships/hyperlink" Target="https://dart.fss.or.kr/dsaf001/main.do?rcpNo=20180326000860" TargetMode="External" Id="rId4203"/><Relationship Type="http://schemas.openxmlformats.org/officeDocument/2006/relationships/hyperlink" Target="https://dart.fss.or.kr/dsaf001/main.do?rcpNo=20180625800533" TargetMode="External" Id="rId4204"/><Relationship Type="http://schemas.openxmlformats.org/officeDocument/2006/relationships/hyperlink" Target="https://dart.fss.or.kr/dsaf001/main.do?rcpNo=20171010000932" TargetMode="External" Id="rId4205"/><Relationship Type="http://schemas.openxmlformats.org/officeDocument/2006/relationships/hyperlink" Target="https://dart.fss.or.kr/dsaf001/main.do?rcpNo=20180330001771" TargetMode="External" Id="rId4206"/><Relationship Type="http://schemas.openxmlformats.org/officeDocument/2006/relationships/hyperlink" Target="https://dart.fss.or.kr/dsaf001/main.do?rcpNo=20180129000149" TargetMode="External" Id="rId4207"/><Relationship Type="http://schemas.openxmlformats.org/officeDocument/2006/relationships/hyperlink" Target="https://dart.fss.or.kr/dsaf001/main.do?rcpNo=20190329003700" TargetMode="External" Id="rId4208"/><Relationship Type="http://schemas.openxmlformats.org/officeDocument/2006/relationships/hyperlink" Target="https://www.lycorp.co.jp/en/ir/news/auto_20230712521007/pdfFile.pdf" TargetMode="External" Id="rId4209"/><Relationship Type="http://schemas.openxmlformats.org/officeDocument/2006/relationships/hyperlink" Target="https://dart.fss.or.kr/dsaf001/main.do?rcpNo=20230728000394" TargetMode="External" Id="rId4210"/><Relationship Type="http://schemas.openxmlformats.org/officeDocument/2006/relationships/hyperlink" Target="https://www.kedglobal.com/newsView/ked201812270001" TargetMode="External" Id="rId4211"/><Relationship Type="http://schemas.openxmlformats.org/officeDocument/2006/relationships/hyperlink" Target="https://dart.fss.or.kr/dsaf001/main.do?rcpNo=20200330004603" TargetMode="External" Id="rId4212"/><Relationship Type="http://schemas.openxmlformats.org/officeDocument/2006/relationships/hyperlink" Target="https://dart.fss.or.kr/dsaf001/main.do?rcpNo=20220304000687" TargetMode="External" Id="rId4213"/><Relationship Type="http://schemas.openxmlformats.org/officeDocument/2006/relationships/hyperlink" Target="https://dart.fss.or.kr/dsaf001/main.do?rcpNo=20230314001049" TargetMode="External" Id="rId4214"/><Relationship Type="http://schemas.openxmlformats.org/officeDocument/2006/relationships/hyperlink" Target="https://dart.fss.or.kr/dsaf001/main.do?rcpNo=20240318000844" TargetMode="External" Id="rId4215"/><Relationship Type="http://schemas.openxmlformats.org/officeDocument/2006/relationships/hyperlink" Target="https://disclosure2dl.edinet-fsa.go.jp/searchdocument/pdf/S100HU8X.pdf" TargetMode="External" Id="rId4216"/><Relationship Type="http://schemas.openxmlformats.org/officeDocument/2006/relationships/hyperlink" Target="https://disclosure2dl.edinet-fsa.go.jp/searchdocument/pdf/S100WDOL.pdf" TargetMode="External" Id="rId4217"/><Relationship Type="http://schemas.openxmlformats.org/officeDocument/2006/relationships/hyperlink" Target="https://www.am-one.co.jp/pdf/news/377/241011_AMOne_newsrelease.pdf" TargetMode="External" Id="rId4218"/><Relationship Type="http://schemas.openxmlformats.org/officeDocument/2006/relationships/hyperlink" Target="https://dart.fss.or.kr/dsaf001/main.do?rcpNo=20230331001135" TargetMode="External" Id="rId4219"/><Relationship Type="http://schemas.openxmlformats.org/officeDocument/2006/relationships/hyperlink" Target="https://www.lycorp.co.jp/en/ir/news/auto_20190425411012/pdfFile.pdf" TargetMode="External" Id="rId4220"/><Relationship Type="http://schemas.openxmlformats.org/officeDocument/2006/relationships/hyperlink" Target="https://disclosure2dl.edinet-fsa.go.jp/searchdocument/pdf/S100IT7Z.pdf" TargetMode="External" Id="rId4221"/><Relationship Type="http://schemas.openxmlformats.org/officeDocument/2006/relationships/hyperlink" Target="https://disclosure2dl.edinet-fsa.go.jp/searchdocument/pdf/S100LJN6.pdf" TargetMode="External" Id="rId4222"/><Relationship Type="http://schemas.openxmlformats.org/officeDocument/2006/relationships/hyperlink" Target="https://disclosure2dl.edinet-fsa.go.jp/searchdocument/pdf/S100O94C.pdf" TargetMode="External" Id="rId4223"/><Relationship Type="http://schemas.openxmlformats.org/officeDocument/2006/relationships/hyperlink" Target="https://disclosure2dl.edinet-fsa.go.jp/searchdocument/pdf/S100QY1D.pdf" TargetMode="External" Id="rId4224"/><Relationship Type="http://schemas.openxmlformats.org/officeDocument/2006/relationships/hyperlink" Target="https://disclosure2dl.edinet-fsa.go.jp/searchdocument/pdf/S100TM4A.pdf" TargetMode="External" Id="rId4225"/><Relationship Type="http://schemas.openxmlformats.org/officeDocument/2006/relationships/hyperlink" Target="https://disclosure2dl.edinet-fsa.go.jp/searchdocument/pdf/S100VYGU.pdf" TargetMode="External" Id="rId4226"/><Relationship Type="http://schemas.openxmlformats.org/officeDocument/2006/relationships/hyperlink" Target="https://corp.zozo.com/ir-info/files/pdf/19002bb7b28f1d462fcaba54a723e0b48eb395eb.pdf" TargetMode="External" Id="rId4227"/><Relationship Type="http://schemas.openxmlformats.org/officeDocument/2006/relationships/hyperlink" Target="https://netshop.impress.co.jp/node/6805" TargetMode="External" Id="rId4228"/><Relationship Type="http://schemas.openxmlformats.org/officeDocument/2006/relationships/hyperlink" Target="https://s.kabutan.jp/news/n201909120560/" TargetMode="External" Id="rId4229"/><Relationship Type="http://schemas.openxmlformats.org/officeDocument/2006/relationships/hyperlink" Target="https://ssl4.eir-parts.net/doc/2491/yuho_pdf/S100NPZ0/00.pdf" TargetMode="External" Id="rId4230"/><Relationship Type="http://schemas.openxmlformats.org/officeDocument/2006/relationships/hyperlink" Target="https://catr.jp/companies/c0422/21918" TargetMode="External" Id="rId4231"/><Relationship Type="http://schemas.openxmlformats.org/officeDocument/2006/relationships/hyperlink" Target="https://ssl4.eir-parts.net/doc/2491/yuho_pdf/S100VG04/00.pdf" TargetMode="External" Id="rId4232"/><Relationship Type="http://schemas.openxmlformats.org/officeDocument/2006/relationships/hyperlink" Target="https://ssl4.eir-parts.net/doc/2491/yuho_pdf/S100XU5J/00.pdf" TargetMode="External" Id="rId4233"/><Relationship Type="http://schemas.openxmlformats.org/officeDocument/2006/relationships/hyperlink" Target="https://ssl4.eir-parts.net/doc/2491/ir_material_for_fiscal_ym1/173534/00.pdf" TargetMode="External" Id="rId4234"/><Relationship Type="http://schemas.openxmlformats.org/officeDocument/2006/relationships/hyperlink" Target="https://ssl4.eir-parts.net/doc/2491/ir_material_for_fiscal_ym1/197910/00.pdf" TargetMode="External" Id="rId4235"/><Relationship Type="http://schemas.openxmlformats.org/officeDocument/2006/relationships/hyperlink" Target="https://ssl4.eir-parts.net/doc/2491/yuho_pdf/S100IAK9/00.pdf" TargetMode="External" Id="rId4236"/><Relationship Type="http://schemas.openxmlformats.org/officeDocument/2006/relationships/hyperlink" Target="https://ssl4.eir-parts.net/doc/2491/tdnet/1753017/00.pdf" TargetMode="External" Id="rId4237"/><Relationship Type="http://schemas.openxmlformats.org/officeDocument/2006/relationships/hyperlink" Target="https://www.travelvoice.jp/20150707-46142" TargetMode="External" Id="rId4238"/><Relationship Type="http://schemas.openxmlformats.org/officeDocument/2006/relationships/hyperlink" Target="https://www.travelvoice.jp/20151213-56754" TargetMode="External" Id="rId4239"/><Relationship Type="http://schemas.openxmlformats.org/officeDocument/2006/relationships/hyperlink" Target="https://dart.fss.or.kr/dsaf001/main.do?rcpNo=20200601000375" TargetMode="External" Id="rId4240"/><Relationship Type="http://schemas.openxmlformats.org/officeDocument/2006/relationships/hyperlink" Target="https://dart.fss.or.kr/dsaf001/main.do?rcpNo=20210528000748" TargetMode="External" Id="rId4241"/><Relationship Type="http://schemas.openxmlformats.org/officeDocument/2006/relationships/hyperlink" Target="https://dart.fss.or.kr/dsaf001/main.do?rcpNo=20220531002779" TargetMode="External" Id="rId4242"/><Relationship Type="http://schemas.openxmlformats.org/officeDocument/2006/relationships/hyperlink" Target="https://dart.fss.or.kr/dsaf001/main.do?rcpNo=20230526000587" TargetMode="External" Id="rId4243"/><Relationship Type="http://schemas.openxmlformats.org/officeDocument/2006/relationships/hyperlink" Target="https://dart.fss.or.kr/dsaf001/main.do?rcpNo=20240528000465" TargetMode="External" Id="rId4244"/><Relationship Type="http://schemas.openxmlformats.org/officeDocument/2006/relationships/hyperlink" Target="https://dart.fss.or.kr/dsaf001/main.do?rcpNo=20210414001815" TargetMode="External" Id="rId4245"/><Relationship Type="http://schemas.openxmlformats.org/officeDocument/2006/relationships/hyperlink" Target="https://dart.fss.or.kr/dsaf001/main.do?rcpNo=20220711000093" TargetMode="External" Id="rId4246"/><Relationship Type="http://schemas.openxmlformats.org/officeDocument/2006/relationships/hyperlink" Target="https://www.lycorp.co.jp/en/ir/news/auto_20230712521007/pdfFile.pdf" TargetMode="External" Id="rId4247"/><Relationship Type="http://schemas.openxmlformats.org/officeDocument/2006/relationships/hyperlink" Target="https://dart.fss.or.kr/dsaf001/main.do?rcpNo=20180330001771" TargetMode="External" Id="rId4248"/><Relationship Type="http://schemas.openxmlformats.org/officeDocument/2006/relationships/hyperlink" Target="https://dart.fss.or.kr/dsaf001/main.do?rcpNo=20201229000559" TargetMode="External" Id="rId4249"/><Relationship Type="http://schemas.openxmlformats.org/officeDocument/2006/relationships/hyperlink" Target="https://dart.fss.or.kr/dsaf001/main.do?rcpNo=20230728000394" TargetMode="External" Id="rId4250"/><Relationship Type="http://schemas.openxmlformats.org/officeDocument/2006/relationships/hyperlink" Target="https://web.archive.org/web/2021id_/https://www.businesswire.com/news/home/20210623005280/en/" TargetMode="External" Id="rId4251"/><Relationship Type="http://schemas.openxmlformats.org/officeDocument/2006/relationships/hyperlink" Target="https://web.archive.org/web/2021id_/https://www.comicsbeat.com/wattpad-webtoon-studios-announced-with-100-million-in-financing/" TargetMode="External" Id="rId4252"/><Relationship Type="http://schemas.openxmlformats.org/officeDocument/2006/relationships/hyperlink" Target="https://www.publishersweekly.com/pw/by-topic/industrynews/publisher-news/article/52413-wattpad-raises-17-3-million.html" TargetMode="External" Id="rId4253"/><Relationship Type="http://schemas.openxmlformats.org/officeDocument/2006/relationships/hyperlink" Target="https://betakit.com/?p=37282" TargetMode="External" Id="rId4254"/><Relationship Type="http://schemas.openxmlformats.org/officeDocument/2006/relationships/hyperlink" Target="https://www.sec.gov/Archives/edgar/data/1997859/000199785925000067/wbtn-20250331.htm" TargetMode="External" Id="rId4255"/><Relationship Type="http://schemas.openxmlformats.org/officeDocument/2006/relationships/hyperlink" Target="https://www.sec.gov/Archives/edgar/data/1997859/000199785926000044/webtoonleadershiptransform.htm" TargetMode="External" Id="rId4256"/><Relationship Type="http://schemas.openxmlformats.org/officeDocument/2006/relationships/hyperlink" Target="https://newstomato.com/ReadNews.aspx?no=1294385" TargetMode="External" Id="rId4257"/><Relationship Type="http://schemas.openxmlformats.org/officeDocument/2006/relationships/hyperlink" Target="https://dart.fss.or.kr/dsaf001/main.do?rcpNo=20220304000687" TargetMode="External" Id="rId4258"/><Relationship Type="http://schemas.openxmlformats.org/officeDocument/2006/relationships/hyperlink" Target="https://dart.fss.or.kr/dsaf001/main.do?rcpNo=20230314001049" TargetMode="External" Id="rId4259"/><Relationship Type="http://schemas.openxmlformats.org/officeDocument/2006/relationships/hyperlink" Target="https://news.mtn.co.kr/news-detail/2023102411531448093" TargetMode="External" Id="rId4260"/><Relationship Type="http://schemas.openxmlformats.org/officeDocument/2006/relationships/hyperlink" Target="https://dart.fss.or.kr/dsaf001/main.do?rcpNo=20220304000687" TargetMode="External" Id="rId4261"/><Relationship Type="http://schemas.openxmlformats.org/officeDocument/2006/relationships/hyperlink" Target="https://sports.khan.co.kr/article/202605270916003" TargetMode="External" Id="rId4262"/><Relationship Type="http://schemas.openxmlformats.org/officeDocument/2006/relationships/hyperlink" Target="https://byline.network/2026/05/27_weverse/" TargetMode="External" Id="rId4263"/><Relationship Type="http://schemas.openxmlformats.org/officeDocument/2006/relationships/hyperlink" Target="https://sports.khan.co.kr/article/202605270916003" TargetMode="External" Id="rId4264"/><Relationship Type="http://schemas.openxmlformats.org/officeDocument/2006/relationships/hyperlink" Target="https://www.softbank.jp/en/corp/news/press/sbkk/2021/20210226_03" TargetMode="External" Id="rId4265"/><Relationship Type="http://schemas.openxmlformats.org/officeDocument/2006/relationships/hyperlink" Target="https://dart.fss.or.kr/dsaf001/main.do?rcpNo=20220711000093" TargetMode="External" Id="rId4266"/><Relationship Type="http://schemas.openxmlformats.org/officeDocument/2006/relationships/hyperlink" Target="https://www.sec.gov/Archives/edgar/data/1611820/000119312520325161/d77095d6k.htm" TargetMode="External" Id="rId4267"/><Relationship Type="http://schemas.openxmlformats.org/officeDocument/2006/relationships/hyperlink" Target="https://dart.fss.or.kr/dsaf001/main.do?rcpNo=20210514001605" TargetMode="External" Id="rId4268"/><Relationship Type="http://schemas.openxmlformats.org/officeDocument/2006/relationships/hyperlink" Target="https://dart.fss.or.kr/dsaf001/main.do?rcpNo=20180326000860" TargetMode="External" Id="rId4269"/><Relationship Type="http://schemas.openxmlformats.org/officeDocument/2006/relationships/hyperlink" Target="https://www.sec.gov/Archives/edgar/data/1611820/000119312519091931/d669530d20f.htm" TargetMode="External" Id="rId4270"/><Relationship Type="http://schemas.openxmlformats.org/officeDocument/2006/relationships/hyperlink" Target="https://dart.fss.or.kr/dsaf001/main.do?rcpNo=20230406002800" TargetMode="External" Id="rId4271"/><Relationship Type="http://schemas.openxmlformats.org/officeDocument/2006/relationships/hyperlink" Target="https://dart.fss.or.kr/dsaf001/main.do?rcpNo=20240305000609" TargetMode="External" Id="rId4272"/><Relationship Type="http://schemas.openxmlformats.org/officeDocument/2006/relationships/hyperlink" Target="https://dart.fss.or.kr/dsaf001/main.do?rcpNo=20231124000551" TargetMode="External" Id="rId4273"/><Relationship Type="http://schemas.openxmlformats.org/officeDocument/2006/relationships/hyperlink" Target="https://www.lycorp.co.jp/en/ir/news/auto_20230712521007/pdfFile.pdf" TargetMode="External" Id="rId4274"/><Relationship Type="http://schemas.openxmlformats.org/officeDocument/2006/relationships/hyperlink" Target="https://dart.fss.or.kr/dsaf001/main.do?rcpNo=20220411002391" TargetMode="External" Id="rId4275"/><Relationship Type="http://schemas.openxmlformats.org/officeDocument/2006/relationships/hyperlink" Target="https://www.dailian.co.kr/news/view/1125617/" TargetMode="External" Id="rId4276"/><Relationship Type="http://schemas.openxmlformats.org/officeDocument/2006/relationships/hyperlink" Target="https://dart.fss.or.kr/dsaf001/main.do?rcpNo=20200409002194" TargetMode="External" Id="rId4277"/><Relationship Type="http://schemas.openxmlformats.org/officeDocument/2006/relationships/hyperlink" Target="https://dart.fss.or.kr/dsaf001/main.do?rcpNo=20230314001049" TargetMode="External" Id="rId4278"/><Relationship Type="http://schemas.openxmlformats.org/officeDocument/2006/relationships/hyperlink" Target="https://thebridge.jp/2021/12/softbank-vision-fund-2-invest-to-snkrdunk" TargetMode="External" Id="rId4279"/><Relationship Type="http://schemas.openxmlformats.org/officeDocument/2006/relationships/hyperlink" Target="https://thebridge.jp/2021/01/snkr-dunk-company-soda-raised-2-5b-yen-from-softbank-ventures-asia" TargetMode="External" Id="rId4280"/><Relationship Type="http://schemas.openxmlformats.org/officeDocument/2006/relationships/hyperlink" Target="https://query1.finance.yahoo.com/v8/finance/chart/JPY=X?period1=1624752000&amp;period2=1625702400&amp;interval=1d" TargetMode="External" Id="rId4281"/><Relationship Type="http://schemas.openxmlformats.org/officeDocument/2006/relationships/hyperlink" Target="https://dart.fss.or.kr/dsaf001/main.do?rcpNo=20210817001824" TargetMode="External" Id="rId4282"/><Relationship Type="http://schemas.openxmlformats.org/officeDocument/2006/relationships/hyperlink" Target="https://dart.fss.or.kr/dsaf001/main.do?rcpNo=20231222000472" TargetMode="External" Id="rId4283"/><Relationship Type="http://schemas.openxmlformats.org/officeDocument/2006/relationships/hyperlink" Target="https://dart.fss.or.kr/dsaf001/main.do?rcpNo=20220322000959" TargetMode="External" Id="rId4284"/><Relationship Type="http://schemas.openxmlformats.org/officeDocument/2006/relationships/hyperlink" Target="https://dart.fss.or.kr/dsaf001/main.do?rcpNo=20230321001334" TargetMode="External" Id="rId4285"/><Relationship Type="http://schemas.openxmlformats.org/officeDocument/2006/relationships/hyperlink" Target="https://dart.fss.or.kr/dsaf001/main.do?rcpNo=20230404003090" TargetMode="External" Id="rId4286"/><Relationship Type="http://schemas.openxmlformats.org/officeDocument/2006/relationships/hyperlink" Target="https://dart.fss.or.kr/dsaf001/main.do?rcpNo=20221027000108" TargetMode="External" Id="rId4287"/><Relationship Type="http://schemas.openxmlformats.org/officeDocument/2006/relationships/hyperlink" Target="https://dart.fss.or.kr/dsaf001/main.do?rcpNo=20220404003246" TargetMode="External" Id="rId4288"/><Relationship Type="http://schemas.openxmlformats.org/officeDocument/2006/relationships/hyperlink" Target="https://dart.fss.or.kr/dsaf001/main.do?rcpNo=20230131000108" TargetMode="External" Id="rId4289"/><Relationship Type="http://schemas.openxmlformats.org/officeDocument/2006/relationships/hyperlink" Target="https://www.sec.gov/Archives/edgar/data/1997859/000119312524169730/d396527d424b4.htm" TargetMode="External" Id="rId4290"/><Relationship Type="http://schemas.openxmlformats.org/officeDocument/2006/relationships/hyperlink" Target="https://www.sec.gov/Archives/edgar/data/1997859/000119312524169730/d396527d424b4.htm" TargetMode="External" Id="rId4291"/><Relationship Type="http://schemas.openxmlformats.org/officeDocument/2006/relationships/hyperlink" Target="https://www.sec.gov/Archives/edgar/data/1997859/000199785926000089/wbtn-20260630.htm" TargetMode="External" Id="rId4292"/><Relationship Type="http://schemas.openxmlformats.org/officeDocument/2006/relationships/hyperlink" Target="https://dart.fss.or.kr/dsaf001/main.do?rcpNo=20260724000279" TargetMode="External" Id="rId4293"/><Relationship Type="http://schemas.openxmlformats.org/officeDocument/2006/relationships/hyperlink" Target="https://eseller365.com/poshmark-acquires-suedeone-sneaker-authenticate/" TargetMode="External" Id="rId4294"/><Relationship Type="http://schemas.openxmlformats.org/officeDocument/2006/relationships/hyperlink" Target="https://www.fool.com/earnings/call-transcripts/2021/11/10/poshmark-inc-posh-q3-2021-earnings-call-transcript/" TargetMode="External" Id="rId4295"/><Relationship Type="http://schemas.openxmlformats.org/officeDocument/2006/relationships/hyperlink" Target="https://www.fool.com/earnings/call-transcripts/2022/03/23/poshmark-inc-posh-q4-2021-earnings-call-transcript/" TargetMode="External" Id="rId4296"/><Relationship Type="http://schemas.openxmlformats.org/officeDocument/2006/relationships/hyperlink" Target="https://www.fool.com/earnings/call-transcripts/2022/05/13/poshmark-inc-posh-q1-2022-earnings-call-transcript/" TargetMode="External" Id="rId4297"/><Relationship Type="http://schemas.openxmlformats.org/officeDocument/2006/relationships/hyperlink" Target="https://www.fool.com/earnings/call-transcripts/2022/08/12/poshmark-inc-posh-q2-2022-earnings-call-transcript/" TargetMode="External" Id="rId4298"/><Relationship Type="http://schemas.openxmlformats.org/officeDocument/2006/relationships/hyperlink" Target="https://efts.sec.gov/LATEST/search-index?q=%22Suede%20One%22&amp;forms=D" TargetMode="External" Id="rId4299"/><Relationship Type="http://schemas.openxmlformats.org/officeDocument/2006/relationships/hyperlink" Target="https://www.sec.gov/Archives/edgar/data/1825480/000095017022005057/posh-20211231.htm" TargetMode="External" Id="rId4300"/><Relationship Type="http://schemas.openxmlformats.org/officeDocument/2006/relationships/hyperlink" Target="https://dart.fss.or.kr/dsaf001/main.do?rcpNo=20200331002504" TargetMode="External" Id="rId4301"/><Relationship Type="http://schemas.openxmlformats.org/officeDocument/2006/relationships/hyperlink" Target="https://navercorp.com/media/pressReleasesDetail?seq=30086" TargetMode="External" Id="rId4302"/><Relationship Type="http://schemas.openxmlformats.org/officeDocument/2006/relationships/hyperlink" Target="https://dart.fss.or.kr/dsaf001/main.do?rcpNo=20230329000963" TargetMode="External" Id="rId4303"/><Relationship Type="http://schemas.openxmlformats.org/officeDocument/2006/relationships/hyperlink" Target="https://dart.fss.or.kr/dsaf001/main.do?rcpNo=20240402003693" TargetMode="External" Id="rId4304"/><Relationship Type="http://schemas.openxmlformats.org/officeDocument/2006/relationships/hyperlink" Target="https://dart.fss.or.kr/dsaf001/main.do?rcpNo=20230329000963" TargetMode="External" Id="rId4305"/><Relationship Type="http://schemas.openxmlformats.org/officeDocument/2006/relationships/hyperlink" Target="https://dart.fss.or.kr/dsaf001/main.do?rcpNo=20240402003693" TargetMode="External" Id="rId4306"/><Relationship Type="http://schemas.openxmlformats.org/officeDocument/2006/relationships/hyperlink" Target="https://dart.fss.or.kr/dsaf001/main.do?rcpNo=20240409003513" TargetMode="External" Id="rId4307"/><Relationship Type="http://schemas.openxmlformats.org/officeDocument/2006/relationships/hyperlink" Target="https://dart.fss.or.kr/dsaf001/main.do?rcpNo=20230314001049" TargetMode="External" Id="rId4308"/><Relationship Type="http://schemas.openxmlformats.org/officeDocument/2006/relationships/hyperlink" Target="https://www.navercorp.com/investment/earnings" TargetMode="External" Id="rId4309"/><Relationship Type="http://schemas.openxmlformats.org/officeDocument/2006/relationships/hyperlink" Target="https://dealsite.co.kr/articles/169886" TargetMode="External" Id="rId4310"/><Relationship Type="http://schemas.openxmlformats.org/officeDocument/2006/relationships/hyperlink" Target="https://dealsite.co.kr/articles/85618" TargetMode="External" Id="rId4311"/><Relationship Type="http://schemas.openxmlformats.org/officeDocument/2006/relationships/hyperlink" Target="https://dart.fss.or.kr/dsaf001/main.do?rcpNo=20230331001135" TargetMode="External" Id="rId4312"/><Relationship Type="http://schemas.openxmlformats.org/officeDocument/2006/relationships/hyperlink" Target="https://dart.fss.or.kr/dsaf001/main.do?rcpNo=20220704000278" TargetMode="External" Id="rId4313"/><Relationship Type="http://schemas.openxmlformats.org/officeDocument/2006/relationships/hyperlink" Target="https://dart.fss.or.kr/dsaf001/main.do?rcpNo=20230405002629" TargetMode="External" Id="rId4314"/><Relationship Type="http://schemas.openxmlformats.org/officeDocument/2006/relationships/hyperlink" Target="https://dart.fss.or.kr/dsaf001/main.do?rcpNo=20230321001329" TargetMode="External" Id="rId4315"/><Relationship Type="http://schemas.openxmlformats.org/officeDocument/2006/relationships/hyperlink" Target="https://www.newsis.com/view/NISX20260615_0003669979" TargetMode="External" Id="rId4316"/><Relationship Type="http://schemas.openxmlformats.org/officeDocument/2006/relationships/hyperlink" Target="https://dealsite.co.kr/articles/112887" TargetMode="External" Id="rId4317"/><Relationship Type="http://schemas.openxmlformats.org/officeDocument/2006/relationships/hyperlink" Target="https://dart.fss.or.kr/dsaf001/main.do?rcpNo=20210316001214" TargetMode="External" Id="rId4318"/><Relationship Type="http://schemas.openxmlformats.org/officeDocument/2006/relationships/hyperlink" Target="https://dart.fss.or.kr/dsaf001/main.do?rcpNo=20220304000687" TargetMode="External" Id="rId4319"/><Relationship Type="http://schemas.openxmlformats.org/officeDocument/2006/relationships/hyperlink" Target="https://dart.fss.or.kr/dsaf001/main.do?rcpNo=20220720000319" TargetMode="External" Id="rId4320"/><Relationship Type="http://schemas.openxmlformats.org/officeDocument/2006/relationships/hyperlink" Target="https://dart.fss.or.kr/dsaf001/main.do?rcpNo=20230726000399" TargetMode="External" Id="rId4321"/><Relationship Type="http://schemas.openxmlformats.org/officeDocument/2006/relationships/hyperlink" Target="https://dart.fss.or.kr/dsaf001/main.do?rcpNo=20260724000279" TargetMode="External" Id="rId4322"/><Relationship Type="http://schemas.openxmlformats.org/officeDocument/2006/relationships/hyperlink" Target="https://dart.fss.or.kr/dsaf001/main.do?rcpNo=20260331004113" TargetMode="External" Id="rId4323"/><Relationship Type="http://schemas.openxmlformats.org/officeDocument/2006/relationships/hyperlink" Target="https://dart.fss.or.kr/dsaf001/main.do?rcpNo=20240329003581" TargetMode="External" Id="rId4324"/><Relationship Type="http://schemas.openxmlformats.org/officeDocument/2006/relationships/hyperlink" Target="https://www.sec.gov/Archives/edgar/data/1997859/000119312524169730/d396527d424b4.htm" TargetMode="External" Id="rId4325"/><Relationship Type="http://schemas.openxmlformats.org/officeDocument/2006/relationships/hyperlink" Target="https://dart.fss.or.kr/dsaf001/main.do?rcpNo=20220718000156" TargetMode="External" Id="rId4326"/><Relationship Type="http://schemas.openxmlformats.org/officeDocument/2006/relationships/hyperlink" Target="https://dart.fss.or.kr/dsaf001/main.do?rcpNo=20260410000429" TargetMode="External" Id="rId4327"/><Relationship Type="http://schemas.openxmlformats.org/officeDocument/2006/relationships/hyperlink" Target="https://www.sec.gov/Archives/edgar/data/1825480/000119312522292273/d387579ddefm14a.htm" TargetMode="External" Id="rId4328"/><Relationship Type="http://schemas.openxmlformats.org/officeDocument/2006/relationships/hyperlink" Target="https://www.sec.gov/Archives/edgar/data/1825480/000119312521009089/d66583d424b4.htm" TargetMode="External" Id="rId4329"/><Relationship Type="http://schemas.openxmlformats.org/officeDocument/2006/relationships/hyperlink" Target="https://dart.fss.or.kr/dsaf001/main.do?rcpNo=20230512001100" TargetMode="External" Id="rId4330"/><Relationship Type="http://schemas.openxmlformats.org/officeDocument/2006/relationships/hyperlink" Target="https://dart.fss.or.kr/dsaf001/main.do?rcpNo=20240318000844" TargetMode="External" Id="rId4331"/><Relationship Type="http://schemas.openxmlformats.org/officeDocument/2006/relationships/hyperlink" Target="https://dart.fss.or.kr/dsaf001/main.do?rcpNo=20240318000844" TargetMode="External" Id="rId4332"/><Relationship Type="http://schemas.openxmlformats.org/officeDocument/2006/relationships/hyperlink" Target="https://www.sec.gov/Archives/edgar/data/1825480/000119312522257206/0001193125-22-257206-index.htm" TargetMode="External" Id="rId4333"/><Relationship Type="http://schemas.openxmlformats.org/officeDocument/2006/relationships/hyperlink" Target="https://techcrunch.com/2023/10/19/poshmark-international/amp" TargetMode="External" Id="rId4334"/><Relationship Type="http://schemas.openxmlformats.org/officeDocument/2006/relationships/hyperlink" Target="https://techcrunch.com/2023/02/24/poshmark-lays-off-employees-just-two-months-after-being-acquired-by-naver/" TargetMode="External" Id="rId4335"/><Relationship Type="http://schemas.openxmlformats.org/officeDocument/2006/relationships/hyperlink" Target="https://www.koreajoongangdaily.com/business/naver-lays-off-employees-though-only-dozens-and-overseas/10825340" TargetMode="External" Id="rId4336"/><Relationship Type="http://schemas.openxmlformats.org/officeDocument/2006/relationships/hyperlink" Target="https://news.mtn.co.kr/news-detail/2023072015001165282" TargetMode="External" Id="rId4337"/><Relationship Type="http://schemas.openxmlformats.org/officeDocument/2006/relationships/hyperlink" Target="https://www.navercorp.com/api/article/download/0ce4e7c3-c1ab-4628-9848-baecc3cfcf86" TargetMode="External" Id="rId4338"/><Relationship Type="http://schemas.openxmlformats.org/officeDocument/2006/relationships/hyperlink" Target="https://www.fnnews.com/news/202608070839075398" TargetMode="External" Id="rId4339"/><Relationship Type="http://schemas.openxmlformats.org/officeDocument/2006/relationships/hyperlink" Target="https://en.edaily.co.kr/news/eda202608075217/" TargetMode="External" Id="rId4340"/><Relationship Type="http://schemas.openxmlformats.org/officeDocument/2006/relationships/hyperlink" Target="https://dealsite.co.kr/articles/170690" TargetMode="External" Id="rId4341"/><Relationship Type="http://schemas.openxmlformats.org/officeDocument/2006/relationships/hyperlink" Target="https://listperfectly.com/?p=11786" TargetMode="External" Id="rId4342"/><Relationship Type="http://schemas.openxmlformats.org/officeDocument/2006/relationships/hyperlink" Target="https://www.valueaddedresource.net/lindas-stuff-consignment-moves-ebay-poshmark/" TargetMode="External" Id="rId4343"/><Relationship Type="http://schemas.openxmlformats.org/officeDocument/2006/relationships/hyperlink" Target="https://dart.fss.or.kr/dsaf001/main.do?rcpNo=20240329003581" TargetMode="External" Id="rId4344"/><Relationship Type="http://schemas.openxmlformats.org/officeDocument/2006/relationships/hyperlink" Target="https://dart.fss.or.kr/dsaf001/main.do?rcpNo=20260331004113" TargetMode="External" Id="rId4345"/><Relationship Type="http://schemas.openxmlformats.org/officeDocument/2006/relationships/hyperlink" Target="https://globalventuring.com/china-literature-obu-investment" TargetMode="External" Id="rId4346"/><Relationship Type="http://schemas.openxmlformats.org/officeDocument/2006/relationships/hyperlink" Target="https://www.sec.gov/Archives/edgar/data/1997859/000119312524169730/d396527d424b4.htm" TargetMode="External" Id="rId4347"/><Relationship Type="http://schemas.openxmlformats.org/officeDocument/2006/relationships/hyperlink" Target="https://www.sec.gov/Archives/edgar/data/1997859/000119312524169730/d396527d424b4.htm" TargetMode="External" Id="rId4348"/><Relationship Type="http://schemas.openxmlformats.org/officeDocument/2006/relationships/hyperlink" Target="https://dart.fss.or.kr/dsaf001/main.do?rcpNo=20250331000472" TargetMode="External" Id="rId4349"/><Relationship Type="http://schemas.openxmlformats.org/officeDocument/2006/relationships/hyperlink" Target="https://www.mt.co.kr/future/2023/03/01/2023022711043926550" TargetMode="External" Id="rId4350"/><Relationship Type="http://schemas.openxmlformats.org/officeDocument/2006/relationships/hyperlink" Target="https://dart.fss.or.kr/dsaf001/main.do?rcpNo=20260407000447" TargetMode="External" Id="rId4351"/><Relationship Type="http://schemas.openxmlformats.org/officeDocument/2006/relationships/hyperlink" Target="https://dart.fss.or.kr/dsaf001/main.do?rcpNo=20240122900370" TargetMode="External" Id="rId4352"/><Relationship Type="http://schemas.openxmlformats.org/officeDocument/2006/relationships/hyperlink" Target="https://dart.fss.or.kr/dsaf001/main.do?rcpNo=20240403002703" TargetMode="External" Id="rId4353"/><Relationship Type="http://schemas.openxmlformats.org/officeDocument/2006/relationships/hyperlink" Target="https://dart.fss.or.kr/dsaf001/main.do?rcpNo=20230412002751" TargetMode="External" Id="rId4354"/><Relationship Type="http://schemas.openxmlformats.org/officeDocument/2006/relationships/hyperlink" Target="https://query1.finance.yahoo.com/v8/finance/chart/KRW=X?period1=1702684800&amp;period2=1703376000&amp;interval=1d" TargetMode="External" Id="rId4355"/><Relationship Type="http://schemas.openxmlformats.org/officeDocument/2006/relationships/hyperlink" Target="https://thebridge.jp/2021/01/snkr-dunk-company-soda-raised-2-5b-yen-from-softbank-ventures-asia" TargetMode="External" Id="rId4356"/><Relationship Type="http://schemas.openxmlformats.org/officeDocument/2006/relationships/hyperlink" Target="https://www.value-press.com/pressrelease/285750" TargetMode="External" Id="rId4357"/><Relationship Type="http://schemas.openxmlformats.org/officeDocument/2006/relationships/hyperlink" Target="https://www.fashionsnap.com/article/2021-07-29/snkrdunk-monokabu/" TargetMode="External" Id="rId4358"/><Relationship Type="http://schemas.openxmlformats.org/officeDocument/2006/relationships/hyperlink" Target="https://dart.fss.or.kr/dsaf001/main.do?rcpNo=20240329001064" TargetMode="External" Id="rId4359"/><Relationship Type="http://schemas.openxmlformats.org/officeDocument/2006/relationships/hyperlink" Target="https://dart.fss.or.kr/dsaf001/main.do?rcpNo=20260316001419" TargetMode="External" Id="rId4360"/><Relationship Type="http://schemas.openxmlformats.org/officeDocument/2006/relationships/hyperlink" Target="https://dart.fss.or.kr/dsaf001/main.do?rcpNo=20250317000727" TargetMode="External" Id="rId4361"/><Relationship Type="http://schemas.openxmlformats.org/officeDocument/2006/relationships/hyperlink" Target="https://dart.fss.or.kr/dsaf001/main.do?rcpNo=20240403002703" TargetMode="External" Id="rId4362"/><Relationship Type="http://schemas.openxmlformats.org/officeDocument/2006/relationships/hyperlink" Target="https://www.navercorp.com/api/article/download/46472935-7f10-4891-8904-7140721d33e9" TargetMode="External" Id="rId4363"/><Relationship Type="http://schemas.openxmlformats.org/officeDocument/2006/relationships/hyperlink" Target="https://www.navercorp.com/api/article/download/0ce4e7c3-c1ab-4628-9848-baecc3cfcf86" TargetMode="External" Id="rId4364"/><Relationship Type="http://schemas.openxmlformats.org/officeDocument/2006/relationships/hyperlink" Target="https://www.navercorp.com/api/article/download/a769655e-43a9-4be8-8e78-d091981b1803" TargetMode="External" Id="rId4365"/><Relationship Type="http://schemas.openxmlformats.org/officeDocument/2006/relationships/hyperlink" Target="https://dart.fss.or.kr/dsaf001/main.do?rcpNo=20220401003163" TargetMode="External" Id="rId4366"/><Relationship Type="http://schemas.openxmlformats.org/officeDocument/2006/relationships/hyperlink" Target="https://dart.fss.or.kr/dsaf001/main.do?rcpNo=20260313001021" TargetMode="External" Id="rId4367"/><Relationship Type="http://schemas.openxmlformats.org/officeDocument/2006/relationships/hyperlink" Target="https://www.heraldk.com/article/2026040921284546956" TargetMode="External" Id="rId4368"/><Relationship Type="http://schemas.openxmlformats.org/officeDocument/2006/relationships/hyperlink" Target="https://www.fashionsnap.com/article/2023-10-04/soda-kream/" TargetMode="External" Id="rId4369"/></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0" customWidth="1" min="2" max="2"/>
  </cols>
  <sheetData>
    <row r="1">
      <c r="A1" s="1" t="inlineStr">
        <is>
          <t>M&amp;A 188건 수집 시트</t>
        </is>
      </c>
    </row>
    <row r="2">
      <c r="A2" s="2" t="inlineStr"/>
    </row>
    <row r="3">
      <c r="A3" s="2" t="inlineStr">
        <is>
          <t>원본</t>
        </is>
      </c>
      <c r="B3" s="3" t="inlineStr">
        <is>
          <t>meeting/20261102/MA188_수집시트.csv, MA188_근거.csv (이 파일은 그 CSV를 nbs/ma188_export_xlsx.py로 옮긴 것)</t>
        </is>
      </c>
    </row>
    <row r="4">
      <c r="A4" s="2" t="inlineStr">
        <is>
          <t>내용</t>
        </is>
      </c>
      <c r="B4" s="3" t="inlineStr">
        <is>
          <t>CJ ENM 30·Kakao 74·Naver 84, 거래 188건과 근거 4371행. 설계와 결과 해석은 meeting/20261102/주차연구정리_20261102.md</t>
        </is>
      </c>
    </row>
    <row r="5">
      <c r="A5" s="2" t="inlineStr">
        <is>
          <t>시트</t>
        </is>
      </c>
    </row>
    <row r="6">
      <c r="A6" s="4" t="inlineStr">
        <is>
          <t xml:space="preserve">  요약</t>
        </is>
      </c>
      <c r="B6" s="3" t="inlineStr">
        <is>
          <t>기업별 수집 상태, 분류 대조표, 손상·편입 시점·금액 대조 집계. 모두 '거래' 시트를 세는 수식</t>
        </is>
      </c>
    </row>
    <row r="7">
      <c r="A7" s="4" t="inlineStr">
        <is>
          <t xml:space="preserve">  거래</t>
        </is>
      </c>
      <c r="B7" s="3" t="inlineStr">
        <is>
          <t>한 행이 한 거래. 1행은 열 묶음, 2행은 열 이름, 3행은 CSV 열 이름이며 3행에 필터가 있다. 거래·기업·날짜·대상회사 열은 고정</t>
        </is>
      </c>
    </row>
    <row r="8">
      <c r="A8" s="4" t="inlineStr">
        <is>
          <t xml:space="preserve">  근거</t>
        </is>
      </c>
      <c r="B8" s="3" t="inlineStr">
        <is>
          <t>한 행이 근거 하나. URL을 누르면 원문이 열린다. '뒷받침하는 열'은 그 근거가 '거래' 시트의 어느 열 값을 뒷받침하는지 적은 것</t>
        </is>
      </c>
    </row>
    <row r="9">
      <c r="A9" s="2" t="inlineStr">
        <is>
          <t>열 묶음</t>
        </is>
      </c>
    </row>
    <row r="10">
      <c r="A10" s="4" t="inlineStr">
        <is>
          <t xml:space="preserve">  식별</t>
        </is>
      </c>
      <c r="B10" s="3" t="inlineStr">
        <is>
          <t>거래 번호(C=CJ ENM, K=Kakao, N=Naver), 날짜, 대상회사, 원자료 금액 순위</t>
        </is>
      </c>
    </row>
    <row r="11">
      <c r="A11" s="4" t="inlineStr">
        <is>
          <t xml:space="preserve">  분류 요약 (파생)</t>
        </is>
      </c>
      <c r="B11" s="3" t="inlineStr">
        <is>
          <t>원래 열에서 뽑은 값. 거래 형태 (설명란 판정)·거래 형태 (공시 확인)(MA①~⑦ 코드), 형태 변경(변경/같음), 손상 구분(있음 / 없음 (확인) / 식별 불가 / 미확인 / 해당 없음, 근거는 '손상 구분 근거' 열), 금액 대조(일치/불일치/기타), 편입 시점</t>
        </is>
      </c>
    </row>
    <row r="12">
      <c r="A12" s="4" t="inlineStr">
        <is>
          <t xml:space="preserve">  원자료 (Capital IQ)</t>
        </is>
      </c>
      <c r="B12" s="3" t="inlineStr">
        <is>
          <t>Capital IQ에서 추출한 그대로의 값: 상태, 금액, 매수자, 매도자, 설명란</t>
        </is>
      </c>
    </row>
    <row r="13">
      <c r="A13" s="4" t="inlineStr">
        <is>
          <t xml:space="preserve">  v4 분야</t>
        </is>
      </c>
      <c r="B13" s="3" t="inlineStr">
        <is>
          <t>v4 파일에서 추가된 12개 분야. Capital IQ 원본에는 없고, 이번 수집에서 확인하지 않았다</t>
        </is>
      </c>
    </row>
    <row r="14">
      <c r="A14" s="4" t="inlineStr">
        <is>
          <t xml:space="preserve">  10-19 설명란 판정</t>
        </is>
      </c>
      <c r="B14" s="3" t="inlineStr">
        <is>
          <t>10-19 분석(nbs/pp_ma_record_audit.py)이 설명란·매수자·매도자 칸을 규칙으로 읽어 붙인 값. 편입 전 표시는 작성자의 배경지식(경영통합 연도 등)에 기댄다</t>
        </is>
      </c>
    </row>
    <row r="15">
      <c r="A15" s="4" t="inlineStr">
        <is>
          <t xml:space="preserve">  공시 확인</t>
        </is>
      </c>
      <c r="B15" s="3" t="inlineStr">
        <is>
          <t>공시·감사보고서로 확인한 거래 형태, 편입 시점, 상태, 금액, 발표일과 메모</t>
        </is>
      </c>
    </row>
    <row r="16">
      <c r="A16" s="4" t="inlineStr">
        <is>
          <t xml:space="preserve">  인수 목적·핵심 / 규모 / 주가 이벤트</t>
        </is>
      </c>
      <c r="B16" s="3" t="inlineStr">
        <is>
          <t>발표 당시 목적, 핵심 여부, 인수 주체·그룹 정점의 규모와 비율, 종목과 처음 알려진 날</t>
        </is>
      </c>
    </row>
    <row r="17">
      <c r="A17" s="4" t="inlineStr">
        <is>
          <t xml:space="preserve">  전후 이벤트 / 성과</t>
        </is>
      </c>
      <c r="B17" s="3" t="inlineStr">
        <is>
          <t>인수 전후 사건, 손상, 대상회사 인수 전후 매출·영업이익, 어닝콜 언급</t>
        </is>
      </c>
    </row>
    <row r="18">
      <c r="A18" s="4" t="inlineStr">
        <is>
          <t xml:space="preserve">  수집</t>
        </is>
      </c>
      <c r="B18" s="3" t="inlineStr">
        <is>
          <t>수집 상태(완료 = 모든 항목을 채움, 부분 = 공개 자료가 없어 비어 있는 항목이 있음)와 수집 일시</t>
        </is>
      </c>
    </row>
    <row r="19">
      <c r="A19" s="2" t="inlineStr">
        <is>
          <t>값 표기</t>
        </is>
      </c>
      <c r="B19" s="3" t="inlineStr">
        <is>
          <t>미확인 = 찾았지만 근거가 없음 · 해당 없음 = 그 거래에 해당하지 않음 · 추정: = 추정한 값</t>
        </is>
      </c>
    </row>
    <row r="20">
      <c r="A20" s="2" t="inlineStr">
        <is>
          <t>색</t>
        </is>
      </c>
      <c r="B20" s="3" t="inlineStr">
        <is>
          <t>거래 형태 (공시 확인)·형태 변경 칸 청록 = 설명란 판정과 거래 형태가 다름 · 손상 구분 빨강 = 있음, 초록 = 없음 (확인), 주황 = 식별 불가·미확인 · 금액 대조 빨강 = 불일치 · 수집 상태 초록 = 완료</t>
        </is>
      </c>
    </row>
    <row r="21">
      <c r="A21" s="2" t="inlineStr">
        <is>
          <t>손상 구분</t>
        </is>
      </c>
      <c r="B21" s="3" t="inlineStr">
        <is>
          <t>있음 = 인수 뒤 손상 확인 · 없음 (확인) = 인수 뒤 영업권·투자주식이 손상 없이 유지됨을 확인 · 식별 불가 = 영업권이 부문 단위로 묶여 이 거래 몫을 알 수 없음 · 미확인 = 확인 기간이 짧거나 비어 판단 자료 부족 · 해당 없음 = 그룹 밖 매수자, 그룹의 매각, 동일지배 합병, 공정가치 금융자산 등 구조상 손상을 따지지 않는 거래</t>
        </is>
      </c>
    </row>
    <row r="22">
      <c r="A22" s="2" t="inlineStr">
        <is>
          <t>금액 단위</t>
        </is>
      </c>
      <c r="B22" s="3" t="inlineStr">
        <is>
          <t>원자료 금액은 거래 당시 환율로 환산한 백만 달러. 공시로 확인한 금액은 '금액 확인' 열에 현지 통화와 환산값으로 적었다</t>
        </is>
      </c>
    </row>
    <row r="23">
      <c r="A23" s="2" t="inlineStr">
        <is>
          <t>행 높이</t>
        </is>
      </c>
      <c r="B23" s="3" t="inlineStr">
        <is>
          <t>긴 글은 칸 안에서 줄바꿈되고 행 높이는 고정이다. 전체 내용은 셀을 선택해 수식 입력줄에서 보거나 행 높이를 늘려 본다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workbookViewId="0">
      <pane ySplit="2" topLeftCell="A3"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M&amp;A 188건 수집 결과 요약</t>
        </is>
      </c>
    </row>
    <row r="2">
      <c r="A2" s="6" t="inlineStr">
        <is>
          <t>모든 수치는 '거래' 시트를 세는 수식이다. '거래' 시트를 고치면 함께 바뀐다.</t>
        </is>
      </c>
    </row>
    <row r="4">
      <c r="A4" s="7" t="inlineStr">
        <is>
          <t>기업별 수집 상태</t>
        </is>
      </c>
    </row>
    <row r="5" ht="18" customHeight="1">
      <c r="A5" s="8" t="inlineStr">
        <is>
          <t>기업</t>
        </is>
      </c>
      <c r="B5" s="8" t="inlineStr">
        <is>
          <t>완료</t>
        </is>
      </c>
      <c r="C5" s="8" t="inlineStr">
        <is>
          <t>부분</t>
        </is>
      </c>
      <c r="D5" s="8" t="inlineStr">
        <is>
          <t>합계</t>
        </is>
      </c>
    </row>
    <row r="6">
      <c r="A6" s="9" t="inlineStr">
        <is>
          <t>CJ ENM</t>
        </is>
      </c>
      <c r="B6" s="9">
        <f>COUNTIFS(거래!$B$4:$B$191,$A6,거래!$BF$4:$BF$191,"완료")</f>
        <v/>
      </c>
      <c r="C6" s="9">
        <f>COUNTIFS(거래!$B$4:$B$191,$A6,거래!$BF$4:$BF$191,"부분")</f>
        <v/>
      </c>
      <c r="D6" s="10">
        <f>SUM(B6:C6)</f>
        <v/>
      </c>
    </row>
    <row r="7">
      <c r="A7" s="9" t="inlineStr">
        <is>
          <t>Kakao</t>
        </is>
      </c>
      <c r="B7" s="9">
        <f>COUNTIFS(거래!$B$4:$B$191,$A7,거래!$BF$4:$BF$191,"완료")</f>
        <v/>
      </c>
      <c r="C7" s="9">
        <f>COUNTIFS(거래!$B$4:$B$191,$A7,거래!$BF$4:$BF$191,"부분")</f>
        <v/>
      </c>
      <c r="D7" s="10">
        <f>SUM(B7:C7)</f>
        <v/>
      </c>
    </row>
    <row r="8">
      <c r="A8" s="9" t="inlineStr">
        <is>
          <t>Naver</t>
        </is>
      </c>
      <c r="B8" s="9">
        <f>COUNTIFS(거래!$B$4:$B$191,$A8,거래!$BF$4:$BF$191,"완료")</f>
        <v/>
      </c>
      <c r="C8" s="9">
        <f>COUNTIFS(거래!$B$4:$B$191,$A8,거래!$BF$4:$BF$191,"부분")</f>
        <v/>
      </c>
      <c r="D8" s="10">
        <f>SUM(B8:C8)</f>
        <v/>
      </c>
    </row>
    <row r="9">
      <c r="A9" s="7" t="inlineStr">
        <is>
          <t>합계</t>
        </is>
      </c>
      <c r="B9" s="10">
        <f>SUM(B6:B8)</f>
        <v/>
      </c>
      <c r="C9" s="10">
        <f>SUM(C6:C8)</f>
        <v/>
      </c>
      <c r="D9" s="10">
        <f>SUM(D6:D8)</f>
        <v/>
      </c>
    </row>
    <row r="11">
      <c r="A11" s="7" t="inlineStr">
        <is>
          <t>거래 형태: 설명란 판정(행) → 공시 확인(열)</t>
        </is>
      </c>
    </row>
    <row r="12" ht="32" customHeight="1">
      <c r="A12" s="8" t="inlineStr">
        <is>
          <t>설명란 판정</t>
        </is>
      </c>
      <c r="B12" s="8" t="inlineStr">
        <is>
          <t>MA① 경영권 인수</t>
        </is>
      </c>
      <c r="C12" s="8" t="inlineStr">
        <is>
          <t>MA② 기존 지분 확대</t>
        </is>
      </c>
      <c r="D12" s="8" t="inlineStr">
        <is>
          <t>MA③ 소수지분 매입</t>
        </is>
      </c>
      <c r="E12" s="8" t="inlineStr">
        <is>
          <t>MA④ 그룹 내부 재편</t>
        </is>
      </c>
      <c r="F12" s="8" t="inlineStr">
        <is>
          <t>MA⑤ 그룹의 지분 매각</t>
        </is>
      </c>
      <c r="G12" s="8" t="inlineStr">
        <is>
          <t>MA⑥ 외부자 간 거래</t>
        </is>
      </c>
      <c r="H12" s="8" t="inlineStr">
        <is>
          <t>합계</t>
        </is>
      </c>
    </row>
    <row r="13">
      <c r="A13" s="9" t="inlineStr">
        <is>
          <t>MA① 경영권 인수</t>
        </is>
      </c>
      <c r="B13" s="9">
        <f>COUNTIFS(거래!$H$4:$H$191,"MA①",거래!$I$4:$I$191,"MA①")</f>
        <v/>
      </c>
      <c r="C13" s="9">
        <f>COUNTIFS(거래!$H$4:$H$191,"MA①",거래!$I$4:$I$191,"MA②")</f>
        <v/>
      </c>
      <c r="D13" s="9">
        <f>COUNTIFS(거래!$H$4:$H$191,"MA①",거래!$I$4:$I$191,"MA③")</f>
        <v/>
      </c>
      <c r="E13" s="9">
        <f>COUNTIFS(거래!$H$4:$H$191,"MA①",거래!$I$4:$I$191,"MA④")</f>
        <v/>
      </c>
      <c r="F13" s="9">
        <f>COUNTIFS(거래!$H$4:$H$191,"MA①",거래!$I$4:$I$191,"MA⑤")</f>
        <v/>
      </c>
      <c r="G13" s="9">
        <f>COUNTIFS(거래!$H$4:$H$191,"MA①",거래!$I$4:$I$191,"MA⑥")</f>
        <v/>
      </c>
      <c r="H13" s="10">
        <f>SUM(B13:G13)</f>
        <v/>
      </c>
    </row>
    <row r="14">
      <c r="A14" s="9" t="inlineStr">
        <is>
          <t>MA② 기존 지분 확대</t>
        </is>
      </c>
      <c r="B14" s="9">
        <f>COUNTIFS(거래!$H$4:$H$191,"MA②",거래!$I$4:$I$191,"MA①")</f>
        <v/>
      </c>
      <c r="C14" s="9">
        <f>COUNTIFS(거래!$H$4:$H$191,"MA②",거래!$I$4:$I$191,"MA②")</f>
        <v/>
      </c>
      <c r="D14" s="9">
        <f>COUNTIFS(거래!$H$4:$H$191,"MA②",거래!$I$4:$I$191,"MA③")</f>
        <v/>
      </c>
      <c r="E14" s="9">
        <f>COUNTIFS(거래!$H$4:$H$191,"MA②",거래!$I$4:$I$191,"MA④")</f>
        <v/>
      </c>
      <c r="F14" s="9">
        <f>COUNTIFS(거래!$H$4:$H$191,"MA②",거래!$I$4:$I$191,"MA⑤")</f>
        <v/>
      </c>
      <c r="G14" s="9">
        <f>COUNTIFS(거래!$H$4:$H$191,"MA②",거래!$I$4:$I$191,"MA⑥")</f>
        <v/>
      </c>
      <c r="H14" s="10">
        <f>SUM(B14:G14)</f>
        <v/>
      </c>
    </row>
    <row r="15">
      <c r="A15" s="9" t="inlineStr">
        <is>
          <t>MA③ 소수지분 매입</t>
        </is>
      </c>
      <c r="B15" s="9">
        <f>COUNTIFS(거래!$H$4:$H$191,"MA③",거래!$I$4:$I$191,"MA①")</f>
        <v/>
      </c>
      <c r="C15" s="9">
        <f>COUNTIFS(거래!$H$4:$H$191,"MA③",거래!$I$4:$I$191,"MA②")</f>
        <v/>
      </c>
      <c r="D15" s="9">
        <f>COUNTIFS(거래!$H$4:$H$191,"MA③",거래!$I$4:$I$191,"MA③")</f>
        <v/>
      </c>
      <c r="E15" s="9">
        <f>COUNTIFS(거래!$H$4:$H$191,"MA③",거래!$I$4:$I$191,"MA④")</f>
        <v/>
      </c>
      <c r="F15" s="9">
        <f>COUNTIFS(거래!$H$4:$H$191,"MA③",거래!$I$4:$I$191,"MA⑤")</f>
        <v/>
      </c>
      <c r="G15" s="9">
        <f>COUNTIFS(거래!$H$4:$H$191,"MA③",거래!$I$4:$I$191,"MA⑥")</f>
        <v/>
      </c>
      <c r="H15" s="10">
        <f>SUM(B15:G15)</f>
        <v/>
      </c>
    </row>
    <row r="16">
      <c r="A16" s="9" t="inlineStr">
        <is>
          <t>MA④ 그룹 내부 재편</t>
        </is>
      </c>
      <c r="B16" s="9">
        <f>COUNTIFS(거래!$H$4:$H$191,"MA④",거래!$I$4:$I$191,"MA①")</f>
        <v/>
      </c>
      <c r="C16" s="9">
        <f>COUNTIFS(거래!$H$4:$H$191,"MA④",거래!$I$4:$I$191,"MA②")</f>
        <v/>
      </c>
      <c r="D16" s="9">
        <f>COUNTIFS(거래!$H$4:$H$191,"MA④",거래!$I$4:$I$191,"MA③")</f>
        <v/>
      </c>
      <c r="E16" s="9">
        <f>COUNTIFS(거래!$H$4:$H$191,"MA④",거래!$I$4:$I$191,"MA④")</f>
        <v/>
      </c>
      <c r="F16" s="9">
        <f>COUNTIFS(거래!$H$4:$H$191,"MA④",거래!$I$4:$I$191,"MA⑤")</f>
        <v/>
      </c>
      <c r="G16" s="9">
        <f>COUNTIFS(거래!$H$4:$H$191,"MA④",거래!$I$4:$I$191,"MA⑥")</f>
        <v/>
      </c>
      <c r="H16" s="10">
        <f>SUM(B16:G16)</f>
        <v/>
      </c>
    </row>
    <row r="17">
      <c r="A17" s="9" t="inlineStr">
        <is>
          <t>MA⑤ 그룹의 지분 매각</t>
        </is>
      </c>
      <c r="B17" s="9">
        <f>COUNTIFS(거래!$H$4:$H$191,"MA⑤",거래!$I$4:$I$191,"MA①")</f>
        <v/>
      </c>
      <c r="C17" s="9">
        <f>COUNTIFS(거래!$H$4:$H$191,"MA⑤",거래!$I$4:$I$191,"MA②")</f>
        <v/>
      </c>
      <c r="D17" s="9">
        <f>COUNTIFS(거래!$H$4:$H$191,"MA⑤",거래!$I$4:$I$191,"MA③")</f>
        <v/>
      </c>
      <c r="E17" s="9">
        <f>COUNTIFS(거래!$H$4:$H$191,"MA⑤",거래!$I$4:$I$191,"MA④")</f>
        <v/>
      </c>
      <c r="F17" s="9">
        <f>COUNTIFS(거래!$H$4:$H$191,"MA⑤",거래!$I$4:$I$191,"MA⑤")</f>
        <v/>
      </c>
      <c r="G17" s="9">
        <f>COUNTIFS(거래!$H$4:$H$191,"MA⑤",거래!$I$4:$I$191,"MA⑥")</f>
        <v/>
      </c>
      <c r="H17" s="10">
        <f>SUM(B17:G17)</f>
        <v/>
      </c>
    </row>
    <row r="18">
      <c r="A18" s="9" t="inlineStr">
        <is>
          <t>MA⑥ 외부자 간 거래</t>
        </is>
      </c>
      <c r="B18" s="9">
        <f>COUNTIFS(거래!$H$4:$H$191,"MA⑥",거래!$I$4:$I$191,"MA①")</f>
        <v/>
      </c>
      <c r="C18" s="9">
        <f>COUNTIFS(거래!$H$4:$H$191,"MA⑥",거래!$I$4:$I$191,"MA②")</f>
        <v/>
      </c>
      <c r="D18" s="9">
        <f>COUNTIFS(거래!$H$4:$H$191,"MA⑥",거래!$I$4:$I$191,"MA③")</f>
        <v/>
      </c>
      <c r="E18" s="9">
        <f>COUNTIFS(거래!$H$4:$H$191,"MA⑥",거래!$I$4:$I$191,"MA④")</f>
        <v/>
      </c>
      <c r="F18" s="9">
        <f>COUNTIFS(거래!$H$4:$H$191,"MA⑥",거래!$I$4:$I$191,"MA⑤")</f>
        <v/>
      </c>
      <c r="G18" s="9">
        <f>COUNTIFS(거래!$H$4:$H$191,"MA⑥",거래!$I$4:$I$191,"MA⑥")</f>
        <v/>
      </c>
      <c r="H18" s="10">
        <f>SUM(B18:G18)</f>
        <v/>
      </c>
    </row>
    <row r="19">
      <c r="A19" s="9" t="inlineStr">
        <is>
          <t>MA⑦ 매수자 미기재</t>
        </is>
      </c>
      <c r="B19" s="9">
        <f>COUNTIFS(거래!$H$4:$H$191,"MA⑦",거래!$I$4:$I$191,"MA①")</f>
        <v/>
      </c>
      <c r="C19" s="9">
        <f>COUNTIFS(거래!$H$4:$H$191,"MA⑦",거래!$I$4:$I$191,"MA②")</f>
        <v/>
      </c>
      <c r="D19" s="9">
        <f>COUNTIFS(거래!$H$4:$H$191,"MA⑦",거래!$I$4:$I$191,"MA③")</f>
        <v/>
      </c>
      <c r="E19" s="9">
        <f>COUNTIFS(거래!$H$4:$H$191,"MA⑦",거래!$I$4:$I$191,"MA④")</f>
        <v/>
      </c>
      <c r="F19" s="9">
        <f>COUNTIFS(거래!$H$4:$H$191,"MA⑦",거래!$I$4:$I$191,"MA⑤")</f>
        <v/>
      </c>
      <c r="G19" s="9">
        <f>COUNTIFS(거래!$H$4:$H$191,"MA⑦",거래!$I$4:$I$191,"MA⑥")</f>
        <v/>
      </c>
      <c r="H19" s="10">
        <f>SUM(B19:G19)</f>
        <v/>
      </c>
    </row>
    <row r="20">
      <c r="A20" s="7" t="inlineStr">
        <is>
          <t>합계</t>
        </is>
      </c>
      <c r="B20" s="10">
        <f>SUM(B13:B19)</f>
        <v/>
      </c>
      <c r="C20" s="10">
        <f>SUM(C13:C19)</f>
        <v/>
      </c>
      <c r="D20" s="10">
        <f>SUM(D13:D19)</f>
        <v/>
      </c>
      <c r="E20" s="10">
        <f>SUM(E13:E19)</f>
        <v/>
      </c>
      <c r="F20" s="10">
        <f>SUM(F13:F19)</f>
        <v/>
      </c>
      <c r="G20" s="10">
        <f>SUM(G13:G19)</f>
        <v/>
      </c>
      <c r="H20" s="10">
        <f>SUM(H13:H19)</f>
        <v/>
      </c>
    </row>
    <row r="22">
      <c r="A22" s="7" t="inlineStr">
        <is>
          <t>기업별 손상 구분 (188건 전체)</t>
        </is>
      </c>
    </row>
    <row r="23" ht="18" customHeight="1">
      <c r="A23" s="8" t="inlineStr">
        <is>
          <t>기업</t>
        </is>
      </c>
      <c r="B23" s="8" t="inlineStr">
        <is>
          <t>있음</t>
        </is>
      </c>
      <c r="C23" s="8" t="inlineStr">
        <is>
          <t>없음 (확인)</t>
        </is>
      </c>
      <c r="D23" s="8" t="inlineStr">
        <is>
          <t>식별 불가</t>
        </is>
      </c>
      <c r="E23" s="8" t="inlineStr">
        <is>
          <t>미확인</t>
        </is>
      </c>
      <c r="F23" s="8" t="inlineStr">
        <is>
          <t>해당 없음</t>
        </is>
      </c>
      <c r="G23" s="8" t="inlineStr">
        <is>
          <t>합계</t>
        </is>
      </c>
    </row>
    <row r="24">
      <c r="A24" s="9" t="inlineStr">
        <is>
          <t>CJ ENM</t>
        </is>
      </c>
      <c r="B24" s="9">
        <f>COUNTIFS(거래!$B$4:$B$191,$A24,거래!$K$4:$K$191,"있음")</f>
        <v/>
      </c>
      <c r="C24" s="9">
        <f>COUNTIFS(거래!$B$4:$B$191,$A24,거래!$K$4:$K$191,"없음 (확인)")</f>
        <v/>
      </c>
      <c r="D24" s="9">
        <f>COUNTIFS(거래!$B$4:$B$191,$A24,거래!$K$4:$K$191,"식별 불가")</f>
        <v/>
      </c>
      <c r="E24" s="9">
        <f>COUNTIFS(거래!$B$4:$B$191,$A24,거래!$K$4:$K$191,"미확인")</f>
        <v/>
      </c>
      <c r="F24" s="9">
        <f>COUNTIFS(거래!$B$4:$B$191,$A24,거래!$K$4:$K$191,"해당 없음")</f>
        <v/>
      </c>
      <c r="G24" s="10">
        <f>SUM(B24:F24)</f>
        <v/>
      </c>
    </row>
    <row r="25">
      <c r="A25" s="9" t="inlineStr">
        <is>
          <t>Kakao</t>
        </is>
      </c>
      <c r="B25" s="9">
        <f>COUNTIFS(거래!$B$4:$B$191,$A25,거래!$K$4:$K$191,"있음")</f>
        <v/>
      </c>
      <c r="C25" s="9">
        <f>COUNTIFS(거래!$B$4:$B$191,$A25,거래!$K$4:$K$191,"없음 (확인)")</f>
        <v/>
      </c>
      <c r="D25" s="9">
        <f>COUNTIFS(거래!$B$4:$B$191,$A25,거래!$K$4:$K$191,"식별 불가")</f>
        <v/>
      </c>
      <c r="E25" s="9">
        <f>COUNTIFS(거래!$B$4:$B$191,$A25,거래!$K$4:$K$191,"미확인")</f>
        <v/>
      </c>
      <c r="F25" s="9">
        <f>COUNTIFS(거래!$B$4:$B$191,$A25,거래!$K$4:$K$191,"해당 없음")</f>
        <v/>
      </c>
      <c r="G25" s="10">
        <f>SUM(B25:F25)</f>
        <v/>
      </c>
    </row>
    <row r="26">
      <c r="A26" s="9" t="inlineStr">
        <is>
          <t>Naver</t>
        </is>
      </c>
      <c r="B26" s="9">
        <f>COUNTIFS(거래!$B$4:$B$191,$A26,거래!$K$4:$K$191,"있음")</f>
        <v/>
      </c>
      <c r="C26" s="9">
        <f>COUNTIFS(거래!$B$4:$B$191,$A26,거래!$K$4:$K$191,"없음 (확인)")</f>
        <v/>
      </c>
      <c r="D26" s="9">
        <f>COUNTIFS(거래!$B$4:$B$191,$A26,거래!$K$4:$K$191,"식별 불가")</f>
        <v/>
      </c>
      <c r="E26" s="9">
        <f>COUNTIFS(거래!$B$4:$B$191,$A26,거래!$K$4:$K$191,"미확인")</f>
        <v/>
      </c>
      <c r="F26" s="9">
        <f>COUNTIFS(거래!$B$4:$B$191,$A26,거래!$K$4:$K$191,"해당 없음")</f>
        <v/>
      </c>
      <c r="G26" s="10">
        <f>SUM(B26:F26)</f>
        <v/>
      </c>
    </row>
    <row r="27">
      <c r="A27" s="7" t="inlineStr">
        <is>
          <t>합계</t>
        </is>
      </c>
      <c r="B27" s="10">
        <f>SUM(B24:B26)</f>
        <v/>
      </c>
      <c r="C27" s="10">
        <f>SUM(C24:C26)</f>
        <v/>
      </c>
      <c r="D27" s="10">
        <f>SUM(D24:D26)</f>
        <v/>
      </c>
      <c r="E27" s="10">
        <f>SUM(E24:E26)</f>
        <v/>
      </c>
      <c r="F27" s="10">
        <f>SUM(F24:F26)</f>
        <v/>
      </c>
      <c r="G27" s="10">
        <f>SUM(G24:G26)</f>
        <v/>
      </c>
    </row>
    <row r="29">
      <c r="A29" s="7" t="inlineStr">
        <is>
          <t>기업별 편입 시점 판정</t>
        </is>
      </c>
    </row>
    <row r="30" ht="18" customHeight="1">
      <c r="A30" s="8" t="inlineStr">
        <is>
          <t>기업</t>
        </is>
      </c>
      <c r="B30" s="8" t="inlineStr">
        <is>
          <t>편입 후</t>
        </is>
      </c>
      <c r="C30" s="8" t="inlineStr">
        <is>
          <t>편입 전</t>
        </is>
      </c>
      <c r="D30" s="8" t="inlineStr">
        <is>
          <t>지분법 합작 계열</t>
        </is>
      </c>
      <c r="E30" s="8" t="inlineStr">
        <is>
          <t>합계</t>
        </is>
      </c>
    </row>
    <row r="31">
      <c r="A31" s="9" t="inlineStr">
        <is>
          <t>CJ ENM</t>
        </is>
      </c>
      <c r="B31" s="9">
        <f>COUNTIFS(거래!$B$4:$B$191,$A31,거래!$M$4:$M$191,"편입 후")</f>
        <v/>
      </c>
      <c r="C31" s="9">
        <f>COUNTIFS(거래!$B$4:$B$191,$A31,거래!$M$4:$M$191,"편입 전")</f>
        <v/>
      </c>
      <c r="D31" s="9">
        <f>COUNTIFS(거래!$B$4:$B$191,$A31,거래!$M$4:$M$191,"지분법 합작 계열")</f>
        <v/>
      </c>
      <c r="E31" s="10">
        <f>SUM(B31:D31)</f>
        <v/>
      </c>
    </row>
    <row r="32">
      <c r="A32" s="9" t="inlineStr">
        <is>
          <t>Kakao</t>
        </is>
      </c>
      <c r="B32" s="9">
        <f>COUNTIFS(거래!$B$4:$B$191,$A32,거래!$M$4:$M$191,"편입 후")</f>
        <v/>
      </c>
      <c r="C32" s="9">
        <f>COUNTIFS(거래!$B$4:$B$191,$A32,거래!$M$4:$M$191,"편입 전")</f>
        <v/>
      </c>
      <c r="D32" s="9">
        <f>COUNTIFS(거래!$B$4:$B$191,$A32,거래!$M$4:$M$191,"지분법 합작 계열")</f>
        <v/>
      </c>
      <c r="E32" s="10">
        <f>SUM(B32:D32)</f>
        <v/>
      </c>
    </row>
    <row r="33">
      <c r="A33" s="9" t="inlineStr">
        <is>
          <t>Naver</t>
        </is>
      </c>
      <c r="B33" s="9">
        <f>COUNTIFS(거래!$B$4:$B$191,$A33,거래!$M$4:$M$191,"편입 후")</f>
        <v/>
      </c>
      <c r="C33" s="9">
        <f>COUNTIFS(거래!$B$4:$B$191,$A33,거래!$M$4:$M$191,"편입 전")</f>
        <v/>
      </c>
      <c r="D33" s="9">
        <f>COUNTIFS(거래!$B$4:$B$191,$A33,거래!$M$4:$M$191,"지분법 합작 계열")</f>
        <v/>
      </c>
      <c r="E33" s="10">
        <f>SUM(B33:D33)</f>
        <v/>
      </c>
    </row>
    <row r="34">
      <c r="A34" s="7" t="inlineStr">
        <is>
          <t>합계</t>
        </is>
      </c>
      <c r="B34" s="10">
        <f>SUM(B31:B33)</f>
        <v/>
      </c>
      <c r="C34" s="10">
        <f>SUM(C31:C33)</f>
        <v/>
      </c>
      <c r="D34" s="10">
        <f>SUM(D31:D33)</f>
        <v/>
      </c>
      <c r="E34" s="10">
        <f>SUM(E31:E33)</f>
        <v/>
      </c>
    </row>
    <row r="36">
      <c r="A36" s="7" t="inlineStr">
        <is>
          <t>기업별 금액 대조</t>
        </is>
      </c>
    </row>
    <row r="37" ht="18" customHeight="1">
      <c r="A37" s="8" t="inlineStr">
        <is>
          <t>기업</t>
        </is>
      </c>
      <c r="B37" s="8" t="inlineStr">
        <is>
          <t>일치</t>
        </is>
      </c>
      <c r="C37" s="8" t="inlineStr">
        <is>
          <t>불일치</t>
        </is>
      </c>
      <c r="D37" s="8" t="inlineStr">
        <is>
          <t>기타</t>
        </is>
      </c>
      <c r="E37" s="8" t="inlineStr">
        <is>
          <t>합계</t>
        </is>
      </c>
    </row>
    <row r="38">
      <c r="A38" s="9" t="inlineStr">
        <is>
          <t>CJ ENM</t>
        </is>
      </c>
      <c r="B38" s="9">
        <f>COUNTIFS(거래!$B$4:$B$191,$A38,거래!$L$4:$L$191,"일치")</f>
        <v/>
      </c>
      <c r="C38" s="9">
        <f>COUNTIFS(거래!$B$4:$B$191,$A38,거래!$L$4:$L$191,"불일치")</f>
        <v/>
      </c>
      <c r="D38" s="9">
        <f>COUNTIFS(거래!$B$4:$B$191,$A38,거래!$L$4:$L$191,"기타")</f>
        <v/>
      </c>
      <c r="E38" s="10">
        <f>SUM(B38:D38)</f>
        <v/>
      </c>
    </row>
    <row r="39">
      <c r="A39" s="9" t="inlineStr">
        <is>
          <t>Kakao</t>
        </is>
      </c>
      <c r="B39" s="9">
        <f>COUNTIFS(거래!$B$4:$B$191,$A39,거래!$L$4:$L$191,"일치")</f>
        <v/>
      </c>
      <c r="C39" s="9">
        <f>COUNTIFS(거래!$B$4:$B$191,$A39,거래!$L$4:$L$191,"불일치")</f>
        <v/>
      </c>
      <c r="D39" s="9">
        <f>COUNTIFS(거래!$B$4:$B$191,$A39,거래!$L$4:$L$191,"기타")</f>
        <v/>
      </c>
      <c r="E39" s="10">
        <f>SUM(B39:D39)</f>
        <v/>
      </c>
    </row>
    <row r="40">
      <c r="A40" s="9" t="inlineStr">
        <is>
          <t>Naver</t>
        </is>
      </c>
      <c r="B40" s="9">
        <f>COUNTIFS(거래!$B$4:$B$191,$A40,거래!$L$4:$L$191,"일치")</f>
        <v/>
      </c>
      <c r="C40" s="9">
        <f>COUNTIFS(거래!$B$4:$B$191,$A40,거래!$L$4:$L$191,"불일치")</f>
        <v/>
      </c>
      <c r="D40" s="9">
        <f>COUNTIFS(거래!$B$4:$B$191,$A40,거래!$L$4:$L$191,"기타")</f>
        <v/>
      </c>
      <c r="E40" s="10">
        <f>SUM(B40:D40)</f>
        <v/>
      </c>
    </row>
    <row r="41">
      <c r="A41" s="7" t="inlineStr">
        <is>
          <t>합계</t>
        </is>
      </c>
      <c r="B41" s="10">
        <f>SUM(B38:B40)</f>
        <v/>
      </c>
      <c r="C41" s="10">
        <f>SUM(C38:C40)</f>
        <v/>
      </c>
      <c r="D41" s="10">
        <f>SUM(D38:D40)</f>
        <v/>
      </c>
      <c r="E41" s="10">
        <f>SUM(E38:E40)</f>
        <v/>
      </c>
    </row>
    <row r="43">
      <c r="A43" s="7" t="inlineStr">
        <is>
          <t>그룹이 산 거래(확인 분류 MA①②③)의 손상</t>
        </is>
      </c>
    </row>
    <row r="44" ht="32" customHeight="1">
      <c r="A44" s="8" t="inlineStr">
        <is>
          <t>기업</t>
        </is>
      </c>
      <c r="B44" s="8" t="inlineStr">
        <is>
          <t>거래</t>
        </is>
      </c>
      <c r="C44" s="8" t="inlineStr">
        <is>
          <t>있음</t>
        </is>
      </c>
      <c r="D44" s="8" t="inlineStr">
        <is>
          <t>없음 (확인)</t>
        </is>
      </c>
      <c r="E44" s="8" t="inlineStr">
        <is>
          <t>식별 불가</t>
        </is>
      </c>
      <c r="F44" s="8" t="inlineStr">
        <is>
          <t>미확인</t>
        </is>
      </c>
      <c r="G44" s="8" t="inlineStr">
        <is>
          <t>해당 없음</t>
        </is>
      </c>
      <c r="H44" s="8" t="inlineStr">
        <is>
          <t>손상 비율 (있음 ÷ (있음+없음))</t>
        </is>
      </c>
    </row>
    <row r="45">
      <c r="A45" s="9" t="inlineStr">
        <is>
          <t>CJ ENM</t>
        </is>
      </c>
      <c r="B45" s="11">
        <f>COUNTIFS(거래!$B$4:$B$191,$A45,거래!$I$4:$I$191,"MA①")+COUNTIFS(거래!$B$4:$B$191,$A45,거래!$I$4:$I$191,"MA②")+COUNTIFS(거래!$B$4:$B$191,$A45,거래!$I$4:$I$191,"MA③")</f>
        <v/>
      </c>
      <c r="C45" s="11">
        <f>COUNTIFS(거래!$B$4:$B$191,$A45,거래!$I$4:$I$191,"MA①",거래!$K$4:$K$191,"있음")+COUNTIFS(거래!$B$4:$B$191,$A45,거래!$I$4:$I$191,"MA②",거래!$K$4:$K$191,"있음")+COUNTIFS(거래!$B$4:$B$191,$A45,거래!$I$4:$I$191,"MA③",거래!$K$4:$K$191,"있음")</f>
        <v/>
      </c>
      <c r="D45" s="11">
        <f>COUNTIFS(거래!$B$4:$B$191,$A45,거래!$I$4:$I$191,"MA①",거래!$K$4:$K$191,"없음 (확인)")+COUNTIFS(거래!$B$4:$B$191,$A45,거래!$I$4:$I$191,"MA②",거래!$K$4:$K$191,"없음 (확인)")+COUNTIFS(거래!$B$4:$B$191,$A45,거래!$I$4:$I$191,"MA③",거래!$K$4:$K$191,"없음 (확인)")</f>
        <v/>
      </c>
      <c r="E45" s="11">
        <f>COUNTIFS(거래!$B$4:$B$191,$A45,거래!$I$4:$I$191,"MA①",거래!$K$4:$K$191,"식별 불가")+COUNTIFS(거래!$B$4:$B$191,$A45,거래!$I$4:$I$191,"MA②",거래!$K$4:$K$191,"식별 불가")+COUNTIFS(거래!$B$4:$B$191,$A45,거래!$I$4:$I$191,"MA③",거래!$K$4:$K$191,"식별 불가")</f>
        <v/>
      </c>
      <c r="F45" s="11">
        <f>COUNTIFS(거래!$B$4:$B$191,$A45,거래!$I$4:$I$191,"MA①",거래!$K$4:$K$191,"미확인")+COUNTIFS(거래!$B$4:$B$191,$A45,거래!$I$4:$I$191,"MA②",거래!$K$4:$K$191,"미확인")+COUNTIFS(거래!$B$4:$B$191,$A45,거래!$I$4:$I$191,"MA③",거래!$K$4:$K$191,"미확인")</f>
        <v/>
      </c>
      <c r="G45" s="11">
        <f>COUNTIFS(거래!$B$4:$B$191,$A45,거래!$I$4:$I$191,"MA①",거래!$K$4:$K$191,"해당 없음")+COUNTIFS(거래!$B$4:$B$191,$A45,거래!$I$4:$I$191,"MA②",거래!$K$4:$K$191,"해당 없음")+COUNTIFS(거래!$B$4:$B$191,$A45,거래!$I$4:$I$191,"MA③",거래!$K$4:$K$191,"해당 없음")</f>
        <v/>
      </c>
      <c r="H45" s="12">
        <f>IF(C45+D45=0,0,C45/(C45+D45))</f>
        <v/>
      </c>
    </row>
    <row r="46">
      <c r="A46" s="9" t="inlineStr">
        <is>
          <t>Kakao</t>
        </is>
      </c>
      <c r="B46" s="11">
        <f>COUNTIFS(거래!$B$4:$B$191,$A46,거래!$I$4:$I$191,"MA①")+COUNTIFS(거래!$B$4:$B$191,$A46,거래!$I$4:$I$191,"MA②")+COUNTIFS(거래!$B$4:$B$191,$A46,거래!$I$4:$I$191,"MA③")</f>
        <v/>
      </c>
      <c r="C46" s="11">
        <f>COUNTIFS(거래!$B$4:$B$191,$A46,거래!$I$4:$I$191,"MA①",거래!$K$4:$K$191,"있음")+COUNTIFS(거래!$B$4:$B$191,$A46,거래!$I$4:$I$191,"MA②",거래!$K$4:$K$191,"있음")+COUNTIFS(거래!$B$4:$B$191,$A46,거래!$I$4:$I$191,"MA③",거래!$K$4:$K$191,"있음")</f>
        <v/>
      </c>
      <c r="D46" s="11">
        <f>COUNTIFS(거래!$B$4:$B$191,$A46,거래!$I$4:$I$191,"MA①",거래!$K$4:$K$191,"없음 (확인)")+COUNTIFS(거래!$B$4:$B$191,$A46,거래!$I$4:$I$191,"MA②",거래!$K$4:$K$191,"없음 (확인)")+COUNTIFS(거래!$B$4:$B$191,$A46,거래!$I$4:$I$191,"MA③",거래!$K$4:$K$191,"없음 (확인)")</f>
        <v/>
      </c>
      <c r="E46" s="11">
        <f>COUNTIFS(거래!$B$4:$B$191,$A46,거래!$I$4:$I$191,"MA①",거래!$K$4:$K$191,"식별 불가")+COUNTIFS(거래!$B$4:$B$191,$A46,거래!$I$4:$I$191,"MA②",거래!$K$4:$K$191,"식별 불가")+COUNTIFS(거래!$B$4:$B$191,$A46,거래!$I$4:$I$191,"MA③",거래!$K$4:$K$191,"식별 불가")</f>
        <v/>
      </c>
      <c r="F46" s="11">
        <f>COUNTIFS(거래!$B$4:$B$191,$A46,거래!$I$4:$I$191,"MA①",거래!$K$4:$K$191,"미확인")+COUNTIFS(거래!$B$4:$B$191,$A46,거래!$I$4:$I$191,"MA②",거래!$K$4:$K$191,"미확인")+COUNTIFS(거래!$B$4:$B$191,$A46,거래!$I$4:$I$191,"MA③",거래!$K$4:$K$191,"미확인")</f>
        <v/>
      </c>
      <c r="G46" s="11">
        <f>COUNTIFS(거래!$B$4:$B$191,$A46,거래!$I$4:$I$191,"MA①",거래!$K$4:$K$191,"해당 없음")+COUNTIFS(거래!$B$4:$B$191,$A46,거래!$I$4:$I$191,"MA②",거래!$K$4:$K$191,"해당 없음")+COUNTIFS(거래!$B$4:$B$191,$A46,거래!$I$4:$I$191,"MA③",거래!$K$4:$K$191,"해당 없음")</f>
        <v/>
      </c>
      <c r="H46" s="12">
        <f>IF(C46+D46=0,0,C46/(C46+D46))</f>
        <v/>
      </c>
    </row>
    <row r="47">
      <c r="A47" s="9" t="inlineStr">
        <is>
          <t>Naver</t>
        </is>
      </c>
      <c r="B47" s="11">
        <f>COUNTIFS(거래!$B$4:$B$191,$A47,거래!$I$4:$I$191,"MA①")+COUNTIFS(거래!$B$4:$B$191,$A47,거래!$I$4:$I$191,"MA②")+COUNTIFS(거래!$B$4:$B$191,$A47,거래!$I$4:$I$191,"MA③")</f>
        <v/>
      </c>
      <c r="C47" s="11">
        <f>COUNTIFS(거래!$B$4:$B$191,$A47,거래!$I$4:$I$191,"MA①",거래!$K$4:$K$191,"있음")+COUNTIFS(거래!$B$4:$B$191,$A47,거래!$I$4:$I$191,"MA②",거래!$K$4:$K$191,"있음")+COUNTIFS(거래!$B$4:$B$191,$A47,거래!$I$4:$I$191,"MA③",거래!$K$4:$K$191,"있음")</f>
        <v/>
      </c>
      <c r="D47" s="11">
        <f>COUNTIFS(거래!$B$4:$B$191,$A47,거래!$I$4:$I$191,"MA①",거래!$K$4:$K$191,"없음 (확인)")+COUNTIFS(거래!$B$4:$B$191,$A47,거래!$I$4:$I$191,"MA②",거래!$K$4:$K$191,"없음 (확인)")+COUNTIFS(거래!$B$4:$B$191,$A47,거래!$I$4:$I$191,"MA③",거래!$K$4:$K$191,"없음 (확인)")</f>
        <v/>
      </c>
      <c r="E47" s="11">
        <f>COUNTIFS(거래!$B$4:$B$191,$A47,거래!$I$4:$I$191,"MA①",거래!$K$4:$K$191,"식별 불가")+COUNTIFS(거래!$B$4:$B$191,$A47,거래!$I$4:$I$191,"MA②",거래!$K$4:$K$191,"식별 불가")+COUNTIFS(거래!$B$4:$B$191,$A47,거래!$I$4:$I$191,"MA③",거래!$K$4:$K$191,"식별 불가")</f>
        <v/>
      </c>
      <c r="F47" s="11">
        <f>COUNTIFS(거래!$B$4:$B$191,$A47,거래!$I$4:$I$191,"MA①",거래!$K$4:$K$191,"미확인")+COUNTIFS(거래!$B$4:$B$191,$A47,거래!$I$4:$I$191,"MA②",거래!$K$4:$K$191,"미확인")+COUNTIFS(거래!$B$4:$B$191,$A47,거래!$I$4:$I$191,"MA③",거래!$K$4:$K$191,"미확인")</f>
        <v/>
      </c>
      <c r="G47" s="11">
        <f>COUNTIFS(거래!$B$4:$B$191,$A47,거래!$I$4:$I$191,"MA①",거래!$K$4:$K$191,"해당 없음")+COUNTIFS(거래!$B$4:$B$191,$A47,거래!$I$4:$I$191,"MA②",거래!$K$4:$K$191,"해당 없음")+COUNTIFS(거래!$B$4:$B$191,$A47,거래!$I$4:$I$191,"MA③",거래!$K$4:$K$191,"해당 없음")</f>
        <v/>
      </c>
      <c r="H47" s="12">
        <f>IF(C47+D47=0,0,C47/(C47+D47))</f>
        <v/>
      </c>
    </row>
    <row r="48">
      <c r="A48" s="7" t="inlineStr">
        <is>
          <t>합계</t>
        </is>
      </c>
      <c r="B48" s="7">
        <f>SUM(B45:B47)</f>
        <v/>
      </c>
      <c r="C48" s="7">
        <f>SUM(C45:C47)</f>
        <v/>
      </c>
      <c r="D48" s="7">
        <f>SUM(D45:D47)</f>
        <v/>
      </c>
      <c r="E48" s="7">
        <f>SUM(E45:E47)</f>
        <v/>
      </c>
      <c r="F48" s="7">
        <f>SUM(F45:F47)</f>
        <v/>
      </c>
      <c r="G48" s="7">
        <f>SUM(G45:G47)</f>
        <v/>
      </c>
      <c r="H48" s="13">
        <f>IF(C48+D48=0,0,C48/(C48+D48))</f>
        <v/>
      </c>
    </row>
    <row r="49">
      <c r="A49" s="6" t="inlineStr">
        <is>
          <t>손상 구분은 data/ma188_impairment_class.csv(nbs/ma188_impairment_class.py)의 판정이다. 손상 비율은 판정할 수 있는 거래(있음·없음) 안에서 계산했다.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191"/>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1" customWidth="1" min="3" max="3"/>
    <col width="30" customWidth="1" min="4" max="4"/>
    <col width="7" customWidth="1" min="5" max="5"/>
    <col width="7" customWidth="1" min="6" max="6"/>
    <col width="9" customWidth="1" min="7" max="7"/>
    <col width="11" customWidth="1" min="8" max="8"/>
    <col width="11" customWidth="1" min="9" max="9"/>
    <col width="8" customWidth="1" min="10" max="10"/>
    <col width="11" customWidth="1" min="11" max="11"/>
    <col width="8" customWidth="1" min="12" max="12"/>
    <col width="14" customWidth="1" min="13" max="13"/>
    <col width="10" customWidth="1" min="14" max="14"/>
    <col width="11" customWidth="1" min="15" max="15"/>
    <col width="26" customWidth="1" min="16" max="16"/>
    <col width="26" customWidth="1" min="17" max="17"/>
    <col width="60" customWidth="1" min="18" max="18"/>
    <col width="22" customWidth="1" min="19" max="19"/>
    <col width="22" customWidth="1" min="20" max="20"/>
    <col width="18" customWidth="1" min="21" max="21"/>
    <col width="14" customWidth="1" min="22" max="22"/>
    <col width="16" customWidth="1" min="23" max="23"/>
    <col width="14" customWidth="1" min="24" max="24"/>
    <col width="9" customWidth="1" min="25" max="25"/>
    <col width="30" customWidth="1" min="26" max="26"/>
    <col width="40" customWidth="1" min="27" max="27"/>
    <col width="26" customWidth="1" min="28" max="28"/>
    <col width="40" customWidth="1" min="29" max="29"/>
    <col width="40" customWidth="1" min="30" max="30"/>
    <col width="24" customWidth="1" min="31" max="31"/>
    <col width="60" customWidth="1" min="32" max="32"/>
    <col width="60" customWidth="1" min="33" max="33"/>
    <col width="30" customWidth="1" min="34" max="34"/>
    <col width="50" customWidth="1" min="35" max="35"/>
    <col width="30" customWidth="1" min="36" max="36"/>
    <col width="16" customWidth="1" min="37" max="37"/>
    <col width="40" customWidth="1" min="38" max="38"/>
    <col width="30" customWidth="1" min="39" max="39"/>
    <col width="30" customWidth="1" min="40" max="40"/>
    <col width="22" customWidth="1" min="41" max="41"/>
    <col width="22" customWidth="1" min="42" max="42"/>
    <col width="30" customWidth="1" min="43" max="43"/>
    <col width="40" customWidth="1" min="44" max="44"/>
    <col width="16" customWidth="1" min="45" max="45"/>
    <col width="30" customWidth="1" min="46" max="46"/>
    <col width="24" customWidth="1" min="47" max="47"/>
    <col width="60" customWidth="1" min="48" max="48"/>
    <col width="60" customWidth="1" min="49" max="49"/>
    <col width="50" customWidth="1" min="50" max="50"/>
    <col width="40" customWidth="1" min="51" max="51"/>
    <col width="36" customWidth="1" min="52" max="52"/>
    <col width="36" customWidth="1" min="53" max="53"/>
    <col width="36" customWidth="1" min="54" max="54"/>
    <col width="36" customWidth="1" min="55" max="55"/>
    <col width="40" customWidth="1" min="56" max="56"/>
    <col width="40" customWidth="1" min="57" max="57"/>
    <col width="8" customWidth="1" min="58" max="58"/>
    <col width="17" customWidth="1" min="59" max="59"/>
  </cols>
  <sheetData>
    <row r="1" ht="18" customHeight="1">
      <c r="A1" s="14" t="inlineStr">
        <is>
          <t>식별</t>
        </is>
      </c>
      <c r="B1" s="15" t="n"/>
      <c r="C1" s="15" t="n"/>
      <c r="D1" s="15" t="n"/>
      <c r="E1" s="15" t="n"/>
      <c r="F1" s="15" t="n"/>
      <c r="G1" s="15" t="n"/>
      <c r="H1" s="16" t="inlineStr">
        <is>
          <t>분류 요약</t>
        </is>
      </c>
      <c r="I1" s="17" t="n"/>
      <c r="J1" s="17" t="n"/>
      <c r="K1" s="17" t="n"/>
      <c r="L1" s="17" t="n"/>
      <c r="M1" s="17" t="n"/>
      <c r="N1" s="18" t="inlineStr">
        <is>
          <t>원자료 (Capital IQ)</t>
        </is>
      </c>
      <c r="O1" s="19" t="n"/>
      <c r="P1" s="19" t="n"/>
      <c r="Q1" s="19" t="n"/>
      <c r="R1" s="19" t="n"/>
      <c r="S1" s="20" t="inlineStr">
        <is>
          <t>v4 분야 (수집에서 확인 안 함)</t>
        </is>
      </c>
      <c r="T1" s="21" t="n"/>
      <c r="U1" s="22" t="inlineStr">
        <is>
          <t>10-19 설명란 판정</t>
        </is>
      </c>
      <c r="V1" s="23" t="n"/>
      <c r="W1" s="23" t="n"/>
      <c r="X1" s="23" t="n"/>
      <c r="Y1" s="23" t="n"/>
      <c r="Z1" s="24" t="inlineStr">
        <is>
          <t>공시 확인</t>
        </is>
      </c>
      <c r="AA1" s="25" t="n"/>
      <c r="AB1" s="25" t="n"/>
      <c r="AC1" s="25" t="n"/>
      <c r="AD1" s="25" t="n"/>
      <c r="AE1" s="25" t="n"/>
      <c r="AF1" s="25" t="n"/>
      <c r="AG1" s="25" t="n"/>
      <c r="AH1" s="26" t="inlineStr">
        <is>
          <t>인수 목적·핵심</t>
        </is>
      </c>
      <c r="AI1" s="27" t="n"/>
      <c r="AJ1" s="27" t="n"/>
      <c r="AK1" s="27" t="n"/>
      <c r="AL1" s="27" t="n"/>
      <c r="AM1" s="28" t="inlineStr">
        <is>
          <t>규모</t>
        </is>
      </c>
      <c r="AN1" s="29" t="n"/>
      <c r="AO1" s="29" t="n"/>
      <c r="AP1" s="29" t="n"/>
      <c r="AQ1" s="29" t="n"/>
      <c r="AR1" s="29" t="n"/>
      <c r="AS1" s="30" t="inlineStr">
        <is>
          <t>주가 이벤트</t>
        </is>
      </c>
      <c r="AT1" s="31" t="n"/>
      <c r="AU1" s="31" t="n"/>
      <c r="AV1" s="32" t="inlineStr">
        <is>
          <t>전후 이벤트</t>
        </is>
      </c>
      <c r="AW1" s="33" t="n"/>
      <c r="AX1" s="33" t="n"/>
      <c r="AY1" s="33" t="n"/>
      <c r="AZ1" s="34" t="inlineStr">
        <is>
          <t>성과</t>
        </is>
      </c>
      <c r="BA1" s="35" t="n"/>
      <c r="BB1" s="35" t="n"/>
      <c r="BC1" s="35" t="n"/>
      <c r="BD1" s="35" t="n"/>
      <c r="BE1" s="35" t="n"/>
      <c r="BF1" s="36" t="inlineStr">
        <is>
          <t>수집</t>
        </is>
      </c>
      <c r="BG1" s="37" t="n"/>
    </row>
    <row r="2" ht="30" customHeight="1">
      <c r="A2" s="38" t="inlineStr">
        <is>
          <t>거래</t>
        </is>
      </c>
      <c r="B2" s="38" t="inlineStr">
        <is>
          <t>기업</t>
        </is>
      </c>
      <c r="C2" s="38" t="inlineStr">
        <is>
          <t>날짜</t>
        </is>
      </c>
      <c r="D2" s="38" t="inlineStr">
        <is>
          <t>대상회사</t>
        </is>
      </c>
      <c r="E2" s="38" t="inlineStr">
        <is>
          <t>금액 순위</t>
        </is>
      </c>
      <c r="F2" s="38" t="inlineStr">
        <is>
          <t>상위 50</t>
        </is>
      </c>
      <c r="G2" s="38" t="inlineStr">
        <is>
          <t>사건 묶음</t>
        </is>
      </c>
      <c r="H2" s="38" t="inlineStr">
        <is>
          <t>거래 형태 (설명란 판정)</t>
        </is>
      </c>
      <c r="I2" s="38" t="inlineStr">
        <is>
          <t>거래 형태 (공시 확인)</t>
        </is>
      </c>
      <c r="J2" s="38" t="inlineStr">
        <is>
          <t>형태 변경</t>
        </is>
      </c>
      <c r="K2" s="38" t="inlineStr">
        <is>
          <t>손상 구분</t>
        </is>
      </c>
      <c r="L2" s="38" t="inlineStr">
        <is>
          <t>금액 대조</t>
        </is>
      </c>
      <c r="M2" s="38" t="inlineStr">
        <is>
          <t>편입 시점</t>
        </is>
      </c>
      <c r="N2" s="38" t="inlineStr">
        <is>
          <t>상태</t>
        </is>
      </c>
      <c r="O2" s="38" t="inlineStr">
        <is>
          <t>금액 $M</t>
        </is>
      </c>
      <c r="P2" s="38" t="inlineStr">
        <is>
          <t>매수자</t>
        </is>
      </c>
      <c r="Q2" s="38" t="inlineStr">
        <is>
          <t>매도자</t>
        </is>
      </c>
      <c r="R2" s="38" t="inlineStr">
        <is>
          <t>설명란</t>
        </is>
      </c>
      <c r="S2" s="38" t="inlineStr">
        <is>
          <t>분야</t>
        </is>
      </c>
      <c r="T2" s="38" t="inlineStr">
        <is>
          <t>세부 분야</t>
        </is>
      </c>
      <c r="U2" s="38" t="inlineStr">
        <is>
          <t>그룹 역할 (설명란 판정)</t>
        </is>
      </c>
      <c r="V2" s="38" t="inlineStr">
        <is>
          <t>지분 규모 (설명란 판정)</t>
        </is>
      </c>
      <c r="W2" s="38" t="inlineStr">
        <is>
          <t>거래 형태 (설명란 판정)</t>
        </is>
      </c>
      <c r="X2" s="38" t="inlineStr">
        <is>
          <t>편입 전 표시 (배경지식)</t>
        </is>
      </c>
      <c r="Y2" s="38" t="inlineStr">
        <is>
          <t>금액 의심 (설명란 대조)</t>
        </is>
      </c>
      <c r="Z2" s="38" t="inlineStr">
        <is>
          <t>거래 형태 (공시 확인)</t>
        </is>
      </c>
      <c r="AA2" s="38" t="inlineStr">
        <is>
          <t>편입 시점 (공시 확인)</t>
        </is>
      </c>
      <c r="AB2" s="38" t="inlineStr">
        <is>
          <t>상태 (공시 확인)</t>
        </is>
      </c>
      <c r="AC2" s="38" t="inlineStr">
        <is>
          <t>금액 확인 (현지 통화)</t>
        </is>
      </c>
      <c r="AD2" s="38" t="inlineStr">
        <is>
          <t>금액 확인 ($M)</t>
        </is>
      </c>
      <c r="AE2" s="38" t="inlineStr">
        <is>
          <t>발표일</t>
        </is>
      </c>
      <c r="AF2" s="38" t="inlineStr">
        <is>
          <t>확인 메모</t>
        </is>
      </c>
      <c r="AG2" s="38" t="inlineStr">
        <is>
          <t>특이사항</t>
        </is>
      </c>
      <c r="AH2" s="38" t="inlineStr">
        <is>
          <t>인수 주체</t>
        </is>
      </c>
      <c r="AI2" s="38" t="inlineStr">
        <is>
          <t>발표 당시 목적</t>
        </is>
      </c>
      <c r="AJ2" s="38" t="inlineStr">
        <is>
          <t>인수 주체 주력 사업</t>
        </is>
      </c>
      <c r="AK2" s="38" t="inlineStr">
        <is>
          <t>핵심 여부</t>
        </is>
      </c>
      <c r="AL2" s="38" t="inlineStr">
        <is>
          <t>핵심 판정 근거</t>
        </is>
      </c>
      <c r="AM2" s="38" t="inlineStr">
        <is>
          <t>인수 주체 총자산</t>
        </is>
      </c>
      <c r="AN2" s="38" t="inlineStr">
        <is>
          <t>그룹 정점 총자산</t>
        </is>
      </c>
      <c r="AO2" s="38" t="inlineStr">
        <is>
          <t>총자산 대비</t>
        </is>
      </c>
      <c r="AP2" s="38" t="inlineStr">
        <is>
          <t>자기자본 대비</t>
        </is>
      </c>
      <c r="AQ2" s="38" t="inlineStr">
        <is>
          <t>시가총액</t>
        </is>
      </c>
      <c r="AR2" s="38" t="inlineStr">
        <is>
          <t>규모 기준</t>
        </is>
      </c>
      <c r="AS2" s="38" t="inlineStr">
        <is>
          <t>종목</t>
        </is>
      </c>
      <c r="AT2" s="38" t="inlineStr">
        <is>
          <t>종목 근거</t>
        </is>
      </c>
      <c r="AU2" s="38" t="inlineStr">
        <is>
          <t>처음 알려진 날</t>
        </is>
      </c>
      <c r="AV2" s="38" t="inlineStr">
        <is>
          <t>인수 전 사건</t>
        </is>
      </c>
      <c r="AW2" s="38" t="inlineStr">
        <is>
          <t>인수 후 사건</t>
        </is>
      </c>
      <c r="AX2" s="38" t="inlineStr">
        <is>
          <t>손상</t>
        </is>
      </c>
      <c r="AY2" s="38" t="inlineStr">
        <is>
          <t>손상 구분 근거</t>
        </is>
      </c>
      <c r="AZ2" s="38" t="inlineStr">
        <is>
          <t>매출 (인수 전)</t>
        </is>
      </c>
      <c r="BA2" s="38" t="inlineStr">
        <is>
          <t>매출 (인수 후)</t>
        </is>
      </c>
      <c r="BB2" s="38" t="inlineStr">
        <is>
          <t>영업이익 (인수 전)</t>
        </is>
      </c>
      <c r="BC2" s="38" t="inlineStr">
        <is>
          <t>영업이익 (인수 후)</t>
        </is>
      </c>
      <c r="BD2" s="38" t="inlineStr">
        <is>
          <t>실적 기준</t>
        </is>
      </c>
      <c r="BE2" s="38" t="inlineStr">
        <is>
          <t>어닝콜·IR 언급</t>
        </is>
      </c>
      <c r="BF2" s="38" t="inlineStr">
        <is>
          <t>수집 상태</t>
        </is>
      </c>
      <c r="BG2" s="38" t="inlineStr">
        <is>
          <t>수집 일시</t>
        </is>
      </c>
    </row>
    <row r="3">
      <c r="A3" s="39" t="inlineStr">
        <is>
          <t>deal_id</t>
        </is>
      </c>
      <c r="B3" s="39" t="inlineStr">
        <is>
          <t>firm</t>
        </is>
      </c>
      <c r="C3" s="39" t="inlineStr">
        <is>
          <t>date</t>
        </is>
      </c>
      <c r="D3" s="39" t="inlineStr">
        <is>
          <t>target</t>
        </is>
      </c>
      <c r="E3" s="39" t="inlineStr">
        <is>
          <t>value_rank</t>
        </is>
      </c>
      <c r="F3" s="39" t="inlineStr">
        <is>
          <t>top50</t>
        </is>
      </c>
      <c r="G3" s="39" t="inlineStr">
        <is>
          <t>event_group</t>
        </is>
      </c>
      <c r="H3" s="39" t="inlineStr">
        <is>
          <t>(파생)</t>
        </is>
      </c>
      <c r="I3" s="39" t="inlineStr">
        <is>
          <t>(파생)</t>
        </is>
      </c>
      <c r="J3" s="39" t="inlineStr">
        <is>
          <t>(파생)</t>
        </is>
      </c>
      <c r="K3" s="39" t="inlineStr">
        <is>
          <t>impairment_class</t>
        </is>
      </c>
      <c r="L3" s="39" t="inlineStr">
        <is>
          <t>(파생)</t>
        </is>
      </c>
      <c r="M3" s="39" t="inlineStr">
        <is>
          <t>(파생)</t>
        </is>
      </c>
      <c r="N3" s="39" t="inlineStr">
        <is>
          <t>status</t>
        </is>
      </c>
      <c r="O3" s="39" t="inlineStr">
        <is>
          <t>value</t>
        </is>
      </c>
      <c r="P3" s="39" t="inlineStr">
        <is>
          <t>buyers</t>
        </is>
      </c>
      <c r="Q3" s="39" t="inlineStr">
        <is>
          <t>sellers</t>
        </is>
      </c>
      <c r="R3" s="39" t="inlineStr">
        <is>
          <t>comment</t>
        </is>
      </c>
      <c r="S3" s="39" t="inlineStr">
        <is>
          <t>cat</t>
        </is>
      </c>
      <c r="T3" s="39" t="inlineStr">
        <is>
          <t>subcat</t>
        </is>
      </c>
      <c r="U3" s="39" t="inlineStr">
        <is>
          <t>role</t>
        </is>
      </c>
      <c r="V3" s="39" t="inlineStr">
        <is>
          <t>stake</t>
        </is>
      </c>
      <c r="W3" s="39" t="inlineStr">
        <is>
          <t>subtype</t>
        </is>
      </c>
      <c r="X3" s="39" t="inlineStr">
        <is>
          <t>pre_incorp</t>
        </is>
      </c>
      <c r="Y3" s="39" t="inlineStr">
        <is>
          <t>value_flag</t>
        </is>
      </c>
      <c r="Z3" s="39" t="inlineStr">
        <is>
          <t>subtype_chk</t>
        </is>
      </c>
      <c r="AA3" s="39" t="inlineStr">
        <is>
          <t>pre_incorp_chk</t>
        </is>
      </c>
      <c r="AB3" s="39" t="inlineStr">
        <is>
          <t>status_chk</t>
        </is>
      </c>
      <c r="AC3" s="39" t="inlineStr">
        <is>
          <t>value_chk_local</t>
        </is>
      </c>
      <c r="AD3" s="39" t="inlineStr">
        <is>
          <t>value_chk_usdmm</t>
        </is>
      </c>
      <c r="AE3" s="39" t="inlineStr">
        <is>
          <t>announce_date_chk</t>
        </is>
      </c>
      <c r="AF3" s="39" t="inlineStr">
        <is>
          <t>chk_note</t>
        </is>
      </c>
      <c r="AG3" s="39" t="inlineStr">
        <is>
          <t>notes</t>
        </is>
      </c>
      <c r="AH3" s="39" t="inlineStr">
        <is>
          <t>acquirer_entity</t>
        </is>
      </c>
      <c r="AI3" s="39" t="inlineStr">
        <is>
          <t>purpose_quote</t>
        </is>
      </c>
      <c r="AJ3" s="39" t="inlineStr">
        <is>
          <t>acquirer_core</t>
        </is>
      </c>
      <c r="AK3" s="39" t="inlineStr">
        <is>
          <t>is_core</t>
        </is>
      </c>
      <c r="AL3" s="39" t="inlineStr">
        <is>
          <t>core_basis</t>
        </is>
      </c>
      <c r="AM3" s="39" t="inlineStr">
        <is>
          <t>acq_total_assets</t>
        </is>
      </c>
      <c r="AN3" s="39" t="inlineStr">
        <is>
          <t>apex_total_assets</t>
        </is>
      </c>
      <c r="AO3" s="39" t="inlineStr">
        <is>
          <t>deal_to_assets_pct</t>
        </is>
      </c>
      <c r="AP3" s="39" t="inlineStr">
        <is>
          <t>deal_to_equity_pct</t>
        </is>
      </c>
      <c r="AQ3" s="39" t="inlineStr">
        <is>
          <t>acq_mktcap</t>
        </is>
      </c>
      <c r="AR3" s="39" t="inlineStr">
        <is>
          <t>size_basis</t>
        </is>
      </c>
      <c r="AS3" s="39" t="inlineStr">
        <is>
          <t>event_ticker</t>
        </is>
      </c>
      <c r="AT3" s="39" t="inlineStr">
        <is>
          <t>event_ticker_basis</t>
        </is>
      </c>
      <c r="AU3" s="39" t="inlineStr">
        <is>
          <t>first_filing_date</t>
        </is>
      </c>
      <c r="AV3" s="39" t="inlineStr">
        <is>
          <t>pre_events_summary</t>
        </is>
      </c>
      <c r="AW3" s="39" t="inlineStr">
        <is>
          <t>post_events_summary</t>
        </is>
      </c>
      <c r="AX3" s="39" t="inlineStr">
        <is>
          <t>impairment</t>
        </is>
      </c>
      <c r="AY3" s="39" t="inlineStr">
        <is>
          <t>impairment_class_basis</t>
        </is>
      </c>
      <c r="AZ3" s="39" t="inlineStr">
        <is>
          <t>target_rev_pre</t>
        </is>
      </c>
      <c r="BA3" s="39" t="inlineStr">
        <is>
          <t>target_rev_post</t>
        </is>
      </c>
      <c r="BB3" s="39" t="inlineStr">
        <is>
          <t>target_op_pre</t>
        </is>
      </c>
      <c r="BC3" s="39" t="inlineStr">
        <is>
          <t>target_op_post</t>
        </is>
      </c>
      <c r="BD3" s="39" t="inlineStr">
        <is>
          <t>perf_basis</t>
        </is>
      </c>
      <c r="BE3" s="39" t="inlineStr">
        <is>
          <t>earnings_call_note</t>
        </is>
      </c>
      <c r="BF3" s="39" t="inlineStr">
        <is>
          <t>collect_status</t>
        </is>
      </c>
      <c r="BG3" s="39" t="inlineStr">
        <is>
          <t>collected_on</t>
        </is>
      </c>
    </row>
    <row r="4" ht="72" customHeight="1">
      <c r="A4" s="40" t="inlineStr">
        <is>
          <t>C001</t>
        </is>
      </c>
      <c r="B4" s="40" t="inlineStr">
        <is>
          <t>CJ ENM</t>
        </is>
      </c>
      <c r="C4" s="40" t="inlineStr">
        <is>
          <t>2006-01-09</t>
        </is>
      </c>
      <c r="D4" s="41" t="inlineStr">
        <is>
          <t>CJ Entertainment Inc.</t>
        </is>
      </c>
      <c r="E4" s="40" t="n">
        <v>10</v>
      </c>
      <c r="F4" s="40" t="inlineStr">
        <is>
          <t>True</t>
        </is>
      </c>
      <c r="G4" s="40" t="n"/>
      <c r="H4" s="40" t="inlineStr">
        <is>
          <t>MA②</t>
        </is>
      </c>
      <c r="I4" s="40" t="inlineStr">
        <is>
          <t>MA②</t>
        </is>
      </c>
      <c r="J4" s="40" t="inlineStr">
        <is>
          <t>같음</t>
        </is>
      </c>
      <c r="K4" s="40" t="inlineStr">
        <is>
          <t>해당 없음</t>
        </is>
      </c>
      <c r="L4" s="40" t="inlineStr">
        <is>
          <t>불일치</t>
        </is>
      </c>
      <c r="M4" s="40" t="inlineStr">
        <is>
          <t>편입 전</t>
        </is>
      </c>
      <c r="N4" s="40" t="inlineStr">
        <is>
          <t>Closed</t>
        </is>
      </c>
      <c r="O4" s="42" t="n">
        <v>549.08</v>
      </c>
      <c r="P4" s="41" t="inlineStr">
        <is>
          <t>CJ Corporation (KOSE:A001040)</t>
        </is>
      </c>
      <c r="Q4" s="41" t="inlineStr">
        <is>
          <t>-</t>
        </is>
      </c>
      <c r="R4" s="41" t="inlineStr">
        <is>
          <t>CJ Corp. (KOSE: A001040) agreed to acquire the remaining stake in CJ Entertainment Inc. for KRW 264 billion in stocks on January 9, 2006. As per the terms of the agreement, CJ Corp. will pay 17.8 shares of its common stock to every 100 shares of CJ Entertainment. The Board of CJ Corp approved the transaction. The acquisition is subject top approval of shareholders of CJ Corp. A shareholder meeting is scheduled on March 7, 2006 and the transaction is expected to complete on April 10, 2006.</t>
        </is>
      </c>
      <c r="S4" s="41" t="inlineStr">
        <is>
          <t>Content Production &amp; Investment</t>
        </is>
      </c>
      <c r="T4" s="41" t="inlineStr">
        <is>
          <t>Content Investment / Distribution</t>
        </is>
      </c>
      <c r="U4" s="41" t="inlineStr">
        <is>
          <t>MA-1 그룹이 매수자</t>
        </is>
      </c>
      <c r="V4" s="41" t="inlineStr">
        <is>
          <t>기존 자회사 잔여지분</t>
        </is>
      </c>
      <c r="W4" s="41" t="inlineStr">
        <is>
          <t>MA② 기존 지분 확대</t>
        </is>
      </c>
      <c r="X4" s="41" t="n"/>
      <c r="Y4" s="40" t="inlineStr">
        <is>
          <t>False</t>
        </is>
      </c>
      <c r="Z4" s="41" t="inlineStr">
        <is>
          <t>MA② 기존 지분 확대</t>
        </is>
      </c>
      <c r="AA4" s="41" t="inlineStr">
        <is>
          <t>편입 전 (매수자는 CJ ENM 계보 밖: CJ㈜(CJ그룹 지배회사, 당시 식품·제약 사업지주, 2007-11 순수지주회사 전환)). 참고: 대상 구 CJ엔터테인먼트는 이 거래에서 영화사업을 물적분할(신설 씨제이엔터테인먼트㈜, CJ㈜ 100%)한 뒤 존속 투자법인 CJ EH㈜가 CJ㈜에 흡수돼 소멸했고, 영화사업 법인은 2011-03-01 오미디어홀딩스(CJ E&amp;M)에 합병(C005)된 뒤 2018-07-01 CJ오쇼핑의 CJ E&amp;M 흡수합병으로 현 CJ ENM 법인에 들어옴</t>
        </is>
      </c>
      <c r="AB4" s="41" t="inlineStr">
        <is>
          <t>완료 (2006-04-10 합병기일·분할기일; 2006-04-17 해산등기, 2006-04-20 구 CJ엔터테인먼트 코스닥 상장폐지, 2006-04-25 CJ㈜ 합병신주 상장 예정)</t>
        </is>
      </c>
      <c r="AC4" s="41" t="inlineStr">
        <is>
          <t>397,237,024,295원 (합병신주 3,176,905주 × CJ㈜ 합병가액 125,039원; 피합병 CJ EH(구 CJ엔터테인먼트) 발행주식 17,827,713주 × 0.1782004). 이 중 CJ㈜ 보유 6,556,101주(36.77%)에 배정된 약 1,168,300주는 CJ㈜ 자기주식이 됨(합병신고서). 나머지 지분 중 14.85%(2,647,042주)는 CJ그룹 회장 이재현, 0.13%(23,040주)는 대표이사 박동호 몫이라 CJ㈜·특수관계인 합계 9,226,183주(51.76%). 특수관계인 밖 외부주주(8,601,530주, 48.24%)의 실질 대가 = 주식매수청구 현금 67,416,510,174원(3,123,159주 × 21,586원) + 잔여 외부주주 5,478,371주에 교부된 신주 976,247주(합병가액 기준 122,068,948,633원) = 189,485,458,807원(계산). 참고: 이재현 몫 신주 471,703주(58,981,271,417원)</t>
        </is>
      </c>
      <c r="AD4" s="41" t="inlineStr">
        <is>
          <t>원자료와 불일치: 합병신주 전체 397,237백만원 = 409.2백만 달러, 특수관계인 밖 외부주주 실질 대가 189,485백만원 = 195.2백만 달러 (Yahoo Finance KRW=X 2006-01-09 종가 970.72원/달러 적용, 계산). 원자료 549.08은 같은 환율로 약 5,330억원으로, 합병신주 가치·발표 직전 CJ㈜ 종가(136,000원) 기준 신주 가치 4,321억원·여기에 CJ엔터 부채(2005-09-30 841억원 또는 2005-12-31 1,523억원)를 더한 값·CJ엔터 100% 시가 4,154억원 중 어느 것으로도 재현되지 않음</t>
        </is>
      </c>
      <c r="AE4" s="41" t="inlineStr">
        <is>
          <t>2006-01-09</t>
        </is>
      </c>
      <c r="AF4" s="41" t="inlineStr">
        <is>
          <t>기준 분류 유지(MA②): CJ㈜는 거래 전 CJ엔터테인먼트 지분 36.77%를 가진 지배회사(합병결정 공시 '회사와의 관계: 지배회사', CJ㈜ 2006 감사보고서 '자회사')였고 특수관계인(이재현 14.85%, 박동호 0.13%) 포함 51.76%를 지배했으며, 이 거래로 영화사업 법인(신설 CJ엔터테인먼트)을 100% 자회사로 만들고 나머지 소수주주를 흡수함. 원자료 설명란 정정: (1) 거래 형식은 '주식교환'이 아니라 CJ엔터테인먼트를 물적분할(영화사업→신설 씨제이엔터테인먼트㈜)한 뒤 존속 투자사업법인 CJ EH㈜를 CJ㈜가 흡수합병한 구조(회사분할결정·회사합병결정). (2) 'KRW 264 billion'은 합병결정 공시에 적힌 CJ엔터테인먼트의 2005년 3분기 자산총계 264,025백만원과 같은 숫자로 거래대금이 아님(외부 지분을 발표 직전 종가 23,300원으로 평가한 2,626억원과도 비슷하나 공시된 대가는 아님). 공시 기준 대가는 합병신주 전체 3,972억원, 특수관계인 밖 외부주주 실질 대가 1,895억원. (3) '17.8 shares per 100 shares'(0.1782004), 주총 2006-03-07, 완료 2006-04-10은 공시와 일치. 원자료 sellers '-'는 CJ엔터테인먼트 소수주주(이재현 등 특수관계인 14.98%와 외부주주 48.24%, 주식매수청구 3,123,159주 포함). 분류 해석 주의: 매수자 CJ㈜를 '그룹'으로 본 원자료 기준을 따름 — 최신 CJ 계보 규칙처럼 그룹을 CJ ENM 계보로 좁히면 CJ㈜는 계보 밖이라 구조상 MA⑥으로도 볼 수 있음(사용자 확인 필요)</t>
        </is>
      </c>
      <c r="AG4" s="41" t="inlineStr">
        <is>
          <t>C005의 선행 거래: 이 합병으로 신설된 씨제이엔터테인먼트㈜(DART 00576309, 2006-04-10 설립, CJ㈜ 100%)가 2010-11-16 결정된 6사 합병(C005)에서 CJ E&amp;M에 흡수됨. 구 CJ엔터테인먼트(DART 00330406, 코스닥 A049370)는 1997-07-28 설립 투자자문회사로 2000-04-18 CJ㈜ 엔터테인먼트 사업부를 현물출자받아 영화사업을 시작했고 2002-02-05 코스닥에 등록됨(CJ㈜ 2006 감사보고서 주석 22). 합병 전 구 CJ엔터테인먼트는 CJ CGV 36.73%, CJ미디어 31.16%, CJ인터넷 9.53%, 시네마서비스 40.00%, 아트서비스 59.72%, CJ엔키노 86.13% 등을 가진 미디어 중간지주였고(합병신고서 출자내역, 2005-09-30), 이 거래로 CJ㈜가 이 지분을 직접 보유하게 됨 — 공시된 합병목적 자체가 'CJ미디어·CJ CGV·CJ인터넷의 직접 지배'임. 주주 구성(2006-01-06): CJ㈜ 36.78%, 이재현 14.85%, 박동호 0.13%(특수관계 계 51.76%), 랜드마크자산운용 5.00%; 이재현은 합병으로 CJ㈜ 신주 471,703주를 받음(합병종료보고서 지분변동표). CJ㈜도 반대주주 주식매수청구 732,736주(보통주 청구가 114,298원)를 받음. 회계처리: 지배·종속회사 간 합병이라 CJ EH의 자산·부채를 연결재무제표상 장부가액으로 승계하고 차액은 자본잉여금 처리(CJ㈜ 2006 감사보고서 주석 22) → 이 거래로 새 영업권은 생기지 않음. 같은 날(2006-01-09) CJ㈜는 CJ모닝웰 소규모합병도 결정함(별개 거래, 신주 683,299주). 공시 시점: CJ엔터 매매거래정지가 2006-01-09 17:11:07에 시작돼(정규장 마감 후) 2006-01-10까지 연장됨(20060109900089). 조사 한계: 2006년 DART 문서 일부(구 CJ엔터 사업보고서 연혁·타법인출자 절)는 서버가 깨진 글자로 돌려줘 읽지 못함. 2006년 당시 언론 보도·IR 자료는 찾지 못함(수집 2회·검토 3회 웹 검색). 영화사업 법인이 2006-04 신설돼 2006년 실적은 9개월치이고, 구 CJ엔터 실적에는 지분법손익 등 투자사업이 섞여 있어 전후 비교에 주의. collect_status 부분: earnings_call_note 미확인</t>
        </is>
      </c>
      <c r="AH4" s="41" t="inlineStr">
        <is>
          <t>CJ㈜ (CJ주식회사, 당시 식품·사료·제약을 직접 영위하던 CJ그룹 지배회사, 유가증권시장 001040; 2007-09 CJ제일제당 인적분할로 순수지주회사 전환)</t>
        </is>
      </c>
      <c r="AI4" s="41" t="inlineStr">
        <is>
          <t>"CJ엔터테인먼트㈜가 지배하고 있는 CJ 미디어, CJ CGV, CJ 인터넷은 신성장사업으로 지속적 투자가 요구되는 바, CJ㈜가 직접 지배함으로써 지속 성장시키기 위함" (회사합병결정 공시 합병목적) / "경영 효율성 향상 및 기업 가치 극대화" (합병신고서 합병의 목적) / "투자사업부문과 영화사업부문으로 분리하여 업종 전문화를 통해 ... 전문화된 사업영역에 기업의 역량을 집중" (CJ엔터테인먼트 회사분할결정 분할목적)</t>
        </is>
      </c>
      <c r="AJ4" s="41" t="inlineStr">
        <is>
          <t>식품·사료·제약 제조업(합병결정 공시상 주요사업 '당분유제조'); 2005년 별도 매출 2,459,901백만원·영업이익 192,480백만원(CJ㈜ 2005 사업보고서). 미디어·엔터 사업은 직접 영위하지 않고 지분법 자회사로 보유(2005-09-30 CJ엔터테인먼트 36.78%, CJ미디어 58.06%, CJ인터넷 16.23%, CJ뮤직 95.51%, CJ홈쇼핑 29.99%; 합병신고서 출자내역)</t>
        </is>
      </c>
      <c r="AK4" s="41" t="inlineStr">
        <is>
          <t>비핵심</t>
        </is>
      </c>
      <c r="AL4" s="41" t="inlineStr">
        <is>
          <t>인수 주체 CJ㈜의 직접 사업은 식품·제약이고 영화·미디어는 자회사로만 보유했으므로 CJ㈜ 기준으로는 비핵심 영역의 자회사 지분 확대. 다만 CJ그룹은 2000년부터 CJ엔터테인먼트를 통해 영화사업을 해 왔고, 그룹 정점 CJ ENM 기준으로 보면 영화사업은 현 CJ ENM 영화드라마 부문의 전신이라 핵심 영역</t>
        </is>
      </c>
      <c r="AM4" s="41" t="inlineStr">
        <is>
          <t>2,790,157백만원 (CJ㈜ 별도, 2005-12-31; CJ㈜ 2005 사업보고서 요약재무정보, CJ㈜ 2006 감사보고서 주석 22의 2005-12-31 요약대차대조표도 같은 값). 참고: CJ엔터테인먼트가 낸 합병결정 공시의 CJ㈜ 2005-09-30 자산총계 2,759,575백만원, 합병종료보고서 '합병전'(CJ모닝웰 합병 반영 후) 2,820,644,848천원</t>
        </is>
      </c>
      <c r="AN4" s="41" t="inlineStr">
        <is>
          <t>acq_total_assets와 같음 (인수 주체 CJ㈜가 상장 지배회사 자신). 연결 기준 CJ㈜ 및 종속회사 총자산 5,990,100,383천원 (2005-12-31, CJ㈜ 연결감사보고서; 2006년 연결감사보고서의 비교표시는 5,997,710,235천원). 참고: 2004-12-31 연결 5,197,979,683천원</t>
        </is>
      </c>
      <c r="AO4" s="41" t="inlineStr">
        <is>
          <t>계산: 14.24 (합병신주 전체 397,237백만원 ÷ CJ㈜ 별도 총자산 2,790,157백만원, 2005-12-31). 특수관계인 밖 외부주주 실질 대가 기준 6.79 (189,485백만원 ÷ 같은 분모). 연결 총자산(5,990,100백만원) 대비 6.63. 합병 공시에 총자산대비 항목 없음</t>
        </is>
      </c>
      <c r="AP4" s="41" t="inlineStr">
        <is>
          <t>계산: 26.91 (397,237백만원 ÷ CJ㈜ 별도 자본총계 1,476,097백만원, 2005-12-31). 특수관계인 밖 외부주주 실질 대가 기준 12.84</t>
        </is>
      </c>
      <c r="AQ4" s="41" t="inlineStr">
        <is>
          <t>계산: 3,271,374,872,000원 (보통주만: 2006-01-06 종가 136,000원 × 보통주 24,054,227주; 종가는 합병신고서 합병가액 표, 주식수는 같은 신고서의 2006-01-06 기준 발행주식수). 우선주 6,051,488주(1우 3,587,656·2우 1,617,526·3우 846,306주)는 당시 종가를 확인하지 못해 제외. 참고: 공시가 2006-01-09 정규장 마감 후라 발표 직전 거래일을 2006-01-09로 보면 추정: 종가 약 133,500원(Yahoo Finance 001040.KS 수정종가 21,192.42 × 136,000/21,586.34) × 24,054,227주 ≈ 3,211,239,304,500원</t>
        </is>
      </c>
      <c r="AR4" s="41" t="inlineStr">
        <is>
          <t>총자산·자본은 CJ㈜ 2005-12-31 별도 값(2005 사업보고서 20060331000758 요약재무, 2006 감사보고서 20070309000171 주석 22), 연결 총자산은 2005 연결감사보고서(20060501000035). 거래금액은 합병신고서(20060109000341)의 합병가액 125,039원·22,282원과 합병종료보고서(20060419000229)의 신주 3,176,905주, 주식매수청구 3,123,159주×21,586원, 합병신고서 주식분포(특수관계인 9,226,183주)로 계산. 시가총액은 2006-01-06 종가 기준(2006-01-09 종가 추정치 병기). Yahoo Finance 001040.KS 종가는 이후 분할 등을 반영한 수정값(2006-01-06 21,586원)이라 직접 쓰지 않고 비율로만 씀</t>
        </is>
      </c>
      <c r="AS4" s="41" t="inlineStr">
        <is>
          <t>KRX:001040</t>
        </is>
      </c>
      <c r="AT4" s="41" t="inlineStr">
        <is>
          <t>인수 주체 CJ㈜(유가증권시장). 공시는 2006-01-09 정규장 마감 후(CJ엔터 매매정지 17:11:07)라 CJ㈜의 첫 반응일은 2006-01-10. 대상 구 CJ엔터테인먼트도 코스닥 상장사(KRX:049370, 2002-02-05 상장, 2006-04-20 피흡수합병으로 상장폐지): 발표 직전 2006-01-06 종가 23,300원, 시가총액 계산 415,385,712,900원(17,827,713주 기준); 주권 매매거래정지 2006-01-09 17:11:07~2006-01-10(20060109900082, 정지기간변경 20060109900089)이라 대상 주식의 첫 반응일은 2006-01-11. 049370은 상장폐지 종목이라 Yahoo Finance에 시세 없음</t>
        </is>
      </c>
      <c r="AU4" s="41" t="inlineStr">
        <is>
          <t>2006-01-09 정규장 마감 후: DART에 CJ㈜ 회사합병결정(20060109000243)·합병신고서, CJ엔터테인먼트 회사분할결정(20060109000249)·회사합병결정이 같은 날 공시되고 CJ엔터테인먼트 주권 매매거래정지(17:11:07부터, 2006-01-10까지 연장). 2005-09~2006-01 CJ엔터 공시 목록에 관련 조회공시 없음, 사전 보도는 찾지 못함</t>
        </is>
      </c>
      <c r="AV4" s="41" t="inlineStr">
        <is>
          <t>1997-07: 법인 설립(투자자문·경영자문업); 2000-04: CJ㈜ 엔터테인먼트 사업부 현물출자로 영화사업 개시; 2002-02: 코스닥 등록; 2005-09: CJ㈜가 36.78% 보유, CJ엔터는 CJ CGV 36.73%·CJ미디어 31.16%·CJ인터넷 9.53% 등 보유한 미디어 중간지주; 2004→2005: 별도 매출 118,986→124,364백만원, 영업손실 2,576→3,942백만원(일부 투자작품 손실·인건비 증가; 2004년 경상이익 26,058백만원은 지분법주식 처분이익 영향)</t>
        </is>
      </c>
      <c r="AW4" s="41" t="inlineStr">
        <is>
          <t>2006-03-07: 양사 임시주총 분할·합병 승인, CJ엔터테인먼트는 CJ EH㈜로 상호 변경; 2006-04-10: 영화사업 물적분할(신설 씨제이엔터테인먼트㈜, CJ㈜ 100%)과 CJ EH㈜ 흡수합병 동시 완료, 주식매수청구 3,123,159주(21,586원); 2006-04-20: 구 CJ엔터 상장폐지; 2006-12: &lt;타짜&gt; 685만 관객; 2007-09: CJ㈜ 인적분할(CJ제일제당 신설)로 지주회사 전환; 2009-08: &lt;해운대&gt; 1,152만 관객; 2010-11-16: 신설 CJ엔터테인먼트 등 5사를 오미디어홀딩스가 흡수합병 결정(C005); 2011-03-01: CJ E&amp;M 영화사업부문으로 편입; 2016·2017: CJ E&amp;M 영화부문 영업손실(-23,874·-9,044백만원); 2018-07-01: CJ오쇼핑이 CJ E&amp;M 흡수합병, CJ ENM 출범; 2024: CJ ENM 영화드라마사업부문 매출 1,704,683백만원·영업손실 26,925백만원(스튜디오드래곤·Fifth Season 포함)</t>
        </is>
      </c>
      <c r="AX4" s="41" t="inlineStr">
        <is>
          <t>해당 없음 (이 합병으로 영업권이 생기지 않음: CJ㈜ 2006 감사보고서 주석 22에 지배·종속회사 간 합병으로 연결재무제표상 장부가액 승계, 차액은 자본잉여금 처리라고 기재. CJ㈜ 2006 무형자산 주석의 '합병으로 인한 증가' 영업권 13,826백만원은 같은 해 4개사 합병 합계로 CJ EH 몫은 구분 공시되지 않음). 후속 사업 수준 참고: CJ E&amp;M 2015년 판권 손상차손 95,154백만원(방송·영화 판권 전체, CJ E&amp;M 2015 사업보고서 주석 15)</t>
        </is>
      </c>
      <c r="AY4" s="41" t="inlineStr">
        <is>
          <t>지배·종속회사 간 합병으로 영업권이 생기지 않음(CJ㈜ 2006 감사보고서)</t>
        </is>
      </c>
      <c r="AZ4" s="41" t="inlineStr">
        <is>
          <t>2004: 118,986백만원; 2005: 124,364백만원 (구 CJ엔터테인먼트 별도)</t>
        </is>
      </c>
      <c r="BA4" s="41" t="inlineStr">
        <is>
          <t>2006(2006-04-10~12-31, 신설 CJ엔터테인먼트 제1기): 118,381백만원; 2007: 129,857백만원; 최근(독립 법인 마지막 연도) 2010: 163,080,002,913원. 후속 사업 대리지표 — CJ E&amp;M 영화부문(연결): 2011 166,784백만원(합병 후 3~12월), 2012 218,960백만원, 2017 198,667백만원; CJ ENM 영화드라마사업부문 2024 1,704,683백만원(드라마 제작사 포함으로 비교 불가)</t>
        </is>
      </c>
      <c r="BB4" s="41" t="inlineStr">
        <is>
          <t>2004: -2,576백만원; 2005: -3,942백만원 (구 CJ엔터테인먼트 별도; 감사 완료 정정공시 2006-03-09 기준 2004 -2,576,063,521원·2005 -3,942,273,146원. 2006-01-26 최초 잠정공시는 감사 전 수치로 2004 1,045,124,599원·2005 -4,180,994,921원이었음)</t>
        </is>
      </c>
      <c r="BC4" s="41" t="inlineStr">
        <is>
          <t>2006(9개월): -14,148백만원; 2007: -17,149백만원; 최근(독립 법인 마지막 연도) 2010: 8,329,368,008원. CJ E&amp;M 영화부문: 2011 5,834백만원, 2012 9,220백만원, 2017 -9,044백만원; CJ ENM 영화드라마 2024 -26,924,539천원</t>
        </is>
      </c>
      <c r="BD4" s="41" t="inlineStr">
        <is>
          <t>인수 전: 구 CJ엔터테인먼트(CJ EH) 별도·K-GAAP·12월 결산, 2005 사업보고서(20060331002319) 요약재무정보와 감사 완료 정정공시(20060309001167; 2005 매출 124,363,747,563원·영업손실 3,942,273,146원, 2004 매출 118,985,835,542원·영업손실 2,576,063,521원), CJ㈜ 2006 감사보고서 주석 22(2005년 매출 124,364·영업손실 3,942백만원 일치). 구 법인 실적에는 영화사업 외에 지분법 등 투자사업 손익이 섞임. 인수 후: 2006-04-10 물적분할로 신설된 씨제이엔터테인먼트㈜(영화사업 법인) 별도·K-GAAP — 2006~2009는 2010 증권신고서(합병, 20101202000223) 요약재무, 2010은 감사보고서(20110331003203). 2011-03 이후는 CJ E&amp;M 연결 영화부문(K-IFRS, 사업보고서 '사업부문별 요약 연결재무현황')과 CJ ENM 영화드라마사업부문(2024 사업보고서 영업부문 주석)으로 대신함 — 범위가 계속 바뀌어 시계열 비교에 주의</t>
        </is>
      </c>
      <c r="BE4" s="41" t="inlineStr">
        <is>
          <t>미확인 — 2006년 CJ㈜ IR 자료·실적발표와 어닝콜 기록을 찾지 못함(DART에는 IR 자료 없음; 수집 2회·검토 3회(한국어 2·영어 1) 웹 검색). 참고: 2010-11-16 CJ그룹 발표(이투데이 보도)는 신설 CJ엔터테인먼트를 포함한 6사 통합 목적을 '콘텐츠 사업의 글로벌화와 계열사간 시너지 극대화'로 밝힘(C005 참조)</t>
        </is>
      </c>
      <c r="BF4" s="40" t="inlineStr">
        <is>
          <t>부분</t>
        </is>
      </c>
      <c r="BG4" s="40" t="inlineStr">
        <is>
          <t>2026-10-26</t>
        </is>
      </c>
    </row>
    <row r="5" ht="72" customHeight="1">
      <c r="A5" s="40" t="inlineStr">
        <is>
          <t>C002</t>
        </is>
      </c>
      <c r="B5" s="40" t="inlineStr">
        <is>
          <t>CJ ENM</t>
        </is>
      </c>
      <c r="C5" s="40" t="inlineStr">
        <is>
          <t>2006-10-12</t>
        </is>
      </c>
      <c r="D5" s="41" t="inlineStr">
        <is>
          <t>Orion Cinema Network Co., Ltd.</t>
        </is>
      </c>
      <c r="E5" s="40" t="n">
        <v>70</v>
      </c>
      <c r="F5" s="40" t="inlineStr">
        <is>
          <t>False</t>
        </is>
      </c>
      <c r="G5" s="40" t="n"/>
      <c r="H5" s="40" t="inlineStr">
        <is>
          <t>MA②</t>
        </is>
      </c>
      <c r="I5" s="40" t="inlineStr">
        <is>
          <t>MA②</t>
        </is>
      </c>
      <c r="J5" s="40" t="inlineStr">
        <is>
          <t>같음</t>
        </is>
      </c>
      <c r="K5" s="40" t="inlineStr">
        <is>
          <t>식별 불가</t>
        </is>
      </c>
      <c r="L5" s="40" t="inlineStr">
        <is>
          <t>불일치</t>
        </is>
      </c>
      <c r="M5" s="40" t="inlineStr">
        <is>
          <t>편입 후</t>
        </is>
      </c>
      <c r="N5" s="40" t="inlineStr">
        <is>
          <t>Closed</t>
        </is>
      </c>
      <c r="O5" s="42" t="n">
        <v>20.89</v>
      </c>
      <c r="P5" s="41" t="inlineStr">
        <is>
          <t>On Media Corp.</t>
        </is>
      </c>
      <c r="Q5" s="41" t="inlineStr">
        <is>
          <t>-</t>
        </is>
      </c>
      <c r="R5" s="41" t="inlineStr">
        <is>
          <t>On Media Corp. (KOSE:A045710) acquired an additional stake in Orion Cinema Network Co., Ltd. for KRW 20 billion in cash on October 12, 2006.</t>
        </is>
      </c>
      <c r="S5" s="41" t="inlineStr">
        <is>
          <t>Media Platforms</t>
        </is>
      </c>
      <c r="T5" s="41" t="inlineStr">
        <is>
          <t>Broadcasting Channel</t>
        </is>
      </c>
      <c r="U5" s="41" t="inlineStr">
        <is>
          <t>MA-1 그룹이 매수자</t>
        </is>
      </c>
      <c r="V5" s="41" t="inlineStr">
        <is>
          <t>추가지분</t>
        </is>
      </c>
      <c r="W5" s="41" t="inlineStr">
        <is>
          <t>MA② 기존 지분 확대</t>
        </is>
      </c>
      <c r="X5" s="41" t="n"/>
      <c r="Y5" s="40" t="inlineStr">
        <is>
          <t>False</t>
        </is>
      </c>
      <c r="Z5" s="41" t="inlineStr">
        <is>
          <t>MA② 기존 지분 확대</t>
        </is>
      </c>
      <c r="AA5" s="41" t="inlineStr">
        <is>
          <t>편입 후 (CJ ENM 전신 계보: 온미디어, 2011 CJ ENM 계보로 합병 — 2011-03-01 CJ E&amp;M(옛 오미디어홀딩스)에 흡수합병, CJ E&amp;M은 2018-07-01 CJ오쇼핑(현 CJ ENM 법인)에 흡수합병). 참고(시점 사실): 거래 당시(2006-10) 온미디어는 ㈜오리온이 최대주주인 오리온그룹 계열 상장사로 CJ와 자본관계가 없었고, CJ오쇼핑의 온미디어 경영권 취득은 2010-06-08(오리온 측 40.18% 대금지급, C004)임</t>
        </is>
      </c>
      <c r="AB5" s="41" t="inlineStr">
        <is>
          <t>완료 (2006-11-14 주금 납입; 이사회 결의 2006-10-12, 실권주 인수로 취득 규모 확대 정정 2006-11-14)</t>
        </is>
      </c>
      <c r="AC5" s="41" t="inlineStr">
        <is>
          <t>23,957,220,000원 (오리온시네마네트워크 주주배정 유상증자 신주 4,791,444주 × 발행가 5,000원(액면가) 전량 인수; 최초 공시는 배정분 4,000,000주·20,000,000,000원이었으나 2대주주 ㈜중앙일보사 배정분 791,444주가 실권돼 온미디어가 인수 — 2006-11-14 정정공시)</t>
        </is>
      </c>
      <c r="AD5" s="41" t="inlineStr">
        <is>
          <t>원자료와 불일치(최종 금액 기준): 23,957백만원 = 25.58백만 달러 (계산: Fed H.10 2006-11-14 936.70원/달러; 2006-10-12 957.60원 적용 시 25.02). 원자료 20.89는 최초 공시액 200억원 ÷ 957.60원(2006-10-12) = 20.89로 재현됨 — 실권주 인수분이 빠진 값</t>
        </is>
      </c>
      <c r="AE5" s="41" t="inlineStr">
        <is>
          <t>2006-10-12</t>
        </is>
      </c>
      <c r="AF5" s="41" t="inlineStr">
        <is>
          <t>기준 분류 유지(MA② 기존 지분 확대): 온미디어는 거래 전 OCN 5,740,000주(83.48%)를 가진 지배주주였고 이 거래로 90.27%(10,531,444주/11,667,165주)가 됨. 다만 매도자에게서 산 거래가 아니라 자회사 주주배정 유상증자 참여(신주 인수)이며 대가는 OCN으로 들어가 단기차입금 상환에 쓰임(OCN 2006 감사보고서). 금액 정정: 원자료 'KRW 20 billion'은 최초 결의액이고 확정 취득액은 23,957,220,000원(4,791,444주). 원자료 sellers '-'는 구조상 맞음(신주 발행). 분류·상태는 원자료와 일치</t>
        </is>
      </c>
      <c r="AG5" s="41" t="inlineStr">
        <is>
          <t>온미디어 계보 묶음(CJ-B)의 첫 거래로 CJ 편입 4년 전 오리온그룹 시절 거래. 대상 OCN(㈜오리온시네마네트워크)은 2013-12-01 CJ E&amp;M에 흡수합병(C012 — 잔여 9.73%를 가진 ㈜중앙일보사 몫을 합병신주로 정리)되므로 C002→C012가 OCN 지분 100% 정리의 앞뒤 단계. 9.73%는 바로 이 증자에서 중앙일보가 실권해 16.52%→9.73%로 낮아진 지분임. 공시상 '발행회사의 요약 재무상황'(자산 298,356·매출 59,801백만원 등)은 OCN이 아니라 온미디어 자신의 2005 재무로 보임(OCN 2005 자산총계는 99,306,934,951원) — 공시 표 오기 가능성. 증자 목적은 공시상 '운영자금'이며 OCN은 증자 대금으로 단기차입금(2005말 11,515,684천원)을 전액 상환함. 같은 달(2006-10-27) 온미디어는 온라인게임사 이플레이온을 200억원에 100% 출자 설립(별건, 2010-10 청산 결정). 시가총액은 발표 직전 거래일 종가를 찾지 못해 월간 범위로 추정함(KRX 일별 시세 접근 불가, Yahoo Finance에 상장폐지 종목 045710 시세 없음). 이후 실적은 2013-12 합병 전까지 OCN 별도 감사보고서로, 합병 뒤에는 개별 실적이 공시되지 않아 CJ E&amp;M 방송부문·CJ ENM 미디어플랫폼 부문으로만 대리 추적 가능</t>
        </is>
      </c>
      <c r="AH5" s="41" t="inlineStr">
        <is>
          <t>㈜온미디어 (ON*Media Corp., 유가증권시장 045710 — 2006-07-03 상장; 당시 ㈜오리온이 최대주주(44,152,210주, 발행주식 115,797,990주 대비 38.13% 계산)인 오리온그룹 계열 방송채널사용사업 겸 사업지주회사. 2010-06 CJ오쇼핑에 인수, 2011-03-01 CJ E&amp;M에 흡수합병돼 소멸)</t>
        </is>
      </c>
      <c r="AI5" s="41" t="inlineStr">
        <is>
          <t>"자회사의 운영자금 조달을 위한 유상증자참여" (타법인주식및출자증권취득결정 취득목적) / 자금조달의 목적: 운영자금 23,957,220,000원 (자회사 OCN 유상증자결정, 자회사의 주요경영사항)</t>
        </is>
      </c>
      <c r="AJ5" s="41" t="inlineStr">
        <is>
          <t>방송채널사용사업(MPP)을 영위하는 사업지주회사. 2005 별도 영업수익 59,776백만원 = 지분법평가이익 19,940 + 자회사 수수료수익 14,433 + 직영 채널(투니버스) 광고 16,304·시청료 5,287·사업수익 3,812(2006 사업보고서 매출실적, 백만원). 자회사 OCN·바둑TV·온게임넷(PP), 4개 SO, 디지틀온미디어 보유. 2005 MPP 매출 점유율 12.2%(16개 채널, 방송위원회 자료 인용)</t>
        </is>
      </c>
      <c r="AK5" s="41" t="inlineStr">
        <is>
          <t>핵심</t>
        </is>
      </c>
      <c r="AL5" s="41" t="inlineStr">
        <is>
          <t>OCN은 영화채널 OCN·Super Action·Catch On·On Style 등 6개 채널을 운영하는 온미디어의 최대 자회사(2005 매출 100,340백만원)로 인수 주체의 주력인 케이블 PP 사업 그 자체. 그룹 정점(현 CJ ENM, 미디어플랫폼 부문의 TV채널 사업) 기준으로도 OCN은 지금도 운영 중인 핵심 채널이라 '핵심'</t>
        </is>
      </c>
      <c r="AM5" s="41" t="inlineStr">
        <is>
          <t>298,355,727,088원 (온미디어 별도, 2005-12-31; 타법인주식취득결정 '최근 사업연도말 자산총액')</t>
        </is>
      </c>
      <c r="AN5" s="41" t="inlineStr">
        <is>
          <t>acq_total_assets와 같음 (인수 주체 온미디어가 상장사 자신; 당시 상위 상장 지배회사 ㈜오리온은 CJ ENM 계보 밖). 참고: 온미디어 연결 총자산 379,287백만원(2005-12-31, 2009 사업보고서 요약연결재무정보 제6기)</t>
        </is>
      </c>
      <c r="AO5" s="41" t="inlineStr">
        <is>
          <t>8.03</t>
        </is>
      </c>
      <c r="AP5" s="41" t="inlineStr">
        <is>
          <t>8.36</t>
        </is>
      </c>
      <c r="AQ5" s="41" t="inlineStr">
        <is>
          <t>추정: 약 7,295억~9,785억원 (발표 직전 거래일 2006-10-11 종가 미확인. 2006년 10월 월중 최저 6,300원·최고 8,450원(2006 사업보고서 '최근 6개월 간의 주가') × 발행주식 115,797,990주(2006-11-10 신주인수권 행사 350,000주 전; 2006말 116,147,990주 = 자본금 58,074백만원/액면 500원에서 역산). 참고: 2006-09-27 장중 7,310원(이투데이) 기준 8,465억원)</t>
        </is>
      </c>
      <c r="AR5" s="41" t="inlineStr">
        <is>
          <t>총자산·자기자본(286,535,479,074원)·비율은 2006-11-14 정정 타법인주식취득결정(20061114001237) 값(분모 2005-12-31 별도). 최초 공시(20061012000143)는 200억원 기준 총자산대비 6.70%·자기자본대비 6.98%. 시가총액은 일별 종가가 없어 월간 범위로 추정</t>
        </is>
      </c>
      <c r="AS5" s="41" t="inlineStr">
        <is>
          <t>KRX:045710</t>
        </is>
      </c>
      <c r="AT5" s="41" t="inlineStr">
        <is>
          <t>인수 주체 온미디어(유가증권시장 045710, 2011-03 합병으로 상장폐지 — Yahoo Finance 시세 없음). 대상 OCN은 비상장. 당시 최대주주 ㈜오리온(KRX:001800, 현 오리온홀딩스)도 참고 가능. 공시는 2006-10-12 장중/장후 여부 미확인</t>
        </is>
      </c>
      <c r="AU5" s="41" t="inlineStr">
        <is>
          <t>2006-10-12: DART 온미디어 '유상증자결정(자회사의 주요경영사항)'·'타법인주식및출자증권취득결정' 동시 공시. 사전 보도나 조회공시는 찾지 못함(온미디어 2006-07~10 공시 목록 확인)</t>
        </is>
      </c>
      <c r="AV5" s="41" t="inlineStr">
        <is>
          <t>1999-05-18: OCN 설립(오리온그룹), 1999년 중 ㈜대우 DCN 채널(매수가 150억원)과 ㈜중앙일보 Catch One 채널(74억원) 사업권 양수(OCN 감사보고서 영업권 주석: 자산·부채 양수, 매수가 DCN 15,000,000천원·Catch One 7,400,000천원). 추정: 중앙일보사가 OCN 지분 16.52%(1,135,721주)를 갖게 된 경위와 관련 있을 수 있으나 주식 취득 경위는 감사보고서에 기재되지 않음; 2000-06-15: 온미디어 설립 시 OCN 지분 50.48% 현물출자로 취득(지주회사); 2004: OCN 매출 75,043백만원·영업이익 12,471백만원; 2005: 매출 100,341백만원·영업이익 24,452백만원, 단기차입금 11,516백만원; 2006-07-03: 온미디어 유가증권시장 상장(공모가 5,200원); 2006-10 초: 외국계 주주(Capital International·Tabimax·New Asia East) 32.69% 보호예수 해제</t>
        </is>
      </c>
      <c r="AW5" s="41" t="inlineStr">
        <is>
          <t>2006-11-14: 증자 납입, 온미디어 지분 90.27%·중앙일보 9.73%; OCN이 증자 대금으로 단기차입금 전액 상환; 2006: OCN 매출 140,322백만원(+39.8%, '광고시장 성장에 따른 매출액 증가')·영업이익 38,781백만원; 2007~2009: 매출 180,395→170,529→161,261백만원, 영업이익 39,291→21,213→10,005백만원으로 둔화; 2010-06: CJ오쇼핑이 온미디어 55.17% 취득(C004)으로 OCN이 CJ 계열 편입; 2010-09-15: 온미디어 지분이 CJ오쇼핑 인적분할 신설 오미디어홀딩스로 이전; 2011-03-01: 온미디어가 CJ E&amp;M에 흡수합병돼 OCN 지분 90.27%를 CJ E&amp;M이 승계(C009); 2011~2012: OCN 매출 222,297→242,856백만원·영업이익 30,929→33,657백만원; 2013-12-01: CJ E&amp;M이 OCN을 흡수합병(합병비율 1:0.6485944, 중앙일보 9.73%에 CJ E&amp;M 주식 교부, C012) — 법인 소멸, 채널 OCN은 CJ E&amp;M 방송부문으로; 2018-07-01: CJ오쇼핑이 CJ E&amp;M을 흡수합병해 CJ ENM 출범, OCN 채널은 CJ ENM 미디어플랫폼 부문이 운영</t>
        </is>
      </c>
      <c r="AX5" s="41" t="inlineStr">
        <is>
          <t>확인 안 됨 (온미디어 2009 사업보고서 타법인출자 현황에서 OCN 주식 장부가 162,410→167,120백만원으로 지분법이익만 반영·손상 기재 없음; CJ E&amp;M(오미디어홀딩스) 2010 연결감사보고서 무형자산 변동표 영업권 손상 없음; CJ E&amp;M 2013·2017 연결 무형자산 변동표의 영업권 손상 957백만원·854백만원은 현금창출단위·대상이 특정되지 않음; 2013-12 OCN 합병은 동일지배 합병으로 장부가 승계라 새 영업권 없음. OCN 관련 손상 기재를 찾지 못함)</t>
        </is>
      </c>
      <c r="AY5" s="41" t="inlineStr">
        <is>
          <t>2009~2010 손상 기재 없음, 이후 OCN 관련 영업권이 방송사업부문 현금창출단위에 묶여 개별 손상을 알 수 없음</t>
        </is>
      </c>
      <c r="AZ5" s="41" t="inlineStr">
        <is>
          <t>2004: 75,042,524,947원; 2005: 100,340,749,421원</t>
        </is>
      </c>
      <c r="BA5" s="41" t="inlineStr">
        <is>
          <t>2006: 140,321,911,950원; 2007: 180,395,349,700원; 최근 확인 가능 연도 2014: 224,274백만원(CJ E&amp;M 사업보고서 '합병등 전후의 재무사항 비교표' 실적; 2013 242,595백만원, 독립 법인 마지막 감사 연도 2012 242,856,440,260원). 합병 후 대리지표(OCN 외 채널 포함): CJ E&amp;M 방송부문 2014 825,918백만원·2017 1,294,153백만원, CJ ENM 미디어플랫폼 2025 1,341,617백만원(외부매출)</t>
        </is>
      </c>
      <c r="BB5" s="41" t="inlineStr">
        <is>
          <t>2004: 12,471,195,779원; 2005: 24,451,561,884원</t>
        </is>
      </c>
      <c r="BC5" s="41" t="inlineStr">
        <is>
          <t>2006: 38,780,607,442원; 2007: 39,290,729,401원; 최근 확인 가능 연도 2014: 34,944백만원(비교표 실적, 합병 전 예측 58,767백만원 대비 41% 미달; 2013 23,250백만원·예측 45,918백만원; 2012 감사보고서 33,656,826,184원). 합병 후 대리지표: CJ E&amp;M 방송부문 영업이익 2014 2,150백만원·2017 61,822백만원, CJ ENM 미디어플랫폼 부문 영업이익 2025 1,332,256천원</t>
        </is>
      </c>
      <c r="BD5" s="41" t="inlineStr">
        <is>
          <t>OCN 별도 재무제표, 12월 결산. 2004~2009는 K-GAAP 감사보고서(2005 감사보고서 20060320000290: 2004·2005; 2007 감사보고서 20080408001290: 2006·2007; 2009 감사보고서 20100326000591: 2008·2009 — 2006 이후 손익계산서는 '영업수익·영업비용' 표시), 2010~2012는 K-IFRS 감사보고서(2011 감사보고서 20120328000227, 2012 감사보고서 20130326000223; 2011 영업이익은 2011 감사보고서 30,929백만원, 2012 감사보고서 비교표시 32,032백만원으로 기타영업손익 분류 차이). 2013·2014는 CJ E&amp;M 2014 사업보고서(20150331004213) '합병등 전후의 재무사항 비교표'의 OCN 실적(1차연도 2013·2차연도 2014로 판단 — FY2014 보고서에 두 해 실적이 모두 실림; 합병 후 OCN은 CJ E&amp;M 내부 사업이라 기준·배부 방식 미공시). 2013 1~11월 224,097,517천원은 CJ E&amp;M 2013 연결감사보고서 합병 주석(지배력 획득 시 배분된 인수가격 반영). 합병 후 대리지표는 CJ E&amp;M 사업보고서 '사업부문별 요약 연결재무현황'(2014: 20150331004213, 2017: 20180330004046)과 CJ ENM 2025 사업보고서(20260318001469) 영업부문 주석 — tvN 등 다른 채널·스튜디오드래곤·티빙이 섞여 OCN 단독 성과가 아님</t>
        </is>
      </c>
      <c r="BE5" s="41" t="inlineStr">
        <is>
          <t>2015-03-31 CJ E&amp;M 2014 사업보고서(합병 사후 비교): OCN 2014 매출 224,274백만원·영업이익 34,944백만원으로 합병 전 예측(293,483·58,767) 대비 24%·41% 미달, 사유 "방송 광고시장의 업황 부진"·"킬러 콘텐츠 확보 및 제작역량 강화를 위해 제작투자를 계획대로 진행"; 2007-01-22(2007-02-06 감사 확정 정정) 온미디어 '매출액 또는 손익구조 30% 이상 변경(자회사 OCN)': 2006 OCN 매출 140,322백만원(+39.8%)·영업이익 38,781백만원(+58.6%), 변동 주요원인 "광고시장 성장에 따른 매출액 증가"; 2006-09-18~22 해외 IR(상반기 경영현황·장기전략)과 2007-02-13 2006 연결실적 발표 공정공시가 있으나 발표 자료 원문(온미디어 홈페이지, 폐쇄)은 확인하지 못함. 어닝콜 녹취록 없음</t>
        </is>
      </c>
      <c r="BF5" s="40" t="inlineStr">
        <is>
          <t>완료</t>
        </is>
      </c>
      <c r="BG5" s="40" t="inlineStr">
        <is>
          <t>2026-10-26</t>
        </is>
      </c>
    </row>
    <row r="6" ht="72" customHeight="1">
      <c r="A6" s="40" t="inlineStr">
        <is>
          <t>C003</t>
        </is>
      </c>
      <c r="B6" s="40" t="inlineStr">
        <is>
          <t>CJ ENM</t>
        </is>
      </c>
      <c r="C6" s="40" t="inlineStr">
        <is>
          <t>2007-06-05</t>
        </is>
      </c>
      <c r="D6" s="41" t="inlineStr">
        <is>
          <t>CJ Music Co., Ltd.</t>
        </is>
      </c>
      <c r="E6" s="40" t="n">
        <v>15</v>
      </c>
      <c r="F6" s="40" t="inlineStr">
        <is>
          <t>True</t>
        </is>
      </c>
      <c r="G6" s="40" t="n"/>
      <c r="H6" s="40" t="inlineStr">
        <is>
          <t>MA④</t>
        </is>
      </c>
      <c r="I6" s="40" t="inlineStr">
        <is>
          <t>MA④</t>
        </is>
      </c>
      <c r="J6" s="40" t="inlineStr">
        <is>
          <t>같음</t>
        </is>
      </c>
      <c r="K6" s="40" t="inlineStr">
        <is>
          <t>해당 없음</t>
        </is>
      </c>
      <c r="L6" s="40" t="inlineStr">
        <is>
          <t>불일치</t>
        </is>
      </c>
      <c r="M6" s="40" t="inlineStr">
        <is>
          <t>편입 후</t>
        </is>
      </c>
      <c r="N6" s="40" t="inlineStr">
        <is>
          <t>Closed</t>
        </is>
      </c>
      <c r="O6" s="42" t="n">
        <v>284.43</v>
      </c>
      <c r="P6" s="41" t="inlineStr">
        <is>
          <t>M-net Media Corp</t>
        </is>
      </c>
      <c r="Q6" s="41" t="inlineStr">
        <is>
          <t>CJ Corporation (KOSE:A001040)</t>
        </is>
      </c>
      <c r="R6" s="41" t="inlineStr">
        <is>
          <t>M-net Media Corp (KOSDAQ: A056200) signed an agreement to acquire CJ Music Corporation from CJ Corp. (KOSE: A001040) for approximately KRW 260 billion in stock on February 5, 2007. As per the terms of the transaction, the exchange ratio of M-net and CJ Music is 1:0.9019140.</t>
        </is>
      </c>
      <c r="S6" s="41" t="inlineStr">
        <is>
          <t>Music &amp; Fan Entertainment</t>
        </is>
      </c>
      <c r="T6" s="41" t="inlineStr">
        <is>
          <t>Music / Artist Management</t>
        </is>
      </c>
      <c r="U6" s="41" t="inlineStr">
        <is>
          <t>MA-2 그룹 내부 재편</t>
        </is>
      </c>
      <c r="V6" s="41" t="n"/>
      <c r="W6" s="41" t="inlineStr">
        <is>
          <t>MA④ 그룹 내부 재편</t>
        </is>
      </c>
      <c r="X6" s="41" t="n"/>
      <c r="Y6" s="40" t="inlineStr">
        <is>
          <t>False</t>
        </is>
      </c>
      <c r="Z6" s="41" t="inlineStr">
        <is>
          <t>MA④ 그룹 내부 재편</t>
        </is>
      </c>
      <c r="AA6" s="41" t="inlineStr">
        <is>
          <t>편입 후 (CJ ENM 전신 계보: 엠넷미디어, 2011 CJ ENM 계보로 합병 — 엠넷미디어는 2011-03-01 오미디어홀딩스(CJ E&amp;M)에 흡수합병(C008)되고 CJ E&amp;M은 2018-07-01 CJ오쇼핑에 합병돼 현 CJ ENM이 됨). 참고: 거래 당시 엠넷미디어는 CJ㈜(20.40%, CJ미디어 포함 26.84%)가 최대주주인 CJ그룹 계열사로, 현 CJ ENM 법인(당시 CJ홈쇼핑)의 종속회사는 아니었음</t>
        </is>
      </c>
      <c r="AB6" s="41" t="inlineStr">
        <is>
          <t>완료 (2007-05-31 합병기일; 2007-06-04 합병등기, 2007-06-05 합병종료보고서 제출 — 원자료 date 2007-06-05는 종료보고서 날짜)</t>
        </is>
      </c>
      <c r="AC6" s="41" t="inlineStr">
        <is>
          <t>126,664,301,610원 (합병신주 14,575,869주 × 엠넷미디어 합병가액 8,690원; = 씨제이뮤직 16,161,041주 × 본질가치 7,837.63원, 합병비율 1:0.9019140). 배정: CJ㈜ 9,196,994주(79,922백만원), CJ미디어 5,116,218주(44,460백만원), 씨제이뮤직 자기주식분 262,657주(엠넷 자기주식이 됨). 씨제이뮤직 주주가 모두 CJ 계열이라 그룹 밖으로 나간 대가는 없음</t>
        </is>
      </c>
      <c r="AD6" s="41" t="inlineStr">
        <is>
          <t>원자료와 불일치: 공시 기준 126,664백만원 = 136.9백만 달러 (Yahoo Finance KRW=X 2007-02-05 종가 925.15원/달러, 계산). 원자료 284.43은 같은 환율로 약 2,631억원으로 설명란 'KRW 260 billion'과 맞음. 추정: 2006-12-29 2대1 감자 전 씨제이뮤직 주식수 32,322,082주를 쓴 값 — ×0.9019140 = 29,151,738주를 합병가액 8,690원으로 평가하면 2,533억원(273.8백만 달러, 원자료와 -3.7%), 엠넷 기준주가 산술평균 9,083원으로 평가하면 2,648억원(286.2백만 달러, +0.6%). 공시상 합병 시점 씨제이뮤직 주식은 감자 후 16,161,041주였으므로 원자료 금액은 약 2배 과대</t>
        </is>
      </c>
      <c r="AE6" s="41" t="inlineStr">
        <is>
          <t>2007-02-05</t>
        </is>
      </c>
      <c r="AF6" s="41" t="inlineStr">
        <is>
          <t>기준 분류 유지(MA④): 매수자 엠넷미디어(CJ㈜ 20.40%·CJ미디어 6.44%로 CJ 계열이 최대주주)와 매도자 씨제이뮤직 주주(CJ㈜ 63.1%, CJ미디어 35.1%, 자기주식 1.8%)가 모두 CJ그룹 회사(합병결정 공시 '회사와의 관계: 계열회사'). 원자료 sellers 'CJ Corporation'만 적었으나 CJ미디어 35.1%도 매도자. 원자료 date(2007-06-05)는 합병종료보고서 제출일이고 최초 발표는 2007-02-05(이사회·합병계약·공시). 합병비율 1:0.9019140은 공시와 일치. 금액은 원자료보다 공시값이 약 절반(value_chk_usdmm 참조). 비상장 씨제이뮤직이 상장사 엠넷미디어에 합병되며 최대주주 지분이 늘어 공시상 '우회상장 해당 여부: 예'로 분류됨. 분류 해석 주의: 매도자 CJ㈜를 '그룹'으로 본 원자료 기준을 따름 — 최신 CJ 계보 규칙처럼 CJ ENM 계보로 좁히면 CJ㈜는 계보 밖이라 구조상 MA①(계보 회사 엠넷미디어가 계보 밖 CJ㈜로부터 씨제이뮤직 100% 취득)으로도 볼 수 있음(사용자 확인 필요)</t>
        </is>
      </c>
      <c r="AG6" s="41" t="inlineStr">
        <is>
          <t>C008의 선행 거래: 이 합병으로 씨제이뮤직의 음반·음원 사업과 Mnet 음악채널 사업이 엠넷미디어로 들어갔고, 엠넷미디어는 2010-11-16 결정된 CJ E&amp;M 6사 합병에서 소멸(C008). 씨제이뮤직(DART 00525031)은 2003-02 씨제이미디어라인으로 설립, 2004-12 (구)씨제이뮤직과 합병, 2005-03-17 씨제이뮤직으로 상호 변경, 2006-09 CJ미디어의 현물출자로 Mnet 음악채널 사업부를 넘겨받음, 2006-12 2대1 무상감자. 엠넷미디어(DART 00335562, 코스닥 056200)는 1994년 설립 e-러닝·SI 회사 ㈜메디오피아테크날리지로 2002-01 코스닥 상장, 2006-07 CJ㈜·CJ미디어 제3자배정 유상증자(9,090,908주)로 최대주주가 CJ㈜로 바뀌고 같은 달 지엠기획·에이디이천엔터테인먼트를 포괄적 주식교환으로 편입(2006-09 소규모 합병), 2006-08-22 엠넷미디어로 상호 변경, 2006-09 기존 사업을 물적분할(메디오피아테크, 2006-12 매각). 2006년 엠넷 당기순손실 45,860백만원은 '합병으로 인한 무형자산 감액손실(316억원)'이 주원인(2007-01-30 손익구조변동 공시). 합병 후 엠넷미디어 반대주주 1,748,989주가 주당 9,225원(16,134백만원, 차입금)에 주식매수청구됨 — 매수자 측 현금 유출이지 대상회사 주주에 대한 대가는 아님. 회계: 합병 전후 요약재무에서 씨제이뮤직 순자산 22,094백만원을 단순합산해 자본금 7,288백만원·자본잉여금 15,375백만원으로 반영하고, 엠넷 2008 감사보고서 영업권 주석에도 2007년 합병 증가분이 없음 → 이 합병의 영업권은 없음. 공시 시점: 엠넷 매매거래정지 2007-02-05 16:18:36(장 마감 후)~2007-02-06 해제. 합병 전 회사 전망(2007-04-17 공정공시: 2007년 매출 1,210억원·영업이익 119억원)과 실제(매출 629억원·영업손실 183억원)의 괴리가 크고 회사가 정정공시로 사유를 밝힘(earnings_call_note). 조사 한계: 2006~2007년 엠넷미디어 사업보고서 일부 절은 DART 서버가 깨진 글자로 돌려줘 2010 증권신고서의 5년 요약재무를 씀. 당시 언론 보도·IR 발표자료는 찾지 못해 회사의 공정공시로 대신함</t>
        </is>
      </c>
      <c r="AH6" s="41" t="inlineStr">
        <is>
          <t>엠넷미디어㈜ (영문 M-net Media Corp., 코스닥 056200; CJ㈜ 20.40%·CJ미디어 6.44%가 최대주주인 CJ그룹 계열사, 옛 ㈜메디오피아테크날리지)</t>
        </is>
      </c>
      <c r="AI6" s="41" t="inlineStr">
        <is>
          <t>"음반,방송 시장에서의 경쟁력 제고와 경영효율성 증대를 통하여 시너지 효과를 극대화하고 주주가치 극대화를 추구하고자 합니다" (회사합병결정 공시 합병목적·합병신고서 합병의 목적)</t>
        </is>
      </c>
      <c r="AJ6" s="41" t="inlineStr">
        <is>
          <t>음반·음원 기획·유통, 온라인 음악 포털(스트리밍·다운로드), 연예 매니지먼트. 2006년(제13기) 매출 22,643,185천원 중 분할·합병 후 영위사업(2006-09-23~12-31) 6,278,717천원(컨텐츠사업 2,932,387천원 + 포털사업 3,346,330천원), 나머지 16,364,468천원은 2006-09 물적분할로 넘긴 e-러닝·SI 기존사업(2007 합병신고서 엠넷미디어 매출실적). 2006년 영업손실 10,137,612천원</t>
        </is>
      </c>
      <c r="AK6" s="41" t="inlineStr">
        <is>
          <t>핵심</t>
        </is>
      </c>
      <c r="AL6" s="41" t="inlineStr">
        <is>
          <t>씨제이뮤직의 주력은 음반·음원(2006년 매출 16,922,980,862원, 66%)으로 엠넷미디어의 음반·음원·온라인 음악 사업과 같은 영역. 함께 들어온 Mnet 음악채널(방송사업 8,705,728,248원, 34%)은 음악 콘텐츠 유통 경로로 인접 영역. 그룹 정점 CJ ENM 기준으로도 음악·음악채널(Mnet)은 현 음악사업 부문의 전신이라 핵심</t>
        </is>
      </c>
      <c r="AM6" s="41" t="inlineStr">
        <is>
          <t>139,878,437천원 (엠넷미디어 별도, 2006-12-31; 2007 합병신고서 요약재무정보 제13기). 참고: 합병종료보고서의 2007-03-31 기준 134,993,665,460원</t>
        </is>
      </c>
      <c r="AN6" s="41" t="inlineStr">
        <is>
          <t>7,200,333,028천원 (상장 지배회사 CJ㈜ 및 종속회사 연결 총자산, 2006-12-31; CJ㈜ 2006 연결감사보고서). 인수 주체 엠넷미디어도 코스닥 상장사이나 지배회사는 CJ㈜. 2007년에는 CJ E&amp;M이 없었고 당시 CJ홈쇼핑(현 CJ ENM 법인)은 이 거래와 무관</t>
        </is>
      </c>
      <c r="AO6" s="41" t="inlineStr">
        <is>
          <t>계산: 90.55 (126,664백만원 ÷ 엠넷미디어 총자산 139,878백만원, 2006-12-31). CJ㈜ 연결 총자산 대비 1.76. 합병 공시에 총자산대비 항목 없음</t>
        </is>
      </c>
      <c r="AP6" s="41" t="inlineStr">
        <is>
          <t>계산: 105.74 (126,664백만원 ÷ 엠넷미디어 자본총계 119,783백만원, 2006-12-31)</t>
        </is>
      </c>
      <c r="AQ6" s="41" t="inlineStr">
        <is>
          <t>계산: 294,270,730,050원 (2007-02-02 종가 8,690원 × 발행주식 33,863,145주; 종가는 합병비율 평가의견의 기준주가 산정표, 주식수는 합병신고서 합병 전 발행주식수). 주의: 합병 공시가 2007-02-05 정규장 마감 후(매매정지 16:18:36)라 엄밀한 '발표 직전 거래일'은 2007-02-05이나, 그날 종가는 상장폐지 종목이라 Yahoo Finance에 없고 공시에서도 찾지 못함</t>
        </is>
      </c>
      <c r="AR6" s="41" t="inlineStr">
        <is>
          <t>총자산·자본은 엠넷미디어 2006-12-31 감사 재무(2007 합병신고서 20070329001139 요약재무정보). 합병가액 8,690원은 2007-02-02 종가가 산술평균가(9,083원)보다 낮아 기준주가로 쓰인 값(평가기관 우리회계법인). 신주 배정은 합병신고서 최대주주 변동표(CJ㈜ 6,909,090→16,106,084주, CJ미디어 2,181,818→7,298,036주)와 보호예수 내역(CJ㈜ 9,196,994주, CJ미디어 5,116,218주, 씨제이뮤직 262,657주)에서 확인</t>
        </is>
      </c>
      <c r="AS6" s="41" t="inlineStr">
        <is>
          <t>KRX:056200</t>
        </is>
      </c>
      <c r="AT6" s="41" t="inlineStr">
        <is>
          <t>인수 주체 엠넷미디어(코스닥 056200; 2011-03 CJ E&amp;M에 피합병돼 상장폐지라 Yahoo Finance 시세 없음). 대상 씨제이뮤직은 비상장. 그룹 정점 CJ㈜(KRX:001040)도 함께 볼 수 있음. 엠넷미디어 주권은 2007-02-05 16:18:36(정규장 마감 후) '우회상장 여부 및 요건충족 확인'으로 매매거래정지(20070205900084)됐다가 2007-02-06 해제(20070205900119, 해제사유 '합병신고서 제출(우회상장 해당)')돼 첫 반응일은 2007-02-06</t>
        </is>
      </c>
      <c r="AU6" s="41" t="inlineStr">
        <is>
          <t>2007-02-05 정규장 마감 후: DART 엠넷미디어 회사합병결정·합병신고서, 씨제이뮤직 회사합병결정 공시, 엠넷미디어 주권 매매거래정지(16:18:36)·2007-02-06 해제. 2006-12~2007-02 엠넷미디어 공시 목록에 관련 조회공시 없음, 사전 보도는 찾지 못함</t>
        </is>
      </c>
      <c r="AV6" s="41" t="inlineStr">
        <is>
          <t>2003-02: 씨제이미디어라인 설립; 2004-12: (구)씨제이뮤직과 합병; 2005-03: 씨제이뮤직으로 상호 변경; 2005-07~2006-02: 유상증자(80억원씩) 후 갑·DSP·울림·팜·H2·오렌지쇼크·플레디스·마스터플랜·스타애비뉴·원오원 등 기획사 지분 투자, 좋은콘서트 인수; 2006-05: 음악포털 Mnet.com 오픈; 2006-07: CJ㈜·CJ미디어가 엠넷미디어 제3자배정 유상증자로 26.84% 취득(최대주주 변경); 2006-09: CJ미디어 현물출자로 Mnet 음악채널 사업부 양수; 2006-12: 2대1 무상감자; 2005→2006: 씨제이뮤직 매출 1,973,050천원→25,628,709천원, 영업이익 -2,194,875천원→2,512,586천원</t>
        </is>
      </c>
      <c r="AW6" s="41" t="inlineStr">
        <is>
          <t>2007-04-16: 엠넷미디어 임시주총 합병 승인; 2007-04-17: 합병 반영 2007년 매출 1,210억원·영업이익 119억원 전망 공정공시; 2007-05-07~17: 반대주주 1,748,989주 주식매수청구(9,225원); 2007-05-31: 합병기일(발행주식 33,863,145→48,439,014주, CJ㈜ 33.25%·CJ미디어 15.07%); 2007-06-28: 합병신주 14,575,869주 추가상장(2009-05-30까지 보호예수, 우회상장 표시); 2007·2008: 엠넷미디어 영업권 손상(7,684·26,944백만원, 2006년 기획사 인수분으로 보임); 2008-02-29: 2007년 전망을 매출 629억원·영업손실 183억원으로 정정(음반시장 침체·포털 유료화 차질·매니지먼트 매출 순연); 2008-03-28: 영문 상호 Mnet Media Corp.로 변경; 2009-10: SC PE·CJ㈜ 대상 300억원 CB·BW 발행; 2010-12~2011-02: BW 행사·CB 전환으로 주식수 65,170,746주; 2010-11-16: 오미디어홀딩스(CJ E&amp;M)의 엠넷미디어 흡수합병 결정(C008); 2011-03-01: CJ E&amp;M 음악·공연 및 방송(Mnet·KM 채널) 부문으로 편입; 2016-12-01: 음악플랫폼(Mnet.com) 물적분할 → 씨제이디지털뮤직; 2018-07-01: CJ ENM 출범; 2018-10: 씨제이디지털뮤직이 ㈜지니뮤직에 흡수합병(CJ ENM 지니뮤직 지분 2024년말 15.35%); 2024: CJ ENM 음악사업(엠넷 채널 포함) 매출 702,102백만원·영업이익 30,883백만원, 지니뮤직 관계기업투자주식 손상 30,293백만원</t>
        </is>
      </c>
      <c r="AX6" s="41" t="inlineStr">
        <is>
          <t>해당 없음 (이 합병은 씨제이뮤직 순자산을 장부금액으로 단순합산해 자본금·자본잉여금으로 반영, 영업권 미인식 — 합병종료보고서 합병 전후 요약재무; 엠넷 2008 감사보고서 영업권 주석에도 2007년 합병 증가분 없음). 참고: 엠넷미디어 영업권 손상차손 2007년 7,683,957천원, 2008년 26,944,153천원(2008 감사보고서 주석 9; 추정: 2006년 지엠기획·에이디이천엔터테인먼트 주식교환·합병에서 생긴 영업권 — 2005년말 무형자산 585,710천원 → 2006년말 64,170,062천원, 2006년 감액손실 316억원 별도), 2008년 지분법적용투자주식 손상차손 13,073,303,878원. 후속 사업 수준 참고: Mnet.com 사업을 흡수한 지니뮤직 지분에 CJ ENM이 2024년 관계기업투자주식 손상차손 30,293백만원 인식(CJ ENM 2024 사업보고서 연결 관계기업 주석)</t>
        </is>
      </c>
      <c r="AY6" s="41" t="inlineStr">
        <is>
          <t>동일지배 합병·그룹 내 이전으로 새 영업권·투자주식 평가가 생기지 않음</t>
        </is>
      </c>
      <c r="AZ6" s="41" t="inlineStr">
        <is>
          <t>2005: 1,973,050천원; 2006: 25,628,709천원 (씨제이뮤직 별도; 2006년은 음악사업 16,922,981천원 + 2006-09 양수한 Mnet 채널 방송사업 8,705,728천원)</t>
        </is>
      </c>
      <c r="BA6" s="41" t="inlineStr">
        <is>
          <t>2007: 62,892,777천원; 2008: 118,535,379천원 (합병 후 엠넷미디어 별도, 씨제이뮤직 사업은 2007-06부터 포함); 최근(독립 법인 마지막 연도) 2010: 146,925,601,938원(포털 44,037백만원·음악 49,209백만원·방송 40,208백만원·기타 13,472백만원). 후속 사업 대리지표 — CJ E&amp;M 음악·공연(·온라인) 부문: 2011 132,460백만원(합병 후 3~12월), 2017 음악부문 230,732백만원; CJ ENM 음악사업 2024 702,102백만원</t>
        </is>
      </c>
      <c r="BB6" s="41" t="inlineStr">
        <is>
          <t>2005: -2,194,875천원; 2006: 2,512,586천원 (씨제이뮤직 별도)</t>
        </is>
      </c>
      <c r="BC6" s="41" t="inlineStr">
        <is>
          <t>2007: -18,270,619천원; 2008: -3,109,256천원 (엠넷미디어 별도); 최근(독립 법인 마지막 연도) 2010: 1,577,740,895원. CJ E&amp;M 음악·공연 부문 2011 -847백만원, 2017 음악부문 11,778백만원; CJ ENM 음악사업 2024 30,882,579천원</t>
        </is>
      </c>
      <c r="BD6" s="41" t="inlineStr">
        <is>
          <t>인수 전: 씨제이뮤직 별도·K-GAAP·12월 결산(2007 합병신고서 20070329001139 씨제이뮤직 요약재무·매출실적; 2006 감사보고서 기준). 인수 후: 대상은 2007-05-31 소멸해 사업을 이어받은 엠넷미디어 별도 실적으로 대신함 — 엠넷미디어 자체의 기존 음반·포털·매니지먼트 사업이 섞여 있음. 2007~2009는 2010 CJ E&amp;M 합병 증권신고서(20101202000223) 엠넷미디어 요약재무(천원), 2010은 엠넷미디어 감사보고서(20110310000462). 2011 이후는 CJ E&amp;M 연결 음악·공연 부문(2014년부터 음악부문 분리 공시)과 CJ ENM 음악사업 부문(K-IFRS) — Mnet 채널은 CJ E&amp;M 시절 방송부문, CJ ENM 2024년에는 음악사업에 포함돼 범위가 다름</t>
        </is>
      </c>
      <c r="BE6" s="41" t="inlineStr">
        <is>
          <t>2007-04-17 엠넷미디어 영업실적 전망 공정공시('향후 당사의 IR자료로 활용'): 합병 반영 2007년 매출 1,210억원·영업이익 119억원(합병 미반영 821억원·31억원), 근거 '방송채널의 시청율 및 점유율 상승', '컨텐츠 제작 및 공연사업등과의 시너지를 통한 제작원가 절감'; 2008-02-29 정정공시: 2007년 매출 629억원·영업이익 -183억원으로 수정, 사유 '음반시장 침체로 인하여 매출 약 70억 차질', 포털 '유료화 수입 차질 ... 약240억 차질', 매니지먼트 '약288억 차질', '매출부진에 따른 이익감소 약300억 차질'; 2009-03-05 2008년 실적 공시: '당초 영업이익 흑자전환을 기대하였으나, 연도말 금융위기에 따른 대손금 설정증가로 달성하지 못하였음'. 어닝콜 녹취록·IR 발표자료는 찾지 못함</t>
        </is>
      </c>
      <c r="BF6" s="40" t="inlineStr">
        <is>
          <t>완료</t>
        </is>
      </c>
      <c r="BG6" s="40" t="inlineStr">
        <is>
          <t>2026-10-26</t>
        </is>
      </c>
    </row>
    <row r="7" ht="72" customHeight="1">
      <c r="A7" s="40" t="inlineStr">
        <is>
          <t>C004</t>
        </is>
      </c>
      <c r="B7" s="40" t="inlineStr">
        <is>
          <t>CJ ENM</t>
        </is>
      </c>
      <c r="C7" s="40" t="inlineStr">
        <is>
          <t>2009-12-24</t>
        </is>
      </c>
      <c r="D7" s="41" t="inlineStr">
        <is>
          <t>On Media Corp.</t>
        </is>
      </c>
      <c r="E7" s="40" t="n">
        <v>11</v>
      </c>
      <c r="F7" s="40" t="inlineStr">
        <is>
          <t>True</t>
        </is>
      </c>
      <c r="G7" s="40" t="n"/>
      <c r="H7" s="40" t="inlineStr">
        <is>
          <t>MA①</t>
        </is>
      </c>
      <c r="I7" s="40" t="inlineStr">
        <is>
          <t>MA①</t>
        </is>
      </c>
      <c r="J7" s="40" t="inlineStr">
        <is>
          <t>같음</t>
        </is>
      </c>
      <c r="K7" s="40" t="inlineStr">
        <is>
          <t>식별 불가</t>
        </is>
      </c>
      <c r="L7" s="40" t="inlineStr">
        <is>
          <t>불일치</t>
        </is>
      </c>
      <c r="M7" s="40" t="inlineStr">
        <is>
          <t>편입 후</t>
        </is>
      </c>
      <c r="N7" s="40" t="inlineStr">
        <is>
          <t>Effective</t>
        </is>
      </c>
      <c r="O7" s="42" t="n">
        <v>435.77</v>
      </c>
      <c r="P7" s="41" t="inlineStr">
        <is>
          <t>CJ ENM CO., Ltd. (KOSDAQ:A035760)</t>
        </is>
      </c>
      <c r="Q7" s="41" t="inlineStr">
        <is>
          <t>ORION Holdings Corp. (KOSE:A001800)</t>
        </is>
      </c>
      <c r="R7" s="41" t="inlineStr">
        <is>
          <t>CJ O Shopping Co., Ltd. (KOSE: A035760) agreed to acquire a 55.17% stake in On Media Corp. from Orion Corporation (KOSE: A001800), Tam Cheol-gon and other shareholders for approximately KRW 430 billion in cash on December 24, 2009. CJ O Shopping will offer KRW 6669 per share of On Media. The offer price represents a 71% premium to the On Media’s closing price of December 23, 2009. If South Korea's Fair Trade Commission doesn't approve of the majority stake purchase, then CJ O Shopping is expected to acquire about 15% stake of On Media. The deal is subject to regulatory approval and approval of South Korea's Fair Trade Commission. The transaction was approved by the Board of Directors. The deal is expected to close by the first half of 2010. 
As of May 31, 2010, the deal was approved by the South Korea's Fair Trade Commission. As of June 8, 2010, Orion Corporation sold it share in On Media Corp. HSBC Bank plc acted as financial advisor to Orion Corporation. Morgan Stanley acted as financial advisor and Kpmg Samjong Accounting Corporation acted as a financial due diligence to CJ O Shopping.</t>
        </is>
      </c>
      <c r="S7" s="41" t="inlineStr">
        <is>
          <t>Media Platforms</t>
        </is>
      </c>
      <c r="T7" s="41" t="inlineStr">
        <is>
          <t>Broadcasting Channel</t>
        </is>
      </c>
      <c r="U7" s="41" t="inlineStr">
        <is>
          <t>MA-1 그룹이 매수자</t>
        </is>
      </c>
      <c r="V7" s="41" t="inlineStr">
        <is>
          <t>과반 인수(≥50%)</t>
        </is>
      </c>
      <c r="W7" s="41" t="inlineStr">
        <is>
          <t>MA① 경영권 인수</t>
        </is>
      </c>
      <c r="X7" s="41" t="n"/>
      <c r="Y7" s="40" t="inlineStr">
        <is>
          <t>False</t>
        </is>
      </c>
      <c r="Z7" s="41" t="inlineStr">
        <is>
          <t>MA① 경영권 인수</t>
        </is>
      </c>
      <c r="AA7" s="41" t="inlineStr">
        <is>
          <t>편입 후 (매수자 ㈜씨제이오쇼핑은 현 CJ ENM 법인 자체 — DART 고유번호 00265324, 2018-07-01 CJ E&amp;M 흡수합병 후 CJ ENM으로 사명 변경. 대상 온미디어는 이 거래로 2010-05-28 CJ오쇼핑의 자회사로 편입(지주회사의 자회사 편입 공시), 2010-06-08·06-30 대금지급으로 소유 확정)</t>
        </is>
      </c>
      <c r="AB7" s="41" t="inlineStr">
        <is>
          <t>완료 (2010-06-30; 공정위 기업결합 승인통보 2010-05-28, 오리온 및 특수관계인 40.18% 대금지급·주식양수 2010-06-08, 외국계 3개 펀드 14.99% 대금지급 2010-06-30 — 합병등종료보고서의 자산양수도 완료일 2010-06-30)</t>
        </is>
      </c>
      <c r="AC7" s="41" t="inlineStr">
        <is>
          <t>434,479,300,000원 (온미디어 보통주 65,148,910주·55.17%, 평균 주당 6,669원. 매도자별: ㈜오리온 및 특수관계인 5인 47,448,210주(40.18%) 345,976백만원(주당 약 7,292원, 경영권 프리미엄 포함); Tabimax SGPS Lda 8,459,598주 42,298백만원·Capital International GEM PE Fund 7,392,882주 36,964백만원·New Asia East Investment Fund 1,848,220주 9,241백만원(이상 주당 5,000원, 소계 88,503.5백만원). 현금, 계약 시 위약금 346억원 예치)</t>
        </is>
      </c>
      <c r="AD7" s="41" t="inlineStr">
        <is>
          <t>원자료와 불일치: 434,479백만원 = 370.38백만 달러 (계산: Fed H.10 2009-12-24 1,173.07원/달러). 대금 지급일 환율로 나누면 352.87백만 달러(오리온분 2010-06-08 1,233.99원 → 280.37 + 외국계분 2010-06-30 1,220.85원 → 72.49). 원자료 435.77은 어느 기준으로도 재현되지 않으며 설명란 'approximately KRW 430 billion'을 원/달러 약 987원으로 나눈 값에 해당해 환산 오류로 보임</t>
        </is>
      </c>
      <c r="AE7" s="41" t="inlineStr">
        <is>
          <t>2009-12-24</t>
        </is>
      </c>
      <c r="AF7" s="41" t="inlineStr">
        <is>
          <t>기준 분류 유지(MA① 경영권 인수): CJ오쇼핑이 지분이 없던 온미디어의 55.17%를 사 최대주주·경영권을 처음 확보. 원자료 buyers 'CJ ENM CO., Ltd. (KOSDAQ:A035760)'는 현 사명 기준 표기이며 당시 인수 주체는 ㈜씨제이오쇼핑(같은 법인 00265324) — 다른 CJ 계열사(CJ㈜·CJ미디어 등)가 아님을 공시로 확인. 원자료 sellers 'ORION Holdings Corp.'는 당시 ㈜오리온(현 오리온홀딩스)이며 담철곤 외 4인과 외국계 펀드 3곳도 매도자. 설명란의 'KRW 6669 per share'는 평균값으로 실제는 오리온 측 약 7,292원·외국계 5,000원의 이중 가격이며, '71% premium'은 평균가 기준(6,669/3,910원 = 70.6%; 외부평가 기준 오리온 측 86.5%·기타 27.88%). 'approved by FTC as of May 31, 2010'은 공정위 승인통보 2010-05-28·발표 2010-05-30이 정확함. 금액 435.77백만 달러는 환산 오류로 보여 370.38로 정정 제안</t>
        </is>
      </c>
      <c r="AG7" s="41" t="inlineStr">
        <is>
          <t>온미디어 계보(CJ-B)의 중심 거래. 선행: C002(2006, 오리온 시절 OCN 증자). 후행: C009(2010-11 결정·2011-03-01 오미디어홀딩스=CJ E&amp;M이 온미디어를 흡수합병하며 잔여 지분 정리 — 같은 날 C005~C008 CJ E&amp;M 출범 합병과 한 건), C010(2010-12 온게임넷 7%), C011·C012(2013-12 바둑TV·OCN 흡수합병). 인수 주체 문제: 거래는 CJ오쇼핑이 했지만 2010-09-01 CJ오쇼핑 인적분할로 온미디어 지분 55.17%가 신설 ㈜오미디어홀딩스(2010-12-30 CJ E&amp;M으로 사명 변경)로 넘어가 이후 성과는 CJ E&amp;M 쪽에서 나타남; CJ오쇼핑과 CJ E&amp;M은 2018-07-01 다시 합쳐져 현 CJ ENM이 되므로 계보상 같은 그룹 안. 매각 경과: 오리온은 2009-04 매각설 조회공시에 '검토 중', 2009-09-04 '매각하지 않기로 결정' 통보, 2009-12-10 CJ의 인수 제안 확인 후 2009-12-24 계약 — 인수가격 재협상 가능성이 당시 분석(신한금융투자)에서 거론됨. 자금: 자기자금 2,285억(2009말 보유현금 약 2,500억, 2009 회사채 1,300억 포함)·차입 600억(국민은행·농협)·기타 1,460억(공모사채 600억, 자회사 CJ헬로비전드림씨티방송 유상감자 대금 약 860억). 공시 불일치: 2009-12-24 타법인주식취득결정은 '공정거래위원회 신고대상 여부: 미해당'이라 적었으나 실제로는 공정위 기업결합심사를 거침(2010-06-03 대량보유보고서·언론 보도). 합병등종료보고서의 '1주당 액면가액 5,000원'은 온미디어 액면 500원(2006 분할)의 오기. 사후 가치 시사점: 평균 취득가 6,669원 대비 2010-11 합병가액 3,535원, 2011-01-28 CJ E&amp;M의 블록세일 가격 4,900원(10%, 578.2억원)으로 시장가는 취득가를 크게 밑돌았음(승자의 저주 검토 자료). 방통위 최다액출자자 변경 승인일 자체는 찾지 못함(2010-02-09 심사계획 보도만 확인, 2010-06-03 대량보유보고서는 '최종 정부기관(방통위,공정위) 승인 후 장외 매매계약 확정'이라고만 기재)</t>
        </is>
      </c>
      <c r="AH7" s="41" t="inlineStr">
        <is>
          <t>㈜씨제이오쇼핑 (CJ O Shopping, 코스닥 035760; 현 CJ ENM 법인. 최대주주 CJ㈜ 39.96%(2010-06). 당시 TV홈쇼핑·카탈로그·인터넷몰 사업자이자 MSO ㈜씨제이헬로비전의 모회사)</t>
        </is>
      </c>
      <c r="AI7" s="41" t="inlineStr">
        <is>
          <t>"홈쇼핑 사업 경쟁력 강화 등" (타법인주식및출자증권취득결정 취득목적) / "CJ오쇼핑의 차별화를 위한 핵심 역량의 강화는 물론, 기존 사업 기반의 확대와 보유 자산의 가치 증대에도 기여할 것으로 판단" (주요사항보고서 자산양수도의 배경) / "미디어에 쇼핑을 접목한 '컨버전스(Convergence)'모델을 통해 새로운 성장 동력을 만들어간다는 전략의 일환" (주요사항보고서) / "유통과 미디어를 결합해 다른 경쟁사와 차별화시키겠다" (CJ오쇼핑, 머니투데이 2009-12-24)</t>
        </is>
      </c>
      <c r="AJ7" s="41" t="inlineStr">
        <is>
          <t>케이블 TV홈쇼핑 중심의 무점포 유통(TV홈쇼핑·카탈로그·인터넷 통신판매). 2008 별도 영업수익 542,420백만원·영업이익 87,251백만원, TV홈쇼핑 취급고 점유율 25.1%(2008). 연결로는 SO 자회사 CJ헬로비전(260만 가입자) 포함 2008 매출 963,557백만원·영업이익 119,012백만원(2009 사업보고서 요약재무·사업의 내용)</t>
        </is>
      </c>
      <c r="AK7" s="41" t="inlineStr">
        <is>
          <t>인접</t>
        </is>
      </c>
      <c r="AL7" s="41" t="inlineStr">
        <is>
          <t>CJ오쇼핑은 홈쇼핑 채널을 공급하는 PP이자 SO(CJ헬로비전)를 가진 유통·플랫폼 회사로, 일반 PP 콘텐츠(MPP 채널)는 같은 유료방송 가치사슬의 다른 단계 — 공시도 '컨버전스'·'MSP(MSP+MPP) 사업모델'(원문 표기 그대로; MSO+MPP의 오기로 보임)과 SO 가입자 320만 확보를 내세움. 온미디어의 SO 4곳(56만 가입자)은 CJ헬로비전과 같은 사업이지만 매출 비중이 작음. 인수 직후 지분이 미디어 전문 법인(오미디어홀딩스→CJ E&amp;M)으로 넘어갔고, 현 CJ ENM(미디어플랫폼·영화드라마·음악·커머스) 기준으로는 TV채널 사업의 핵심 축이 됨</t>
        </is>
      </c>
      <c r="AM7" s="41" t="inlineStr">
        <is>
          <t>969,862,669,601원 (CJ오쇼핑 별도, 2008-12-31; 주요사항보고서·타법인주식취득결정 '최근 사업연도말 자산총액')</t>
        </is>
      </c>
      <c r="AN7" s="41" t="inlineStr">
        <is>
          <t>acq_total_assets와 같음 (인수 주체 CJ오쇼핑이 상장 지배회사 자신). 참고: CJ오쇼핑 연결 총자산 1,669,955,092천원 (2008-12-31, 2009 사업보고서 요약연결재무정보 제15기); 거래금액/연결총자산 26.0%(계산)</t>
        </is>
      </c>
      <c r="AO7" s="41" t="inlineStr">
        <is>
          <t>44.80</t>
        </is>
      </c>
      <c r="AP7" s="41" t="inlineStr">
        <is>
          <t>86.97</t>
        </is>
      </c>
      <c r="AQ7" s="41" t="inlineStr">
        <is>
          <t>계산: 834,610,832,600원 (발표 직전 거래일 2009-12-23 종가 75,800원 × 발행주식 11,010,697주(2009-12-31 자본금 55,053,485,000원/액면 5,000원)). 종가는 Yahoo Finance 035760.KQ 수정주가 104,635.53원을 조정계수 1.380416으로 나눠 복원 — 계수는 2009년 12월 Yahoo 최고·최저 종가(118,025.57·99,942.12)를 2009 사업보고서의 12월 종가 기준 최고 85,500원·최저 72,400원과 맞춰 산출(두 값 모두 1.380416으로 일치). 발표일 2009-12-24 종가 78,200원(+3.2%)</t>
        </is>
      </c>
      <c r="AR7" s="41" t="inlineStr">
        <is>
          <t>총자산·자기자본(499,578,002,714원)·비율은 2009-12-24 타법인주식및출자증권취득결정(20091224900008)과 2009-12-28 주요사항보고서(20091228000114) 기재값(분모 2008-12-31 별도). 연결 총자산은 2009 사업보고서(20100331000039). 시가총액은 복원 종가 × 2009말 발행주식수(계산)</t>
        </is>
      </c>
      <c r="AS7" s="41" t="inlineStr">
        <is>
          <t>KRX:035760</t>
        </is>
      </c>
      <c r="AT7" s="41" t="inlineStr">
        <is>
          <t>인수 주체 CJ오쇼핑(코스닥 035760, 현 CJ ENM — Yahoo 시세는 2010-09 인적분할·이후 주식배당 등을 소급 조정한 값이라 원래 종가는 1.380416으로 나눠야 함, 2009-12 기준). 대상 온미디어도 유가증권시장 상장사(KRX:045710, 2011-03 합병으로 상장폐지·Yahoo 시세 없음): 2009-12-23 종가 3,910원(외부평가 기준주가표), 시가총액 461,763,140,900원(계산, 118,097,990주), 발표 후 상한가·시가총액 한때 5,300억원 이상(머니투데이). 매도자 ㈜오리온(KRX:001800)도 분석 가능. 사전 반응: 2009-09-07 매각 무산 보도에 온미디어 −2.34%·CJ오쇼핑 +2.42%(뉴스토마토)</t>
        </is>
      </c>
      <c r="AU7" s="41" t="inlineStr">
        <is>
          <t>2009-04-29: 거래소의 온미디어 '최대주주 지분매각설' 조회공시 요구 → 04-30 답변(미확정, 최대주주가 매각 검토 중); 2009-06-22: CJ오쇼핑 자율공시 '온미디어 인수 검토의 건'(확인일 06-19, 07-17·08-17 재공시); 2009-09-04: 온미디어 '오리온이 매각하지 않기로 결정' 통보 공시(부인); 2009-12-10: 'CJ그룹으로의 피인수설' 조회공시 → 답변(오리온이 CJ그룹으로부터 인수의향과 가격 제안을 받음, 미확정); 2009-12-24: 이사회 결의·계약 및 공시</t>
        </is>
      </c>
      <c r="AV7" s="41" t="inlineStr">
        <is>
          <t>2000-06-15: 온미디어 설립(오리온그룹 지주회사, OCN 50.48%·바둑TV 53.47% 현물출자); 2000-10: 투니버스·온게임네트워크 지분 취득; 2000-12~2001-09: 동구·전남동부·서남·영동·수성·서대구 등 SO 지분 취득; 2004-04: 투니버스 흡수합병(사업지주회사); 2006-07-03: 유가증권시장 상장; 2007~2009: 온미디어 연결 매출 316,356→312,917→281,091백만원, 연결 영업이익 63,041→22,182→24,002백만원(2008 급감); 2008: MPP 매출 점유율 CJ 20.8%(1위)·온미디어 11.1%(2위); 2009-04-29: 매각설 조회공시; 2009-06-22: CJ오쇼핑 인수 검토 공시; 2009-09-04: 오리온 매각 철회 통보; 2009-10-01: 온미디어 8개 채널 SK브로드밴드 IPTV 공급계약(경쟁 IPTV에 채널 공급); 2009-12-10: CJ 제안 확인; 2009-12-12: 외부평가(지성회계법인) 계약 — DCF 주당 4,846~7,406원</t>
        </is>
      </c>
      <c r="AW7" s="41" t="inlineStr">
        <is>
          <t>2010-02-09: 방통위 심사계획(최다출자자 변경·소유제한 검토) 보도; 2010-05-28: 공정위 최종 기업결합심사 승인통보(조건부 — 경쟁 다채널유료방송사업자, 특히 IPTV에 정당한 이유 없이 콘텐츠 동등 접근 기회 제공, 2013년 말까지; 결합 후 PP 점유율 31.9%, 영화·생활여성 100%·만화 82%), CJ오쇼핑 자회사 편입; 2010-06-08: 오리온 측 40.18% 대금지급, 최대주주 변경; 2010-06-10: CJ오쇼핑 유통/투자부문 인적분할 결정(0.55:0.45); 2010-06-30: 외국계 14.99% 대금지급(자산양수도 완료), 온미디어 담철곤·조경민 사임·김성수 단독대표; 2010-09-15: 분할신설 ㈜오미디어홀딩스 설립등기(분할기일 09-01), 온미디어 최대주주가 오미디어홀딩스로 변경; 2010-10-15: 오미디어홀딩스 코스닥 재상장; 2010-10-27: 이플레이온 청산 결정; 2010-11-16: 온미디어 등 5사 합병 결정(C009); 2010-12-07: CJ E&amp;M 합병설명회 — 2011 통합법인 매출 13,970억·영업이익 1,550억원, 방송사업 2011 매출 6,978억·영업이익 703억원 전망, 온미디어 지분 최대 15% 매각·디지틀온미디어·SO 4사 매각 계획; 2010-12-30: 오미디어홀딩스→씨제이이앤엠 사명 변경; 2011-01-28: CJ E&amp;M이 온미디어 11,800,000주(10.0%)를 주당 4,900원(578.2억원)에 블록세일(재무구조 개선); 2011-02-22: 디지틀온미디어 지분 전량 235억원 매각; 2011-03-01: 온미디어 흡수합병·소멸(해산등기 03-03); 2011: CJ E&amp;M 방송부문 매출 6,358억·영업이익 474억원(전망 대비 미달); 2012-03-14: 옛 온미디어 SO 4사(영동·대구수성·대구동구·아라방송) 지분 전량을 CJ헬로비전에 1,697억원 매각('비핵심 사업에 대한 사업구조조정', 자산양수도 완료 2012-05-30); 2013-12-01: OCN·온게임넷·바둑TV 흡수합병(C011·C012); 2018-07-01: CJ오쇼핑이 CJ E&amp;M 흡수합병, CJ ENM 출범; 2025: CJ ENM 미디어플랫폼 부문 매출 1조 3,416억원·영업이익 13억원</t>
        </is>
      </c>
      <c r="AX7" s="41" t="inlineStr">
        <is>
          <t>온미디어 인수 영업권 자체의 손상은 확인 안 됨. 근거: 오미디어홀딩스(CJ E&amp;M) 2010 연결감사보고서(K-GAAP) 영업권 기초 184,355,735천원(2010-09-01)→기말 181,257,320천원(상각 3,098,415천원만, 손상 없음) — 온미디어 인수로 생긴 영업권과 온미디어 자체 영업권이 섞인 금액으로 보임(추정: 오미디어홀딩스의 유일한 자회사가 온미디어); K-IFRS 전환 뒤 CJ E&amp;M 영업권은 방송사업부문 등 현금창출단위에서 손상검사(2013·2017 연결 주석), 영업권 손상은 2013 957,306천원·2017 853,984천원 정도로 대상 미특정·소액; CJ ENM 2025 사업보고서 연결 주석의 영업권 현금창출단위 표상 미디어플랫폼사업부문 영업권은 2024말 376,778,468천원 → 2025말 371,615,748천원(−5,162,720천원, 변동 사유는 표에 부문별로 나오지 않음); 영업권 손상 합계는 2025 19,940,683천원·2024 38,388,927천원이나 현금창출단위별 배분이 표에 드러나지 않아 온미디어 계보 채널 사업과의 관련을 판단할 수 없음. 2014~2016·2018~2023 연도별 주석은 대조하지 않음</t>
        </is>
      </c>
      <c r="AY7" s="41" t="inlineStr">
        <is>
          <t>2010 영업권 상각만 있고 손상 없음, 이후 방송·미디어플랫폼 현금창출단위에 묶여 온미디어 몫을 알 수 없음</t>
        </is>
      </c>
      <c r="AZ7" s="41" t="inlineStr">
        <is>
          <t>2008: 연결 312,917백만원 (별도 75,837백만원); 2009: 연결 281,091백만원 (별도 67,746백만원)</t>
        </is>
      </c>
      <c r="BA7" s="41" t="inlineStr">
        <is>
          <t>2010: 온미디어 연결 260,354,763,959원 (별도 73,556,536,273원; 마지막 독립 회계연도); 2011: CJ E&amp;M 방송부문 635,789백만원(합병기일 3월 이후, CJ미디어·엠넷 채널 포함); 2012: CJ E&amp;M 방송부문 764,151백만원; 최근 2025: CJ ENM 미디어플랫폼 부문 1,341,617백만원(외부매출; 부문간 포함 1,500,699백만원). 참고: 2010-12-07 합병설명회 방송사업 전망 2011 6,978억·2012 7,523억원</t>
        </is>
      </c>
      <c r="BB7" s="41" t="inlineStr">
        <is>
          <t>2008: 연결 22,182백만원 (별도 9,346백만원); 2009: 연결 24,002백만원 (별도 18,685백만원)</t>
        </is>
      </c>
      <c r="BC7" s="41" t="inlineStr">
        <is>
          <t>2010: 온미디어 연결 21,799,200,936원 (별도 15,701,866,969원); 2011: CJ E&amp;M 방송부문 47,394백만원; 2012: 44,554백만원; 최근 2025: CJ ENM 미디어플랫폼 부문 1,332백만원(1,332,256천원). 참고: 전망 2011 703억·2012 765억원</t>
        </is>
      </c>
      <c r="BD7" s="41" t="inlineStr">
        <is>
          <t>인수 전·2010은 온미디어 K-GAAP 12월 결산(2008·2009: 2009 사업보고서 20100401001044 요약재무·요약연결재무; 2010: 2010 감사보고서 20110331002850·연결감사보고서 20110426000457). 2011년 이후 온미디어는 법인이 없어 CJ E&amp;M 사업보고서 '사업부문별 요약 연결재무현황'의 방송부문(K-IFRS 연결; 2011: 20120330002738 — 합병소멸법인 1~2월 실적 제외, 2012: 20130401001853)과 CJ ENM 2025 사업보고서(20260318001469) 영업부문 주석의 미디어플랫폼사업으로 대신함. 방송부문에는 옛 CJ미디어(tvN 등)·엠넷 채널이, 미디어플랫폼에는 티빙 등이 포함돼 온미디어 단독 성과가 아니며 2010 연결은 9월 이후 SO 매각 계획 등 구조 변화가 있음</t>
        </is>
      </c>
      <c r="BE7" s="41" t="inlineStr">
        <is>
          <t>CJ E&amp;M 2012·2013 사업보고서 '합병등 전후의 재무사항 비교표'(2011-03 합병): 통합 CJ E&amp;M 매출 예측 1,397,000·1,661,000 / 실적 1,279,186(괴리 8%)·1,394,585(16%)백만원, 영업이익 예측 155,000·189,000 / 실적 75,420(51%)·38,947(79%) — "종편출범에 따른 경쟁비용 증가, 킬러콘텐츠 확보 및 제작역량 강화를 위한 콘텐츠 투자 확대 및 게임사업부문의 역성장으로 인해 예측치보다 저조한 실적"; 2010-06-08 온미디어 기관 대상 IR(1:1): '온미디어 최대주주 변경 관련 주요 경영현황 설명', 안건에 '최대주주 변경에 따른 조직 안정화를 위한 일회성 비용' 포함(IR 안내공시; 자료 원문은 폐쇄된 온미디어 홈페이지라 미확인); 2010-12-07 CJ E&amp;M 합병 설명회(공정공시): 통합법인 2011 매출 13,970억·영업이익 1,550억원, 방송사업 2011 매출 6,978억·영업이익 703억원 전망, 근거로 'OSMU(One Souce Multy Use)강화', '컨텐츠 구매 경쟁력 강화를 통한 비용 절감' — 실제 2011 CJ E&amp;M 연결 매출 11,431억·영업이익 701억, 방송부문 6,358억·474억원으로 전망 미달; 2011 사업보고서 경영진단: '방송 부문의 콘텐츠 투자 … 투자비용이 반영되어 영업이익은 701억원'; 2009-12-24 머니투데이: CJ오쇼핑 측 '보유 현금이 많고 자회사 배당금도 들어올 예정', 애널리스트 'CJ오쇼핑에는 별다른 시너지가 없으나 CJ미디어와는 시너지'. CJ오쇼핑 어닝콜 녹취록은 찾지 못함</t>
        </is>
      </c>
      <c r="BF7" s="40" t="inlineStr">
        <is>
          <t>완료</t>
        </is>
      </c>
      <c r="BG7" s="40" t="inlineStr">
        <is>
          <t>2026-10-26</t>
        </is>
      </c>
    </row>
    <row r="8" ht="72" customHeight="1">
      <c r="A8" s="40" t="inlineStr">
        <is>
          <t>C005</t>
        </is>
      </c>
      <c r="B8" s="40" t="inlineStr">
        <is>
          <t>CJ ENM</t>
        </is>
      </c>
      <c r="C8" s="40" t="inlineStr">
        <is>
          <t>2010-11-16</t>
        </is>
      </c>
      <c r="D8" s="41" t="inlineStr">
        <is>
          <t>CJ Entertainment Inc.</t>
        </is>
      </c>
      <c r="E8" s="40" t="n">
        <v>29</v>
      </c>
      <c r="F8" s="40" t="inlineStr">
        <is>
          <t>True</t>
        </is>
      </c>
      <c r="G8" s="40" t="inlineStr">
        <is>
          <t>C005</t>
        </is>
      </c>
      <c r="H8" s="40" t="inlineStr">
        <is>
          <t>MA④</t>
        </is>
      </c>
      <c r="I8" s="40" t="inlineStr">
        <is>
          <t>MA④</t>
        </is>
      </c>
      <c r="J8" s="40" t="inlineStr">
        <is>
          <t>같음</t>
        </is>
      </c>
      <c r="K8" s="40" t="inlineStr">
        <is>
          <t>해당 없음</t>
        </is>
      </c>
      <c r="L8" s="40" t="inlineStr">
        <is>
          <t>불일치</t>
        </is>
      </c>
      <c r="M8" s="40" t="inlineStr">
        <is>
          <t>편입 후</t>
        </is>
      </c>
      <c r="N8" s="40" t="inlineStr">
        <is>
          <t>Closed</t>
        </is>
      </c>
      <c r="O8" s="42" t="n">
        <v>110.18</v>
      </c>
      <c r="P8" s="41" t="inlineStr">
        <is>
          <t>CJ E&amp;M Corporation</t>
        </is>
      </c>
      <c r="Q8" s="41" t="inlineStr">
        <is>
          <t>CJ Corporation (KOSE:A001040)</t>
        </is>
      </c>
      <c r="R8" s="41" t="inlineStr">
        <is>
          <t>O Media Holdings Co., Ltd. (KOSE: A130960) signed a statuary merger agreement to acquire CJ Entertainment Inc. from CJ Corp. (KOSE: A001040) for approximately KRW 100 billion in stock on November 16, 2010. The exchange ratio for the transaction is 1: 1.1731389. O Media Holdings Co., Ltd. will survive and CJ Entertainment Inc will be dissolved on closing of the transaction. O Media Holdings Co., Ltd. also signed agreement to acquire remaining 44.83% stake in On Media Corp. (KOSE: A045710), M-net Media Corp, CJ Internet Corp. and CJ Media Inc. The deal is expected to close on March 1, 2011. Lee &amp; Ko acted as legal advisor for the transaction. Gene Park and Craig Oh of WOORI Investment &amp; Securities Co. Ltd. and Morgan Stanley acted as financial advisor for O Media Holdings Co., Ltd. Hyundai Securities Co., Ltd. acted as financial advisor for CJ Corp. Sang Gon Kim and Jun Taek Lee of Lee &amp; Ko acted as legal advisors for O Media Holdings Co., Ltd. and acquire CJ Entertainment Inc.</t>
        </is>
      </c>
      <c r="S8" s="41" t="inlineStr">
        <is>
          <t>Content Production &amp; Investment</t>
        </is>
      </c>
      <c r="T8" s="41" t="inlineStr">
        <is>
          <t>Content Investment / Distribution</t>
        </is>
      </c>
      <c r="U8" s="41" t="inlineStr">
        <is>
          <t>MA-2 그룹 내부 재편</t>
        </is>
      </c>
      <c r="V8" s="41" t="n"/>
      <c r="W8" s="41" t="inlineStr">
        <is>
          <t>MA④ 그룹 내부 재편</t>
        </is>
      </c>
      <c r="X8" s="41" t="n"/>
      <c r="Y8" s="40" t="inlineStr">
        <is>
          <t>False</t>
        </is>
      </c>
      <c r="Z8" s="41" t="inlineStr">
        <is>
          <t>MA④ 그룹 내부 재편</t>
        </is>
      </c>
      <c r="AA8" s="41" t="inlineStr">
        <is>
          <t>편입 후 (CJ ENM 전신 계보: ㈜오미디어홀딩스(2010-12-30 씨제이이앤엠㈜으로 상호 변경, 이 합병의 존속법인 CJ E&amp;M 자체), 2018 CJ ENM 계보로 합병 — 2018-07-01 ㈜씨제이오쇼핑이 씨제이이앤엠㈜을 흡수합병하고 ㈜씨제이이엔엠으로 사명 변경, 증권발행실적보고서 20180702000188). 참고: 거래 당시 매수자는 CJ㈜가 최대주주(39.94%)인 CJ 계열 코스닥 상장사로, 현 CJ ENM 법인(당시 CJ오쇼핑)의 종속회사는 아니었음(2010-09-15 CJ오쇼핑 미디어사업 투자부문에서 인적분할된 자매회사). 대상 씨제이엔터테인먼트는 CJ㈜ 100% 자회사로 이 합병(2011-03-01)으로 CJ E&amp;M에 편입</t>
        </is>
      </c>
      <c r="AB8" s="41" t="inlineStr">
        <is>
          <t>완료 (2011-03-01 합병기일; 2011-03-03 합병·해산등기, 합병신주 32,971,307주 2011-03-21 교부·2011-03-22 상장 예정 — 증권발행실적보고서)</t>
        </is>
      </c>
      <c r="AC8" s="41" t="inlineStr">
        <is>
          <t>102,590,976,400원 (계산: 씨제이엔터테인먼트 3,000,000주 × 1.1731389 = 합병신주 3,519,416주 × 오미디어홀딩스 합병가액 29,150원; = 주당 합병가액 34,197원 × 3,000,000주 102,591,000,000원). 전량 CJ㈜에 배정돼 그룹 밖으로 나간 대가는 없음. 원자료 설명란 'approximately KRW 100 billion'과 일치</t>
        </is>
      </c>
      <c r="AD8" s="41" t="inlineStr">
        <is>
          <t>원자료와 불일치: 102,591백만원 = 90.1백만 달러 (Yahoo Finance KRW=X 2010-11-16 종가 1,138.10원/달러, 계산). 원자료 110.18은 같은 환율로 약 1,254억원으로, 원자료 자체 설명란('KRW 100 billion')과도 맞지 않음</t>
        </is>
      </c>
      <c r="AE8" s="41" t="inlineStr">
        <is>
          <t>2010-11-16</t>
        </is>
      </c>
      <c r="AF8" s="41" t="inlineStr">
        <is>
          <t>기준 분류 유지(MA④): 매수자 오미디어홀딩스(CJ㈜ 39.94%)와 매도자 CJ㈜(씨제이엔터테인먼트 지분 100%)가 모두 CJ그룹 회사이고 대가(합병신주)도 전부 CJ㈜가 받음. 원자료 buyers 'CJ E&amp;M Corporation'은 합병 당시 사명 ㈜오미디어홀딩스(DART 00838421, 2010-12-30 씨제이이앤엠㈜으로 상호 변경)로, 현 CJ ENM 법인(00265324, 옛 CJ오쇼핑)과 다른 법인. 설명란의 비율 1:1.1731389와 2011-03-01 완료 예정은 공시와 일치. 설명란의 자문사(Lee &amp; Ko, 우리투자증권·Morgan Stanley, 현대증권)는 공시에서 확인하지 못함(공시에는 외부평가기관 삼일회계법인만 기재). 같은 날 같은 매수자의 C006(CJ인터넷)·C007(CJ미디어)·C008(엠넷미디어)·C009(온미디어, 다른 묶음)와 한 합병 계약의 대상회사별 행 — 이중 집계 아님, 합산 시 합병신주 총 32,971,307주</t>
        </is>
      </c>
      <c r="AG8" s="41" t="inlineStr">
        <is>
          <t>C001의 후속 거래: 대상 씨제이엔터테인먼트㈜(DART 00576309)는 2006-04-10 구 CJ엔터테인먼트(현 CJ EH, CJ㈜에 흡수)에서 물적분할로 신설된 영화 배급·투자·제작 법인(C001). 합병가액 34,197원은 비상장사라 외부평가기관 삼일회계법인이 본질가치(자산가치 40,264원·수익가치 30,152원, 1:1.5 가중)로 산정. 주식매수청구는 없었음(유일 주주 CJ㈜). 합병 후 CJ E&amp;M 영화사업부문(대표 김정아)이 됐고, 영화부문 실적은 공연사업 포함 범위가 해마다 달라짐(2011~2013 음악/공연, 2014년부터 공연 별도). 어닝콜 녹취록은 찾지 못해 earnings_call_note는 실적 발표 기사·사업보고서 MD&amp;A로 대신함</t>
        </is>
      </c>
      <c r="AH8" s="41" t="inlineStr">
        <is>
          <t>㈜오미디어홀딩스 (O Media Holdings Co., Ltd., DART 00838421, 코스닥 130960; 2010-09-15 ㈜씨제이오쇼핑의 미디어사업 투자부문이 인적분할돼 설립된 순수지주회사로 자회사 온미디어 55.17% 보유, 최대주주 CJ㈜ 39.94%(2010-11-16)→45.38%(2011-01-27); 2010-12-30 씨제이이앤엠㈜(CJ E&amp;M)으로 상호 변경 — 합병 존속법인이 곧 CJ E&amp;M)</t>
        </is>
      </c>
      <c r="AI8" s="41" t="inlineStr">
        <is>
          <t>"경영효율성을 증대시키고 엔터테인먼트사업(영화, 음악, 게임)과 미디어사업을 통합하여 시너지 효과를 극대화하고 규모의 경제를 갖추어 세계적 회사로 성장하기 위하여 합병하기로 결정함" (회사합병결정 공시 합병목적) / "① OSMU(One-Source-Multi-Use) 실현 가능 ② 광고 영업 효율화, 구매력 강화, 시너지 마케팅 활성화 ③ 세계시장 진출을 위한 규모의 경제 확보, 대규모 / 지속가능한 투자여력 확보" (주요사항보고서 예상 시너지) / "그룹이 목표로 하고 있는 콘텐츠 사업의 글로벌화와 계열사간 시너지 극대화를 위해 합병을 결정하게 됐다" (CJ 측, 이투데이 2010-11-16)</t>
        </is>
      </c>
      <c r="AJ8" s="41" t="inlineStr">
        <is>
          <t>순수지주회사 — 자회사 ㈜온미디어(55.17%, 투니버스·OCN 등 케이블 방송채널사용사업자) 지분만 보유하고 영업수익은 지분법이익(증권신고서 투자위험요소 '순수지주회사로 영업수익은 지분법이익으로 구성'), 임직원 10명(2010-11 기준). 실질 사업은 온미디어의 케이블 PP: 2009년 온미디어 별도 매출 67,746백만원·자산 449,318백만원</t>
        </is>
      </c>
      <c r="AK8" s="41" t="inlineStr">
        <is>
          <t>인접</t>
        </is>
      </c>
      <c r="AL8" s="41" t="inlineStr">
        <is>
          <t>인수 주체(실질 사업은 자회사 온미디어의 케이블 영화·애니메이션 채널 OCN·투니버스 등)에게 영화 투자·배급은 같은 콘텐츠 가치사슬의 상류(영화 판권이 영화채널에 공급됨)라 인접 영역. 합병 공시도 OSMU를 첫 시너지로 꼽음. 그룹 정점 CJ ENM 기준으로는 영화가 현 영화드라마 부문의 전신이라 핵심</t>
        </is>
      </c>
      <c r="AM8" s="41" t="inlineStr">
        <is>
          <t>477,015백만원 (오미디어홀딩스 별도, 2010-09-30; 증권신고서 당사회사 요약·증권발행실적보고서 합병 전 요약재무). 설립 개시재무상태표(2010-09-01) 474,852,301,036원. 참고: 2010-12-31 별도 473,527,264,185원, 연결(K-IFRS) 810,677,928천원</t>
        </is>
      </c>
      <c r="AN8" s="41" t="inlineStr">
        <is>
          <t>acq_total_assets와 같음 (인수 주체 오미디어홀딩스=CJ E&amp;M이 상장 지배회사 자신; 2010-09-15 설립이라 직전 회계연도말이 없음). 참고: 첫 결산 2010-12-31 연결 총자산 810,677,928천원(K-IFRS 재작성, CJ E&amp;M 2011 사업보고서), 합병 6사 단순합산 1,691,841백만원(2010-09-30, 증권발행실적보고서 '합병 후' 개략 연결)</t>
        </is>
      </c>
      <c r="AO8" s="41" t="inlineStr">
        <is>
          <t>계산: 21.51 (102,591백만원 ÷ 오미디어홀딩스 별도 총자산 477,015백만원, 2010-09-30). 합병 6사 단순합산 총자산(1,691,841백만원) 대비 6.06. 공시에 비율 항목 없음</t>
        </is>
      </c>
      <c r="AP8" s="41" t="inlineStr">
        <is>
          <t>계산: 33.97 (102,591백만원 ÷ 오미디어홀딩스 별도 자본총계 302,024백만원, 2010-09-30)</t>
        </is>
      </c>
      <c r="AQ8" s="41" t="inlineStr">
        <is>
          <t>계산: 144,533,191,550원 (발표 직전 거래일 2010-11-15 종가 29,150원 × 발행주식 4,958,257주; 종가는 주요사항보고서 합병가액 산정표, 주식수는 증권신고서 당사회사 요약). 2010-10-15 재상장 직후라 유통 이력이 한 달뿐임</t>
        </is>
      </c>
      <c r="AR8" s="41" t="inlineStr">
        <is>
          <t>인수 주체 규모는 오미디어홀딩스 2010-09-30 별도 재무(증권신고서 20101202000223, 증권발행실적보고서 20110310000585), 거래금액은 합병가액 29,150원 × 대상회사별 합병신주(합병기일 주식수 × 합병비율, 단주 버림, 계산). 합병 주요사항보고서(20101116000288)에는 총자산·자기자본 대비 항목이 없어 직접 계산함. 합병 후 CJ E&amp;M 규모(6사 단순합산 1,691,841백만원) 대비 비율도 함께 적음</t>
        </is>
      </c>
      <c r="AS8" s="41" t="inlineStr">
        <is>
          <t>KRX:130960</t>
        </is>
      </c>
      <c r="AT8" s="41" t="inlineStr">
        <is>
          <t>인수 주체 오미디어홀딩스=CJ E&amp;M(코스닥 130960, 2018-07 CJ오쇼핑 합병으로 상장폐지돼 Yahoo Finance 시세 없음). 2010-11-16 장 마감 후 공시·16:24 거래정지·11-17 휴장, 2010-11-18 재개라 첫 반응일은 2010-11-18. 대상 씨제이엔터테인먼트는 비상장. 그룹 지주회사 CJ㈜(KRX:001040)도 함께 볼 수 있음</t>
        </is>
      </c>
      <c r="AU8" s="41" t="inlineStr">
        <is>
          <t>2010-11-16 장 마감 후: DART 회사합병결정·주요사항보고서(합병결정)·각 소멸회사 회사합병결정 공시와 CJ그룹 발표(이투데이 입력 16:14). 오미디어홀딩스 주권은 16:24 우회상장 여부 확인을 이유로 매매거래정지 후 2010-11-18 재개(우회상장 미해당), CJ인터넷(16:20)·엠넷미디어(16:22) 주권은 당일 장 종료까지만 정지. 발표 전 관련 조회공시·사전 보도는 찾지 못함(2010-09~11 공시 목록, 웹 검색 2회)</t>
        </is>
      </c>
      <c r="AV8" s="41" t="inlineStr">
        <is>
          <t>2000-04: 구 씨제이엔터테인먼트㈜가 ㈜제일제당 영화사업부를 영업양수(2010 합병 증권신고서 연혁표); 2006-04: 구 CJ엔터테인먼트에서 물적분할로 설립(CJ㈜ 100%, C001); 2006-12: &lt;타짜&gt; 685만; 2007-08: &lt;화려한 휴가&gt; 730만·&lt;트랜스포머&gt; 750만; 2008-08: &lt;좋은놈 나쁜놈 이상한놈&gt; 688만; 2009-08: &lt;해운대&gt; 1,152만; 2009-11: 일본 T-JOY와 합작 선포; 2009-12: 합법 다운로드 업체 엠바로 설립; 2010-04: 일본 합작법인 CJEJ 설립; 2010-10-25: 삼일회계법인과 합병가액 평가 계약; 2009→2010: 매출 166,147→163,080백만원, 영업이익 9,722→8,329백만원</t>
        </is>
      </c>
      <c r="AW8" s="41" t="inlineStr">
        <is>
          <t>2010-12-30: 양사 주총 합병 승인·오미디어홀딩스 CJ E&amp;M으로 상호 변경; 2011-03-01: 합병, CJ E&amp;M 영화사업부문(대표 김정아); 2011: 영화부문 매출 166,784·영업이익 5,834백만원(3~12월); 2012: 218,960·9,220백만원; 2014: 공연 분리 후 영화 211,318·-3,975백만원; 2015: CJ E&amp;M 판권 손상 95,154백만원(방송·영화 판권); 2016: 영화 189,551·-23,874백만원; 2017: 198,667·-9,044백만원; 2018-07-01: CJ오쇼핑이 CJ E&amp;M 흡수합병, CJ ENM 출범; 2024: CJ ENM 영화드라마사업부문 매출 1,704,683백만원·영업손실 26,925백만원(스튜디오드래곤·Fifth Season 포함)</t>
        </is>
      </c>
      <c r="AX8" s="41" t="inlineStr">
        <is>
          <t>해당 없음 (이 합병으로 영업권·투자주식 미인식: CJ E&amp;M 2011 사업보고서 — '지배회사인 CJ 주식회사의 동일 지배 하에 있는 종속회사 간 합병'으로 피합병법인 자산·부채를 장부금액으로 승계, 합병대가와 순자산 차이는 자본잉여금에 가감). 후속 사업 수준 참고: CJ E&amp;M 2015년 판권 손상차손 95,154백만원(2015 사업보고서 무형자산 주석 '판권 중 미래현금흐름의 발생가능성이 높지 않은 판권'; 영화·방송 등 부문별 귀속은 공시되지 않음), 2014년 판권 손상 7,556,919천원·ImaginAsian 영업권 손상 3,072,325천원(2015 사업보고서 무형자산 주석 전기 표). CJ E&amp;M 2015 사업보고서 영업권 손상검사 가정 표의 CGU는 방송사업부문·음악사업부문 등이며 영화부문은 없음</t>
        </is>
      </c>
      <c r="AY8" s="41" t="inlineStr">
        <is>
          <t>동일지배 합병·그룹 내 이전으로 새 영업권·투자주식 평가가 생기지 않음</t>
        </is>
      </c>
      <c r="AZ8" s="41" t="inlineStr">
        <is>
          <t>2009: 166,147,408,998원; 2010: 163,080,002,913원 (씨제이엔터테인먼트 별도)</t>
        </is>
      </c>
      <c r="BA8" s="41" t="inlineStr">
        <is>
          <t>2011(합병 후 3~12월): 166,784백만원; 2012: 218,960백만원 (CJ E&amp;M 연결 영화부문); 최근: 2017 198,667백만원(CJ E&amp;M 마지막 연도), CJ ENM 영화드라마사업부문 2024 1,704,683백만원(드라마 제작·해외 스튜디오 포함으로 범위 다름)</t>
        </is>
      </c>
      <c r="BB8" s="41" t="inlineStr">
        <is>
          <t>2009: 9,721,771,839원; 2010: 8,329,368,008원 (씨제이엔터테인먼트 별도)</t>
        </is>
      </c>
      <c r="BC8" s="41" t="inlineStr">
        <is>
          <t>2011: 5,834백만원; 2012: 9,220백만원 (CJ E&amp;M 영화부문); 최근: 2017 -9,044백만원, CJ ENM 영화드라마 2024 -26,924,539천원</t>
        </is>
      </c>
      <c r="BD8" s="41" t="inlineStr">
        <is>
          <t>인수 전: 씨제이엔터테인먼트 별도·K-GAAP·12월 결산 감사보고서(2010 감사보고서 20110331003203, 2009는 같은 보고서 전기). 인수 후: 2011-03-01 소멸해 CJ E&amp;M 연결 '영화부문'(K-IFRS, 사업보고서 사업부문별 요약 연결재무현황; 2011년은 합병소멸법인 1~2월 제외, 2011~2013 공연 일부는 음악/공연부문)으로 대신하고, 최근 연도는 CJ ENM '영화드라마사업'(2024 사업보고서 영업부문 주석)을 참고로 적음 — 2016년 스튜디오드래곤 분할·2022년 Fifth Season 인수 등으로 범위가 달라 직접 비교 불가</t>
        </is>
      </c>
      <c r="BE8" s="41" t="inlineStr">
        <is>
          <t>2011-02-28 출범(뉴스토마토): 영화부문은 '투자·배급 중심에서 제작 역량 강화로 재편', 2015년 매출 중 영화 비중 17% 목표; 2011 사업보고서(MD&amp;A): 영화부문 '배급사별 관객 점유율에서 지난 수년간 지속적으로 시장점유율 1위', 매출 1,668억원; 2013-02-06(아이뉴스24): 2012년 영화 매출 2,190억원, 매출·영업이익 각각 14%·109% 증가(흥행작·VOD 부가판매). 어닝콜 녹취록은 찾지 못함</t>
        </is>
      </c>
      <c r="BF8" s="40" t="inlineStr">
        <is>
          <t>완료</t>
        </is>
      </c>
      <c r="BG8" s="40" t="inlineStr">
        <is>
          <t>2026-10-26</t>
        </is>
      </c>
    </row>
    <row r="9" ht="72" customHeight="1">
      <c r="A9" s="40" t="inlineStr">
        <is>
          <t>C006</t>
        </is>
      </c>
      <c r="B9" s="40" t="inlineStr">
        <is>
          <t>CJ ENM</t>
        </is>
      </c>
      <c r="C9" s="40" t="inlineStr">
        <is>
          <t>2010-11-16</t>
        </is>
      </c>
      <c r="D9" s="41" t="inlineStr">
        <is>
          <t>CJ Internet Corp.</t>
        </is>
      </c>
      <c r="E9" s="40" t="n">
        <v>14</v>
      </c>
      <c r="F9" s="40" t="inlineStr">
        <is>
          <t>True</t>
        </is>
      </c>
      <c r="G9" s="40" t="inlineStr">
        <is>
          <t>C005</t>
        </is>
      </c>
      <c r="H9" s="40" t="inlineStr">
        <is>
          <t>MA④</t>
        </is>
      </c>
      <c r="I9" s="40" t="inlineStr">
        <is>
          <t>MA④</t>
        </is>
      </c>
      <c r="J9" s="40" t="inlineStr">
        <is>
          <t>같음</t>
        </is>
      </c>
      <c r="K9" s="40" t="inlineStr">
        <is>
          <t>해당 없음</t>
        </is>
      </c>
      <c r="L9" s="40" t="inlineStr">
        <is>
          <t>일치</t>
        </is>
      </c>
      <c r="M9" s="40" t="inlineStr">
        <is>
          <t>편입 후</t>
        </is>
      </c>
      <c r="N9" s="40" t="inlineStr">
        <is>
          <t>Closed</t>
        </is>
      </c>
      <c r="O9" s="42" t="n">
        <v>293.91</v>
      </c>
      <c r="P9" s="41" t="inlineStr">
        <is>
          <t>CJ E&amp;M Corporation</t>
        </is>
      </c>
      <c r="Q9" s="41" t="inlineStr">
        <is>
          <t>CJ Corporation (KOSE:A001040)</t>
        </is>
      </c>
      <c r="R9" s="41" t="inlineStr">
        <is>
          <t>O Media Holdings Co., Ltd. (KOSE: A130960) signed a statuary merger agreement to acquire CJ Internet Corp. (KOSE: A037150) from CJ Corp. (KOSE: A001040) and others for approximately KRW 320 billion in stock on November 16, 2010. The exchange ratio for the transaction is 1: 0.4767753. O Media Holdings Co., Ltd. will survive and CJ Internet Corp. will be dissolved on closing of the transaction. O Media Holdings Co., Ltd. also signed agreement to acquire remaining 44.83% stake in On Media Corp. (KOSE: A045710), M-net Media Corp, CJ Media Inc. and CJ Entertainment Inc. The deal is subject to approval of shareholders of O Media Holdings Co., Ltd. The deal is expected to close on March 1, 2011. Morgan Stanley acted as financial advisor to CJ E&amp;M Corporation.</t>
        </is>
      </c>
      <c r="S9" s="41" t="inlineStr">
        <is>
          <t>Gaming &amp; Sport</t>
        </is>
      </c>
      <c r="T9" s="41" t="inlineStr">
        <is>
          <t>Game Development / Operating</t>
        </is>
      </c>
      <c r="U9" s="41" t="inlineStr">
        <is>
          <t>MA-2 그룹 내부 재편</t>
        </is>
      </c>
      <c r="V9" s="41" t="n"/>
      <c r="W9" s="41" t="inlineStr">
        <is>
          <t>MA④ 그룹 내부 재편</t>
        </is>
      </c>
      <c r="X9" s="41" t="n"/>
      <c r="Y9" s="40" t="inlineStr">
        <is>
          <t>False</t>
        </is>
      </c>
      <c r="Z9" s="41" t="inlineStr">
        <is>
          <t>MA④ 그룹 내부 재편</t>
        </is>
      </c>
      <c r="AA9" s="41" t="inlineStr">
        <is>
          <t>편입 후 (CJ ENM 전신 계보: ㈜오미디어홀딩스(2010-12-30 씨제이이앤엠㈜으로 상호 변경, 이 합병의 존속법인 CJ E&amp;M 자체), 2018 CJ ENM 계보로 합병 — 2018-07-01 ㈜씨제이오쇼핑이 씨제이이앤엠㈜을 흡수합병하고 ㈜씨제이이엔엠으로 사명 변경, 증권발행실적보고서 20180702000188). 참고: 거래 당시 매수자는 CJ㈜가 최대주주(39.94%)인 CJ 계열 코스닥 상장사로, 현 CJ ENM 법인(당시 CJ오쇼핑)의 종속회사는 아니었음(2010-09-15 CJ오쇼핑 미디어사업 투자부문에서 인적분할된 자매회사). 대상 CJ인터넷은 2004-04 CJ㈜가 최대주주가 된 CJ㈜ 종속회사(발표 당시 CJ㈜ 27.45%)로 이 합병(2011-03-01)으로 CJ E&amp;M에 편입</t>
        </is>
      </c>
      <c r="AB9" s="41" t="inlineStr">
        <is>
          <t>완료 (2011-03-01 합병기일; 2011-03-03 합병·해산등기, 합병신주 32,971,307주 2011-03-21 교부·2011-03-22 상장 예정 — 증권발행실적보고서)</t>
        </is>
      </c>
      <c r="AC9" s="41" t="inlineStr">
        <is>
          <t>316,891,952,850원 (계산: CJ인터넷 합병기일 발행주식 22,801,263주 × 0.4767753 = 합병신주 약 10,871,079주 × 오미디어홀딩스 합병가액 29,150원; 단주는 현금 정산; 피합병회사 자기주식에도 합병신주 배정 — 증권발행실적보고서). 이 중 CJ 계열(CJ㈜ 7,458,307주·이재현 837,652주·임원·자기주식, 합계 8,432,860주·36.98%) 몫을 뺀 외부주주 몫(14,368,403주, 63.02%)은 합병신주 약 6,850,499주, 199,692백만원(계산). 주식매수청구 4,420주(13,674원)</t>
        </is>
      </c>
      <c r="AD9" s="41" t="inlineStr">
        <is>
          <t>원자료와 일치 (293.91; 공시 기준 316,892백만원 = 278.4백만 달러, Yahoo Finance KRW=X 2010-11-16 종가 1,138.10원/달러, 차이 5.3%). 외부주주 몫만 보면 199,692백만원 = 175.5백만 달러</t>
        </is>
      </c>
      <c r="AE9" s="41" t="inlineStr">
        <is>
          <t>2010-11-16</t>
        </is>
      </c>
      <c r="AF9" s="41" t="inlineStr">
        <is>
          <t>기준 분류 유지(MA④): 매수자 오미디어홀딩스(CJ㈜ 39.94%)와 최대주주 매도자 CJ㈜(32.71%)가 CJ그룹 회사이고, CJ E&amp;M 2011 사업보고서도 이 합병을 'CJ 주식회사의 동일 지배 하에 있는 종속회사 간 합병'으로 처리. 다만 CJ인터넷 주식의 63%는 그룹 밖 공모주주(Templeton 6.37%, 방준혁 5.08% 등)라 대가의 약 63%가 외부로 나간 거래 — 그룹 관점에서는 상장 종속회사의 소수지분 흡수(MA② 성격)도 겸함. 원자료 buyers 'CJ E&amp;M Corporation'은 당시 ㈜오미디어홀딩스(00838421, 2010-12-30 씨제이이앤엠㈜으로 상호 변경). 설명란 비율 1:0.4767753, 'approximately KRW 320 billion'은 공시와 맞음(316,892백만원). sellers 'CJ Corporation ... and others'의 others는 공모 소수주주. 같은 날 C005·C007·C008·C009와 한 합병 계약의 대상회사별 행</t>
        </is>
      </c>
      <c r="AG9" s="41" t="inlineStr">
        <is>
          <t>CJ인터넷(DART 00248691, 코스닥 037150, 옛 플레너스)은 1982년 동보강업으로 설립, 1999-12 코스닥, 2001 시네마서비스 인수·손노리 합병, 2003-09 넷마블 흡수합병(최대주주 방준혁), 2004-04 최대주주가 CJ㈜로 바뀌고 2004-07 CJ그룹 편입·상호 변경. 구 CJ엔터테인먼트도 2005-09 CJ인터넷 9.53%를 가졌고 2006-04 CJ㈜가 직접 보유(C001). 2010년 CJ인터넷은 게임하이 인수를 추진했으나 2010-05 넥슨이 인수(조회공시 답변). CJ㈜는 합병 발표 전후 장내 매수로 지분을 27.45%→31.58%(2010-11-30)→32.71%(2011-01-27)로 늘림. 합병 후 게임은 CJ E&amp;M 게임사업부문(넷마블, 대표 남궁훈) → 2011-11 게임개발 자회사 관리부문 물적분할(CJ게임즈) → 2014-08 게임사업부문 물적분할(씨제이넷마블)·CJ게임즈에 매각, 같은 달 구조개편 완료로 CJ E&amp;M 연결에서 빠져 지분법 관계기업이 됨 → 2014-10 넷마블게임즈 출범. 따라서 인수 후 실적은 2011~2013 CJ E&amp;M 게임부문, 이후는 관계기업 넷마블의 실적으로만 추적 가능. 어닝콜 녹취록은 찾지 못해 earnings_call_note는 실적 발표 기사·사업보고서 MD&amp;A로 대신함</t>
        </is>
      </c>
      <c r="AH9" s="41" t="inlineStr">
        <is>
          <t>㈜오미디어홀딩스 (O Media Holdings Co., Ltd., DART 00838421, 코스닥 130960; 2010-09-15 ㈜씨제이오쇼핑의 미디어사업 투자부문이 인적분할돼 설립된 순수지주회사로 자회사 온미디어 55.17% 보유, 최대주주 CJ㈜ 39.94%(2010-11-16)→45.38%(2011-01-27); 2010-12-30 씨제이이앤엠㈜(CJ E&amp;M)으로 상호 변경 — 합병 존속법인이 곧 CJ E&amp;M)</t>
        </is>
      </c>
      <c r="AI9" s="41" t="inlineStr">
        <is>
          <t>"경영효율성을 증대시키고 엔터테인먼트사업(영화, 음악, 게임)과 미디어사업을 통합하여 시너지 효과를 극대화하고 규모의 경제를 갖추어 세계적 회사로 성장하기 위하여 합병하기로 결정함" (회사합병결정 공시 합병목적) / "① OSMU(One-Source-Multi-Use) 실현 가능 ② 광고 영업 효율화, 구매력 강화, 시너지 마케팅 활성화 ③ 세계시장 진출을 위한 규모의 경제 확보, 대규모 / 지속가능한 투자여력 확보" (주요사항보고서 예상 시너지) / "그룹이 목표로 하고 있는 콘텐츠 사업의 글로벌화와 계열사간 시너지 극대화를 위해 합병을 결정하게 됐다" (CJ 측, 이투데이 2010-11-16)</t>
        </is>
      </c>
      <c r="AJ9" s="41" t="inlineStr">
        <is>
          <t>순수지주회사 — 자회사 ㈜온미디어(55.17%, 투니버스·OCN 등 케이블 방송채널사용사업자) 지분만 보유하고 영업수익은 지분법이익(증권신고서 투자위험요소 '순수지주회사로 영업수익은 지분법이익으로 구성'), 임직원 10명(2010-11 기준). 실질 사업은 온미디어의 케이블 PP: 2009년 온미디어 별도 매출 67,746백만원·자산 449,318백만원</t>
        </is>
      </c>
      <c r="AK9" s="41" t="inlineStr">
        <is>
          <t>비핵심</t>
        </is>
      </c>
      <c r="AL9" s="41" t="inlineStr">
        <is>
          <t>인수 주체의 실질 사업(온미디어 케이블 PP)과 온라인 게임 포털·퍼블리싱은 다른 영역. 온미디어가 게임채널 온게임넷을 운영해 고객군이 일부 겹치지만 사업은 별개라 비핵심으로 판단. 그룹 정점 CJ ENM 기준으로도 게임은 2014년 분리돼 현재 사업 부문에 없는 비핵심 영역(지분법 투자로만 남음)</t>
        </is>
      </c>
      <c r="AM9" s="41" t="inlineStr">
        <is>
          <t>477,015백만원 (오미디어홀딩스 별도, 2010-09-30; 증권신고서 당사회사 요약·증권발행실적보고서 합병 전 요약재무). 설립 개시재무상태표(2010-09-01) 474,852,301,036원. 참고: 2010-12-31 별도 473,527,264,185원, 연결(K-IFRS) 810,677,928천원</t>
        </is>
      </c>
      <c r="AN9" s="41" t="inlineStr">
        <is>
          <t>acq_total_assets와 같음 (인수 주체 오미디어홀딩스=CJ E&amp;M이 상장 지배회사 자신; 2010-09-15 설립이라 직전 회계연도말이 없음). 참고: 첫 결산 2010-12-31 연결 총자산 810,677,928천원(K-IFRS 재작성, CJ E&amp;M 2011 사업보고서), 합병 6사 단순합산 1,691,841백만원(2010-09-30, 증권발행실적보고서 '합병 후' 개략 연결)</t>
        </is>
      </c>
      <c r="AO9" s="41" t="inlineStr">
        <is>
          <t>계산: 66.43 (316,892백만원 ÷ 오미디어홀딩스 별도 총자산 477,015백만원, 2010-09-30). 합병 6사 단순합산 총자산(1,691,841백만원) 대비 18.73. 공시에 비율 항목 없음</t>
        </is>
      </c>
      <c r="AP9" s="41" t="inlineStr">
        <is>
          <t>계산: 104.92 (316,892백만원 ÷ 오미디어홀딩스 별도 자본총계 302,024백만원, 2010-09-30)</t>
        </is>
      </c>
      <c r="AQ9" s="41" t="inlineStr">
        <is>
          <t>계산: 144,533,191,550원 (발표 직전 거래일 2010-11-15 종가 29,150원 × 발행주식 4,958,257주; 종가는 주요사항보고서 합병가액 산정표, 주식수는 증권신고서 당사회사 요약). 2010-10-15 재상장 직후라 유통 이력이 한 달뿐임</t>
        </is>
      </c>
      <c r="AR9" s="41" t="inlineStr">
        <is>
          <t>인수 주체 규모는 오미디어홀딩스 2010-09-30 별도 재무(증권신고서 20101202000223, 증권발행실적보고서 20110310000585), 거래금액은 합병가액 29,150원 × 대상회사별 합병신주(합병기일 주식수 × 합병비율, 단주 버림, 계산). 합병 주요사항보고서(20101116000288)에는 총자산·자기자본 대비 항목이 없어 직접 계산함. 합병 후 CJ E&amp;M 규모(6사 단순합산 1,691,841백만원) 대비 비율도 함께 적음</t>
        </is>
      </c>
      <c r="AS9" s="41" t="inlineStr">
        <is>
          <t>KRX:130960</t>
        </is>
      </c>
      <c r="AT9" s="41" t="inlineStr">
        <is>
          <t>인수 주체 오미디어홀딩스=CJ E&amp;M(코스닥 130960, 2018-07 상장폐지라 Yahoo Finance 시세 없음; 2010-11-16 16:24 거래정지, 2010-11-18 재개). 대상 CJ인터넷도 코스닥 상장사(KRX:037150): 2010-11-15 종가 13,950원, 시가총액 계산 318,077,618,850원(22,801,263주); 2010-11-16 16:20~장 종료 거래정지라 첫 반응일 2010-11-17; 2011-02-22 구주권 제출로 거래정지 후 소멸. 037150도 Yahoo Finance에 시세 없음</t>
        </is>
      </c>
      <c r="AU9" s="41" t="inlineStr">
        <is>
          <t>2010-11-16 장 마감 후: DART 회사합병결정·주요사항보고서(합병결정)·각 소멸회사 회사합병결정 공시와 CJ그룹 발표(이투데이 입력 16:14). 오미디어홀딩스 주권은 16:24 우회상장 여부 확인을 이유로 매매거래정지 후 2010-11-18 재개(우회상장 미해당), CJ인터넷(16:20)·엠넷미디어(16:22) 주권은 당일 장 종료까지만 정지. 발표 전 관련 조회공시·사전 보도는 찾지 못함(2010-09~11 공시 목록, 웹 검색 2회)</t>
        </is>
      </c>
      <c r="AV9" s="41" t="inlineStr">
        <is>
          <t>1982-10: 동보강업 설립; 1999-12: 코스닥 등록; 2001-01: 시네마서비스 인수; 2003-09: 넷마블 흡수합병(게임포털 진출); 2004-04: 최대주주 방준혁→CJ㈜; 2004-07: CJ그룹 편입, 씨제이인터넷으로 상호 변경; 2005~2006: 애니파크·게임알로 출자, CJ인터넷재팬 경영권 확보; 2008-12: CJ스포츠 지분 인수; 2010-02: 씨드나인엔터테인먼트, 2010-03: 미디어웹 지분 인수; 2010-02~05: 게임하이 인수 추진(넥슨이 인수해 종료); 2010-03: 대표 남궁훈; 2009→2010: 별도 매출 220,575→227,454백만원, 영업이익 47,165→36,639백만원</t>
        </is>
      </c>
      <c r="AW9" s="41" t="inlineStr">
        <is>
          <t>2010-12-30: 주총 합병 승인; 2011-03-01: 합병, CJ E&amp;M 게임사업부문(넷마블); 2011-07: '서든어택' 넥슨 공동 퍼블리싱 계약으로 매출 차질; 2011-11-13: 게임개발 자회사 관리부문 물적분할(씨제이게임즈); 2012: 게임부문 매출 212,084백만원·영업손실 6,497백만원; 2013: 매출 496,789·영업이익 66,678백만원; 2013-11~2014-02: 게임사업 매각설 조회공시에 '매각은 계획하고 있지 않습니다'·CJ게임즈 투자유치 검토 답변; 2014-03: 게임사업부문과 CJ게임즈의 통합 및 중국 텐센트 투자유치 계약 체결; 2014-08-01: 게임사업부문 물적분할(씨제이넷마블), 같은 달 CJ게임즈에 100% 매각(처분결정 당시 예상금액 353,730,188,079원); 2014-08: 구조개편 완료로 CJ게임즈·씨제이넷마블 등 게임 종속회사 20개사가 CJ E&amp;M 연결에서 제외(지분법 관계기업으로 전환), 게임 손익은 중단사업(2014 CJ E&amp;M 연결 중단사업이익 290,356백만원); 2014-10-01: 씨제이게임즈가 씨제이넷마블을 흡수합병해 넷마블게임즈로 출범, CJ그룹에서 분리 독립(넷마블 연혁); 2017-04-29: 넷마블게임즈 유가증권시장 상장 목적 일반공모 유상증자 16,953,612주, 같은 해 상장 — 불균등 증자로 CJ E&amp;M 지분 27.63%(2016년말)→22.02%(2017년말), 지분율 하락 처분이익 500,703백만원; 2018-07: CJ ENM 출범; 2024: CJ ENM 넷마블 지분 17.60%(2023년말 22.85%, 2024년 일부 처분), 넷마블 2024 매출 2,663,783백만원·영업이익 215,627백만원</t>
        </is>
      </c>
      <c r="AX9" s="41" t="inlineStr">
        <is>
          <t>해당 없음 (이 합병으로 영업권 미인식: CJ E&amp;M 2011 사업보고서 — 동일지배 합병, CJ㈜ 연결 장부금액 승계, 차액은 자본잉여금). 후속 사업 수준 참고: CJ E&amp;M 2013년 무형자산 손상차손 30,617,039천원(이 중 개발비 22,546,905천원·영업권 957,306천원; 추정: 개발비 손상은 게임 개발비로 보임 — CJ E&amp;M 2014 사업보고서 무형자산 주석 전기 표, 부문 귀속은 공시되지 않음). 2014-08 게임사업 구조개편으로 지배력을 상실해 게임 손익은 중단사업으로 분류, 2014 CJ E&amp;M 연결 중단사업이익 290,356백만원(손상이 아닌 이익이며 처분이익만 따로 떼어 확인하지는 못함 — 2014 사업보고서 요약재무)</t>
        </is>
      </c>
      <c r="AY9" s="41" t="inlineStr">
        <is>
          <t>동일지배 합병·그룹 내 이전으로 새 영업권·투자주식 평가가 생기지 않음</t>
        </is>
      </c>
      <c r="AZ9" s="41" t="inlineStr">
        <is>
          <t>2009: 220,575,264,120원; 2010: 227,454,036,533원 (CJ인터넷 별도)</t>
        </is>
      </c>
      <c r="BA9" s="41" t="inlineStr">
        <is>
          <t>2011(합병 후 3~12월): 208,115백만원; 2012: 212,084백만원 (CJ E&amp;M 연결 게임부문); 2013: 496,789백만원(게임부문 마지막 전체 연도); 최근: 2014-08 분리 후 관계기업 넷마블(주) 2024 매출 2,663,783,170천원(CJ ENM 지분 17.60%)</t>
        </is>
      </c>
      <c r="BB9" s="41" t="inlineStr">
        <is>
          <t>2009: 47,164,554,291원; 2010: 36,639,427,514원 (CJ인터넷 별도)</t>
        </is>
      </c>
      <c r="BC9" s="41" t="inlineStr">
        <is>
          <t>2011: 17,755백만원; 2012: -6,497백만원; 2013: 66,678백만원 (CJ E&amp;M 게임부문); 최근: 넷마블 2024 영업이익 215,627,215천원(2023 -69,000,730천원)</t>
        </is>
      </c>
      <c r="BD9" s="41" t="inlineStr">
        <is>
          <t>인수 전: CJ인터넷 별도·K-GAAP·12월 결산 감사보고서(2010 감사보고서 20110331003138; 연결 기준 2008 매출 206,426·영업이익 40,891백만원은 2010 증권신고서 요약연결). 인수 후: 2011-03-01 소멸해 CJ E&amp;M 연결 '게임부문'(K-IFRS, 사업보고서 사업부문별 요약 연결재무현황; 2011년은 1~2월 제외, 2012년부터 온라인 사업 일부 재분류)으로 대신함. 2014-08 게임 부문 분할·매각 뒤에는 CJ E&amp;M/CJ ENM의 관계기업 넷마블(주) 전체 실적(CJ ENM 2024 사업보고서 관계기업 요약재무, 천원)으로만 추적 가능 — 넷마블은 이후 대형 인수(넷마블 자체 M&amp;A)가 섞여 CJ인터넷 사업과 직접 비교 불가</t>
        </is>
      </c>
      <c r="BE9" s="41" t="inlineStr">
        <is>
          <t>2011-02-28 출범(뉴스토마토): 2015년 매출 중 게임 29% 목표, 게임부문 대표 남궁훈(전 CJ인터넷 대표); 2011 사업보고서(MD&amp;A): 게임부문 '2011년 7월 서든어택이 넥슨과의 공동 퍼블리싱 계약 체결, 신규 게임의 완성도 집중 전략에 의한 론칭 일정 지연 등의 차질이 발생되며, 매출 2,081억원'; 2013-02-06(아이뉴스24): 2012년 게임 매출 2,121억원, 18% 감소 — 온라인게임 경쟁 심화·서든어택 계약 변경·신작 연기, 회사는 모바일게임으로 회복 기대; 2013-11-11 조회공시 답변: '당사는 게임사업부문에 대한 매각은 계획하고 있지 않습니다'; 2014-05-15 분할결정 분할목적 '게임사업력을 집약해 빠르게 성장하는 글로벌 시장에 적극적으로 대응'. 어닝콜 녹취록은 찾지 못함</t>
        </is>
      </c>
      <c r="BF9" s="40" t="inlineStr">
        <is>
          <t>완료</t>
        </is>
      </c>
      <c r="BG9" s="40" t="inlineStr">
        <is>
          <t>2026-10-26</t>
        </is>
      </c>
    </row>
    <row r="10" ht="72" customHeight="1">
      <c r="A10" s="40" t="inlineStr">
        <is>
          <t>C007</t>
        </is>
      </c>
      <c r="B10" s="40" t="inlineStr">
        <is>
          <t>CJ ENM</t>
        </is>
      </c>
      <c r="C10" s="40" t="inlineStr">
        <is>
          <t>2010-11-16</t>
        </is>
      </c>
      <c r="D10" s="41" t="inlineStr">
        <is>
          <t>CJ Media Inc.</t>
        </is>
      </c>
      <c r="E10" s="40" t="n">
        <v>28</v>
      </c>
      <c r="F10" s="40" t="inlineStr">
        <is>
          <t>True</t>
        </is>
      </c>
      <c r="G10" s="40" t="inlineStr">
        <is>
          <t>C005</t>
        </is>
      </c>
      <c r="H10" s="40" t="inlineStr">
        <is>
          <t>MA④</t>
        </is>
      </c>
      <c r="I10" s="40" t="inlineStr">
        <is>
          <t>MA④</t>
        </is>
      </c>
      <c r="J10" s="40" t="inlineStr">
        <is>
          <t>같음</t>
        </is>
      </c>
      <c r="K10" s="40" t="inlineStr">
        <is>
          <t>해당 없음</t>
        </is>
      </c>
      <c r="L10" s="40" t="inlineStr">
        <is>
          <t>일치</t>
        </is>
      </c>
      <c r="M10" s="40" t="inlineStr">
        <is>
          <t>편입 후</t>
        </is>
      </c>
      <c r="N10" s="40" t="inlineStr">
        <is>
          <t>Closed</t>
        </is>
      </c>
      <c r="O10" s="42" t="n">
        <v>112.1</v>
      </c>
      <c r="P10" s="41" t="inlineStr">
        <is>
          <t>CJ E&amp;M Corporation</t>
        </is>
      </c>
      <c r="Q10" s="41" t="inlineStr">
        <is>
          <t>CJ Corporation (KOSE:A001040)</t>
        </is>
      </c>
      <c r="R10" s="41" t="inlineStr">
        <is>
          <t>O Media Holdings Co., Ltd. (KOSE: A130960) signed a statuary merger agreement to acquire CJ Media Inc. from CJ Corp. (KOSE: A001040) and others for approximately KRW 130 billion in stock on November 16, 2010. The exchange ratio for the transaction is 1: 0.9471698. O Media Holdings Co., Ltd. will survive and CJ Media Inc. will be dissolved on closing of the transaction. O Media Holdings Co., Ltd. also signed agreement to acquire remaining 44.83% stake in On Media Corp. (KOSE: A045710), M-net Media Corp, CJ Internet Corp. and CJ Entertainment Inc. For the year ended December 31, 2009, total assets of KRW 223.4 billion, total shareholders' equity of KRW 83.4 billion, operating revenue of KRW 152.5 billion and operating loss of KRW 6.8 billion were reported for CJ Media Inc. The deal is subject to approval of shareholders of O Media Holdings Co., Ltd. The deal is expected to close on March 1, 2011. Sang Gon Kim and Jun Taek Lee of Lee &amp; Ko acted as legal advisors for O Media Holdings Co., Ltd. and CJ Media Inc. Gene Park and Craig Oh of WOORI Investment &amp; Securities Co. Ltd. and Morgan Stanley acted as financial advisor for O Media Holdings Co., Ltd. Hyundai Securities Co., Ltd. acted as financial advisor for CJ Corp.</t>
        </is>
      </c>
      <c r="S10" s="41" t="inlineStr">
        <is>
          <t>Media Platforms</t>
        </is>
      </c>
      <c r="T10" s="41" t="inlineStr">
        <is>
          <t>Broadcasting Channel</t>
        </is>
      </c>
      <c r="U10" s="41" t="inlineStr">
        <is>
          <t>MA-2 그룹 내부 재편</t>
        </is>
      </c>
      <c r="V10" s="41" t="n"/>
      <c r="W10" s="41" t="inlineStr">
        <is>
          <t>MA④ 그룹 내부 재편</t>
        </is>
      </c>
      <c r="X10" s="41" t="n"/>
      <c r="Y10" s="40" t="inlineStr">
        <is>
          <t>False</t>
        </is>
      </c>
      <c r="Z10" s="41" t="inlineStr">
        <is>
          <t>MA④ 그룹 내부 재편</t>
        </is>
      </c>
      <c r="AA10" s="41" t="inlineStr">
        <is>
          <t>편입 후 (CJ ENM 전신 계보: ㈜오미디어홀딩스(2010-12-30 씨제이이앤엠㈜으로 상호 변경, DART 00838421), 2018 CJ ENM 계보로 합병 — 2018-07-01 ㈜CJ오쇼핑이 CJ E&amp;M을 흡수합병해 현 CJ ENM이 됨. 거래 당시 매수자는 2010-09-01 분할기일로 ㈜CJ오쇼핑의 투자사업부문(온미디어 지분 등)이 인적분할돼 2010-09-15 설립된 코스닥 상장사(CJ㈜ 39.94%, CJ오쇼핑 3.00%, 주요사항보고서 20101116000288)이고, 대상 씨제이미디어는 CJ㈜ 49.93%(특수관계 포함 60.39%)의 CJ㈜ 종속회사로 이 합병(2011-03-01)으로 CJ E&amp;M 계보에 들어옴. 참고: 현 CJ ENM 법인(옛 CJ오쇼핑, 00265324)의 연결 종속회사가 된 시점은 2018-07-01 합병)</t>
        </is>
      </c>
      <c r="AB10" s="41" t="inlineStr">
        <is>
          <t>완료 (2011-03-01 합병기일; 2011-03-03 합병·해산등기, 합병신주 32,971,307주 2011-03-21 교부·2011-03-22 상장 예정 — 증권발행실적보고서)</t>
        </is>
      </c>
      <c r="AC10" s="41" t="inlineStr">
        <is>
          <t>127,005,996,150원 (계산: 씨제이미디어 4,600,000주 × 0.9471698 = 합병신주 약 4,356,981주 × 합병가액 29,150원; = 주당 합병가액 27,610원 × 4,600,000주 127,006,000,000원). 이 중 CJ 계열(CJ㈜ 2,296,611주·에스에이관리·이재현 일가·임원·자기주식, 합계 2,779,092주·60.42%) 몫을 뺀 외부주주 몫(1,820,908주, 39.58%; 신한국민연금제일호PEF 16.59%·프리모리스PEF 9.98%·이민주 9.62% 등)은 합병신주 약 1,724,709주, 50,275백만원(계산). 주식매수청구 1,347주(27,610원)</t>
        </is>
      </c>
      <c r="AD10" s="41" t="inlineStr">
        <is>
          <t>원자료와 일치 (112.1; 공시 기준 127,006백만원 = 111.6백만 달러, Yahoo Finance KRW=X 2010-11-16 종가 1,138.10원/달러). 외부주주 몫만 보면 50,275백만원 = 44.2백만 달러</t>
        </is>
      </c>
      <c r="AE10" s="41" t="inlineStr">
        <is>
          <t>2010-11-16</t>
        </is>
      </c>
      <c r="AF10" s="41" t="inlineStr">
        <is>
          <t>기준 분류 유지(MA④): 매수자 오미디어홀딩스(CJ㈜ 39.94%)와 최대주주 매도자 CJ㈜(49.93%)가 모두 CJ그룹 회사이고, CJ E&amp;M은 이 합병을 동일지배 종속회사 간 합병으로 회계처리. 지분 약 40%는 2007-01 투자한 사모펀드 등 외부주주 몫이라 그룹 관점에서는 소수지분 흡수(MA② 성격)도 겸함. 원자료 설명란 정정: (1) 'For the year ended December 31, 2009, total assets of KRW 223.4 billion, total shareholders' equity of KRW 83.4 billion'은 2009년말이 아니라 2010-10-01 분할 신설 씨제이미디어 개시재무상태표 값(자산 223,432,714,723원, 자본 83,440,695,375원). (2) 같은 문장의 2009년 매출 152.5bn·영업손실 6.8bn은 분할 전 구 씨제이미디어(현 에스에이관리) 회사 전체 값(매출 152,540,415,425원·영업손실 6,801,389,389원)으로, 합병된 방송사업만의 2009년 실적은 매출 152,323,284,941원·영업이익 3,314,568,853원(에스에이관리 2010 감사보고서 중단사업 주석). (3) 'approximately KRW 130 billion', 비율 1:0.9471698은 공시와 맞음. 원자료 buyers 'CJ E&amp;M Corporation'은 당시 ㈜오미디어홀딩스. 같은 날 C005·C006·C008·C009와 한 합병 계약의 대상회사별 행</t>
        </is>
      </c>
      <c r="AG10" s="41" t="inlineStr">
        <is>
          <t>대상은 2010-10-01 구 씨제이미디어(DART 00197263, 1993년 뮤직네트워크로 설립)가 방송미디어 사업부문(종합유선방송 프로그램 공급, 프로그램·영상물 제작·판매)을 인적분할해 세운 신설 씨제이미디어(DART 00841452; tvN·채널CGV·XTM·O'live 등 PP)이고, 판권 재판매 사업을 남긴 존속법인은 에스에이관리㈜로 상호 변경(2012-09-20 주총 해산 결의, 청산 — 해산사유발생 공시). 즉 합병 발표 6주 전 방송사업만 떼어 낸 뒤 합병시킨 구조. 합병가액 27,610원은 비상장이라 삼일회계법인 본질가치(자산가치 17,798원·수익가치 34,152원)로 산정. 합병 후 CJ E&amp;M 방송사업부문(대표 김성수, 온미디어 채널과 엠넷미디어의 Mnet·KM 채널도 함께)이 되어 대상 단독 실적은 따로 공시되지 않음 — 인수 후 실적은 방송부문 전체(온미디어 C009, 엠넷 채널 포함)로만 추적 가능. 어닝콜 녹취록은 찾지 못해 earnings_call_note는 실적 발표 기사·사업보고서 MD&amp;A로 대신함</t>
        </is>
      </c>
      <c r="AH10" s="41" t="inlineStr">
        <is>
          <t>㈜오미디어홀딩스 (O Media Holdings Co., Ltd., DART 00838421, 코스닥 130960; 2010-09-15 ㈜씨제이오쇼핑의 미디어사업 투자부문이 인적분할돼 설립된 순수지주회사로 자회사 온미디어 55.17% 보유, 최대주주 CJ㈜ 39.94%(2010-11-16)→45.38%(2011-01-27); 2010-12-30 씨제이이앤엠㈜(CJ E&amp;M)으로 상호 변경 — 합병 존속법인이 곧 CJ E&amp;M)</t>
        </is>
      </c>
      <c r="AI10" s="41" t="inlineStr">
        <is>
          <t>"경영효율성을 증대시키고 엔터테인먼트사업(영화, 음악, 게임)과 미디어사업을 통합하여 시너지 효과를 극대화하고 규모의 경제를 갖추어 세계적 회사로 성장하기 위하여 합병하기로 결정함" (회사합병결정 공시 합병목적) / "① OSMU(One-Source-Multi-Use) 실현 가능 ② 광고 영업 효율화, 구매력 강화, 시너지 마케팅 활성화 ③ 세계시장 진출을 위한 규모의 경제 확보, 대규모 / 지속가능한 투자여력 확보" (주요사항보고서 예상 시너지) / "그룹이 목표로 하고 있는 콘텐츠 사업의 글로벌화와 계열사간 시너지 극대화를 위해 합병을 결정하게 됐다" (CJ 측, 이투데이 2010-11-16)</t>
        </is>
      </c>
      <c r="AJ10" s="41" t="inlineStr">
        <is>
          <t>순수지주회사 — 자회사 ㈜온미디어(55.17%, 투니버스·OCN 등 케이블 방송채널사용사업자) 지분만 보유하고 영업수익은 지분법이익(증권신고서 투자위험요소 '순수지주회사로 영업수익은 지분법이익으로 구성'), 임직원 10명(2010-11 기준). 실질 사업은 온미디어의 케이블 PP: 2009년 온미디어 별도 매출 67,746백만원·자산 449,318백만원</t>
        </is>
      </c>
      <c r="AK10" s="41" t="inlineStr">
        <is>
          <t>핵심</t>
        </is>
      </c>
      <c r="AL10" s="41" t="inlineStr">
        <is>
          <t>인수 주체의 실질 사업(자회사 온미디어의 케이블 방송채널사용사업: OCN·투니버스 등)과 씨제이미디어의 사업(tvN·채널CGV 등 케이블 PP)이 같은 영역 — 합병 공시가 기대한 '광고 영업 효율화, 구매력 강화'도 같은 PP 사업 통합에서 나옴. 그룹 정점 CJ ENM 기준으로도 방송채널은 현 미디어플랫폼 부문의 전신이라 핵심</t>
        </is>
      </c>
      <c r="AM10" s="41" t="inlineStr">
        <is>
          <t>477,015백만원 (오미디어홀딩스 별도, 2010-09-30; 증권신고서 당사회사 요약·증권발행실적보고서 합병 전 요약재무). 설립 개시재무상태표(2010-09-01) 474,852,301,036원. 참고: 2010-12-31 별도 473,527,264,185원, 연결(K-IFRS) 810,677,928천원</t>
        </is>
      </c>
      <c r="AN10" s="41" t="inlineStr">
        <is>
          <t>acq_total_assets와 같음 (인수 주체 오미디어홀딩스=CJ E&amp;M이 상장 지배회사 자신; 2010-09-15 설립이라 직전 회계연도말이 없음). 참고: 첫 결산 2010-12-31 연결 총자산 810,677,928천원(K-IFRS 재작성, CJ E&amp;M 2011 사업보고서), 합병 6사 단순합산 1,691,841백만원(2010-09-30, 증권발행실적보고서 '합병 후' 개략 연결)</t>
        </is>
      </c>
      <c r="AO10" s="41" t="inlineStr">
        <is>
          <t>계산: 26.63 (127,006백만원 ÷ 오미디어홀딩스 별도 총자산 477,015백만원, 2010-09-30). 합병 6사 단순합산 총자산(1,691,841백만원) 대비 7.51. 공시에 비율 항목 없음</t>
        </is>
      </c>
      <c r="AP10" s="41" t="inlineStr">
        <is>
          <t>계산: 42.05 (127,006백만원 ÷ 오미디어홀딩스 별도 자본총계 302,024백만원, 2010-09-30)</t>
        </is>
      </c>
      <c r="AQ10" s="41" t="inlineStr">
        <is>
          <t>계산: 144,533,191,550원 (발표 직전 거래일 2010-11-15 종가 29,150원 × 발행주식 4,958,257주; 종가는 주요사항보고서 합병가액 산정표, 주식수는 증권신고서 당사회사 요약). 2010-10-15 재상장 직후라 유통 이력이 한 달뿐임</t>
        </is>
      </c>
      <c r="AR10" s="41" t="inlineStr">
        <is>
          <t>인수 주체 규모는 오미디어홀딩스 2010-09-30 별도 재무(증권신고서 20101202000223, 증권발행실적보고서 20110310000585), 거래금액은 합병가액 29,150원 × 대상회사별 합병신주(합병기일 주식수 × 합병비율, 단주 버림, 계산). 합병 주요사항보고서(20101116000288)에는 총자산·자기자본 대비 항목이 없어 직접 계산함. 합병 후 CJ E&amp;M 규모(6사 단순합산 1,691,841백만원) 대비 비율도 함께 적음</t>
        </is>
      </c>
      <c r="AS10" s="41" t="inlineStr">
        <is>
          <t>KRX:130960</t>
        </is>
      </c>
      <c r="AT10" s="41" t="inlineStr">
        <is>
          <t>인수 주체 오미디어홀딩스=CJ E&amp;M(코스닥 130960, 2018-07 상장폐지라 Yahoo Finance 시세 없음; 2010-11-16 16:24 거래정지, 2010-11-18 재개). 대상 씨제이미디어는 비상장. 그룹 지주회사 CJ㈜(KRX:001040)도 함께 볼 수 있음</t>
        </is>
      </c>
      <c r="AU10" s="41" t="inlineStr">
        <is>
          <t>2010-11-16 장 마감 후: DART 회사합병결정·주요사항보고서(합병결정)·각 소멸회사 회사합병결정 공시와 CJ그룹 발표(이투데이 입력 16:14). 오미디어홀딩스 주권은 16:24 우회상장 여부 확인을 이유로 매매거래정지 후 2010-11-18 재개(우회상장 미해당), CJ인터넷(16:20)·엠넷미디어(16:22) 주권은 당일 장 종료까지만 정지. 발표 전 관련 조회공시·사전 보도는 찾지 못함(2010-09~11 공시 목록, 웹 검색 2회)</t>
        </is>
      </c>
      <c r="AV10" s="41" t="inlineStr">
        <is>
          <t>1993-09: ㈜뮤직네트워크 설립; 1997-04: 제일제당그룹 경영권 인수; 2002-07: 씨제이미디어로 상호 변경; 2003-10: XTM 개국; 2005-12: 채널CGV; 2006-09: Mnet 사업부문을 CJ뮤직에 양도(C003 선행); 2006-10: tvN 개국; 2007-01: 투자전문기관 700억원 자본유치; 2007-03: MPP 1위(시청점유율); 2009-08·09: 썬티브이·CJ파워캐스트 매각; 2009-11: tvN 법인 흡수합병; 2010-07-26: 방송사업 인적분할 이사회 결의; 2010-10-01: 방송사업 인적분할로 신설 씨제이미디어 설립(존속 에스에이관리); 2009→2010: 방송사업 매출 152,323→205,309백만원, 영업이익 3,315→18,699백만원(2010은 1~9월 구법인 중단사업 + 10~12월 신설법인, 계산)</t>
        </is>
      </c>
      <c r="AW10" s="41" t="inlineStr">
        <is>
          <t>2010-12-30: 주총 합병 승인, 오미디어홀딩스 상호를 씨제이이앤엠㈜으로 변경; 2011-03-01: 합병, CJ E&amp;M 방송사업부문(tvN·Mnet·OCN·채널CGV·투니버스 등; 회사 대표 하대중, 방송사업부문 대표 김성수); 2011: 방송부문 매출 635,789·영업이익 47,394백만원; 2012: 764,151·44,554백만원; 2013: 770,754·2,002백만원; 2014-03: 대표이사 강석희 → 강석희·김성수 각자대표; 2015-03: 김성수 단독대표; 2015: 판권 손상 95,154백만원; 2015-11: CJ헬로비전 OTT 티빙 영업양수 계약; 2016-05-01: 드라마사업부문 물적분할(스튜디오드래곤, 2017-11 코스닥 상장); 2017: 방송부문 매출 1,294,153·영업이익 61,822백만원; 2018-07-01: CJ ENM 출범(CJ오쇼핑의 CJ E&amp;M 흡수합병); 2020-10: OTT 사업부문 티빙 물적분할(㈜티빙 설립); 2021-03: 대표이사 강호성; 2022-03: 대표이사 윤상현; 2022-12: ㈜티빙이 ㈜케이티시즌 합병; 2023-03: 구창근 선임(윤상현·구창근 각자대표); 2024: CJ ENM 미디어플랫폼사업(TV채널·OTT·콘텐츠 유통·광고) 매출 1,373,169·영업이익 25,978백만원; 2024-04: 윤상현 단독대표; 2025: 미디어플랫폼사업 매출 1,341,616·영업이익 1,332백만원; 2025-06-10: 공정위, 티빙·웨이브 기업결합 조건부 승인(2026-08 실적 컨퍼런스콜 기준 합병 논의 진행 중)</t>
        </is>
      </c>
      <c r="AX10" s="41" t="inlineStr">
        <is>
          <t>해당 없음 (이 합병으로 영업권 미인식: CJ E&amp;M 2011 사업보고서 — 동일지배 합병, CJ㈜ 연결 장부금액 승계). 후속 사업 수준 참고: CJ E&amp;M 2015년 판권 손상차손 95,154백만원(방송·영화 판권, 2015 사업보고서 주석 15). 방송사업부문은 2015~2017 영업권 손상검사 CGU에 포함됨(2017년 CJ E&amp;M 연결 영업권 손상 853,984천원이 있으나 현금창출단위 귀속은 공시에서 확인 못 함 — 2017 사업보고서 무형자산 주석). CJ ENM 2024년 미디어플랫폼사업부문 CGU 영업권 376,778,468천원(손상 없음; 영업권 원천에는 온미디어 인수 등이 섞임); CJ ENM 2025 연결 영업권 손상차손 19,940,683천원(현금창출단위별 귀속 미기재), 미디어플랫폼사업부문 CGU 영업권 2024말 376,778,468 → 2025말 371,615,748천원(감소 5,162,720천원의 원인은 확인 못 함; 2025 사업보고서 20260318001469 연결 주석)</t>
        </is>
      </c>
      <c r="AY10" s="41" t="inlineStr">
        <is>
          <t>동일지배 합병·그룹 내 이전으로 새 영업권·투자주식 평가가 생기지 않음</t>
        </is>
      </c>
      <c r="AZ10" s="41" t="inlineStr">
        <is>
          <t>2009: 152,323,284,941원; 2010: 205,308,695,728원(계산: 1~9월 구 씨제이미디어 방송사업 140,366,956,685원 + 10~12월 신설 씨제이미디어 64,941,739,043원) — 방송사업 기준</t>
        </is>
      </c>
      <c r="BA10" s="41" t="inlineStr">
        <is>
          <t>2011(합병 후 3~12월): 635,789백만원; 2012: 764,151백만원 (CJ E&amp;M 연결 방송부문, 온미디어·엠넷 채널 포함); 최근: CJ ENM 미디어플랫폼사업 2025 1,341,616,430천원(부문간 제거 후 외부매출; 2024 1,373,168,542천원). 참고: CJ E&amp;M 마지막 연도 2017 방송부문 1,294,153백만원</t>
        </is>
      </c>
      <c r="BB10" s="41" t="inlineStr">
        <is>
          <t>2009: 3,314,568,853원; 2010: 18,698,962,802원(계산: 1~9월 10,847,499,866원 + 10~12월 7,851,462,936원) — 방송사업 기준. 참고: 구 씨제이미디어 회사 전체 영업손익 2009 -6,801,389,389원, 2010 1~9월 -2,512,095,919원(미감사)</t>
        </is>
      </c>
      <c r="BC10" s="41" t="inlineStr">
        <is>
          <t>2011: 47,394백만원; 2012: 44,554백만원 (CJ E&amp;M 방송부문); 최근: CJ ENM 미디어플랫폼사업 2025 1,332,256천원(2024 25,977,564천원). 참고: 2017 방송부문 61,822백만원</t>
        </is>
      </c>
      <c r="BD10" s="41" t="inlineStr">
        <is>
          <t>인수 전: 대상 신설 씨제이미디어는 2010-10-01 설립이라 자체 실적은 2010년 3개월분(감사보고서 20110401000217)뿐 — 분할 전 방송사업 실적은 존속법인 에스에이관리 2010 감사보고서(20110323000442) 주석 21 '중단사업손익'(2010-01-01~09-30 및 2009년, 감사)을 씀. 둘 다 별도·K-GAAP. 2010년 합계는 두 기간 단순합산(계산). 인수 후: CJ E&amp;M 연결 방송부문(K-IFRS; 온미디어·엠넷미디어의 채널 포함, 2011년은 소멸법인 1~2월 제외)과 CJ ENM 미디어플랫폼사업(2024·2025 사업보고서 연결 영업부문 주석: TV채널·OTT 플랫폼·콘텐츠 유통·광고 — tvN·Mnet·OCN 채널 포함, 매출은 부문간 제거 후 외부매출, 최근 연도는 2025 사업보고서 20260318001469; 드라마 제작은 2016년부터 스튜디오드래곤으로 분리돼 영화드라마 부문) — 대상 단독 실적 아님</t>
        </is>
      </c>
      <c r="BE10" s="41" t="inlineStr">
        <is>
          <t>2011-02-28 출범(뉴스토마토): 방송사업부문이 CJ미디어·온미디어·엠넷미디어 채널을 통합 운영, 통합 전 방송 비중 52%를 2015년 36%로 낮추는 목표; 2011 사업보고서(MD&amp;A): '슈퍼스타K3, 코리아갓탤런트 ... 등의 오디션 프로그램, ... 오리지널 드라마 ... 앵커프로그램 경쟁력을 통해 매출 6,358억원'; 2013-02-06(아이뉴스24): 2012년 방송 매출 7,641억원(+14%), 회사 측 '2012년 전체 방송시장이 5% 역성장한 가운데 올린 실적이라 매우 의미있는 성과'. 어닝콜 녹취록은 찾지 못함</t>
        </is>
      </c>
      <c r="BF10" s="40" t="inlineStr">
        <is>
          <t>완료</t>
        </is>
      </c>
      <c r="BG10" s="40" t="inlineStr">
        <is>
          <t>2026-10-26</t>
        </is>
      </c>
    </row>
    <row r="11" ht="72" customHeight="1">
      <c r="A11" s="40" t="inlineStr">
        <is>
          <t>C008</t>
        </is>
      </c>
      <c r="B11" s="40" t="inlineStr">
        <is>
          <t>CJ ENM</t>
        </is>
      </c>
      <c r="C11" s="40" t="inlineStr">
        <is>
          <t>2010-11-16</t>
        </is>
      </c>
      <c r="D11" s="41" t="inlineStr">
        <is>
          <t>M-net Media Corp</t>
        </is>
      </c>
      <c r="E11" s="40" t="n">
        <v>24</v>
      </c>
      <c r="F11" s="40" t="inlineStr">
        <is>
          <t>True</t>
        </is>
      </c>
      <c r="G11" s="40" t="inlineStr">
        <is>
          <t>C005</t>
        </is>
      </c>
      <c r="H11" s="40" t="inlineStr">
        <is>
          <t>MA④</t>
        </is>
      </c>
      <c r="I11" s="40" t="inlineStr">
        <is>
          <t>MA④</t>
        </is>
      </c>
      <c r="J11" s="40" t="inlineStr">
        <is>
          <t>같음</t>
        </is>
      </c>
      <c r="K11" s="40" t="inlineStr">
        <is>
          <t>해당 없음</t>
        </is>
      </c>
      <c r="L11" s="40" t="inlineStr">
        <is>
          <t>불일치</t>
        </is>
      </c>
      <c r="M11" s="40" t="inlineStr">
        <is>
          <t>편입 후</t>
        </is>
      </c>
      <c r="N11" s="40" t="inlineStr">
        <is>
          <t>Closed</t>
        </is>
      </c>
      <c r="O11" s="42" t="n">
        <v>184.76</v>
      </c>
      <c r="P11" s="41" t="inlineStr">
        <is>
          <t>CJ E&amp;M Corporation</t>
        </is>
      </c>
      <c r="Q11" s="41" t="inlineStr">
        <is>
          <t>CJ Corporation (KOSE:A001040); Standard Chartered Private Equity Limited; KB Investment Co., Ltd</t>
        </is>
      </c>
      <c r="R11" s="41" t="inlineStr">
        <is>
          <t>O Media Holdings Co., Ltd. (KOSE: A130960) signed a statuary merger agreement to acquire M-net Media Corp (KOSE: A056200) from CJ Corp. (KOSE: A001040) and others for approximately KRW 140 billion in stock on November 16, 2010. O Media Holdings Co., Ltd. will survive and M-net Media Corp will be dissolved on closing of the transaction. The exchange ratio for the transaction is 1: 0.0977702. O Media Holdings Co., Ltd. also signed agreement to acquire remaining 44.83% stake in On Media Corp. (KOSE: A045710), CJ Internet Corp., CJ Media Inc. and CJ Entertainment Inc. The deal is subject to approval of shareholders of O Media Holdings Co., Ltd. The deal is expected to close on March 1, 2011.</t>
        </is>
      </c>
      <c r="S11" s="41" t="inlineStr">
        <is>
          <t>Media Platforms</t>
        </is>
      </c>
      <c r="T11" s="41" t="inlineStr">
        <is>
          <t>Broadcasting Channel</t>
        </is>
      </c>
      <c r="U11" s="41" t="inlineStr">
        <is>
          <t>MA-2 그룹 내부 재편</t>
        </is>
      </c>
      <c r="V11" s="41" t="n"/>
      <c r="W11" s="41" t="inlineStr">
        <is>
          <t>MA④ 그룹 내부 재편</t>
        </is>
      </c>
      <c r="X11" s="41" t="n"/>
      <c r="Y11" s="40" t="inlineStr">
        <is>
          <t>False</t>
        </is>
      </c>
      <c r="Z11" s="41" t="inlineStr">
        <is>
          <t>MA④ 그룹 내부 재편</t>
        </is>
      </c>
      <c r="AA11" s="41" t="inlineStr">
        <is>
          <t>편입 후 (CJ ENM 전신 계보: ㈜오미디어홀딩스(2010-12-30 씨제이이앤엠㈜으로 상호 변경, DART 00838421), 2018 CJ ENM 계보로 합병 — 2018-07-01 ㈜CJ오쇼핑이 CJ E&amp;M을 흡수합병해 현 CJ ENM이 됨. 거래 당시 매수자는 2010-09-01 분할기일로 ㈜CJ오쇼핑의 투자사업부문(온미디어 지분 등)이 인적분할돼 2010-09-15 설립된 코스닥 상장사(CJ㈜ 39.94%, CJ오쇼핑 3.00%, 주요사항보고서 20101116000288)이고, 대상 엠넷미디어(코스닥 056200)는 발표 당시 CJ㈜ 49.31%(합병 직전 45.21%)의 CJ㈜ 종속회사로 이 합병(2011-03-01)으로 CJ E&amp;M 계보에 들어옴. 참고: 현 CJ ENM 법인(옛 CJ오쇼핑, 00265324)의 연결 종속회사가 된 시점은 2018-07-01 합병)</t>
        </is>
      </c>
      <c r="AB11" s="41" t="inlineStr">
        <is>
          <t>완료 (2011-03-01 합병기일; 2011-03-03 합병·해산등기, 합병신주 32,971,307주 2011-03-21 교부·2011-03-22 상장 예정 — 증권발행실적보고서)</t>
        </is>
      </c>
      <c r="AC11" s="41" t="inlineStr">
        <is>
          <t>185,736,687,400원 (계산: 합병기일 엠넷미디어 발행주식 65,170,746주 × 0.0977702 = 합병신주 약 6,371,756주 × 합병가액 29,150원). 발표 당시 발행주식 48,439,014주 기준으로는 합병신주 약 4,735,892주·138,051백만원(원자료 설명란 'approximately KRW 140 billion'과 일치) — 발표 뒤 BW 행사(2010-12-01)·CB 전환(2010-12-30, 2011-02-22)으로 엠넷 주식이 16,731,732주(주당 1,793원) 늘어 대가가 커짐. CJ 계열(CJ㈜ 29,462,133주 등 29,954,564주·45.97%)을 뺀 외부주주 몫(35,216,182주, 54.03%)은 합병신주 약 3,443,094주, 100,366백만원(계산). 주식매수청구 1,872주(2,966원)</t>
        </is>
      </c>
      <c r="AD11" s="41" t="inlineStr">
        <is>
          <t>원자료와 불일치: 최종 185,737백만원 = 163.2백만 달러, 발표 당시 주식수 기준 138,051백만원 = 121.3백만 달러 (Yahoo Finance KRW=X 2010-11-16 종가 1,138.10원/달러, 계산). 원자료 184.76(같은 환율로 약 2,103억원)은 두 값과 모두 10% 넘게 다르고 원자료 설명란('KRW 140 billion')과도 맞지 않음</t>
        </is>
      </c>
      <c r="AE11" s="41" t="inlineStr">
        <is>
          <t>2010-11-16</t>
        </is>
      </c>
      <c r="AF11" s="41" t="inlineStr">
        <is>
          <t>기준 분류 유지(MA④): 매수자 오미디어홀딩스(CJ㈜ 39.94%)와 최대주주 매도자 CJ㈜(발표 당시 49.31%, 합병 직전 45.21%)가 CJ그룹 회사이고 CJ E&amp;M은 동일지배 종속회사 간 합병으로 회계처리. 다만 대가의 약 54%는 그룹 밖 주주(2010-12-01 기준 Standard Chartered Private Equity (Mauritius) III Limited 10.33%·㈜포이보스 7.14% — 분모 54,016,258주, 증권신고서 5% 이상 주주 표; 공모주주 등)에게 감 — 그룹 관점에서 상장 종속회사 소수지분 흡수(MA② 성격)도 겸함. 원자료 sellers의 Standard Chartered Private Equity는 2009-10 발행 BW(행사가 1,793원)로 2010-12-01 5,577,244주를 받은 주주로 확인(증권신고서). KB Investment는 공시에서 확인하지 못함(2011-02-22 CB 전환 5,577,244주의 청구자는 공시에 미기재). 추정: 제3회 CB 200억원의 인수자는 CJ㈜ 100억원·SC PE 100억원(증권신고서 사채 발행내역)이고 2010-12-30 전환분이 CJ㈜ 몫(보유주식이 같은 수만큼 증가)이므로 2011-02-22 전환분은 SC PE 몫으로 보임 — 그렇다면 합병기일 SC PE 보유는 BW 행사분과 합쳐 11,154,488주(17.12%). 무기명식 사채라 양도 가능성은 배제하지 못함. 원자료 buyers 'CJ E&amp;M Corporation'은 당시 ㈜오미디어홀딩스. 비율 1:0.0977702, 2011-03-01 완료 예정은 공시와 일치. 같은 날 C005·C006·C007·C009와 한 합병 계약의 대상회사별 행</t>
        </is>
      </c>
      <c r="AG11" s="41" t="inlineStr">
        <is>
          <t>C003의 후속 거래: 엠넷미디어(DART 00335562, 코스닥 056200, 옛 ㈜메디오피아테크날리지)는 2007-05-31 씨제이뮤직을 흡수합병해 음반·음원·Mnet 음악채널을 갖게 된 회사(C003). 2009-10 SC PE와 CJ㈜를 통해 CB·BW 300억원 발행(BW 100억·CB 200억원, 행사·전환가 1,793원) — 합병 발표 뒤 모두 행사·전환돼 합병가액 2,850원 대비 싸게 받은 주식에도 합병신주가 배정됨. 추정: 2010-12-30 CB 전환분 5,577,244주는 CJ㈜ 몫(CJ㈜ 보유주식이 23,884,889주(2010-12-01)→29,462,133주(2011-01-27)로 같은 수만큼 증가). 합병 후 Mnet·KM 채널은 CJ E&amp;M 방송사업부문으로, 음반·음원 유통·Mnet.com·공연은 음악/공연부문으로 나뉘어 대상 단독 실적은 공시되지 않음. 엠넷미디어 2007~2008 영업권 손상(7,684·26,944백만원, C003 참조)으로 합병 직전 자본총계가 27,956백만원(2010-09-30)에 불과했음. 어닝콜 녹취록은 찾지 못해 earnings_call_note는 실적 발표 기사·사업보고서 MD&amp;A로 대신함</t>
        </is>
      </c>
      <c r="AH11" s="41" t="inlineStr">
        <is>
          <t>㈜오미디어홀딩스 (O Media Holdings Co., Ltd., DART 00838421, 코스닥 130960; 2010-09-15 ㈜씨제이오쇼핑의 미디어사업 투자부문이 인적분할돼 설립된 순수지주회사로 자회사 온미디어 55.17% 보유, 최대주주 CJ㈜ 39.94%(2010-11-16)→45.38%(2011-01-27); 2010-12-30 씨제이이앤엠㈜(CJ E&amp;M)으로 상호 변경 — 합병 존속법인이 곧 CJ E&amp;M)</t>
        </is>
      </c>
      <c r="AI11" s="41" t="inlineStr">
        <is>
          <t>"경영효율성을 증대시키고 엔터테인먼트사업(영화, 음악, 게임)과 미디어사업을 통합하여 시너지 효과를 극대화하고 규모의 경제를 갖추어 세계적 회사로 성장하기 위하여 합병하기로 결정함" (회사합병결정 공시 합병목적) / "① OSMU(One-Source-Multi-Use) 실현 가능 ② 광고 영업 효율화, 구매력 강화, 시너지 마케팅 활성화 ③ 세계시장 진출을 위한 규모의 경제 확보, 대규모 / 지속가능한 투자여력 확보" (주요사항보고서 예상 시너지) / "그룹이 목표로 하고 있는 콘텐츠 사업의 글로벌화와 계열사간 시너지 극대화를 위해 합병을 결정하게 됐다" (CJ 측, 이투데이 2010-11-16)</t>
        </is>
      </c>
      <c r="AJ11" s="41" t="inlineStr">
        <is>
          <t>순수지주회사 — 자회사 ㈜온미디어(55.17%, 투니버스·OCN 등 케이블 방송채널사용사업자) 지분만 보유하고 영업수익은 지분법이익(증권신고서 투자위험요소 '순수지주회사로 영업수익은 지분법이익으로 구성'), 임직원 10명(2010-11 기준). 실질 사업은 온미디어의 케이블 PP: 2009년 온미디어 별도 매출 67,746백만원·자산 449,318백만원</t>
        </is>
      </c>
      <c r="AK11" s="41" t="inlineStr">
        <is>
          <t>인접</t>
        </is>
      </c>
      <c r="AL11" s="41" t="inlineStr">
        <is>
          <t>인수 주체의 실질 사업(온미디어 케이블 PP)과 엠넷미디어의 방송사업(Mnet·KM 음악채널, 2010년 매출의 27%)은 같은 PP 영역이나, 매출의 다수인 음반·음원 유통(33%)·음악포털(30%)은 콘텐츠 가치사슬상 붙어 있는 인접 영역이라 전체로는 인접으로 판단. 그룹 정점 CJ ENM 기준으로는 Mnet 채널과 음악사업이 현 음악사업 부문의 전신이라 핵심</t>
        </is>
      </c>
      <c r="AM11" s="41" t="inlineStr">
        <is>
          <t>477,015백만원 (오미디어홀딩스 별도, 2010-09-30; 증권신고서 당사회사 요약·증권발행실적보고서 합병 전 요약재무). 설립 개시재무상태표(2010-09-01) 474,852,301,036원. 참고: 2010-12-31 별도 473,527,264,185원, 연결(K-IFRS) 810,677,928천원</t>
        </is>
      </c>
      <c r="AN11" s="41" t="inlineStr">
        <is>
          <t>acq_total_assets와 같음 (인수 주체 오미디어홀딩스=CJ E&amp;M이 상장 지배회사 자신; 2010-09-15 설립이라 직전 회계연도말이 없음). 참고: 첫 결산 2010-12-31 연결 총자산 810,677,928천원(K-IFRS 재작성, CJ E&amp;M 2011 사업보고서), 합병 6사 단순합산 1,691,841백만원(2010-09-30, 증권발행실적보고서 '합병 후' 개략 연결)</t>
        </is>
      </c>
      <c r="AO11" s="41" t="inlineStr">
        <is>
          <t>계산: 38.94 (185,737백만원 ÷ 오미디어홀딩스 별도 총자산 477,015백만원, 2010-09-30; 발표 당시 주식수 기준 138,051백만원이면 28.94). 합병 6사 단순합산 총자산(1,691,841백만원) 대비 10.98. 공시에 비율 항목 없음</t>
        </is>
      </c>
      <c r="AP11" s="41" t="inlineStr">
        <is>
          <t>계산: 61.50 (185,737백만원 ÷ 오미디어홀딩스 별도 자본총계 302,024백만원, 2010-09-30; 발표 당시 주식수 기준 45.71)</t>
        </is>
      </c>
      <c r="AQ11" s="41" t="inlineStr">
        <is>
          <t>계산: 144,533,191,550원 (발표 직전 거래일 2010-11-15 종가 29,150원 × 발행주식 4,958,257주; 종가는 주요사항보고서 합병가액 산정표, 주식수는 증권신고서 당사회사 요약). 2010-10-15 재상장 직후라 유통 이력이 한 달뿐임</t>
        </is>
      </c>
      <c r="AR11" s="41" t="inlineStr">
        <is>
          <t>인수 주체 규모는 오미디어홀딩스 2010-09-30 별도 재무(증권신고서 20101202000223, 증권발행실적보고서 20110310000585), 거래금액은 합병가액 29,150원 × 대상회사별 합병신주(합병기일 주식수 × 합병비율, 단주 버림, 계산). 합병 주요사항보고서(20101116000288)에는 총자산·자기자본 대비 항목이 없어 직접 계산함. 합병 후 CJ E&amp;M 규모(6사 단순합산 1,691,841백만원) 대비 비율도 함께 적음</t>
        </is>
      </c>
      <c r="AS11" s="41" t="inlineStr">
        <is>
          <t>KRX:130960</t>
        </is>
      </c>
      <c r="AT11" s="41" t="inlineStr">
        <is>
          <t>인수 주체 오미디어홀딩스=CJ E&amp;M(코스닥 130960, 2018-07 상장폐지라 Yahoo Finance 시세 없음; 2010-11-16 16:24 거래정지, 2010-11-18 재개). 대상 엠넷미디어도 코스닥 상장사(KRX:056200): 2010-11-15 종가 2,850원, 시가총액 계산 138,051,189,900원(48,439,014주); 2010-11-16 16:22~장 종료 거래정지라 첫 반응일 2010-11-17; 2011-02-22 구주권 제출로 거래정지 후 소멸. 056200도 Yahoo Finance에 시세 없음</t>
        </is>
      </c>
      <c r="AU11" s="41" t="inlineStr">
        <is>
          <t>2010-11-16 장 마감 후: DART 회사합병결정·주요사항보고서(합병결정)·각 소멸회사 회사합병결정 공시와 CJ그룹 발표(이투데이 입력 16:14). 오미디어홀딩스 주권은 16:24 우회상장 여부 확인을 이유로 매매거래정지 후 2010-11-18 재개(우회상장 미해당), CJ인터넷(16:20)·엠넷미디어(16:22) 주권은 당일 장 종료까지만 정지. 발표 전 관련 조회공시·사전 보도는 찾지 못함(2010-09~11 공시 목록, 웹 검색 2회)</t>
        </is>
      </c>
      <c r="AV11" s="41" t="inlineStr">
        <is>
          <t>1994-06: ㈜메디오피아테크날리지 설립(e-러닝·SI); 2002-01: 코스닥 상장; 2006-07: CJ㈜·CJ미디어 제3자배정 유상증자로 최대주주 CJ㈜, 지엠기획·에이디이천엔터테인먼트 주식교환; 2006-08: 엠넷미디어로 상호 변경; 2006-09: 기존 사업 물적분할(메디오피아테크, 2006-12 매각); 2007-05-31: 씨제이뮤직 흡수합병(C003); 2007~2008: 영업권 손상 34,628백만원; 2008-04: YG엔터테인먼트와 상호지분 보유·음반 독점 유통 계약; 2009-10: SC PE·CJ㈜ 대상 CB·BW 300억원 발행; 2009→2010: 별도 매출 128,773→146,926백만원, 영업이익 3,987→1,578백만원</t>
        </is>
      </c>
      <c r="AW11" s="41" t="inlineStr">
        <is>
          <t>2010-12-01: BW 행사 5,577,244주(SC PE); 2010-12-30·2011-02-22: CB 전환 각 5,577,244주(합병기일 발행주식 65,170,746주); 2010-12-30: 주총 합병 승인; 2011-03-01: 합병 — Mnet·KM 채널은 CJ E&amp;M 방송사업부문, 음악·공연은 음악/공연부문(회사 대표 하대중, 음악·공연사업부문 대표 김병석); 2011: 음악/공연부문 매출 132,460·영업손실 847백만원(3~12월); 2012: 음악/공연/온라인 199,390·-8,330백만원; 2013: 239,615·-14,916백만원; 2014: 음악부문 180,703·-887백만원(공연부문 분리); 2014-03: 대표이사 강석희 → 강석희·김성수 각자대표; 2015-03: 김성수 단독대표; 2016-12-01: 음악플랫폼(Mnet.com 등) 물적분할 → 씨제이디지털뮤직; 2017: 음악부문 230,732·11,778백만원; 2018-07-01: CJ ENM 출범; 2018-10-10: 씨제이디지털뮤직이 ㈜지니뮤직에 흡수합병(CJ ENM 지니뮤직 지분 15.35%, 관계기업); 2021-03: 대표이사 강호성; 2022-03: 대표이사 윤상현; 2023-03: 윤상현·구창근 각자대표; 2024: CJ ENM 음악사업(음반·음원·매니지먼트·콘서트·커뮤니티 서비스; Mnet 채널은 미디어플랫폼사업) 매출 702,102·영업이익 30,883백만원, 지니뮤직 관계기업투자주식 손상 30,293백만원; 2024-04: 윤상현 단독대표; 2025: 음악사업 매출 817,589·영업이익 40,704백만원, 지니뮤직 사명 ㈜케이티지니뮤직(CJ ENM 지분 15.35% 유지, 장부금액 18,693→15,114백만원)</t>
        </is>
      </c>
      <c r="AX11" s="41" t="inlineStr">
        <is>
          <t>해당 없음 (이 합병으로 영업권 미인식: CJ E&amp;M 2011 사업보고서 — 동일지배 합병, CJ㈜ 연결 장부금액 승계). 후속 사업 수준 참고: CJ E&amp;M 음악사업부문은 2015~2017 영업권 손상검사 CGU(할인율 2015 7.90%, 2016 13.01%, 2017 9.9%)였음(2017년 CJ E&amp;M 연결 영업권 손상 853,984천원이 있으나 현금창출단위 귀속은 공시에서 확인 못 함). 합병 전 엠넷미디어 자체의 영업권 손상 2007년 7,683,957천원·2008년 26,944,153천원(2008 감사보고서 주석 9); Mnet.com 사업의 후신 지분(2016-12 씨제이디지털뮤직 분할 → 2018-10-10 지니뮤직 흡수합병으로 받은 지분 15.35%)에 대해 CJ ENM이 2024년 관계기업투자주식 손상차손 30,293백만원 인식(2024 사업보고서 연결 관계기업 주석, 2025 사업보고서 전기 표 주석에도 같은 기재); 2025년 관계기업 손상 합계는 998백만원이고 지니뮤직 개별 손상 기재는 없음</t>
        </is>
      </c>
      <c r="AY11" s="41" t="inlineStr">
        <is>
          <t>동일지배 합병·그룹 내 이전으로 새 영업권·투자주식 평가가 생기지 않음</t>
        </is>
      </c>
      <c r="AZ11" s="41" t="inlineStr">
        <is>
          <t>2009: 128,772,807,476원; 2010: 146,925,601,938원 (엠넷미디어 별도; 2010년 포털 44,037·음악 49,209·방송 40,208·기타 13,472백만원)</t>
        </is>
      </c>
      <c r="BA11" s="41" t="inlineStr">
        <is>
          <t>2011(합병 후 3~12월): 132,460백만원; 2012: 199,390백만원 (CJ E&amp;M 연결 음악/공연(·온라인) 부문 — Mnet·KM 채널은 방송부문이라 빠짐); 최근: CJ ENM 음악사업 2025 817,589,175천원(부문간 제거 후 외부매출; 2024 702,102,103천원; Mnet 채널은 미디어플랫폼사업이라 빠짐). 참고: CJ E&amp;M 마지막 연도 2017 음악부문 230,732백만원</t>
        </is>
      </c>
      <c r="BB11" s="41" t="inlineStr">
        <is>
          <t>2009: 3,986,559,104원; 2010: 1,577,740,895원 (엠넷미디어 별도)</t>
        </is>
      </c>
      <c r="BC11" s="41" t="inlineStr">
        <is>
          <t>2011: -847백만원; 2012: -8,330백만원 (CJ E&amp;M 음악/공연(·온라인) 부문); 최근: CJ ENM 음악사업 2025 40,704,208천원(2024 30,882,579천원). 참고: 2017 음악부문 11,778백만원</t>
        </is>
      </c>
      <c r="BD11" s="41" t="inlineStr">
        <is>
          <t>인수 전: 엠넷미디어 별도·K-GAAP·12월 결산 감사보고서(2010 감사보고서 20110310000462, 2009는 같은 보고서 전기). 인수 후: 2011-03-01 소멸해 CJ E&amp;M 연결 '음악/공연부문'(2012~2013 '음악/공연/온라인', 2014년부터 '음악부문'과 '공연부문' 분리; K-IFRS; 2011년은 소멸법인 1~2월 제외)으로 대신함 — Mnet·KM 음악채널은 CJ E&amp;M 시절 방송부문이었고 CJ ENM에서도 미디어플랫폼사업(TV채널)에 속해 음악 부문 수치에서 빠짐(2024 사업보고서 사업의 개요 '방송채널사용사업자(PP)로서 현재 tvN, Mnet, OCN 등의 채널을 운영', 영업부문 주석의 음악사업 = 음반·음원·매니지먼트·콘서트·커뮤니티 서비스, 공연 기획·제작은 영화드라마사업), Mnet.com은 2016-12 분할·2018-10 지니뮤직 합병으로 빠짐. 최근 연도는 CJ ENM 2025 사업보고서(20260318001469) 연결 영업부문 주석(부문간 제거 후 외부매출)</t>
        </is>
      </c>
      <c r="BE11" s="41" t="inlineStr">
        <is>
          <t>2011-02-28 출범(뉴스토마토): 음악·공연사업부문은 CJ엔터테인먼트와 엠넷미디어의 공연사업 통합, 엠넷미디어의 Mnet·KM 채널은 방송사업부문이 흡수, 2015년 매출 중 음악·공연 18% 목표; 2011 사업보고서(MD&amp;A): 음악/공연부문 '음악유통 우위 사업자', 9월 글로벌 엠넷닷컴 론칭, 매출 1,325억원; 2013-02-06(아이뉴스24): 2012년 음악·공연·온라인 매출 1,994억원 — 자체 제작 음반·음원·콘서트와 대작 라이선스 공연이 실적을 끌어올림. 어닝콜 녹취록은 찾지 못함</t>
        </is>
      </c>
      <c r="BF11" s="40" t="inlineStr">
        <is>
          <t>완료</t>
        </is>
      </c>
      <c r="BG11" s="40" t="inlineStr">
        <is>
          <t>2026-10-26</t>
        </is>
      </c>
    </row>
    <row r="12" ht="72" customHeight="1">
      <c r="A12" s="40" t="inlineStr">
        <is>
          <t>C009</t>
        </is>
      </c>
      <c r="B12" s="40" t="inlineStr">
        <is>
          <t>CJ ENM</t>
        </is>
      </c>
      <c r="C12" s="40" t="inlineStr">
        <is>
          <t>2010-11-16</t>
        </is>
      </c>
      <c r="D12" s="41" t="inlineStr">
        <is>
          <t>On Media Corp.</t>
        </is>
      </c>
      <c r="E12" s="40" t="n">
        <v>12</v>
      </c>
      <c r="F12" s="40" t="inlineStr">
        <is>
          <t>True</t>
        </is>
      </c>
      <c r="G12" s="40" t="inlineStr">
        <is>
          <t>C005</t>
        </is>
      </c>
      <c r="H12" s="40" t="inlineStr">
        <is>
          <t>MA②</t>
        </is>
      </c>
      <c r="I12" s="40" t="inlineStr">
        <is>
          <t>MA②</t>
        </is>
      </c>
      <c r="J12" s="40" t="inlineStr">
        <is>
          <t>같음</t>
        </is>
      </c>
      <c r="K12" s="40" t="inlineStr">
        <is>
          <t>해당 없음</t>
        </is>
      </c>
      <c r="L12" s="40" t="inlineStr">
        <is>
          <t>불일치</t>
        </is>
      </c>
      <c r="M12" s="40" t="inlineStr">
        <is>
          <t>편입 후</t>
        </is>
      </c>
      <c r="N12" s="40" t="inlineStr">
        <is>
          <t>Closed</t>
        </is>
      </c>
      <c r="O12" s="42" t="n">
        <v>348.41</v>
      </c>
      <c r="P12" s="41" t="inlineStr">
        <is>
          <t>CJ E&amp;M Corporation</t>
        </is>
      </c>
      <c r="Q12" s="41" t="inlineStr">
        <is>
          <t>Capital International, Inc.</t>
        </is>
      </c>
      <c r="R12" s="41" t="inlineStr">
        <is>
          <t>O Media Holdings Co., Ltd. (KOSE: A130960) signed a statuary merger agreement to acquire remaining 44.83% stake in On Media Corp. (KOSE: A045710) from Capital International, Inc., CIPEF III, CIPEF II and others for approximately KRW 190 billion in stock on November 16, 2010. The exchange ratio for the transaction is 1: 0.1212693. O Media Holdings Co., Ltd. also signed agreement to acquire CJ Internet Corp., M-net Media Corp, CJ Media Inc. and CJ Entertainment Inc. The deal is subject to approval of shareholders of O Media Holdings Co., Ltd. The deal is expected to close on March 1, 2011.
As of February 2, 2011, O Media Holdings Co., Ltd. (KOSE: A130960) agreed to acquire remaining 51.37% stake in On Media Corp. (KOSE: A045710).</t>
        </is>
      </c>
      <c r="S12" s="41" t="inlineStr">
        <is>
          <t>Media Platforms</t>
        </is>
      </c>
      <c r="T12" s="41" t="inlineStr">
        <is>
          <t>Broadcasting Channel</t>
        </is>
      </c>
      <c r="U12" s="41" t="inlineStr">
        <is>
          <t>MA-1 그룹이 매수자</t>
        </is>
      </c>
      <c r="V12" s="41" t="inlineStr">
        <is>
          <t>기존 자회사 잔여지분</t>
        </is>
      </c>
      <c r="W12" s="41" t="inlineStr">
        <is>
          <t>MA② 기존 지분 확대</t>
        </is>
      </c>
      <c r="X12" s="41" t="n"/>
      <c r="Y12" s="40" t="inlineStr">
        <is>
          <t>False</t>
        </is>
      </c>
      <c r="Z12" s="41" t="inlineStr">
        <is>
          <t>MA② 기존 지분 확대</t>
        </is>
      </c>
      <c r="AA12" s="41" t="inlineStr">
        <is>
          <t>편입 후 (CJ ENM 전신 계보: 오미디어홀딩스(2010-12-30 씨제이이앤엠㈜으로 사명 변경, DART 00838421), 2018 CJ ENM 계보로 합병 — 2018-07-01 CJ오쇼핑이 CJ E&amp;M을 흡수합병. 거래 당시 매수자는 2010-09-15 CJ오쇼핑 투자사업부문 인적분할로 설립된 상장사로 온미디어 55.17%를 보유해 온미디어는 이미 그 종속회사였음)</t>
        </is>
      </c>
      <c r="AB12" s="41" t="inlineStr">
        <is>
          <t>완료 (합병기일 2011-03-01, 합병등기·온미디어 해산등기 2011-03-03; 양사 주주총회 승인 2010-12-30)</t>
        </is>
      </c>
      <c r="AC12" s="41" t="inlineStr">
        <is>
          <t>발표 기준(잔여 44.83% = 52,949,080주): 합병신주 약 6,421,097주 × 합병가액 29,150원 = 약 187,175,000,000원(계산, 단주 처리 전) — 원자료 설명란 'approximately KRW 190 billion'과 일치. 합병기일 기준(오미디어홀딩스가 2011-01-28 10%를 매각해 비보유분 54.83% = 64,749,080주): 약 7,852,075주 = 약 228,888,000,000원(계산). 이 중 그룹 밖 주주 몫(온미디어 자기주식 5,626,141주·CJ㈜ 4,081,630주·이재현 1,663,200주 제외 53,378,109주)은 약 6,473,125주 = 약 188,692,000,000원(계산). 대가는 전액 신주(합병비율 1:0.1212693), 교부금 없음</t>
        </is>
      </c>
      <c r="AD12" s="41" t="inlineStr">
        <is>
          <t>원자료와 불일치: 발표 기준 187,175백만원 = 165.67백만 달러 (계산: Fed H.10 2010-11-16 1,129.80원/달러); 합병기일 기준 228,888백만원 = 203.73백만 달러 (2011-03-01 1,123.50원). 원자료 348.41(약 3,936억원 상당)은 어느 기준으로도 재현되지 않음</t>
        </is>
      </c>
      <c r="AE12" s="41" t="inlineStr">
        <is>
          <t>2010-11-16</t>
        </is>
      </c>
      <c r="AF12" s="41" t="inlineStr">
        <is>
          <t>기준 분류 유지(MA② 기존 지분 확대): 이미 55.17%(합병기일엔 45.17%)를 가진 지배회사가 합병으로 나머지 지분을 신주로 정리. 원자료 정정: (1) buyers 'CJ E&amp;M Corporation'은 합병 존속법인 ㈜오미디어홀딩스(합병 결정 당시 사명, 2010-12-30 씨제이이앤엠으로 변경)로 같은 법인 — 맞음. (2) sellers 'Capital International, Inc., CIPEF…'는 합병으로 신주를 받은 소수주주 중 일부일 뿐(Capital International은 2010-06-30 CJ오쇼핑에 7,392,882주를 판 뒤 2,967,118주·2.51% 보유) — 거래 상대가 특정 매도자가 아니라 온미디어 소수주주 전체. (3) 'As of February 2, 2011 … remaining 51.37%'는 2011-01-28 오미디어홀딩스가 온미디어 11,800,000주(10%)를 블록세일한 뒤 CJ E&amp;M(45.17%)+CJ㈜(3.46%) = 48.63%를 뺀 비율로, 계산은 맞지만 CJ㈜ 몫도 신주를 받음. (4) 금액 원자료 348.41백만 달러는 설명란(약 1,900억원)과도 맞지 않아 165.67(발표 기준)로 정정 제안. 온미디어의 역할: 존속법인이 아니라 합병으로 소멸한 피합병회사(존속법인 오미디어홀딩스=CJ E&amp;M)</t>
        </is>
      </c>
      <c r="AG12" s="41" t="inlineStr">
        <is>
          <t>C005~C008(같은 날 오미디어홀딩스가 CJ엔터테인먼트·CJ인터넷·엠넷미디어·CJ미디어를 흡수합병해 CJ E&amp;M 출범, 다른 묶음 CJ-A)과 한 합병 계약의 한 부분 — 6사 합병으로 발행한 신주는 총 32,971,307주(증권발행실적보고서)이며 이 행은 그중 온미디어 주주 배정분. 앞 단계는 C004(2010-06 CJ오쇼핑의 온미디어 55.17% 취득), 이 지분이 2010-09 인적분할로 오미디어홀딩스에 넘어옴. 회계: 연결 주석상 'CJ(주)의 동일 지배 하에 있는 종속기업 간 합병'으로 피합병법인 자산·부채를 장부금액 승계(새 영업권 없음). 이상한 점: 합병 직전 2011-01-28 오미디어홀딩스가 자기 보유 온미디어 10%를 4,900원에 팔아 578.2억원을 확보('재무구조 개선')했고, 그 결과 합병신주가 1,430,978주 늘어 그룹 밖으로 나간 신주가 오히려 증가(산 사람 중 CJ㈜ 4,081,630주). 합병가액 3,535원은 CJ오쇼핑 평균 취득가 6,669원의 53%이며 2010-11-15 종가 3,640원보다 2.9% 낮음. 온미디어 주식매수청구는 개인 4명 561주(3,521원)뿐. 사전 보도·조회공시는 찾지 못함(오미디어홀딩스·온미디어·CJ㈜ 2010-09~11-16 공시 목록 확인)</t>
        </is>
      </c>
      <c r="AH12" s="41" t="inlineStr">
        <is>
          <t>㈜오미디어홀딩스 (합병 존속법인, 코스닥 130960; 2010-09-15 CJ오쇼핑 투자사업부문 인적분할 신설·2010-10-15 재상장, 최대주주 CJ㈜(2011-01-31 45.38%); 2010-12-30 씨제이이앤엠㈜(CJ E&amp;M)으로 사명 변경 — 2018-07-01 CJ오쇼핑에 흡수합병돼 현 CJ ENM)</t>
        </is>
      </c>
      <c r="AI12" s="41" t="inlineStr">
        <is>
          <t>"경영효율성을 증대시키고 엔터테인먼트사업(영화, 음악, 게임)과 미디어사업을 통합하여 시너지 효과를 극대화하고 규모의 경제를 갖추어 세계적 회사로 성장하기 위하여" (회사합병결정 합병목적) / "그룹이 목표로 하고 있는 콘텐츠 사업의 글로벌화와 계열사간 시너지 극대화를 위해 합병을 결정" (CJ그룹 발표, 이투데이 2010-11-16)</t>
        </is>
      </c>
      <c r="AJ12" s="41" t="inlineStr">
        <is>
          <t>온미디어 지분 55.17%를 보유한 순수지주회사(2010-09-01 분할 개시재무상태표 자산 474,852백만원 대부분이 온미디어 투자주식, 매출 없음). 실질 사업은 자회사 온미디어의 MPP(투니버스·OCN·바둑TV·온게임넷 등)와 SO 4사</t>
        </is>
      </c>
      <c r="AK12" s="41" t="inlineStr">
        <is>
          <t>핵심</t>
        </is>
      </c>
      <c r="AL12" s="41" t="inlineStr">
        <is>
          <t>인수 주체의 유일한 자회사가 대상 회사 자신이라 대상 사업이 곧 주력. 합병 뒤 CJ E&amp;M 방송부문(2011 매출 6,358억원, 전체의 55.6%)의 중심이 됐고, 그룹 정점 현 CJ ENM의 미디어플랫폼(TV채널) 사업으로 이어짐</t>
        </is>
      </c>
      <c r="AM12" s="41" t="inlineStr">
        <is>
          <t>477,015백만원 (오미디어홀딩스 별도, 2010-09-30; 증권발행실적보고서 '합병 전' 요약재무). 참고: 분할 개시재무상태표(2010-09-01) 474,852,301,036원</t>
        </is>
      </c>
      <c r="AN12" s="41" t="inlineStr">
        <is>
          <t>acq_total_assets와 같음 (오미디어홀딩스=CJ E&amp;M이 상장 지배회사 자신, 2010-09 설립이라 직전 회계연도말 없음). 참고: 첫 결산 2010-12-31 연결 총자산 767,154,154천원(K-GAAP 연결감사보고서)</t>
        </is>
      </c>
      <c r="AO12" s="41" t="inlineStr">
        <is>
          <t>계산: 39.24 (발표 기준 대가 187,175백만원 ÷ 오미디어홀딩스 총자산 477,015백만원, 2010-09-30); 합병기일 기준 228,888백만원이면 47.98</t>
        </is>
      </c>
      <c r="AP12" s="41" t="inlineStr">
        <is>
          <t>계산: 61.97 (187,175백만원 ÷ 자기자본 302,024백만원, 2010-09-30); 합병기일 기준 75.78</t>
        </is>
      </c>
      <c r="AQ12" s="41" t="inlineStr">
        <is>
          <t>계산: 144,533,191,550원 (발표 직전 거래일 2010-11-15 종가 29,150원 × 발행주식 4,958,257주; 종가는 주요사항보고서 합병가액 산정표, 주식수는 외부평가의견 분석기준일 발행주식총수)</t>
        </is>
      </c>
      <c r="AR12" s="41" t="inlineStr">
        <is>
          <t>합병가액·비율은 온미디어 주요사항보고서(합병결정) 최종 정정본(20110223000249), 총자산·자기자본은 증권발행실적보고서(20110310000585)의 2010-09-30 별도 요약재무. 거래금액은 온미디어 주식수 × 0.1212693 × 29,150원으로 직접 계산(단주 처리 전). 공시에 총자산·자기자본 대비 비율 항목이 없음</t>
        </is>
      </c>
      <c r="AS12" s="41" t="inlineStr">
        <is>
          <t>KRX:130960</t>
        </is>
      </c>
      <c r="AT12" s="41" t="inlineStr">
        <is>
          <t>인수 주체 오미디어홀딩스=CJ E&amp;M(코스닥 130960; 2010-11-16 거래정지 후 11-17 해제, 2018-07 합병으로 상장폐지 — Yahoo 시세 없음). 대상 온미디어도 상장사(KRX:045710): 2010-11-15 종가 3,640원, 2010-11-16 16:28 거래정지·11-17 09:00 해제라 첫 반응일 2010-11-17, 2011-03 합병으로 상장폐지. 그룹 지주회사 CJ㈜(KRX:001040) 반응도 볼 수 있음</t>
        </is>
      </c>
      <c r="AU12" s="41" t="inlineStr">
        <is>
          <t>2010-10-05: 재경일보 '온미디어, CJ미디어와 합병 시너지 낸다'(14:41) — 증권사 연구원이 'CJ미디어가 오미디어홀딩스의 자회사로 편입되고 이후 온미디어와 CJ미디어가 합병할 것으로 전망'(공식 발표 전 증권가 전망일 뿐 회사 확인·조회공시는 없음, 한 매체만 확인); 2010-11-16: 온미디어·오미디어홀딩스 회사합병결정·주요사항보고서 공시(온미디어 16:28 거래정지~11-17 09:00 해제), 이투데이 16:14 보도 'CJ그룹, 엔터·미디어 통합 1조원대 미디어그룹 설립'. 인수설 보도·조회공시는 찾지 못함</t>
        </is>
      </c>
      <c r="AV12" s="41" t="inlineStr">
        <is>
          <t>2009-12-24: CJ오쇼핑 이사회, 온미디어 65,148,910주(55.17%)를 434,479,300,000원에 취득 결정(C004); 2010-06-08·06-30: CJ오쇼핑이 온미디어 55.17% 취득(C004); 2010-06-10: CJ오쇼핑 인적분할 결정; 2010-09-01: 분할기일, 2010-09-15 오미디어홀딩스 설립·온미디어 최대주주 변경; 2010-10-05: 증권사 연구원이 "CJ미디어가 오미디어홀딩스의 자회사로 편입되고 이후 온미디어와 CJ미디어가 합병할 것으로 전망"(재경일보, 공식 발표 전 증권가 전망); 2010-10-15: 오미디어홀딩스 코스닥 재상장; 2010-10-27: 온미디어 자회사 이플레이온 청산 결정; 실적 추세 — 온미디어 연결 매출 2009 281,091→2010 260,355백만원, 연결 영업이익 24,002→21,799백만원; 2010-11-15: 온미디어 종가 3,640원, 오미디어홀딩스 29,150원</t>
        </is>
      </c>
      <c r="AW12" s="41" t="inlineStr">
        <is>
          <t>2010-11-16: 합병 결정(합병비율 1:0.1212693), CJ㈜ 오미디어홀딩스·CJ인터넷 주식 장내매입 결정; 2010-12-07: 합병 설명회 — 2011 통합 매출 13,970억·영업이익 1,550억원 전망, 온미디어 지분 최대 15% 매각·디지틀온미디어·SO 4사 매각 계획; 2010-12-30: 양사 주총 승인, 오미디어홀딩스→씨제이이앤엠 사명 변경; 2011-01-28: 온미디어 10% 블록세일(4,900원, 578.2억원); 2011-02-18: 주식매수청구분(개인 4명 561주, 3,521원) 매수; 2011-02-22: 디지틀온미디어 235억원 매각; 2011-03-01: 합병기일 — 온미디어 소멸, OCN·바둑TV·온게임넷·SO 지분을 CJ E&amp;M이 직접 보유; 2011-03-03: 합병등기; 2011: CJ E&amp;M 방송부문 매출 6,358억·영업이익 474억원(전망 6,978억·703억 미달); 2012-03-14: 옛 온미디어 SO 4사를 CJ헬로비전에 1,697억원 매각; 2013-12-01: OCN·온게임넷·바둑TV 흡수합병(C011·C012); 2018-07-01: CJ오쇼핑이 CJ E&amp;M 흡수합병, CJ ENM 출범; 2025: CJ ENM 미디어플랫폼 매출 1조 3,416억·영업이익 13억원</t>
        </is>
      </c>
      <c r="AX12" s="41" t="inlineStr">
        <is>
          <t>확인 안 됨 (이 합병은 'CJ(주)의 동일 지배 하에 있는 종속기업 간 합병'으로 장부금액 승계라 새 영업권이 생기지 않음 — CJ E&amp;M 2011 연결 주석 40(20120330002738). 온미디어 관련 기존 영업권: 2010-12-31 연결 영업권 181,257,320천원(K-GAAP; 2010-09-01 이전 사업결합 영업권은 과거 회계기준 금액으로 이월), 이후 CJ E&amp;M 방송사업부문(2015 사업보고서부터 현금창출단위 '씨제이이앤엠(주) 방송사업부문'으로 구분)·CJ ENM 미디어플랫폼사업부문에서 손상검사. 연도별 영업권 손상차손: 2014 3,072,325천원(CJ E&amp;M 2014 사업보고서 주석 15; 그해 현금창출단위 표는 '씨제이이앤엠(주)'·메조미디어·제이에스픽쳐스로만 구분돼 대상 미특정), 2015 추가 손상 없음(2016 사업보고서 전기 표 손상차손누계액 3,072,325천원 유지), 2017 853,984천원(수집 기록, 대상 미특정·미대조), 2024 38,388,927천원·2025 19,940,683천원(CJ ENM 2025 사업보고서; 현금창출단위별 배분 미기재). 미디어플랫폼사업부문 영업권은 2024말 376,778,468천원 → 2025말 371,615,748천원으로 5,162,720천원 줄었으나 손상인지 연결범위 변동인지 표로 구분되지 않음. 수집 기록의 '2013 957,306천원'은 2014 사업보고서 전기 표의 상각·손상누계액 '처분금액' 행 값으로 보여 손상 인식액인지 불명. 2016·2018~2023 주석은 대조하지 않음)</t>
        </is>
      </c>
      <c r="AY12" s="41" t="inlineStr">
        <is>
          <t>동일지배 합병·그룹 내 이전으로 새 영업권·투자주식 평가가 생기지 않음</t>
        </is>
      </c>
      <c r="AZ12" s="41" t="inlineStr">
        <is>
          <t>2009: 온미디어 연결 281,091,307,865원 (별도 67,746,337,164원); 2010: 연결 260,354,763,959원 (별도 73,556,536,273원)</t>
        </is>
      </c>
      <c r="BA12" s="41" t="inlineStr">
        <is>
          <t>2011: CJ E&amp;M 방송부문 635,789백만원(합병소멸법인 1~2월 제외, CJ미디어·엠넷 채널 포함); 2012: 764,151백만원; 최근 2025: CJ ENM 미디어플랫폼 부문 1,341,617백만원(외부매출). 참고: 합병 직전 온미디어 별도 자산 480,731,184천원(2011-03-01)</t>
        </is>
      </c>
      <c r="BB12" s="41" t="inlineStr">
        <is>
          <t>2009: 온미디어 연결 24,001,768,039원 (별도 18,684백만원); 2010: 연결 21,799,200,936원 (별도 15,701,866,969원)</t>
        </is>
      </c>
      <c r="BC12" s="41" t="inlineStr">
        <is>
          <t>2011: CJ E&amp;M 방송부문 47,394백만원; 2012: 44,554백만원; 최근 2025: CJ ENM 미디어플랫폼 부문 1,332,256천원</t>
        </is>
      </c>
      <c r="BD12" s="41" t="inlineStr">
        <is>
          <t>인수 전 2009·2010은 온미디어 K-GAAP 연결·별도 감사보고서(2010 감사보고서 20110331002850, 연결감사보고서 20110426000457; 2009 비교표시). 합병으로 온미디어 법인이 사라져 이후는 CJ E&amp;M 사업보고서의 방송부문(K-IFRS 연결; 2011 20120330002738, 2012 20130401001853)과 CJ ENM 2025 사업보고서(20260318001469) 미디어플랫폼사업 부문으로 대신 — 옛 CJ미디어(tvN 등)·엠넷·티빙 등이 섞여 온미디어 단독 성과가 아님</t>
        </is>
      </c>
      <c r="BE12" s="41" t="inlineStr">
        <is>
          <t>CJ E&amp;M 2012·2013 사업보고서 '합병등 전후의 재무사항 비교표'(2011-03 합병): 통합 CJ E&amp;M 매출 예측 1,397,000·1,661,000 / 실적 1,279,186(괴리 8%)·1,394,585(16%)백만원, 영업이익 예측 155,000·189,000 / 실적 75,420(51%)·38,947(79%) — "종편출범에 따른 경쟁비용 증가, 킬러콘텐츠 확보 및 제작역량 강화를 위한 콘텐츠 투자 확대 및 게임사업부문의 역성장으로 인해 예측치보다 저조한 실적"; 2010-12-07 CJ E&amp;M 합병 설명회(공정공시): 통합법인 2011 매출 13,970억·영업이익 1,550억, 2015 매출 31,070억·영업이익 4,290억원 전망; 방송사업 2011 6,978억/703억·2012 7,523억/765억원 전망, 근거 'OSMU(One Souce Multy Use)강화', '글로벌 사업 가속화', '컨텐츠 구매 경쟁력 강화를 통한 비용 절감' — 실제 2011 방송부문 6,358억/474억, 2012 7,642억/446억원으로 미달; 2010-11-16 신동휘 CJ 부사장(이투데이): 통합으로 '향후 지속적인 대규모 투자가 가능해지는 것은 물론' 글로벌 진출 기반 확보; CJ E&amp;M 2011 사업보고서: '합병 이후 외부 환경에 적극적인 대응을 위한 방송 부문의 콘텐츠 투자 … 투자비용이 반영되어 영업이익은 701억원'</t>
        </is>
      </c>
      <c r="BF12" s="40" t="inlineStr">
        <is>
          <t>완료</t>
        </is>
      </c>
      <c r="BG12" s="40" t="inlineStr">
        <is>
          <t>2026-10-26</t>
        </is>
      </c>
    </row>
    <row r="13" ht="72" customHeight="1">
      <c r="A13" s="40" t="inlineStr">
        <is>
          <t>C010</t>
        </is>
      </c>
      <c r="B13" s="40" t="inlineStr">
        <is>
          <t>CJ ENM</t>
        </is>
      </c>
      <c r="C13" s="40" t="inlineStr">
        <is>
          <t>2011-01-06</t>
        </is>
      </c>
      <c r="D13" s="41" t="inlineStr">
        <is>
          <t>On Game Network Inc.</t>
        </is>
      </c>
      <c r="E13" s="40" t="n">
        <v>160</v>
      </c>
      <c r="F13" s="40" t="inlineStr">
        <is>
          <t>False</t>
        </is>
      </c>
      <c r="G13" s="40" t="n"/>
      <c r="H13" s="40" t="inlineStr">
        <is>
          <t>MA④</t>
        </is>
      </c>
      <c r="I13" s="40" t="inlineStr">
        <is>
          <t>MA④</t>
        </is>
      </c>
      <c r="J13" s="40" t="inlineStr">
        <is>
          <t>같음</t>
        </is>
      </c>
      <c r="K13" s="40" t="inlineStr">
        <is>
          <t>해당 없음</t>
        </is>
      </c>
      <c r="L13" s="40" t="inlineStr">
        <is>
          <t>일치</t>
        </is>
      </c>
      <c r="M13" s="40" t="inlineStr">
        <is>
          <t>편입 후</t>
        </is>
      </c>
      <c r="N13" s="40" t="inlineStr">
        <is>
          <t>Closed</t>
        </is>
      </c>
      <c r="O13" s="42" t="n">
        <v>0.866</v>
      </c>
      <c r="P13" s="41" t="inlineStr">
        <is>
          <t>On Media Corp.</t>
        </is>
      </c>
      <c r="Q13" s="41" t="inlineStr">
        <is>
          <t>CJ Internet Corp.</t>
        </is>
      </c>
      <c r="R13" s="41" t="inlineStr">
        <is>
          <t>On Media Corp. (KOSE: A045710) acquired an additional 7% stake in On Game Network Inc. from CJ Internet Corp. (KOSE: A037150) for approximately KRW 970 million on December 30, 2010. On Media Corp acquired 0.24 million shares at the price of KRW 4060 per share. On Game Network reported revenues of KRW 22.5 billion, net loss of KRW 899 million, total assets of KRW 21.3 billion and total stockholders equity of KRW 19 billion in 2010.</t>
        </is>
      </c>
      <c r="S13" s="41" t="inlineStr">
        <is>
          <t>Media Platforms</t>
        </is>
      </c>
      <c r="T13" s="41" t="inlineStr">
        <is>
          <t>Broadcasting Channel</t>
        </is>
      </c>
      <c r="U13" s="41" t="inlineStr">
        <is>
          <t>MA-2 그룹 내부 재편</t>
        </is>
      </c>
      <c r="V13" s="41" t="n"/>
      <c r="W13" s="41" t="inlineStr">
        <is>
          <t>MA④ 그룹 내부 재편</t>
        </is>
      </c>
      <c r="X13" s="41" t="n"/>
      <c r="Y13" s="40" t="inlineStr">
        <is>
          <t>False</t>
        </is>
      </c>
      <c r="Z13" s="41" t="inlineStr">
        <is>
          <t>MA④ 그룹 내부 재편</t>
        </is>
      </c>
      <c r="AA13" s="41" t="inlineStr">
        <is>
          <t>편입 후 (CJ ENM 전신 계보: 온미디어, 2011 CJ ENM 계보로 합병 — 2011-03-01 CJ E&amp;M에 흡수합병. 거래 당시(2010-12-30) 온미디어는 씨제이이앤엠(옛 오미디어홀딩스, 55.17%)의 연결 종속회사였고 매도자 씨제이인터넷도 같은 날짜로 CJ E&amp;M에 합병될 CJ ENM 전신 계보 회사)</t>
        </is>
      </c>
      <c r="AB13" s="41" t="inlineStr">
        <is>
          <t>완료 (2010-12-30)</t>
        </is>
      </c>
      <c r="AC13" s="41" t="inlineStr">
        <is>
          <t>971,996,480원 (온게임네트워크 보통주 239,408주 × 4,060원, 지분 7.0%; 현금)</t>
        </is>
      </c>
      <c r="AD13" s="41" t="inlineStr">
        <is>
          <t>원자료와 일치 (0.866; 계산: 971,996,480원 ÷ Fed H.10 2011-01-06 1,121.00원/달러 = 0.867백만 달러. 거래일 2010-12-30 1,130.60원 적용 시 0.860)</t>
        </is>
      </c>
      <c r="AE13" s="41" t="inlineStr">
        <is>
          <t>2011-01-06</t>
        </is>
      </c>
      <c r="AF13" s="41" t="inlineStr">
        <is>
          <t>기준 분류 유지(MA④ 그룹 내부 재편): 매수자 온미디어(CJ E&amp;M 자회사)와 매도자 씨제이인터넷(CJ㈜ 계열 코스닥사) 모두 CJ ENM 계보 회사이며 두 회사는 두 달 뒤 2011-03-01 같은 합병으로 CJ E&amp;M에 흡수됨. 원자료 날짜 2011-01-06은 공정거래법상 '최대주주 등의 주식보유 변동' 공시일이고 거래일은 2010-12-30. 금액·주식수·단가(KRW 4,060)와 설명란의 온게임네트워크 2010 실적(매출 225억·순손실 8.99억·자산 213억·자본 190억원)은 감사보고서와 일치</t>
        </is>
      </c>
      <c r="AG13" s="41" t="inlineStr">
        <is>
          <t>온미디어 계보(CJ-B)의 그룹 내부 정리 거래. C009(2010-11-16 결정된 오미디어홀딩스의 온미디어·CJ인터넷 등 흡수합병) 직전에 합병 대상 두 회사 사이에서 온게임넷 지분을 옮긴 것으로, 경제적으로는 같은 합병 범위 안의 이동임(목적 공시 없음). 결과: 온미디어 지분 79.7%(2,728,400주)→86.7%(2,967,808주), 2011-03-01 합병기일에 CJ E&amp;M이 승계(온게임네트워크 공정위 공시 2011-03-11의 변동일 표기는 2011-03-03). 후행: 2013-12-01 CJ E&amp;M의 온게임네트워크 흡수합병(합병비율 1:0.1673360, C011과 같은 합병 — 이 묶음엔 온게임넷 행이 따로 없음). 가격: 4,060원은 2009말 주당 순자산 5,817원(계산: 자본총계 19,905,320,811원 ÷ 3,421,808주)과 2010말 5,554원(계산)보다 낮음; 씨제이인터넷의 2009말 장부가 1,320백만원(239천주) 대비 약 348백만원 낮은 값이라 처분손실이 났을 것으로 추정(계산, 씨제이인터넷 감사보고서는 대조 안 함). 씨제이인터넷 지분의 기원: 2003말 주주명부에 '플레너스(구,플래너스엔터테인먼트(주))' 196,000주(9.80%)가 있었고 2006말에 씨제이인터넷 239,408주(7.00%)로 표기됨 — 씨제이인터넷은 2004년 CJ그룹 편입 때 상호를 바꾼 회사(2009 사업보고서)라 같은 지분을 이어받은 것으로 보임(추정). 소규모라 매수·매도 회사 모두 거래소 공시가 없고 근거는 공정위 공시·감사보고서·CJ E&amp;M 연결 주석뿐</t>
        </is>
      </c>
      <c r="AH13" s="41" t="inlineStr">
        <is>
          <t>㈜온미디어 (유가증권시장 045710; 2010-09-15부터 씨제이이앤엠(옛 오미디어홀딩스) 55.17% 자회사인 CJ그룹 계열 MPP 사업지주회사, 2011-03-01 CJ E&amp;M에 흡수합병)</t>
        </is>
      </c>
      <c r="AI13" s="41" t="inlineStr">
        <is>
          <t>미확인 (공정거래법상 '최대주주 등의 주식보유 변동' 공시에는 목적 항목이 없고 온미디어·씨제이인터넷의 거래소 공시·보도자료를 찾지 못함). 추정: 2011-03 CJ E&amp;M 합병을 앞둔 계열 내 지분 정리</t>
        </is>
      </c>
      <c r="AJ13" s="41" t="inlineStr">
        <is>
          <t>케이블 PP(MPP)를 영위하는 사업지주회사: 2009 별도 영업수익 67,746백만원 = 지분법이익 11,373 + 자회사 관리·광고대행 수수료 21,736 + 직영 채널(투니버스) 광고 12,250·시청료 13,092·사업수익 9,294(2009 사업보고서 매출실적, 백만원); 자회사 OCN·바둑TV·온게임넷·SO 4사·디지틀온미디어</t>
        </is>
      </c>
      <c r="AK13" s="41" t="inlineStr">
        <is>
          <t>핵심</t>
        </is>
      </c>
      <c r="AL13" s="41" t="inlineStr">
        <is>
          <t>온게임넷(ongamenet)은 온미디어가 2000년부터 지배해 온 게임 전문 PP 자회사로 인수 주체의 주력인 케이블 채널 사업 그 자체. 그룹 정점(CJ E&amp;M→CJ ENM) 기준으로도 방송부문의 한 채널이었으나 2022년 OP.GG에 채널이 넘어감</t>
        </is>
      </c>
      <c r="AM13" s="41" t="inlineStr">
        <is>
          <t>455,121백만원 (온미디어 별도, 2010-09-30; CJ E&amp;M 증권발행실적보고서 '합병 전' 요약재무). 참고: 2009-12-31 별도 449,318백만원</t>
        </is>
      </c>
      <c r="AN13" s="41" t="inlineStr">
        <is>
          <t>477,015백만원 (상장 지배회사 씨제이이앤엠(옛 오미디어홀딩스) 별도, 2010-09-30 — 2010-09 설립이라 직전 회계연도말 연결 총자산 없음). 참고: 첫 결산 2010-12-31 연결 767,154,154천원(K-GAAP)</t>
        </is>
      </c>
      <c r="AO13" s="41" t="inlineStr">
        <is>
          <t>계산: 0.21 (971,996,480원 ÷ 온미디어 총자산 455,121백만원, 2010-09-30)</t>
        </is>
      </c>
      <c r="AP13" s="41" t="inlineStr">
        <is>
          <t>계산: 0.22 (971,996,480원 ÷ 온미디어 자기자본 446,404백만원, 2010-09-30)</t>
        </is>
      </c>
      <c r="AQ13" s="41" t="inlineStr">
        <is>
          <t>미확인 (거래일 직전 2010-12-29·공시일 직전 2011-01-05 온미디어 종가를 찾지 못함 — 상장폐지 종목이라 Yahoo 시세 없음, KRX 접근 불가). 참고 범위: 2010-11-15 종가 3,640원 기준 429,876,683,600원, 2011-01-27 종가 5,120원 기준 604,661,708,800원(계산, 118,097,990주). 상장 지배회사 씨제이이앤엠은 2010년 12월 주가 31,500~36,950원 × 4,958,257주 = 1,562억~1,832억원</t>
        </is>
      </c>
      <c r="AR13" s="41" t="inlineStr">
        <is>
          <t>거래금액은 공정위 공시(온게임네트워크 2011-01-06, 20110106000071). 총자산·자기자본은 CJ E&amp;M 증권발행실적보고서(20110310000585)의 온미디어 2010-09-30 별도 요약재무. 시가총액은 일별 종가 미확보로 범위만 기재</t>
        </is>
      </c>
      <c r="AS13" s="41" t="inlineStr">
        <is>
          <t>KRX:045710</t>
        </is>
      </c>
      <c r="AT13" s="41" t="inlineStr">
        <is>
          <t>인수 주체 온미디어(유가증권시장 045710, 2011-03 상장폐지). 다만 거래가 공정위 공시로만 알려진 소규모(자산의 0.2%) 그룹 내부 거래라 이벤트 분석의 정보 충격은 작을 것. 매도자 씨제이인터넷도 코스닥 상장사(원자료 표기 037150, 2011-03 합병으로 상장폐지), 상장 지배회사 씨제이이앤엠(KRX:130960). 대상 온게임네트워크는 비상장</t>
        </is>
      </c>
      <c r="AU13" s="41" t="inlineStr">
        <is>
          <t>2011-01-06: DART 온게임네트워크 '최대주주 등의 주식보유 변동'(공정거래법, 기업집단 씨제이) — 2010-12-30 온미디어 +239,408주·씨제이인터넷 −239,408주, 단가 4,060원</t>
        </is>
      </c>
      <c r="AV13" s="41" t="inlineStr">
        <is>
          <t>2000-02-02: 온게임네트워크 설립(자본금 12억원); 2000-10: 온미디어 62.99% 취득; 2003말: 온미디어 65.31%·한국통신하이텔 19.50%·플레너스 9.80%; 2004-12-31: 채널 퀴니 운영사 ㈜퀴니 흡수합병; 2006말: 온미디어 73.21%·한국통신하이텔 11.40%·씨제이인터넷 7.00%; 2007-05: 보유하던 디지틀온미디어 80.21%를 온미디어에 처분; 2007-12: 인터넷 방송 개국 계획(공정공시); 2009말: 온미디어 79.74%; 실적 — 2008 매출 24,596백만원·영업손실 1,843백만원, 2009 매출 21,847백만원·영업이익 1,968백만원; 2010-06: 모회사 온미디어가 CJ오쇼핑에 인수(C004); 2010-11-16: 온미디어·씨제이인터넷 모두 CJ E&amp;M 합병 대상으로 결정(C009)</t>
        </is>
      </c>
      <c r="AW13" s="41" t="inlineStr">
        <is>
          <t>2010-12-30: 지분 이전, 온미디어 86.73%·케이티하이텔 11.40%·이스트소프트 0.88%·엠게임 0.82%; 2010: 매출 22,520백만원·영업손실 963백만원; 2011-03-01: 합병기일 — 온미디어가 씨제이이앤엠(옛 오미디어홀딩스)에 흡수합병(CJ E&amp;M 증권발행실적보고서); 2011-03-03: 온게임네트워크 공정위 공시(2011-03-11)상 변동일 — 최대주주가 온미디어에서 씨제이이앤엠으로 변경(2,967,808주, 86.7%); 2011: 매출 22,786백만원·영업손실 1,202백만원(K-IFRS); 2012: 매출 21,734백만원·영업이익 1,713백만원; 2013-08-21: CJ E&amp;M이 OCN·바둑TV 등과 함께 흡수합병 결정(합병비율 1:0.1673360, 주식매수청구가 6,250원), ㈜엠게임 28,000주 매수청구; 2013-12-01: 흡수합병·법인 소멸, 채널은 CJ E&amp;M 방송부문으로; 2014: 롤드컵 성공으로 매출 30,916백만원·영업이익 8,620백만원(합병 사후 비교표); 2018-07-01: CJ ENM 출범; 2019: 라이엇게임즈가 LoL 리그 자체 주관·중계로 전환해 OGN 경영위기(딜사이트); 2021-05: CJ ENM이 삼정KPMG를 매각주관사로 OGN 채널 운영권 포함 자산양도 매각 추진, 가치 100억원 미만 평가(KED); 2021: 스카이라이프·KT·SK브로드밴드에서 채널 퇴출(딜사이트); 2022-06: OP.GG(오피지지)가 CJ ENM으로부터 OGN 채널 인수 발표(인수 금액 미공개)</t>
        </is>
      </c>
      <c r="AX13" s="41" t="inlineStr">
        <is>
          <t>확인 안 됨 (온게임넷 관련 별도 영업권·투자주식 손상 기재를 찾지 못함: CJ E&amp;M 2011 연결 주석 41은 이 거래를 비지배지분 거래로 처리(취득대가 971,996천원, 비지배지분감소 1,677,862천원 — 영업권 미발생); 2013-12 합병은 동일지배 장부가 승계; CJ E&amp;M 2013·2017 무형자산 변동표의 영업권 손상은 대상 미특정. 2022 OGN 매각 손익은 CJ ENM 2022 사업보고서에서 대조하지 않음)</t>
        </is>
      </c>
      <c r="AY13" s="41" t="inlineStr">
        <is>
          <t>비지배지분 거래로 처리돼 영업권이 생기지 않음(CJ E&amp;M 2011 연결 주석)</t>
        </is>
      </c>
      <c r="AZ13" s="41" t="inlineStr">
        <is>
          <t>2008: 24,596,323,703원; 2009: 21,846,798,211원</t>
        </is>
      </c>
      <c r="BA13" s="41" t="inlineStr">
        <is>
          <t>2010: 22,520,215,867원; 2011: 22,785,834,260원; 최근 확인 가능 연도 2014: 30,916백만원(CJ E&amp;M 사업보고서 '합병등 전후의 재무사항 비교표' 실적; 2013 21,925백만원; 독립 법인 마지막 감사 연도 2012 21,734,074,844원)</t>
        </is>
      </c>
      <c r="BB13" s="41" t="inlineStr">
        <is>
          <t>2008: (1,843,198,733)원 영업손실; 2009: 1,967,918,893원</t>
        </is>
      </c>
      <c r="BC13" s="41" t="inlineStr">
        <is>
          <t>2010: (963,262,448)원 영업손실; 2011: (1,202,027,220)원 영업손실; 최근 확인 가능 연도 2014: 8,620백만원(비교표 실적, 예측 2,784백만원 대비 초과 — '롤드컵 성공으로 프로그램 협찬 매출 증가'; 2013 3,196백만원; 2012 감사 1,713,005,615원)</t>
        </is>
      </c>
      <c r="BD13" s="41" t="inlineStr">
        <is>
          <t>온게임네트워크 별도 재무제표, 12월 결산. 2008~2010 K-GAAP 감사보고서(2009 감사보고서 20100325000114: 2008·2009; 2010 감사보고서 20110325000910), 2011~2012 K-IFRS 감사보고서(2012 감사보고서 20130326000654: 2011·2012). 2013·2014는 CJ E&amp;M 2014 사업보고서(20150331004213) '합병등 전후의 재무사항 비교표'의 실적(1차연도 2013·2차연도 2014로 판단; 합병 후 내부 사업부 기준). 2015년 이후 채널 단독 실적은 공시되지 않음</t>
        </is>
      </c>
      <c r="BE13" s="41" t="inlineStr">
        <is>
          <t>CJ E&amp;M 2014 사업보고서 합병 사후 비교표: 온게임네트워크 2014 매출 30,916백만원·영업이익 8,620백만원으로 예측(25,286·2,784) 초과, 비고 "롤드컵 성공으로 프로그램 협찬 매출 증가"; 2021-05-21 KED: CJ ENM 관계자 "nothing has been decided yet"(OGN 매각 추진 관련), 매각 배경은 게임사들의 자체 e스포츠 중계 확대로 인한 시청률 하락. 이 거래 자체를 다룬 IR·어닝콜 언급은 찾지 못함</t>
        </is>
      </c>
      <c r="BF13" s="40" t="inlineStr">
        <is>
          <t>완료</t>
        </is>
      </c>
      <c r="BG13" s="40" t="inlineStr">
        <is>
          <t>2026-10-26</t>
        </is>
      </c>
    </row>
    <row r="14" ht="72" customHeight="1">
      <c r="A14" s="40" t="inlineStr">
        <is>
          <t>C011</t>
        </is>
      </c>
      <c r="B14" s="40" t="inlineStr">
        <is>
          <t>CJ ENM</t>
        </is>
      </c>
      <c r="C14" s="40" t="inlineStr">
        <is>
          <t>2013-08-21</t>
        </is>
      </c>
      <c r="D14" s="41" t="inlineStr">
        <is>
          <t>Korea Badook Television Inc.</t>
        </is>
      </c>
      <c r="E14" s="40" t="n">
        <v>97</v>
      </c>
      <c r="F14" s="40" t="inlineStr">
        <is>
          <t>False</t>
        </is>
      </c>
      <c r="G14" s="40" t="inlineStr">
        <is>
          <t>C011</t>
        </is>
      </c>
      <c r="H14" s="40" t="inlineStr">
        <is>
          <t>MA②</t>
        </is>
      </c>
      <c r="I14" s="40" t="inlineStr">
        <is>
          <t>MA②</t>
        </is>
      </c>
      <c r="J14" s="40" t="inlineStr">
        <is>
          <t>같음</t>
        </is>
      </c>
      <c r="K14" s="40" t="inlineStr">
        <is>
          <t>해당 없음</t>
        </is>
      </c>
      <c r="L14" s="40" t="inlineStr">
        <is>
          <t>일치</t>
        </is>
      </c>
      <c r="M14" s="40" t="inlineStr">
        <is>
          <t>편입 후</t>
        </is>
      </c>
      <c r="N14" s="40" t="inlineStr">
        <is>
          <t>Closed</t>
        </is>
      </c>
      <c r="O14" s="42" t="n">
        <v>11</v>
      </c>
      <c r="P14" s="41" t="inlineStr">
        <is>
          <t>CJ E&amp;M Corporation</t>
        </is>
      </c>
      <c r="Q14" s="41" t="inlineStr">
        <is>
          <t>-</t>
        </is>
      </c>
      <c r="R14" s="41" t="inlineStr">
        <is>
          <t>CJ E&amp;M Corporation (KOSE:A130960) agreed to acquire remaining 33.79% stake in Baduk Television Co Ltd for $11 million in stock on August 21, 2013. CJ E&amp;M will issue one share of its common stock for 0.2699598 shares of Baduk Television. Pursuant to the transaction, Baduk Television will be dissolved. In related transactions, CJ E&amp;M will also acquire remaining stakes in Orion Cinema Network Co Ltd, On Game Network Inc, Korea Music Television Co., Ltd and International Media Genius in stock. As combined consideration, 0.8 million shares will be issued out of which 0.38 million shares will be issued from treasury. The consideration shares will be issued on December 16, 2013. On August 23, 2013 an agreement was entered. Upon completion of issuance of consideration shares, outstanding shares of CJ E&amp;M will increase from 37.56 million to 38.35 million. Baduk Television reported revenues of $17.97 million, total assets of $25.22 million, net income of $3.12 million and total common equity of $21.11 million for the year ending December 31, 2012. The transaction is expected to close on December 1, 2013. PricewaterhouseCoopers Korea acted as accountant for CJ E&amp;M. The currency conversion for the financials was done by www.oanda.com dated December 31, 2012.</t>
        </is>
      </c>
      <c r="S14" s="41" t="inlineStr">
        <is>
          <t>Media Platforms</t>
        </is>
      </c>
      <c r="T14" s="41" t="inlineStr">
        <is>
          <t>Broadcasting Channel</t>
        </is>
      </c>
      <c r="U14" s="41" t="inlineStr">
        <is>
          <t>MA-1 그룹이 매수자</t>
        </is>
      </c>
      <c r="V14" s="41" t="inlineStr">
        <is>
          <t>기존 자회사 잔여지분</t>
        </is>
      </c>
      <c r="W14" s="41" t="inlineStr">
        <is>
          <t>MA② 기존 지분 확대</t>
        </is>
      </c>
      <c r="X14" s="41" t="n"/>
      <c r="Y14" s="40" t="inlineStr">
        <is>
          <t>False</t>
        </is>
      </c>
      <c r="Z14" s="41" t="inlineStr">
        <is>
          <t>MA② 기존 지분 확대</t>
        </is>
      </c>
      <c r="AA14" s="41" t="inlineStr">
        <is>
          <t>편입 후 (CJ ENM 전신 계보: CJ E&amp;M(씨제이이앤엠㈜), 2018 CJ ENM 계보로 합병 — 2018-07-01 CJ오쇼핑에 흡수합병. 거래 당시 바둑텔레비전은 CJ E&amp;M이 66.21%를 가진 연결 종속회사)</t>
        </is>
      </c>
      <c r="AB14" s="41" t="inlineStr">
        <is>
          <t>완료 (합병기일 2013-12-01, 합병등기 2013-12-02; 바둑텔레비전 주주총회 승인 2013-10-23, 주식매수청구분 매수 2013-11-29)</t>
        </is>
      </c>
      <c r="AC14" s="41" t="inlineStr">
        <is>
          <t>약 12,383,600,000원 (계산: 비지배 1,228,166주(33.79%) × 합병비율 0.2699598 = CJ E&amp;M 주식 약 331,555주 × 합병가액 37,350원 ≈ 12,383,579,250원; = 1,228,166주 × 바둑TV 합병가액 10,083원). 실제 지급 구성: (재)한국기원 외 5명이 419,875주에 주식매수청구권을 행사해 바둑텔레비전이 2013-11-29 현금 4,233,599,625원(10,083원)을 지급하고, 나머지 808,291주에는 CJ E&amp;M 주식 약 218,206주(37,350원 기준 약 8,149,994,100원)를 교부(계산; 매수청구 자기주식분에 배정된 CJ E&amp;M 주식은 CJ E&amp;M 자기주식이 됨)</t>
        </is>
      </c>
      <c r="AD14" s="41" t="inlineStr">
        <is>
          <t>원자료와 일치 (11.0; 계산: 12,383.6백만원 ÷ Fed H.10 2013-08-21 1,116.86원/달러 = 11.09)</t>
        </is>
      </c>
      <c r="AE14" s="41" t="inlineStr">
        <is>
          <t>2013-08-21</t>
        </is>
      </c>
      <c r="AF14" s="41" t="inlineStr">
        <is>
          <t>기준 분류 유지(MA② 기존 지분 확대): CJ E&amp;M이 66.21%를 가진 종속회사의 잔여 33.79%(한국기원 9.80%·소액주주 236명 15.39% 등 그룹 밖 주주)를 흡수합병으로 정리. 원자료 설명란 보완: (1) 'for $11 million in stock'과 달리 약 3분의 1(4,234백만원)은 주식매수청구에 따른 현금으로 나감. (2) 바둑TV 2012 실적 중 매출 $17.97m(=19,184백만원)·순이익 $3.12m은 바둑TV 사업보고서와 맞지만 총자산 $25.22m·자본 $21.11m은 사업보고서(자산 19,813·자본 16,984백만원)가 아니라 CJ E&amp;M 합병 주석의 2012-12-31 요약(자산 26,928,999·자본 22,534,415천원)에 가까움. (3) 'consideration shares … December 16, 2013'은 배정일·상장 전일과 일치, 0.8백만 신주·0.38백만 자기주식도 공시(795,565·377,618주)와 일치. (4) 설명란 'CJ E&amp;M will issue one share of its common stock for 0.2699598 shares of Baduk Television'은 방향이 거꾸로임 — 회사합병결정의 합병비율은 바둑TV 1주당 CJ E&amp;M 0.2699598주(합병가액 10,083원 ÷ 37,350원). 다만 연결 주석은 실제 교부 999,526주(신주 795,565+자기주식 203,961)로 계획 1,173,183주보다 적음 — 차이 173,657주의 내역(매수청구분 등)은 완전히 맞추지 못함</t>
        </is>
      </c>
      <c r="AG14" s="41" t="inlineStr">
        <is>
          <t>C012(OCN 잔여 9.73%)와 같은 날 같은 합병(event_group C011) — 함께 흡수된 온게임네트워크(비지배 13.27%, C010의 후속)·케이엠티브이·인터내셔널미디어지니어스는 이 묶음에 별도 행 없음. 바둑TV 지분 경로: 1999-08 오리온그룹(동양제과)이 인수 → 2000-01-24 최대주주 동양제과(주) 외 8인 → 2000-06-15 최대주주 지주회사 온미디어(온미디어 설립 시 53.47%) → 2009말 64.84% → 2010-06 온미디어의 CJ오쇼핑 피인수(C004) → 2010-11-04 온미디어가 50,000주 추가취득(225,000,000원, 주당 4,500원; 공정위 공시 20101108000300·CJ E&amp;M 2011 연결 주석 41) 66.21% → 2011-03 CJ E&amp;M의 온미디어 흡수합병(C009)으로 CJ E&amp;M 직접 보유 → 이 거래로 100%. 원래 운영자이던 한국기원은 이 합병에 반대해 현금을 받고 나갔다가, 2016-01-01 CJ E&amp;M 방송사업부문으로부터 바둑TV 채널을 넘겨받아 직접 운영(세계일보 2016-03-10 — 같은 기사의 '1999년 8월 온미디어에 인수'는 온미디어가 2000-06 설립이라 '오리온그룹에 인수'의 오기로 보임; CJ E&amp;M 사업보고서 채널 목록에 2015말엔 있고 2016말엔 없음) — 그룹 입장에선 2년 만의 사업 철수. 채널 양도 금액·방식은 찾지 못함. 바둑TV는 비상장이지만 소액주주가 많아 사업보고서를 냄</t>
        </is>
      </c>
      <c r="AH14" s="41" t="inlineStr">
        <is>
          <t>씨제이이앤엠㈜ (CJ E&amp;M, 코스닥 130960; CJ㈜ 40.19%가 최대주주인 CJ 계열 MPP·엔터테인먼트 회사, 2018-07-01 CJ오쇼핑에 흡수합병돼 현 CJ ENM)</t>
        </is>
      </c>
      <c r="AI14" s="41" t="inlineStr">
        <is>
          <t>"5개 방송 자회사들을 통합하여 비용 절감 및 관리조직 일원화 등 경영 효율성을 증대하기 위함" (회사합병결정 합병목적) / "5개 PP(방송채널사용사업) 자회사들을 하나로 통합하여 비용 절감 및 관리조직 일원화 등 운영의 효율화를 도모하고, MPP(복수방송채널사용사업자)로서 합병회사의 브랜드 아이덴티티를 강화" (주요사항보고서 합병의 배경)</t>
        </is>
      </c>
      <c r="AJ14" s="41" t="inlineStr">
        <is>
          <t>케이블·IPTV용 방송채널(MPP, tvN·Mnet·OCN 등 18개 채널 브랜드)과 게임·영화·음악/공연. 2012 연결 매출 1,394,585백만원 중 방송부문 764,151백만원(54.8%)·영업이익 44,554백만원(2012 사업보고서 사업부문별 요약)</t>
        </is>
      </c>
      <c r="AK14" s="41" t="inlineStr">
        <is>
          <t>핵심</t>
        </is>
      </c>
      <c r="AL14" s="41" t="inlineStr">
        <is>
          <t>바둑TV는 CJ E&amp;M 방송부문이 이미 연결로 운영하던 PP 채널이라 인수 주체의 주력(방송채널) 그 자체이며, 합병 목적도 방송사업부문 내부 법인 정리. 그룹 정점 현 CJ ENM 기준으로도 미디어플랫폼(TV채널) 사업에 속했으나 2016년 한국기원에 넘겨 현재는 보유하지 않음</t>
        </is>
      </c>
      <c r="AM14" s="41" t="inlineStr">
        <is>
          <t>1,777,340,322천원 (CJ E&amp;M 별도, 2013-06-30; 증권발행실적보고서 '합병 전' 요약재무의 부채와자본총계 — 같은 표의 자산총계 2,294,779,980천원은 투자자산 517,439,659천원이 중복 합산된 것으로 보여 부채+자본 합계를 씀)</t>
        </is>
      </c>
      <c r="AN14" s="41" t="inlineStr">
        <is>
          <t>acq_total_assets와 같음 (인수 주체 CJ E&amp;M이 상장 지배회사 자신). 참고: 직전 회계연도말 2012-12-31 연결 총자산 2,090,977,463,021원</t>
        </is>
      </c>
      <c r="AO14" s="41" t="inlineStr">
        <is>
          <t>계산: 0.70 (12,383.6백만원 ÷ 별도 1,777,340백만원, 2013-06-30); 연결 2012-12-31 기준 0.59</t>
        </is>
      </c>
      <c r="AP14" s="41" t="inlineStr">
        <is>
          <t>계산: 1.07 (12,383.6백만원 ÷ 별도 자기자본 1,158,968백만원, 2013-06-30)</t>
        </is>
      </c>
      <c r="AQ14" s="41" t="inlineStr">
        <is>
          <t>계산: 1,416,929,171,400원 (발표 직전 거래일 2013-08-20 종가 37,350원 × 발행주식총수 37,936,524주(자기주식 377,618주 포함); 종가·주식수 모두 주요사항보고서 합병가액 산정표)</t>
        </is>
      </c>
      <c r="AR14" s="41" t="inlineStr">
        <is>
          <t>합병가액·비율·주식수는 CJ E&amp;M 주요사항보고서 최종 정정(20130912000216), 비지배 주식수 1,228,166주는 2013-09-04 정정본의 매수청구 한도 산정표, 매수청구는 증권발행실적보고서(20131206000312), 자기자본·총자산은 같은 보고서의 2013-06-30 별도 요약재무. 소규모합병이라 공시에 총자산대비 비율 항목이 없어 직접 계산</t>
        </is>
      </c>
      <c r="AS14" s="41" t="inlineStr">
        <is>
          <t>KRX:130960</t>
        </is>
      </c>
      <c r="AT14" s="41" t="inlineStr">
        <is>
          <t>인수 주체 CJ E&amp;M(코스닥 130960, 2018-07 합병으로 상장폐지 — Yahoo 시세 없음; 2013-07-22~08-20 일별 종가는 주요사항보고서에 수록). 대상 바둑텔레비전은 비상장. 거래 규모가 시가총액의 0.9%라 주가 충격은 작을 것</t>
        </is>
      </c>
      <c r="AU14" s="41" t="inlineStr">
        <is>
          <t>2013-08-21: DART CJ E&amp;M '회사합병결정'·'자기주식처분결정'(5개 방송 자회사 합병); 2013-08-22 CJ E&amp;M·바둑텔레비전 주요사항보고서(합병결정), 2013-08-23 바둑텔레비전 회사합병결정. 사전 보도는 찾지 못함</t>
        </is>
      </c>
      <c r="AV14" s="41" t="inlineStr">
        <is>
          <t>1994-12: 바둑텔레비전 창립(자본금 47.5억원), 1995-12 개국, 1996-04 한국기원 방송제작시설 완공; 1999-08: 오리온그룹(동양제과)이 바둑텔레비전 인수(오리온 기업집단 연혁 '1999. 8 ㈜바둑텔레비전 인수'), 1999-08-11 유상증자 50억원; 2000-01-24: 최대주주 (재)한국기원→동양제과(주) 외 8인; 2000-06-15: 최대주주 지주회사 (주)온미디어(자회사 편입); 2009: 매출 15,308백만원·영업이익 3,067백만원(K-GAAP); 2010-06: 온미디어의 CJ오쇼핑 피인수(C004), 2010-08-02 CJ 기업집단 편입; 2010-11-04: 온미디어가 기타 주주로부터 50,000주를 주당 4,500원(2.25억원)에 추가취득(64.84→66.21%, 공정위 공시 2010-11-08); 2011-03: 최대주주 씨제이이앤엠(C009); 2011: 매출 17,557백만원·영업이익 2,122백만원; 2012: 매출 19,184백만원·영업이익 3,929백만원, 주주 CJ E&amp;M 66.21%·한국기원 9.80%·소액주주 236명 15.39%</t>
        </is>
      </c>
      <c r="AW14" s="41" t="inlineStr">
        <is>
          <t>2013-09-04: 합병비율 정정(OCN만 변경); 2013-10-23: 바둑TV 주주총회 승인, 한국기원 외 5명 419,875주 매수청구(2013-11-29 매수, 10,083원); 2013-12-01: 합병기일, 법인 소멸·채널은 CJ E&amp;M 방송부문으로; 2013-12-17: 합병신주 상장 예정; 2013: 바둑TV 매출 18,280백만원·영업이익 3,464백만원, 2014: 18,049·5,102백만원(합병 사후 비교표, 예측 21,083·5,004); 2016-01-01: 한국기원이 CJ E&amp;M 방송사업부문으로부터 바둑TV 채널을 인수해 직접 운영(세계일보) — CJ E&amp;M 2016 사업보고서 채널 목록에서 빠짐; 2018-07-01: CJ ENM 출범(바둑TV는 이미 그룹 밖)</t>
        </is>
      </c>
      <c r="AX14" s="41" t="inlineStr">
        <is>
          <t>확인 안 됨 (합병은 동일지배 종속기업 간 합병으로 장부가 승계 — 새 영업권 없음, CJ E&amp;M 2013 연결 주석 35; CJ E&amp;M 2013·2017 무형자산 변동표의 영업권 손상 957,306·853,984천원은 대상 미특정. 2016 채널 양도 손익은 CJ E&amp;M 2016 연결 주석에서 대조하지 않음)</t>
        </is>
      </c>
      <c r="AY14" s="41" t="inlineStr">
        <is>
          <t>동일지배 합병·그룹 내 이전으로 새 영업권·투자주식 평가가 생기지 않음</t>
        </is>
      </c>
      <c r="AZ14" s="41" t="inlineStr">
        <is>
          <t>2011: 17,557백만원; 2012: 19,183,737천원 (사업보고서 요약 19,184백만원)</t>
        </is>
      </c>
      <c r="BA14" s="41" t="inlineStr">
        <is>
          <t>2013: 18,280백만원 (참고: 합병기일까지 2013-01~11 17,028,805천원); 2014: 18,049백만원; 최근 확인 가능 연도 2014 (2015년은 채널 단독 실적 미공시, 2016-01-01 한국기원에 양도)</t>
        </is>
      </c>
      <c r="BB14" s="41" t="inlineStr">
        <is>
          <t>2011: 2,122백만원 (개정 표시기준 재작성 2,121,543천원); 2012: 3,929,259천원</t>
        </is>
      </c>
      <c r="BC14" s="41" t="inlineStr">
        <is>
          <t>2013: 3,464백만원; 2014: 5,102백만원 (합병 전 예측 4,094·5,004백만원); 최근 확인 가능 연도 2014</t>
        </is>
      </c>
      <c r="BD14" s="41" t="inlineStr">
        <is>
          <t>인수 전은 바둑텔레비전 사업보고서(2012 사업보고서 20130401002237, K-IFRS 별도·12월 결산; 2011은 같은 보고서 비교표시). 인수 후 2013·2014는 CJ E&amp;M 2014 사업보고서(20150331004213) '합병등 전후의 재무사항 비교표' 실적(1차연도 2013·2차연도 2014로 판단 — FY2014 보고서에 두 해가 모두 실림; 합병 후 CJ E&amp;M 내부 사업 기준). 2013 1~11월 수치는 CJ E&amp;M 2013 연결 주석 35(피합병법인 요약)</t>
        </is>
      </c>
      <c r="BE14" s="41" t="inlineStr">
        <is>
          <t>CJ E&amp;M 2014·2016 사업보고서 합병 사후 비교표: 바둑텔레비전 매출 2013 18,280(예측 19,963, 괴리 8%)·2014 18,049백만원(예측 21,083, 14%), 비고 "방송 광고시장의 업황 부진으로 인한 매출 감소"; 영업이익 2014 5,102백만원으로 예측 5,004백만원 소폭 초과. 이 합병을 다룬 IR·어닝콜 언급은 찾지 못함</t>
        </is>
      </c>
      <c r="BF14" s="40" t="inlineStr">
        <is>
          <t>완료</t>
        </is>
      </c>
      <c r="BG14" s="40" t="inlineStr">
        <is>
          <t>2026-10-26</t>
        </is>
      </c>
    </row>
    <row r="15" ht="72" customHeight="1">
      <c r="A15" s="40" t="inlineStr">
        <is>
          <t>C012</t>
        </is>
      </c>
      <c r="B15" s="40" t="inlineStr">
        <is>
          <t>CJ ENM</t>
        </is>
      </c>
      <c r="C15" s="40" t="inlineStr">
        <is>
          <t>2013-08-21</t>
        </is>
      </c>
      <c r="D15" s="41" t="inlineStr">
        <is>
          <t>Orion Cinema Network Co., Ltd.</t>
        </is>
      </c>
      <c r="E15" s="40" t="n">
        <v>56</v>
      </c>
      <c r="F15" s="40" t="inlineStr">
        <is>
          <t>False</t>
        </is>
      </c>
      <c r="G15" s="40" t="inlineStr">
        <is>
          <t>C011</t>
        </is>
      </c>
      <c r="H15" s="40" t="inlineStr">
        <is>
          <t>MA②</t>
        </is>
      </c>
      <c r="I15" s="40" t="inlineStr">
        <is>
          <t>MA②</t>
        </is>
      </c>
      <c r="J15" s="40" t="inlineStr">
        <is>
          <t>같음</t>
        </is>
      </c>
      <c r="K15" s="40" t="inlineStr">
        <is>
          <t>해당 없음</t>
        </is>
      </c>
      <c r="L15" s="40" t="inlineStr">
        <is>
          <t>불일치</t>
        </is>
      </c>
      <c r="M15" s="40" t="inlineStr">
        <is>
          <t>편입 후</t>
        </is>
      </c>
      <c r="N15" s="40" t="inlineStr">
        <is>
          <t>Closed</t>
        </is>
      </c>
      <c r="O15" s="42" t="n">
        <v>27.75</v>
      </c>
      <c r="P15" s="41" t="inlineStr">
        <is>
          <t>CJ E&amp;M Corporation</t>
        </is>
      </c>
      <c r="Q15" s="41" t="inlineStr">
        <is>
          <t>-</t>
        </is>
      </c>
      <c r="R15" s="41" t="inlineStr">
        <is>
          <t>CJ E&amp;M Corporation (KOSE:A130960) agreed to acquire remaining minority stake in Orion Cinema Network Co., Ltd. for KRW 29.8 billion in stock on August 21, 2013. CJ E&amp;M will issue 0.651406 shares for every share of Orion. Pursuant to the transaction, Orion Cinema will be dissolved. The transaction is expected to close on December 1, 2013. As of September 4, 2013, the merger ratio was amended. CJ E&amp;M will issue 0.648594 share for every share of Orion. CJ E&amp;M will issue 0.8 million shares of its common stock. PricewaterhouseCoopers Korea acted as accountant for CJ E&amp;M.</t>
        </is>
      </c>
      <c r="S15" s="41" t="inlineStr">
        <is>
          <t>Media Platforms</t>
        </is>
      </c>
      <c r="T15" s="41" t="inlineStr">
        <is>
          <t>Broadcasting Channel</t>
        </is>
      </c>
      <c r="U15" s="41" t="inlineStr">
        <is>
          <t>MA-1 그룹이 매수자</t>
        </is>
      </c>
      <c r="V15" s="41" t="inlineStr">
        <is>
          <t>합병</t>
        </is>
      </c>
      <c r="W15" s="41" t="inlineStr">
        <is>
          <t>MA② 기존 지분 확대</t>
        </is>
      </c>
      <c r="X15" s="41" t="n"/>
      <c r="Y15" s="40" t="inlineStr">
        <is>
          <t>False</t>
        </is>
      </c>
      <c r="Z15" s="41" t="inlineStr">
        <is>
          <t>MA② 기존 지분 확대</t>
        </is>
      </c>
      <c r="AA15" s="41" t="inlineStr">
        <is>
          <t>편입 후 (CJ ENM 전신 계보: CJ E&amp;M(씨제이이앤엠㈜), 2018 CJ ENM 계보로 합병 — 2018-07-01 CJ오쇼핑에 흡수합병. 거래 당시 오리온시네마네트워크는 CJ E&amp;M이 90.27%를 가진 연결 종속회사)</t>
        </is>
      </c>
      <c r="AB15" s="41" t="inlineStr">
        <is>
          <t>조건 변경 후 완료 (합병기일 2013-12-01; 합병등기 예정일 2013-12-02(실제 등기일은 공시로 미확인); 2013-09-04 변경이사회로 OCN 합병비율 0.6514056→0.6485944 하향. 간이합병이라 OCN 주주총회는 이사회 승인으로 갈음, OCN 주주 ㈜중앙일보사의 주식매수청구 없음(청구는 바둑TV·온게임 주주만, 증권발행실적보고서))</t>
        </is>
      </c>
      <c r="AC15" s="41" t="inlineStr">
        <is>
          <t>약 27,512,831,700원 (계산: ㈜중앙일보사 보유 1,135,721주(9.73%) × 합병비율 0.6485944 = CJ E&amp;M 주식 736,622주(단주 버림) × 합병가액 37,350원; = 1,135,721주 × OCN 합병가액 24,225원 ≈ 27,512,841,225원). 대가는 전액 CJ E&amp;M 주식(자기주식·신주 혼합 배정), 현금 없음. 정정 전 조건(0.6514056·24,330원)이면 약 27,632백만원</t>
        </is>
      </c>
      <c r="AD15" s="41" t="inlineStr">
        <is>
          <t>원자료와 불일치: 27,512.8백만원 = 24.63백만 달러 (계산: Fed H.10 2013-08-21 1,116.86원/달러, 원자료 27.75 대비 −11.2%). 합병기일 무렵 환율(2013-11-29 1,057.76원)이면 26.01백만 달러로 ±10% 이내</t>
        </is>
      </c>
      <c r="AE15" s="41" t="inlineStr">
        <is>
          <t>2013-08-21</t>
        </is>
      </c>
      <c r="AF15" s="41" t="inlineStr">
        <is>
          <t>기준 분류 유지(MA② 기존 지분 확대): CJ E&amp;M이 90.27%를 가진 종속회사의 잔여 9.73%(그룹 밖 주주 ㈜중앙일보사 단독)를 흡수합병으로 정리. 원자료 금액 'KRW 29.8 billion'은 공시 조건(736,622주 × 37,350원 = 275.1억원)으로 재현되지 않으며, 추정: 736,622주에 CJ E&amp;M 주가 약 40,450원(발표 이후 시세)을 곱한 값으로 보임. 'merger ratio amended … 0.648594 share'는 공시(0.6485944, 2013-09-04)와 일치. 'CJ E&amp;M will issue 0.8 million shares'는 5개사 합병 전체 신주(795,565주) 기준. 원자료 sellers '-'는 실제로는 ㈜중앙일보사. 상태는 원자료 Closed를 '조건 변경 후 완료'로 구체화(발표 2주 뒤 2013-09-04 OCN 합병비율 하향 정정 후 그 조건으로 완료)</t>
        </is>
      </c>
      <c r="AG15" s="41" t="inlineStr">
        <is>
          <t>OCN 지분 계보의 마지막 단계: C002(2006 OCN 증자, 중앙일보가 실권해 9.73%로 희석) → C004(2010-06 CJ오쇼핑이 OCN 90.27%를 가진 온미디어 인수) → C009(2011-03 CJ E&amp;M이 온미디어 흡수, OCN 90.27% 직접 보유) → C012(2013-12 OCN 흡수합병으로 100%). C011(바둑TV)과 같은 합병(event_group C011). 중앙일보의 OCN 지분 기원: OCN이 1999년 ㈜중앙일보의 Catch One 채널사업권을 양수(매수가 74억원)한 데서 비롯된 것으로 보임(추정, OCN 2006 감사보고서 주석). 합병비율 변경 사유는 'OCN 매출 추정 가정의 변경에 따른 수정'(수익가치 28,184→28,009원) — 공시 후 2주 만에 소수주주 몫을 줄인 조정. 회계상 동일지배 합병이라 장부가 승계. 합병 후 OCN 채널은 CJ E&amp;M 방송부문→CJ ENM 미디어플랫폼 부문에서 계속 운영(2016 사업보고서 채널 목록 'OCN | 드라마ㆍ영화')</t>
        </is>
      </c>
      <c r="AH15" s="41" t="inlineStr">
        <is>
          <t>씨제이이앤엠㈜ (CJ E&amp;M, 코스닥 130960; CJ㈜ 40.19%가 최대주주인 CJ 계열 MPP·엔터테인먼트 회사, 2018-07-01 CJ오쇼핑에 흡수합병돼 현 CJ ENM)</t>
        </is>
      </c>
      <c r="AI15" s="41" t="inlineStr">
        <is>
          <t>"5개 방송 자회사들을 통합하여 비용 절감 및 관리조직 일원화 등 경영 효율성을 증대하기 위함" (회사합병결정 합병목적) / "5개 PP(방송채널사용사업) 자회사들을 하나로 통합하여 비용 절감 및 관리조직 일원화 등 운영의 효율화를 도모하고, MPP(복수방송채널사용사업자)로서 합병회사의 브랜드 아이덴티티를 강화" (주요사항보고서 합병의 배경)</t>
        </is>
      </c>
      <c r="AJ15" s="41" t="inlineStr">
        <is>
          <t>케이블·IPTV용 방송채널(MPP, tvN·Mnet·OCN 등 18개 채널 브랜드)과 게임·영화·음악/공연. 2012 연결 매출 1,394,585백만원 중 방송부문 764,151백만원(54.8%)·영업이익 44,554백만원(2012 사업보고서 사업부문별 요약)</t>
        </is>
      </c>
      <c r="AK15" s="41" t="inlineStr">
        <is>
          <t>핵심</t>
        </is>
      </c>
      <c r="AL15" s="41" t="inlineStr">
        <is>
          <t>OCN(영화·장르 채널 OCN·Super Action·Catch On·On Style 등 운영, 2012 매출 2,429억원)은 CJ E&amp;M 방송부문 최대 자회사로 인수 주체 주력 사업 그 자체; 그룹 정점 현 CJ ENM의 미디어플랫폼 부문에서도 OCN 채널을 계속 운영</t>
        </is>
      </c>
      <c r="AM15" s="41" t="inlineStr">
        <is>
          <t>1,777,340,322천원 (CJ E&amp;M 별도, 2013-06-30; 증권발행실적보고서 '합병 전' 요약재무의 부채와자본총계이며 2013 반기보고서 별도 재무상태표 자산총계 1,777,340백만원과 일치. 같은 증권발행실적보고서 표의 CJ E&amp;M 자산총계 2,294,779,980천원은 투자자산 517,439,659천원이 이중 합산된 표기 오류(차이 517,439,658천원). 참고: 연결 2013-06-30 자산총계 2,092,975백만원)</t>
        </is>
      </c>
      <c r="AN15" s="41" t="inlineStr">
        <is>
          <t>acq_total_assets와 같음 (인수 주체 CJ E&amp;M이 상장 지배회사 자신). 참고: 직전 회계연도말 2012-12-31 연결 총자산 2,090,977,463,021원</t>
        </is>
      </c>
      <c r="AO15" s="41" t="inlineStr">
        <is>
          <t>계산: 1.55 (27,512.8백만원 ÷ 별도 1,777,340백만원, 2013-06-30); 연결 2012-12-31 기준 1.32</t>
        </is>
      </c>
      <c r="AP15" s="41" t="inlineStr">
        <is>
          <t>계산: 2.37 (27,512.8백만원 ÷ 별도 자기자본 1,158,968백만원, 2013-06-30)</t>
        </is>
      </c>
      <c r="AQ15" s="41" t="inlineStr">
        <is>
          <t>계산: 1,416,929,171,400원 (발표 직전 거래일 2013-08-20 종가 37,350원 × 발행주식총수 37,936,524주(자기주식 377,618주 포함); 주요사항보고서 합병가액 산정표)</t>
        </is>
      </c>
      <c r="AR15" s="41" t="inlineStr">
        <is>
          <t>합병가액·비율은 CJ E&amp;M 주요사항보고서 최종 정정(20130912000216)과 회사합병결정 정정(20130904900112), 중앙일보 보유 주식수는 증권발행실적보고서(20131206000312), 자기자본·총자산은 같은 보고서의 2013-06-30 별도 요약. 공시에 총자산대비 항목이 없어 직접 계산</t>
        </is>
      </c>
      <c r="AS15" s="41" t="inlineStr">
        <is>
          <t>KRX:130960</t>
        </is>
      </c>
      <c r="AT15" s="41" t="inlineStr">
        <is>
          <t>인수 주체 CJ E&amp;M(코스닥 130960, 2018-07 상장폐지 — Yahoo 시세 없음; 발표 직전 1개월 일별 종가는 주요사항보고서 수록). 대상 OCN은 비상장. 거래 규모가 시가총액의 1.9%라 주가 충격은 작을 것. 상대방 중앙일보는 비상장</t>
        </is>
      </c>
      <c r="AU15" s="41" t="inlineStr">
        <is>
          <t>2013-08-21: DART CJ E&amp;M '회사합병결정'(5개 방송 자회사 흡수합병); 2013-08-23 오리온시네마네트워크 '회사합병결정'. 사전 보도는 찾지 못함</t>
        </is>
      </c>
      <c r="AV15" s="41" t="inlineStr">
        <is>
          <t>1999-05-18: OCN 설립, 1999년 ㈜대우 DCN·㈜중앙일보 Catch One 채널사업권 양수; 2000-06: 온미디어 설립 시 50.48% 현물출자; 2006-11-14: 온미디어 주주배정 증자 실권주 인수로 90.27%(C002), 중앙일보 9.73%; 2010-06: 온미디어의 CJ오쇼핑 피인수(C004); 2011-03-01: 온미디어 흡수로 CJ E&amp;M이 90.27% 직접 보유(C009); 2011: OCN 매출 222,297백만원·영업이익 30,929백만원(2012 감사보고서 비교표시 32,032백만원); 2012: 매출 242,856백만원·영업이익 33,657백만원·순이익 22,805백만원, 자산 252,482·자본 216,738백만원</t>
        </is>
      </c>
      <c r="AW15" s="41" t="inlineStr">
        <is>
          <t>2013-09-04: OCN 합병비율 하향 정정(0.6514056→0.6485944, 'OCN 매출 추정 가정의 변경'); 2013-12-01: 합병기일 — OCN 법인 소멸, ㈜중앙일보사 보유 1,135,721주에 CJ E&amp;M 주식 736,622주 교부(신주권 교부 예정 2013-12-16·합병신주 상장 예정 2013-12-17), 채널은 CJ E&amp;M 방송부문으로; 2013: OCN 매출 242,595백만원·영업이익 23,250백만원(예측 271,812·45,918 대비 11%·49% 미달), 2014: 224,274·34,944백만원(예측 293,483·58,767 대비 24%·41% 미달, '방송 광고시장의 업황 부진'; CJ E&amp;M 2014 사업보고서 합병 사후 비교표); 2016-05: CJ E&amp;M 드라마 사업본부를 스튜디오드래곤으로 물적분할(OCN 채널은 CJ E&amp;M에 잔류, 2016 사업보고서 채널 목록 'OCN | 드라마ㆍ영화'); 2018-07-01: CJ오쇼핑이 CJ E&amp;M 흡수합병, CJ ENM 출범 — OCN은 CJ ENM 미디어플랫폼 부문 채널로 계속; 2020-03-01: CJ ENM이 채널CGV·수퍼액션을 'OCN Movies'·'OCN Thrills'로 개명해 OCN 패밀리 브랜드로 재편(CJ ENM 뉴스룸 2020-03-02); 2025: CJ ENM 미디어플랫폼 부문 외부매출 1조 3,416억원·영업이익 13억원</t>
        </is>
      </c>
      <c r="AX15" s="41" t="inlineStr">
        <is>
          <t>확인 안 됨 (이 합병은 최상위 지배기업 CJ㈜의 동일지배 종속기업 간 합병으로 장부가 승계 — 새 영업권 없음, CJ E&amp;M 2013 연결감사보고서 주석 35. OCN 관련 영업권은 CJ E&amp;M 방송사업부문 → CJ ENM 미디어플랫폼사업부문 현금창출단위에 포함돼 손상검사. 2013 영업권 손상 957,306천원(같은 해 처분)과 2017 853,984천원은 대상 미특정. CJ ENM 2023 사업보고서 연결 주석: 미디어플랫폼 CGU 영업권 376,118,569천원, 그해 전체 영업권 손상 114,292,880천원은 '사업부문 재구분' 후 회수가능액 미달분으로만 기재돼 CGU 미특정(보도상 피프스시즌 관련, 기사 본문 미대조). CJ ENM 2025 사업보고서: 미디어플랫폼 CGU 영업권 371,615,748천원 유지. 2014~2016·2018~2022·2024 주석은 대조하지 않음)</t>
        </is>
      </c>
      <c r="AY15" s="41" t="inlineStr">
        <is>
          <t>동일지배 합병·그룹 내 이전으로 새 영업권·투자주식 평가가 생기지 않음</t>
        </is>
      </c>
      <c r="AZ15" s="41" t="inlineStr">
        <is>
          <t>2011: 222,297,461,052원; 2012: 242,856,440,260원</t>
        </is>
      </c>
      <c r="BA15" s="41" t="inlineStr">
        <is>
          <t>2013: 242,595백만원 (참고: 합병기일까지 2013-01~11 224,097,517천원); 2014: 224,274백만원; 최근 2025(대리지표): CJ ENM 미디어플랫폼 부문 외부매출 1,341,617백만원 — OCN 단독 실적은 2015년 이후 미공시</t>
        </is>
      </c>
      <c r="BB15" s="41" t="inlineStr">
        <is>
          <t>2011: 32,031,931,093원 (2012 감사보고서 비교표시 — 영업이익 구분표시 회계정책 변경을 소급한 값으로 2012와 같은 기준; 2011 감사보고서 원표시는 30,929,197,125원); 2012: 33,656,826,184원</t>
        </is>
      </c>
      <c r="BC15" s="41" t="inlineStr">
        <is>
          <t>2013: 23,250백만원; 2014: 34,944백만원 (합병 전 예측 45,918·58,767백만원); 최근 2025(대리지표): CJ ENM 미디어플랫폼 부문 영업이익 1,332,256천원</t>
        </is>
      </c>
      <c r="BD15" s="41" t="inlineStr">
        <is>
          <t>인수 전은 OCN 별도 K-IFRS 감사보고서(2011: 20120328000227, 2012: 20130326000223; 12월 결산). 인수 후 2013·2014는 CJ E&amp;M 2014 사업보고서(20150331004213) '합병등 전후의 재무사항 비교표' 실적(1차연도 2013·2차연도 2014로 판단; 합병 후 내부 사업 기준), 2013 1~11월은 CJ E&amp;M 2013 연결 주석 35. 2025는 CJ ENM 2025 사업보고서(20260318001469) 미디어플랫폼사업 부문으로 tvN·티빙 등이 섞인 대리지표</t>
        </is>
      </c>
      <c r="BE15" s="41" t="inlineStr">
        <is>
          <t>CJ E&amp;M 2014 사업보고서 합병 사후 비교표: OCN 2014 매출 224,274백만원(예측 293,483, 괴리 24%)·영업이익 34,944백만원(예측 58,767, 41%), 설명 "방송 광고시장의 업황 부진으로 인해 매출 괴리율이 발생 … 킬러 콘텐츠 확보 및 제작역량 강화를 위해 제작투자를 계획대로 진행함에 따라 예측치와의 큰 괴리율". 이 합병을 다룬 IR·어닝콜 언급은 찾지 못함</t>
        </is>
      </c>
      <c r="BF15" s="40" t="inlineStr">
        <is>
          <t>완료</t>
        </is>
      </c>
      <c r="BG15" s="40" t="inlineStr">
        <is>
          <t>2026-10-26</t>
        </is>
      </c>
    </row>
    <row r="16" ht="72" customHeight="1">
      <c r="A16" s="40" t="inlineStr">
        <is>
          <t>C013</t>
        </is>
      </c>
      <c r="B16" s="40" t="inlineStr">
        <is>
          <t>CJ ENM</t>
        </is>
      </c>
      <c r="C16" s="40" t="inlineStr">
        <is>
          <t>2014-05-07</t>
        </is>
      </c>
      <c r="D16" s="41" t="inlineStr">
        <is>
          <t>CJ Educations Corporation</t>
        </is>
      </c>
      <c r="E16" s="40" t="n">
        <v>150</v>
      </c>
      <c r="F16" s="40" t="inlineStr">
        <is>
          <t>False</t>
        </is>
      </c>
      <c r="G16" s="40" t="n"/>
      <c r="H16" s="40" t="inlineStr">
        <is>
          <t>MA②</t>
        </is>
      </c>
      <c r="I16" s="40" t="inlineStr">
        <is>
          <t>MA②</t>
        </is>
      </c>
      <c r="J16" s="40" t="inlineStr">
        <is>
          <t>같음</t>
        </is>
      </c>
      <c r="K16" s="40" t="inlineStr">
        <is>
          <t>있음</t>
        </is>
      </c>
      <c r="L16" s="40" t="inlineStr">
        <is>
          <t>일치</t>
        </is>
      </c>
      <c r="M16" s="40" t="inlineStr">
        <is>
          <t>편입 후</t>
        </is>
      </c>
      <c r="N16" s="40" t="inlineStr">
        <is>
          <t>Closed</t>
        </is>
      </c>
      <c r="O16" s="42" t="n">
        <v>1.64</v>
      </c>
      <c r="P16" s="41" t="inlineStr">
        <is>
          <t>CJ ENM CO., Ltd. (KOSDAQ:A035760)</t>
        </is>
      </c>
      <c r="Q16" s="41" t="inlineStr">
        <is>
          <t>-</t>
        </is>
      </c>
      <c r="R16" s="41" t="inlineStr">
        <is>
          <t>CJ O Shopping Co., Ltd. (KOSDAQ:A035760) acquired the remaining 5.21% stake in CJ Educations Corporation for KRW 1.7 billion in cash on April 30, 2014. CJ O Shopping acquired 1.5 million shares of CJ Educations Corporation at a price of KRW 1120 per share.</t>
        </is>
      </c>
      <c r="S16" s="41" t="inlineStr">
        <is>
          <t>Education</t>
        </is>
      </c>
      <c r="T16" s="41" t="inlineStr">
        <is>
          <t>Education / Childcare</t>
        </is>
      </c>
      <c r="U16" s="41" t="inlineStr">
        <is>
          <t>MA-1 그룹이 매수자</t>
        </is>
      </c>
      <c r="V16" s="41" t="inlineStr">
        <is>
          <t>기존 자회사 잔여지분</t>
        </is>
      </c>
      <c r="W16" s="41" t="inlineStr">
        <is>
          <t>MA② 기존 지분 확대</t>
        </is>
      </c>
      <c r="X16" s="41" t="n"/>
      <c r="Y16" s="40" t="inlineStr">
        <is>
          <t>False</t>
        </is>
      </c>
      <c r="Z16" s="41" t="inlineStr">
        <is>
          <t>MA② 기존 지분 확대</t>
        </is>
      </c>
      <c r="AA16" s="41" t="inlineStr">
        <is>
          <t>편입 후 (매수자 ㈜씨제이오쇼핑은 현 CJ ENM 법인 자신: DART 고유번호 00265324, 2018-07-01 CJ E&amp;M을 흡수합병하고 CJ ENM으로 사명 변경. 대상 CJ에듀케이션즈는 2011-11-16 CJ오쇼핑의 유상증자 참여로 종속회사가 됐고 2013-12-31 현재 지분 94.79%의 연결 종속회사 — CJ오쇼핑 2013 사업보고서 20140331003236)</t>
        </is>
      </c>
      <c r="AB16" s="41" t="inlineStr">
        <is>
          <t>완료 (2014-04-30 주식 취득, 지분율 94.79%→100.00%)</t>
        </is>
      </c>
      <c r="AC16" s="41" t="inlineStr">
        <is>
          <t>1,680,000,000원 (보통주 1,500,000주 × 1,120원, 현금; 공정위 공시 '금액(천원) 1,680,000')</t>
        </is>
      </c>
      <c r="AD16" s="41" t="inlineStr">
        <is>
          <t>원자료와 일치 (1,680백만원 ÷ 1,029.44원/달러 = USD 1.63백만; Yahoo Finance KRW=X 2014-04-30 종가 적용, 계산)</t>
        </is>
      </c>
      <c r="AE16" s="41" t="inlineStr">
        <is>
          <t>2014-05-07</t>
        </is>
      </c>
      <c r="AF16" s="41" t="inlineStr">
        <is>
          <t>기준 분류 유지(MA②): CJ오쇼핑은 2011-11부터 CJ에듀케이션즈의 지배주주였다(2012말 70.00%, 2013-02-15 주주배정 증자에 단독 참여해 94.79%). 이 거래로 비지배주주 지분 5.21%를 사들여 100% 자회사로 만들었다. CJ오쇼핑 2014 사업보고서 연결주석은 이 거래를 '지배력을 상실하지 않으면서 소유지분율이 증가한 거래'로 처리했다(지분취득대가 1,680,000천원, 비지배지분 증감 18,183천원, 기타불입자본 감소 1,698,183천원). 원자료 설명란의 지분·주식수·단가·일자(5.21%, 150만주, 1,120원, 2014-04-30)는 공시와 일치하고, 'KRW 1.7 billion'은 1,680백만원을 반올림한 값이다. 원자료 sellers '-'에 해당하는 매도자는 공시에 '기타 소계(C)'(동일인 측이 아닌 주주)로만 표시돼 이름을 알 수 없다</t>
        </is>
      </c>
      <c r="AG16" s="41" t="inlineStr">
        <is>
          <t>단독 행(묶음 안 다른 거래와 무관). 대상회사 계보: ㈜올엠인터랙티브(2011-01-04 설립) → 2011-11-16 CJ오쇼핑이 유상증자로 인수 → 씨제이에듀케이션즈㈜로 사명 변경(변경일 미확인) → 이 거래로 100% → 2014-12-31 CJ오쇼핑에 1:0 무증자 흡수합병(이사회 2014-10-27, CJ오쇼핑 쪽은 소규모합병). 사업: 합병 주요사항보고서는 '교육서비스업(영유아)', CJ오쇼핑 연결주석은 '소프트웨어 개발 및 공급'으로 적었다. 언론은 '영유아 교육 콘텐츠 전문 기업'이며 태블릿 기반 학습 프로그램 '나는생각 한글' 등을 낸다고 소개했고(아주경제 2013-11-25), 이 상품은 CJ오쇼핑 TV홈쇼핑에서 팔렸다(뉴스토마토 2013-03-21). 대상회사는 이 거래 전후 모두 큰 영업손실을 냈고(2013 영업손실 104억원), 2014-09-30 자본총계가 -4,322백만원으로 완전자본잠식이었다(합병종료보고서). CJ오쇼핑의 누적 출자는 2011년 약 5,999백만원(계산: 2013말 장부금액 17,899,000천원 − 2013 증자 11,900,000천원) + 2013년 11,900백만원 + 이 거래 1,680백만원 = 19,579,000천원으로, 2014 사업보고서 종속기업투자 '대체' 금액과 일치한다. 이 거래는 그중 마지막 약 8.6%에 불과해, 독립된 '인수'라기보다는 정리 수순(100% 확보 → 8개월 뒤 흡수합병 → 이듬해 영업권 전액 손상)의 한 단계로 보는 것이 맞다. 별도 인수 발표나 보도자료는 없고, 대상회사 명의의 공정거래법 대규모기업집단 공시가 유일한 공식 공시다. 조사 한계: 매도한 비지배주주의 신원, 사명 변경일, 합병 후 교육사업이 언제까지 이어졌는지는 DART와 한국어 웹 검색 4회로 찾지 못했다. 참고: CJ에듀케이션즈는 이재현 CJ그룹 회장의 장녀 이경후가 2011-12~2013-09 근무한 회사로 보도됐다(아이뉴스24 2013-10-11)</t>
        </is>
      </c>
      <c r="AH16" s="41" t="inlineStr">
        <is>
          <t>㈜씨제이오쇼핑 (CJ O Shopping, 코스닥 035760; CJ㈜ 40.06% 자회사; 현 CJ ENM 법인. TV홈쇼핑 사업자이자 CJ헬로비전 53.92% 등을 보유한 연결 지배회사)</t>
        </is>
      </c>
      <c r="AI16" s="41" t="inlineStr">
        <is>
          <t>미확인 — 이 지분 취득의 목적을 밝힌 공시·보도자료가 없다(공정위 공시는 변동 내역만 적는다). 참고: 8개월 뒤 같은 회사를 흡수합병하며 밝힌 합병목적 "조직 효율화, 중복비용 제거 등을 통한 사업 및 운영 효율화 도모" (CJ에듀케이션즈 회사합병결정 공시, 2014-10-27)</t>
        </is>
      </c>
      <c r="AJ16" s="41" t="inlineStr">
        <is>
          <t>TV홈쇼핑 중심의 신유통(TV·카탈로그·인터넷·모바일 커머스): 2013 연결 매출 2,513,496백만원 중 신유통 1,389,514백만원, 유선방송업(CJ헬로비전) 1,180,680백만원, 엔터테인먼트 94,382백만원, 기타 17,083백만원(부문 금액은 연결조정 전, CJ오쇼핑 2013 사업보고서 영업부문). 별도 매출 1,260,652백만원 중 대행매출이 65.88%</t>
        </is>
      </c>
      <c r="AK16" s="41" t="inlineStr">
        <is>
          <t>인접</t>
        </is>
      </c>
      <c r="AL16" s="41" t="inlineStr">
        <is>
          <t>대상 CJ에듀케이션즈는 영유아 교육 콘텐츠·학습 프로그램 개발사라 CJ오쇼핑의 사업(상품 판매 중개)과는 다르다. 그러나 대표 상품 '나는생각 한글'을 CJ오쇼핑 TV홈쇼핑에서 팔았고 주 고객이 20~30대 부모로 홈쇼핑 고객군과 겹친다. 플랫폼에 공급되는 상품·콘텐츠 회사이므로 '인접'으로 본다. 그룹 정점 CJ ENM(현재 미디어·커머스) 기준으로도 커머스 부문에 붙은 인접 영역이고, 미디어 부문과는 관련이 없다</t>
        </is>
      </c>
      <c r="AM16" s="41" t="inlineStr">
        <is>
          <t>1,136,934,506천원 (㈜씨제이오쇼핑 별도, 2013-12-31; 2013 사업보고서 요약재무정보. CJ에듀케이션즈 회사합병결정 공시의 CJ오쇼핑 2013년 별도 자산총계 1,136,934백만원과 일치)</t>
        </is>
      </c>
      <c r="AN16" s="41" t="inlineStr">
        <is>
          <t>acq_total_assets와 같음 (인수 주체가 상장 지배회사 자신). 연결 기준 총자산 3,030,942,895천원 (CJ오쇼핑 연결, 2013-12-31; 2013 사업보고서 요약 연결재무정보)</t>
        </is>
      </c>
      <c r="AO16" s="41" t="inlineStr">
        <is>
          <t>계산: 0.15 (1,680백만원 ÷ CJ오쇼핑 별도 총자산 1,136,935백만원, 2013-12-31). 연결 총자산(3,030,943백만원) 대비 0.06. 주요사항보고서 없음</t>
        </is>
      </c>
      <c r="AP16" s="41" t="inlineStr">
        <is>
          <t>계산: 0.30 (1,680백만원 ÷ CJ오쇼핑 별도 자본총계 567,185백만원, 2013-12-31)</t>
        </is>
      </c>
      <c r="AQ16" s="41" t="inlineStr">
        <is>
          <t>계산: 2,292,751,655,400원 (발표 직전 거래일 2014-05-02 종가 369,400원 × 발행주식 6,206,691주). 주식수 = 2013-12-31 6,205,272주 + 2014-02-28 스톡옵션 행사 187주 + 2014-04-10 행사 1,232주(2014 사업보고서 자본금 변동표). 참고: 취득일 직전 거래일 2014-04-29 종가 356,700원</t>
        </is>
      </c>
      <c r="AR16" s="41" t="inlineStr">
        <is>
          <t>총자산·자본: CJ오쇼핑 2013-12-31 별도·연결(2013 사업보고서 20140331003236). 거래 직전 분기말(2014-03-31) 값 대신 감사받은 직전 연도말 값을 썼다. 시가총액: Yahoo Finance 035760.KQ 일별 close. 분할 이벤트가 2010-09 인적분할(0.55:1) 하나뿐이라 2014년 close는 당시 실제 종가로 본다(adjclose는 배당 조정값이라 쓰지 않음). 거래금액은 공정위 공시 20140507000681</t>
        </is>
      </c>
      <c r="AS16" s="41" t="inlineStr">
        <is>
          <t>KRX:035760</t>
        </is>
      </c>
      <c r="AT16" s="41" t="inlineStr">
        <is>
          <t>인수 주체 ㈜씨제이오쇼핑(코스닥, 현 CJ ENM과 같은 종목코드). 대상 CJ에듀케이션즈는 비상장. 거래 금액이 시가총액의 0.07%라 주가 반응 분석에는 맞지 않는다</t>
        </is>
      </c>
      <c r="AU16" s="41" t="inlineStr">
        <is>
          <t>2014-05-07: DART 공정거래법 공시 '최대주주등의주식보유변동'(제출인 씨제이에듀케이션즈, 변동일 2014-04-30). 그 전의 보도·조회공시는 찾지 못함(CJ오쇼핑 2014-01~06 공시 목록에 관련 공시 없음)</t>
        </is>
      </c>
      <c r="AV16" s="41" t="inlineStr">
        <is>
          <t>2011-01: ㈜올엠인터랙티브 설립(2011-01-04); 2011-11: CJ오쇼핑 이사회 '타법인 출자 승인의 건'(2011-11-03) 뒤 유상증자(2011-11-16)로 인수, 연결 신규 편입(2011말 자산 6,608백만원); 2011: 매출 254백만원·영업손실 916백만원(검토받은 재무제표); 2012-12: CJ오쇼핑 지분 70.00%; 2012: 매출 155백만원·영업손실 5,187백만원; 2013-02: 주주배정 유상증자 3,400만주 중 CJ오쇼핑만 2,380만주(11,900백만원, 주당 500원) 인수, 지분 70.00%→94.79%; 2013-03: 태블릿 기반 '나는생각 한글'을 CJ오쇼핑 TV홈쇼핑에서 처음 판매(약 6억원); 2013-11: 국제유아교육박람회 참가('나는생각' 한글·사고력·영어); 2013: 매출 9,074백만원·영업손실 10,417백만원·당기순손실 10,574백만원, 2013말 자본총계 1,830백만원</t>
        </is>
      </c>
      <c r="AW16" s="41" t="inlineStr">
        <is>
          <t>2014-04: 잔여 5.21%(150만주)를 1,680백만원에 취득해 100% 자회사; 2014-10: 양사 이사회 흡수합병 결정(2014-10-27, 1:0 무증자, 목적 '조직 효율화, 중복비용 제거'), 2014-09-30 CJ에듀케이션즈 자본총계 -4,322백만원; 2014-12: 합병기일 2014-12-31, 법인 소멸(합병종료보고서); 2014: 매출 1,321백만원·영업손실 7,730백만원; 2015: CJ오쇼핑 별도 재무제표에서 합병으로 생긴 'CJ에듀케이션즈' 영업권 1,675,555천원 전액 손상; 2018-07: CJ오쇼핑이 CJ E&amp;M을 흡수합병해 CJ ENM 출범. 합병 후 교육사업의 존속·종료 시점은 미확인</t>
        </is>
      </c>
      <c r="AX16" s="41" t="inlineStr">
        <is>
          <t>있음 (2015, CJ오쇼핑 별도 재무제표의 영업권 'CJ에듀케이션즈(주)' 1,675,555천원 전액 손상차손 — CJ오쇼핑 2015 사업보고서 20160330003245 별도 주석 15 '당사는 당기 중 영업권 1,675,555천원에 대하여 전액 손상차손을 인식'). 이 영업권은 2014-12-31 합병 때 별도 장부에 생긴 것이다(2014 사업보고서 별도 주석 15: 당기말 1,675,555천원, 전기말 '-'). 별도 종속기업투자주식(취득원가 합계 19,579,000천원)은 합병일까지 손상 없이 '대체' 처리됐다. 연결 영업권 표(2014 사업보고서)는 CJ에듀케이션즈를 따로 표시하지 않는다('기타' 3,126,311천원에 들어 있는지는 확인 못함)</t>
        </is>
      </c>
      <c r="AY16" s="41" t="inlineStr">
        <is>
          <t>수집·검토 기록에 인수 뒤 손상이 적혀 있음</t>
        </is>
      </c>
      <c r="AZ16" s="41" t="inlineStr">
        <is>
          <t>2012: 155백만원; 2013: 9,074백만원 (CJ에듀케이션즈 별도, K-IFRS; 2013은 천원 단위 9,074,337천원)</t>
        </is>
      </c>
      <c r="BA16" s="41" t="inlineStr">
        <is>
          <t>2014: 1,321,089천원 (합병 직전 마지막 사업연도, 2014-01-01~12-31); 2015 이후: 2014-12-31 CJ오쇼핑에 흡수합병돼 법인 소멸, 이어받은 사업의 별도 매출 공시 없음(미확인)</t>
        </is>
      </c>
      <c r="BB16" s="41" t="inlineStr">
        <is>
          <t>2012: -5,187백만원; 2013: -10,417백만원 (CJ에듀케이션즈 별도, K-IFRS; 2013 영업손실은 천원 단위 10,416,851천원)</t>
        </is>
      </c>
      <c r="BC16" s="41" t="inlineStr">
        <is>
          <t>2014: -7,729,732천원 (당기순손실 -9,053,174천원); 2015 이후: 합병으로 소멸, 별도 손익 공시 없음(미확인)</t>
        </is>
      </c>
      <c r="BD16" s="41" t="inlineStr">
        <is>
          <t>CJ에듀케이션즈 별도·K-IFRS·12월 결산. 2011~2013: CJ오쇼핑 합병 주요사항보고서(20141027000722)의 최근 3년 요약재무(제1기 2011은 올엠인터랙티브 재무제표로 일반기업회계기준, 안진 검토, 비감사; 2012·2013은 삼일 감사 적정). 2013·2014 천원 단위 값: CJ오쇼핑 2014 사업보고서(20150331003468) 연결주석 '종속기업 요약 경영성과'(내부거래 제거 전, 공정가치 조정 반영 후). 대상회사 자체 감사보고서는 DART 공시 목록(2008~2018 조회)에 없다</t>
        </is>
      </c>
      <c r="BE16" s="41" t="inlineStr">
        <is>
          <t>미확인 — CJ오쇼핑 2014년 IR 자료·실적발표에서 CJ에듀케이션즈 언급을 찾지 못함(DART의 '기업설명회(IR)개최' 공시는 일정만 있고 자료가 없음, 웹 검색 2회). 참고: 2015 사업보고서 회사의 개요는 합병 효과를 '조직 효율화, 중복비용 제거 등으로 사업 및 운영 효율화를 기대'라고만 적음</t>
        </is>
      </c>
      <c r="BF16" s="40" t="inlineStr">
        <is>
          <t>부분</t>
        </is>
      </c>
      <c r="BG16" s="40" t="inlineStr">
        <is>
          <t>2026-10-26</t>
        </is>
      </c>
    </row>
    <row r="17" ht="72" customHeight="1">
      <c r="A17" s="40" t="inlineStr">
        <is>
          <t>C014</t>
        </is>
      </c>
      <c r="B17" s="40" t="inlineStr">
        <is>
          <t>CJ ENM</t>
        </is>
      </c>
      <c r="C17" s="40" t="inlineStr">
        <is>
          <t>2015-11-02</t>
        </is>
      </c>
      <c r="D17" s="41" t="inlineStr">
        <is>
          <t>CJ Hellovision Co., Ltd., N Screen Service tving Business</t>
        </is>
      </c>
      <c r="E17" s="40" t="n">
        <v>141</v>
      </c>
      <c r="F17" s="40" t="inlineStr">
        <is>
          <t>False</t>
        </is>
      </c>
      <c r="G17" s="40" t="n"/>
      <c r="H17" s="40" t="inlineStr">
        <is>
          <t>MA①</t>
        </is>
      </c>
      <c r="I17" s="40" t="inlineStr">
        <is>
          <t>MA①</t>
        </is>
      </c>
      <c r="J17" s="40" t="inlineStr">
        <is>
          <t>같음</t>
        </is>
      </c>
      <c r="K17" s="40" t="inlineStr">
        <is>
          <t>식별 불가</t>
        </is>
      </c>
      <c r="L17" s="40" t="inlineStr">
        <is>
          <t>일치</t>
        </is>
      </c>
      <c r="M17" s="40" t="inlineStr">
        <is>
          <t>편입 후</t>
        </is>
      </c>
      <c r="N17" s="40" t="inlineStr">
        <is>
          <t>Closed</t>
        </is>
      </c>
      <c r="O17" s="42" t="n">
        <v>2.3</v>
      </c>
      <c r="P17" s="41" t="inlineStr">
        <is>
          <t>CJ E&amp;M Corporation</t>
        </is>
      </c>
      <c r="Q17" s="41" t="inlineStr">
        <is>
          <t>LG HelloVision Corp. (KOSE:A037560)</t>
        </is>
      </c>
      <c r="R17" s="41" t="inlineStr">
        <is>
          <t>CJ E&amp;M Corporation (KOSDAQ:A130960) agreed to acquire the N Screen Service tving business from CJ Hellovision Co., Ltd. (KOSE:A037560) for KRW 2.6 billion on November 2, 2015. As per amendment report, CJ E&amp;M Corporation (KOSDAQ:A130960) agreed to acquire the N Screen Service tving business from CJ Hellovision Co., Ltd. (KOSE:A037560) for KRW 2.6 billion on November 2, 2015. Under the revised amendment, CJ E&amp;M Corporation paid KRW 2.61 billion. The Board of Directors of CJ E&amp;M Corporation resolved the transaction on November 2, 2015.</t>
        </is>
      </c>
      <c r="S17" s="41" t="inlineStr">
        <is>
          <t>Media Platforms</t>
        </is>
      </c>
      <c r="T17" s="41" t="inlineStr">
        <is>
          <t>OTT / Streaming Platform</t>
        </is>
      </c>
      <c r="U17" s="41" t="inlineStr">
        <is>
          <t>MA-1 그룹이 매수자</t>
        </is>
      </c>
      <c r="V17" s="41" t="inlineStr">
        <is>
          <t>지분율 미기재(대개 100%·사업양수)</t>
        </is>
      </c>
      <c r="W17" s="41" t="inlineStr">
        <is>
          <t>MA① 경영권 인수</t>
        </is>
      </c>
      <c r="X17" s="41" t="n"/>
      <c r="Y17" s="40" t="inlineStr">
        <is>
          <t>False</t>
        </is>
      </c>
      <c r="Z17" s="41" t="inlineStr">
        <is>
          <t>MA① 경영권 인수</t>
        </is>
      </c>
      <c r="AA17" s="41" t="inlineStr">
        <is>
          <t>편입 후 (CJ ENM 전신 계보: 씨제이이앤엠㈜(CJ E&amp;M), 2018-07-01 CJ ENM(옛 CJ오쇼핑)에 흡수합병돼 CJ ENM 계보로 합병. 매도자 ㈜씨제이헬로비전도 당시 최대주주가 ㈜씨제이오쇼핑(현 CJ ENM 법인)인 CJ 계열회사였음 — CJ헬로비전 2015 사업보고서 20160330003207)</t>
        </is>
      </c>
      <c r="AB17" s="41" t="inlineStr">
        <is>
          <t>조건 변경 후 완료 (2016-01-31 거래일자; 최종 양수가액 3,228,000,000원으로 정산 — CJ E&amp;M 2016 사업보고서 20170331004920)</t>
        </is>
      </c>
      <c r="AC17" s="41" t="inlineStr">
        <is>
          <t>계약 체결 시 양수가액 2,612,000,000원(2015-11-02 자율공시; CJ헬로비전 최초 공시 2,600,000,000원은 같은 날 2,612,000,000원으로 기재정정) / 최종 양수가액 3,228,000,000원(2016-01-31 거래, CJ E&amp;M 2016 사업보고서)</t>
        </is>
      </c>
      <c r="AD17" s="41" t="inlineStr">
        <is>
          <t>원자료와 일치 (체결가 2,612백만원 ÷ 1,139.16원/달러 = USD 2.29백만; Yahoo Finance KRW=X 2015-11-02 종가, 계산). 최종 정산가 3,228백만원 ÷ 1,205.63원/달러(KRW=X 2016-01-29 종가, 거래일자 2016-01-31 직전 거래일) = USD 2.68백만으로 원자료 2.3 대비 +16.4%(계산)</t>
        </is>
      </c>
      <c r="AE17" s="41" t="inlineStr">
        <is>
          <t>2015-11-02</t>
        </is>
      </c>
      <c r="AF17" s="41" t="inlineStr">
        <is>
          <t>분류: 기준 분류 MA① 경영권 인수 유지(수집 단계의 MA④ 변경을 검토에서 되돌림). 근거: subtype_chk는 매수자·매도자가 추출 시점(2024-05) 그룹 계보(그때 그룹에 속한 회사와 그 전신)에 드는지로 판정한다. 매수자 CJ E&amp;M은 2018-07-01 CJ ENM에 합병된 전신이라 계보 안이지만, 매도자 ㈜씨제이헬로비전은 추출 시점에 LG HelloVision Corp.(원자료 sellers 표기, LG유플러스 계열)로 CJ ENM 계보 밖이다. 따라서 계보 밖 회사로부터 사업(티빙)을 양수한 구조 = MA①이며 원자료 분류와 같다. 다만 거래 당시에는 양수법인 CJ E&amp;M과 양도법인 CJ헬로비전이 서로를 '회사와 관계 : 계열회사'로 공시했고(20151102900267, 20151102800059), CJ헬로비전의 최대주주는 ㈜씨제이오쇼핑(현 CJ ENM 법인 자신)이었다(수집 기록 기준 53.92%). 즉 경제적으로는 당시 CJ그룹 계열사 간 사업 양수도였다. 추출 시점 뒤 그룹을 떠난 매도자를 계보 밖으로 볼지(MA①) 거래 당시 기준으로 MA④로 볼지는 사용자 확인 필요. 금액: 원자료 KRW 2.6bn·2.61bn은 계약 체결가(2,612,000,000원)이고, 공시는 '실사결과와 ... 자산, 부채 변동을 감안하여 정산하므로 최종양수도 가액은 변동될 수 있습니다'라고 밝혔으며, 실제 최종 거래금액은 3,228,000,000원(거래일자 2016.01.31)이다(조건 변경 후 완료). 원자료 설명란의 '이사회 결의(2015-11-02)'와 달리 자율공시는 이 양수계약이 이사회 개최 대상에 해당되지 않는다고 적었다.</t>
        </is>
      </c>
      <c r="AG17" s="41" t="inlineStr">
        <is>
          <t>사업양수(자산거래: 티빙의 무형자산·영업권 등 영업부문 일부). 2015-11-02 같은 날 CJ오쇼핑이 CJ헬로비전 지분 30%를 SK텔레콤에 양도하기로 결의하고 CJ헬로비전이 SK브로드밴드와 합병을 결정했다(CJ헬로비전 2015 사업보고서). 추정: 티빙은 이 매각 직전에 CJ헬로비전에서 CJ E&amp;M으로 떼어낸 것으로 보인다(근거: 같은 날 이사회 결의, 양도목적 '티빙스틱을 통한 TV OTT 사업 집중'). SKT 합병은 2016-07-25 SK브로드밴드의 합병계약 해제 통보로 무산(CJ헬로비전 자율공시 20160725800494). 묶음 내 C019(Tving Co.,Ltd)는 이 사업이 2020-10-01 물적분할돼 생긴 법인 관련 거래로 같은 사업 계보다. 이 거래는 주요사항보고서 제출 대상이 아닌 자율공시이며, CJ E&amp;M 측은 이사회개최 대상이 아니라고 적었다(원자료 comment의 '이사회 결의'는 CJ헬로비전 측 이사회 결의 2015-11-02와 맞음). 대상 사업의 인수 전 매출·이익은 CJ헬로비전 '부가서비스'(헬로폰·tving·헬로모바일 합산)에 묶여 분리 공시가 없어 미확인. 인수 후 2016~2020-09 티빙 실적도 CJ E&amp;M/CJ ENM 방송부문 안에 있어 별도 공시 미확인. CJ E&amp;M은 2018-07 합병으로 상장폐지돼 Yahoo Finance 일별 종가가 없어(조회 결과 'symbol may be delisted') 시가총액은 월평균 주가로 추정. 동일지배하 사업결합이므로 회계처리(장부금액법 여부)와 영업권 인식액은 미확인. 2017년 이후 CJ ENM 사업보고서·IR 자료, ㈜티빙 감사보고서는 예산 한도로 미조사.</t>
        </is>
      </c>
      <c r="AH17" s="41" t="inlineStr">
        <is>
          <t>씨제이이앤엠㈜ (CJ E&amp;M Corporation, 코스닥 130960; CJ㈜ 계열 상장사, 현 CJ ENM의 전신으로 2018-07-01 CJ오쇼핑에 흡수합병)</t>
        </is>
      </c>
      <c r="AI17" s="41" t="inlineStr">
        <is>
          <t>"자체 OTT(Over The Top) 플랫폼 강화" (CJ E&amp;M 기타주요경영사항 자율공시, 양수목적) / "티빙스틱을 통한 TV OTT(Over The Top) 사업 집중" (CJ헬로비전 자율공시, 양도목적)</t>
        </is>
      </c>
      <c r="AJ17" s="41" t="inlineStr">
        <is>
          <t>방송·영화·음악·공연 콘텐츠 사업. 2015년 연결 매출 1,347,314백만원 중 방송부문 909,478백만원(67.5%), 영화 238,346백만원(17.7%), 음악 184,112백만원(13.7%), 공연 15,378백만원(1.1%) (CJ E&amp;M 2015 사업보고서 사업부문별 요약). 방송부문 전략에 '모바일 OTT 기반의 디지털 유통 강화'가 포함</t>
        </is>
      </c>
      <c r="AK17" s="41" t="inlineStr">
        <is>
          <t>인접</t>
        </is>
      </c>
      <c r="AL17" s="41" t="inlineStr">
        <is>
          <t>CJ E&amp;M은 tvN·Mnet 등 채널(PP)과 콘텐츠 제작사였고, 티빙은 그 채널·VOD를 소비자에게 직접 유통하는 OTT 플랫폼으로 같은 가치사슬의 하류(유통) 영역이다. 인수 주체가 당시 상장 CJ 계열사 자신이고, 현 CJ ENM 정점 기준으로도 콘텐츠 기업의 자체 플랫폼 확보이므로 인접.</t>
        </is>
      </c>
      <c r="AM17" s="41" t="inlineStr">
        <is>
          <t>연결 총자산 2,357,385백만원, 연결 자본총계 1,505,703백만원 (2014-12-31, CJ E&amp;M 2015 사업보고서 요약 연결재무정보 전기 수치). 참고: 2015-12-31 연결 총자산 2,364,855백만원</t>
        </is>
      </c>
      <c r="AN17" s="41" t="inlineStr">
        <is>
          <t>acq_total_assets와 같음 (인수 주체 CJ E&amp;M이 상장사 자신)</t>
        </is>
      </c>
      <c r="AO17" s="41" t="inlineStr">
        <is>
          <t>계산: 0.11 (체결가 2,612백만원 / 2014-12-31 연결 총자산 2,357,385백만원); 최종가 기준 0.14 (3,228 / 2,357,385)</t>
        </is>
      </c>
      <c r="AP17" s="41" t="inlineStr">
        <is>
          <t>계산: 0.17 (2,612백만원 / 2014-12-31 연결 자본총계 1,505,703백만원); 최종가 기준 0.21 (3,228 / 1,505,703)</t>
        </is>
      </c>
      <c r="AQ17" s="41" t="inlineStr">
        <is>
          <t>추정: 약 3조 3,105억원 (2015년 10월 일평균 주가 85,471원 × 발행주식총수 38,732,089주; 10월 최저 81,300원~최고 91,000원 기준 범위 약 3조 1,489억~3조 5,246억원). 2015-10-30 실제 종가는 미확인</t>
        </is>
      </c>
      <c r="AR17" s="41" t="inlineStr">
        <is>
          <t>총자산·자본: 2014-12-31 연결(직전 회계연도말), CJ E&amp;M 2015 사업보고서(20160330003711). 주가: 같은 보고서 주가 및 주식거래실적의 2015년 10월 월간 통계(월최고 91,000·월최저 81,300·일평균 85,471원). 발행주식수 38,732,089주는 2015-12-31 기준(10월 말과 같다고 가정). 거래 비율은 공시에 없어 직접 계산.</t>
        </is>
      </c>
      <c r="AS17" s="41" t="inlineStr">
        <is>
          <t>KRX:130960</t>
        </is>
      </c>
      <c r="AT17" s="41" t="inlineStr">
        <is>
          <t>인수 주체 CJ E&amp;M이 코스닥 상장사(2018-07 합병으로 상장폐지). 양도법인 CJ헬로비전은 유가증권시장 상장사 KRX:037560(현 LG헬로비전). 주의: 2015-11-02 같은 날 SKT의 CJ헬로비전 지분 인수·SK브로드밴드 합병 결정이 함께 나와 이 날짜의 주가 반응을 티빙 양수만으로 해석하기 어렵다(교란). 거래 규모도 시총 대비 약 0.08%로 매우 작다.</t>
        </is>
      </c>
      <c r="AU17" s="41" t="inlineStr">
        <is>
          <t>2015-11-02 DART 자율공시: CJ E&amp;M 기타주요경영사항(자율공시)(영업양수체결)(20151102900267), CJ헬로비전 기타경영사항(자율공시)(20151102800021, 같은 날 기재정정 20151102800059). 사전 보도는 확인하지 못함</t>
        </is>
      </c>
      <c r="AV17" s="41" t="inlineStr">
        <is>
          <t>2010-06: CJ헬로비전이 국내 최초 웹TV '티빙(tving)' 개시; 2010-12: 티빙 가입자 100만 돌파; 2011-07: 가입자 200만 돌파; 2012-02: 오픈플랫폼 '티빙에어' 출시; 2014-08: CJ헬로비전 동글형 OTT '티빙스틱' 출시; 2015: 티빙스틱 전용 리모컨 제공(TV OTT 집중); 2015-11-02: CJ오쇼핑 이사회가 CJ헬로비전 지분 30%의 SK텔레콤 양도를 결의하고 CJ헬로비전이 SK브로드밴드와의 합병을 결정, 같은 날 CJ헬로비전 이사회가 티빙 영업일부 양도 가결</t>
        </is>
      </c>
      <c r="AW17" s="41" t="inlineStr">
        <is>
          <t>2016-01-31: 영업양수 거래 완료, 최종가 3,228백만원; 2016-07-25: SK브로드밴드가 CJ헬로비전에 합병계약 해제 통보(SKT 인수 무산); 2016-12-21: CJ E&amp;M이 2017-01-03부터 티빙 실시간 153개 채널 전면 무료화, VOD는 유료 유지 발표(아시아경제); 2018-07-01: CJ E&amp;M이 CJ오쇼핑에 흡수합병돼 CJ ENM 출범(티빙은 CJ ENM 사업부로); 2019-09-17: CJ ENM·JTBC 합작 OTT 법인 설립 MOU(위키백과); 2020-10-01: 티빙 사업부 물적분할로 ㈜티빙 출범(위키백과; 묶음 C019 관련); 2021-06-30: 네이버 ㈜티빙에 400억원 투자 발표(위키백과); 2022-07: KT 시즌과 티빙 합병 발표, 2022-10 공정위 승인(위키백과); 2023-12: 티빙–웨이브 합병 논의 시작; 2025-06: 공정위 조건부 승인; 2026-05: 2대 주주 KT스튜디오지니의 미동의로 합병 지연(딜사이트 2026-05-21)</t>
        </is>
      </c>
      <c r="AX17" s="41" t="inlineStr">
        <is>
          <t>확인 안 됨 (CJ E&amp;M 2016 사업보고서 연결주석 '영업권 등의 손상검사': 손상검사 대상 현금창출단위는 방송사업부문·음악사업부문·㈜메조미디어·에이오엠지㈜로 티빙 별도 단위 없음, 손상 인식 기재 확인 못 함. 2017년 이후 CJ E&amp;M·CJ ENM 보고서는 미조사)</t>
        </is>
      </c>
      <c r="AY17" s="41" t="inlineStr">
        <is>
          <t>티빙이 별도 현금창출단위가 아니라 방송사업부문에 묶여 개별 손상을 알 수 없음</t>
        </is>
      </c>
      <c r="AZ17" s="41" t="inlineStr">
        <is>
          <t>미확인 (CJ헬로비전 2015 사업보고서에서 tving 매출은 '부가서비스'(헬로폰·tving·헬로모바일·SO 경영지원) 2015년 315,767,160천원에 합산돼 분리되지 않음)</t>
        </is>
      </c>
      <c r="BA17" s="41" t="inlineStr">
        <is>
          <t>2016: 미확인; 2017: 미확인 (CJ E&amp;M 방송부문 안 사업으로 별도 공시 없음); 2024: 4,355억원; 2025: 4,060억원 (㈜티빙, 딜사이트 2026-05-21 보도, 별도/연결 미기재)</t>
        </is>
      </c>
      <c r="BB17" s="41" t="inlineStr">
        <is>
          <t>미확인 (사업부문별 영업이익 분리 공시 없음)</t>
        </is>
      </c>
      <c r="BC17" s="41" t="inlineStr">
        <is>
          <t>2016: 미확인; 2017: 미확인; 2025: 영업손실 698억원, 순손실 893억원 (㈜티빙, 딜사이트 2026-05-21 보도). 같은 기사는 2020년 분할 설립 뒤 '매년 적자'라고 씀</t>
        </is>
      </c>
      <c r="BD17" s="41" t="inlineStr">
        <is>
          <t>인수 전: CJ헬로비전 2015 사업보고서(K-IFRS, 12월 결산) 매출 구성표 — tving 단독 수치 없음. 인수 후: 2016~2020-09 티빙은 CJ E&amp;M·CJ ENM 내부 사업부여서 법인 실적 없음; 2020-10 물적분할 뒤 ㈜티빙 실적은 언론 보도(딜사이트) 재인용, ㈜티빙 감사보고서 원문은 미조사</t>
        </is>
      </c>
      <c r="BE17" s="41" t="inlineStr">
        <is>
          <t>2016-12-21: CJ E&amp;M 티빙 2차 개편 발표 — 무료 실시간 채널로 소비자가 콘텐츠를 '더 쉽고, 편하게' 접하도록 하겠다는 회사 설명(아시아경제 보도, 실적·가입자 수치 미공개). CJ E&amp;M·CJ ENM IR 자료와 어닝콜에서 티빙 언급은 미조사</t>
        </is>
      </c>
      <c r="BF17" s="40" t="inlineStr">
        <is>
          <t>부분</t>
        </is>
      </c>
      <c r="BG17" s="40" t="inlineStr">
        <is>
          <t>2026-10-26</t>
        </is>
      </c>
    </row>
    <row r="18" ht="72" customHeight="1">
      <c r="A18" s="40" t="inlineStr">
        <is>
          <t>C015</t>
        </is>
      </c>
      <c r="B18" s="40" t="inlineStr">
        <is>
          <t>CJ ENM</t>
        </is>
      </c>
      <c r="C18" s="40" t="inlineStr">
        <is>
          <t>2018-08-29</t>
        </is>
      </c>
      <c r="D18" s="41" t="inlineStr">
        <is>
          <t>Highup Entertainment Co., Ltd.</t>
        </is>
      </c>
      <c r="E18" s="40" t="n">
        <v>174</v>
      </c>
      <c r="F18" s="40" t="inlineStr">
        <is>
          <t>False</t>
        </is>
      </c>
      <c r="G18" s="40" t="n"/>
      <c r="H18" s="40" t="inlineStr">
        <is>
          <t>MA⑦</t>
        </is>
      </c>
      <c r="I18" s="40" t="inlineStr">
        <is>
          <t>MA⑤</t>
        </is>
      </c>
      <c r="J18" s="40" t="inlineStr">
        <is>
          <t>변경</t>
        </is>
      </c>
      <c r="K18" s="40" t="inlineStr">
        <is>
          <t>해당 없음</t>
        </is>
      </c>
      <c r="L18" s="40" t="inlineStr">
        <is>
          <t>일치</t>
        </is>
      </c>
      <c r="M18" s="40" t="inlineStr">
        <is>
          <t>편입 후</t>
        </is>
      </c>
      <c r="N18" s="40" t="inlineStr">
        <is>
          <t>Closed</t>
        </is>
      </c>
      <c r="O18" s="42" t="n">
        <v>0.23</v>
      </c>
      <c r="P18" s="41" t="inlineStr">
        <is>
          <t>-</t>
        </is>
      </c>
      <c r="Q18" s="41" t="inlineStr">
        <is>
          <t>CJ ENM CO., Ltd. (KOSDAQ:A035760)</t>
        </is>
      </c>
      <c r="R18" s="41" t="inlineStr">
        <is>
          <t>Jooyoung Song and Kyusung Choi acquired 51% stake in Highup Entertainment Co., Ltd. from CJ ENM CO., Ltd. (KOSDAQ:A035760) for approximately KRW 260 million on August 27, 2018. Under the transaction, Jooyoung Song and Kyusung Choi acquired 0.026 million shares at KRW 5,000 per share respectively.</t>
        </is>
      </c>
      <c r="S18" s="41" t="inlineStr">
        <is>
          <t>Music &amp; Fan Entertainment</t>
        </is>
      </c>
      <c r="T18" s="41" t="inlineStr">
        <is>
          <t>Music / Artist Management</t>
        </is>
      </c>
      <c r="U18" s="41" t="inlineStr">
        <is>
          <t>MA-5 매수자 미기재</t>
        </is>
      </c>
      <c r="V18" s="41" t="n"/>
      <c r="W18" s="41" t="inlineStr">
        <is>
          <t>MA⑦ 매수자 미기재</t>
        </is>
      </c>
      <c r="X18" s="41" t="n"/>
      <c r="Y18" s="40" t="inlineStr">
        <is>
          <t>False</t>
        </is>
      </c>
      <c r="Z18" s="41" t="inlineStr">
        <is>
          <t>MA⑤ 그룹의 지분 매각</t>
        </is>
      </c>
      <c r="AA18" s="41" t="inlineStr">
        <is>
          <t>편입 후 (매도자 ㈜씨제이이엔엠 = CJ ENM 본체. 지분은 CJ E&amp;M이 2017-06-30 설립 출자로 취득했고 2018-07-01 CJ E&amp;M→CJ ENM 합병으로 승계(2018-07-06 공정거래법 공시). 대상회사는 2017-08-01 CJ 기업집단 계열편입, CJ E&amp;M 연결 종속기업)</t>
        </is>
      </c>
      <c r="AB18" s="41" t="inlineStr">
        <is>
          <t>완료 (2018-08-27 주식 변동일)</t>
        </is>
      </c>
      <c r="AC18" s="41" t="inlineStr">
        <is>
          <t>255,000,000원 (51,000주 × 주당 5,000원 = 액면가. 2018-08-29 공정거래법 공시 '255,000천원')</t>
        </is>
      </c>
      <c r="AD18" s="41" t="inlineStr">
        <is>
          <t>원자료와 일치 (원자료 설명란 KRW 약 260백만원 대비 확인값 255백만원, 차이 약 2%)</t>
        </is>
      </c>
      <c r="AE18" s="41" t="inlineStr">
        <is>
          <t>2018-08-29</t>
        </is>
      </c>
      <c r="AF18" s="41" t="inlineStr">
        <is>
          <t>MA⑦ 매수자 미기재 → MA⑤ 그룹의 지분 매각. 근거: 하이업 2018-08-29 '최대주주등의주식보유변동'(20180829000249)에 ㈜씨제이이엔엠 51,000주(51.00%) 전량 처분, 송주영·최규성(하이업 임원)이 각 25,500주 취득해 각 50.00%가 됨. 매수자는 그룹 밖 개인 2명(하이업 공동대표이사)이므로 MA⑤. 원자료 설명란의 '0.026 million shares respectively'는 각 25,500주의 반올림이고, 금액 KRW 260백만원은 실제 255,000천원의 근사치.</t>
        </is>
      </c>
      <c r="AG18" s="41" t="inlineStr">
        <is>
          <t>CJ ENM이 2017년 블랙아이드필승 측과 설립한 음악 레이블(51%)을 1년여 만에 액면가에 공동대표 2인에게 전량 넘긴 엑시트 거래. 매각 직후 2018-08-30 이사회에서 하이업이 ㈜카카오엠을 대상으로 사모 전환사채 20억원(납입 2018-09-19)을 발행해 카카오 계보 자금이 들어왔고, 하이업은 2021-05-01 카카오 기업집단에 계열편입(㈜카카오엔터테인먼트 93,333주, 40%). 이 카카오엠 CB 인수·카카오엔터 지분 취득은 카카오 계보 쪽 별도 거래로, 다른 묶음에 있을 수 있다(이중 집계 확인 필요). 카카오엔터 40%가 2018 CB 전환에서 나왔는지는 문서로 확인하지 못함(전환가액 미공시). CJ ENM은 2018년 중 하이업 채무증권 1,000백만원도 처분(2018 사업보고서 별도주석 *2; 연결 채무증권 발행실적표에는 하이업 조건부자본증권 1,000백만원 '상환'으로 표기). 2018-08-27 CJ ENM 측 이사 3명(정형진 상무·공종윤 부장·상승현 과장)과 감사가 해임됨. 상승현(당시 CJ ENM 음악사업국 투자팀 과장)은 2023·2024년 말 하이업 주주(8.4%)로 기재. CJ 기업집단 공시는 2018-09-06 이후 없고 정확한 CJ 계열제외일은 미확인. 조사 한계: 2018·2019 회계연도 하이업 실적은 대규모기업집단 공시·감사보고서가 없어 미확인(2019~2020년 공시 공백). 매각 목적을 밝힌 공시·보도는 찾지 못함(CJ ENM 측 공시 없음, 금액이 공시 기준 미달로 보임). 웹 검색(한국어) 1회로 매각 보도는 찾지 못함.</t>
        </is>
      </c>
      <c r="AH18" s="41" t="inlineStr">
        <is>
          <t>송주영·최규성 (개인 2인, ㈜하이업엔터테인먼트 공동대표이사·설립자, 그룹 밖). CJ E&amp;M 2017 사업보고서는 하이업을 '하이업뮤직(블랙아이드필승 등)'으로 기술. 매도자는 ㈜씨제이이엔엠(CJ ENM, 그룹 지배회사, KOSDAQ 상장)</t>
        </is>
      </c>
      <c r="AI18" s="41" t="inlineStr">
        <is>
          <t>미확인 (매각 목적을 밝힌 공시·보도 없음). 참고로 설립 당시 맥락: "앞으로도 지속적으로 음악 콘텐츠 및 아티스트IP 확보하여 음악사업 확대에 주력할 예정입니다" (CJ E&amp;M 2017 사업보고서, 하이업뮤직 설립을 언급한 음악사업 현황)</t>
        </is>
      </c>
      <c r="AJ18" s="41" t="inlineStr">
        <is>
          <t>매수자는 개인(대상회사 경영진·프로듀서). 매도자 CJ ENM(2018-07 CJ오쇼핑+CJ E&amp;M 합병 법인)의 핵심 사업은 미디어·커머스·영화·음악 부문</t>
        </is>
      </c>
      <c r="AK18" s="41" t="inlineStr">
        <is>
          <t>해당 없음</t>
        </is>
      </c>
      <c r="AL18" s="41" t="inlineStr">
        <is>
          <t>그룹이 파는 쪽인 매각 거래라 인수 주체 기준 판단은 해당 없음. 그룹(CJ ENM) 기준 대상회사는 음악사업부문의 서브레이블(작곡·음반기획)로 음악 부문 안의 소규모 레이블이었다. CJ E&amp;M은 2017년 젤리피쉬·아메바컬쳐 인수, 하이어뮤직·하이업 설립으로 레이블을 늘렸고 하이업은 그중 하나.</t>
        </is>
      </c>
      <c r="AM18" s="41" t="inlineStr">
        <is>
          <t>해당 없음 (매수자 개인). 참고 매도자 기준: 아래 apex_total_assets</t>
        </is>
      </c>
      <c r="AN18" s="41" t="inlineStr">
        <is>
          <t>매도자 CJ ENM 2017-12-31 연결 총자산 2,801,818백만원(합병 전 CJ오쇼핑 기준, CJ ENM 2018 사업보고서 비교수치). 참고: 지분 원보유자 CJ E&amp;M 2017-12-31 연결 총자산 3,758,919,984,666원; 합병 후 CJ ENM 2018-12-31 연결 총자산 6,754,948백만원</t>
        </is>
      </c>
      <c r="AO18" s="41" t="inlineStr">
        <is>
          <t>계산: 255백만원 / 2,801,818백만원(CJ ENM 2017-12-31 연결 총자산) = 0.0091% (매도자 기준; 2018-12-31 합병 후 6,754,948백만원 기준 0.0038%)</t>
        </is>
      </c>
      <c r="AP18" s="41" t="inlineStr">
        <is>
          <t>계산: 255백만원 / 1,484,104백만원(CJ ENM 2017-12-31 연결 자본총계) = 0.0172% (매도자 기준)</t>
        </is>
      </c>
      <c r="AQ18" s="41" t="inlineStr">
        <is>
          <t>계산: 259,200원(2018-08-24 종가, Yahoo Finance 035760.KQ) × 21,926,384주(2018-12-31 발행주식총수, CJ ENM 2018 사업보고서; 추정: 2018-07 합병신주 발행 후 8월에도 동일) = 5,683,318,732,800원 (매도자 CJ ENM, 매수자는 개인)</t>
        </is>
      </c>
      <c r="AR18" s="41" t="inlineStr">
        <is>
          <t>거래 금액은 2018-08-29 하이업 공정거래법 공시. 총자산·자본은 CJ ENM 2018 사업보고서(정정, 20190404001725) 연결 요약재무정보, CJ E&amp;M 2017 사업보고서(20180330004046) 연결재무상태표. 시가총액은 매각 변동일(2018-08-27, 월) 직전 거래일 2018-08-24 종가 기준. 매수자가 개인이라 인수 주체 규모 지표는 매도자 기준 참고값.</t>
        </is>
      </c>
      <c r="AS18" s="41" t="inlineStr">
        <is>
          <t>KOSDAQ:035760</t>
        </is>
      </c>
      <c r="AT18" s="41" t="inlineStr">
        <is>
          <t>매수자가 개인이라 상장 종목 없음. 매도자 CJ ENM(KOSDAQ 035760)을 참고 종목으로 둔다. 대상회사 하이업은 비상장. 거래 규모가 CJ ENM 총자산의 0.01% 미만이라 주가 반응 분석의 의미는 거의 없음.</t>
        </is>
      </c>
      <c r="AU18" s="41" t="inlineStr">
        <is>
          <t>2018-08-29 DART 공정거래법 공시(하이업 '최대주주등의주식보유변동'). 이보다 이른 보도는 찾지 못함</t>
        </is>
      </c>
      <c r="AV18" s="41" t="inlineStr">
        <is>
          <t>2017-06-14: ㈜하이업엔터테인먼트 설립(음반기획·제작·매니지먼트, 서울 마포구 연남동); 2017-06-30: CJ E&amp;M이 51,000주(51%)를 255백만원에 출자 취득(경영참여), 송주영·최규성 각 24,500주(24.5%) 보유, CJ E&amp;M 연결 종속기업 '신규 설립' 편입; 2017-08-01: CJ 기업집단 계열편입; 2017: CJ E&amp;M 사업보고서가 '하이업뮤직(블랙아이드필승 등)을 설립'이라고 기술(같은 해 젤리피쉬·아메바컬쳐 인수, 하이어뮤직 설립); 2017 FY: 매출 52백만원, 영업손실 343백만원, 순손실 380백만원, 자산 1,177백만원, 자본 120백만원(자본금 500백만원), 하이업 조건부자본증권 1,000백만원(1%, 만기 2022-06-02)이 CJ E&amp;M 연결 채무증권 발행실적표에 기재; 2018-07-01: CJ E&amp;M이 CJ오쇼핑에 흡수합병돼 ㈜씨제이이엔엠이 51% 승계</t>
        </is>
      </c>
      <c r="AW18" s="41" t="inlineStr">
        <is>
          <t>2018-08-27: CJ ENM 51,000주 전량을 송주영·최규성에게 주당 5,000원(총 255백만원)에 매각, 두 사람 각 50%; 2018-08-27: CJ ENM 측 이사 3명·감사 해임(2018-08-31 등기); 2018-08-30: 이사회에서 ㈜카카오엠 대상 사모 전환사채 2,000백만원 발행 결정(표면 1%, 만기 2023-09-19, 납입 2018-09-19); 2018: CJ ENM이 하이업 채무증권 1,000백만원 처분, 연결범위에서 '매각'으로 제외, 별도 기준 종속기업투자주식처분이익 255백만원 인식; 2020-11-12: 걸그룹 STAYC 데뷔; 2020 FY: 매출 253백만원, 영업손실 2,292백만원, 자본총계 -4,291백만원(자본잠식); 2021-05-01: 카카오 기업집단 계열편입, ㈜카카오엔터테인먼트 93,333주(40%), 최규성 30%; 2021 FY: 매출 4,627백만원, 영업손실 1,363백만원; 2023 FY: 영업수익 14,262백만원, 영업이익 1,247백만원; 2024 FY: 영업수익 7,960백만원, 영업손실 3,028백만원, 주주 최규성·송주영 각 21.6%·최진우·상승현 각 8.4%·카카오엔터 40%, 카카오엔터 관련 전환사채 액면 4,000백만원; 2025-01-09: '특수관계인에대한전환사채발행' 공시(제목만 확인)</t>
        </is>
      </c>
      <c r="AX18" s="41" t="inlineStr">
        <is>
          <t>확인 안 됨 (CJ E&amp;M 2017 사업보고서 타법인출자현황에서 하이업 장부가 255백만원 유지, 손상 기재 없음. CJ ENM 2018 사업보고서 별도주석: 사업결합으로 장부금액 승계 후 지분매각으로 처분이익 255백만원 인식 → 추정: 매각가 255백만원과 같은 처분이익이므로 승계 장부금액은 0으로 보이나 손상차손 계상 문구는 찾지 못함)</t>
        </is>
      </c>
      <c r="AY18" s="41" t="inlineStr">
        <is>
          <t>그룹의 지분 매각(MA⑤)이라 매수자 쪽 손상을 따지지 않음</t>
        </is>
      </c>
      <c r="AZ18" s="41" t="inlineStr">
        <is>
          <t>2016: 해당 없음 (2017-06-14 설립); 2017: 52백만원</t>
        </is>
      </c>
      <c r="BA18" s="41" t="inlineStr">
        <is>
          <t>2018: 미확인; 2019: 미확인; (참고 2020: 253백만원; 2021: 4,627백만원; 2023: 14,262백만원); 2024: 7,960백만원 (영업수익 7,959,572,978원)</t>
        </is>
      </c>
      <c r="BB18" s="41" t="inlineStr">
        <is>
          <t>2016: 해당 없음 (설립 전); 2017: -343백만원</t>
        </is>
      </c>
      <c r="BC18" s="41" t="inlineStr">
        <is>
          <t>2018: 미확인; 2019: 미확인; (참고 2020: -2,292백만원; 2021: -1,363백만원; 2023: 1,247백만원); 2024: -3,028백만원 (영업손실 3,028,128,139원)</t>
        </is>
      </c>
      <c r="BD18" s="41" t="inlineStr">
        <is>
          <t>하이업 별도 기준, 12월 결산. 2017: 2018-05-31 CJ 대규모기업집단현황공시(단위 백만원). 2020: 2021-05-28 카카오 대규모기업집단현황공시. 2021: 2022-05-31 같은 공시. 2023·2024: 하이업 2024 감사보고서(현대회계법인, 2025-04-01 제출, 영업수익·영업이익(손실), 단위 원). 2018·2019는 하이업이 어느 대규모기업집단에도 속하지 않고 감사보고서 공시도 없어 미확인. 매각 거래라 '인수 후'는 그룹 이탈 후 대상회사 실적이다.</t>
        </is>
      </c>
      <c r="BE18" s="41" t="inlineStr">
        <is>
          <t>미확인 (CJ ENM IR 자료·어닝콜은 검토하지 않음. 거래 금액 255백만원으로 매도자 연결 총자산의 0.01% 미만이라 IR 언급 가능성은 낮음)</t>
        </is>
      </c>
      <c r="BF18" s="40" t="inlineStr">
        <is>
          <t>부분</t>
        </is>
      </c>
      <c r="BG18" s="40" t="inlineStr">
        <is>
          <t>2026-10-26</t>
        </is>
      </c>
    </row>
    <row r="19" ht="72" customHeight="1">
      <c r="A19" s="40" t="inlineStr">
        <is>
          <t>C016</t>
        </is>
      </c>
      <c r="B19" s="40" t="inlineStr">
        <is>
          <t>CJ ENM</t>
        </is>
      </c>
      <c r="C19" s="40" t="inlineStr">
        <is>
          <t>2019-03-25</t>
        </is>
      </c>
      <c r="D19" s="41" t="inlineStr">
        <is>
          <t>GTIST</t>
        </is>
      </c>
      <c r="E19" s="40" t="n">
        <v>66</v>
      </c>
      <c r="F19" s="40" t="inlineStr">
        <is>
          <t>False</t>
        </is>
      </c>
      <c r="G19" s="40" t="n"/>
      <c r="H19" s="40" t="inlineStr">
        <is>
          <t>MA①</t>
        </is>
      </c>
      <c r="I19" s="40" t="inlineStr">
        <is>
          <t>MA①</t>
        </is>
      </c>
      <c r="J19" s="40" t="inlineStr">
        <is>
          <t>같음</t>
        </is>
      </c>
      <c r="K19" s="40" t="inlineStr">
        <is>
          <t>있음</t>
        </is>
      </c>
      <c r="L19" s="40" t="inlineStr">
        <is>
          <t>일치</t>
        </is>
      </c>
      <c r="M19" s="40" t="inlineStr">
        <is>
          <t>편입 후</t>
        </is>
      </c>
      <c r="N19" s="40" t="inlineStr">
        <is>
          <t>Closed</t>
        </is>
      </c>
      <c r="O19" s="42" t="n">
        <v>22.08</v>
      </c>
      <c r="P19" s="41" t="inlineStr">
        <is>
          <t>Studio Dragon Corporation (KOSDAQ:A253450)</t>
        </is>
      </c>
      <c r="Q19" s="41" t="inlineStr">
        <is>
          <t>-</t>
        </is>
      </c>
      <c r="R19" s="41" t="inlineStr">
        <is>
          <t>Studio Dragon Corporation (KOSDAQ:A253450) agreed to acquire GTIST for KRW 25 billion on March 25, 2019. Studio Dragon Corporation will acquire 0.2 million. The transaction has been approved by the Board of Directors of Studio Dragon and is expected to be completed on April 8, 2019.</t>
        </is>
      </c>
      <c r="S19" s="41" t="inlineStr">
        <is>
          <t>Content Production &amp; Investment</t>
        </is>
      </c>
      <c r="T19" s="41" t="inlineStr">
        <is>
          <t>Content Production Studio</t>
        </is>
      </c>
      <c r="U19" s="41" t="inlineStr">
        <is>
          <t>MA-1 그룹이 매수자</t>
        </is>
      </c>
      <c r="V19" s="41" t="inlineStr">
        <is>
          <t>지분율 미기재(대개 100%·사업양수)</t>
        </is>
      </c>
      <c r="W19" s="41" t="inlineStr">
        <is>
          <t>MA① 경영권 인수</t>
        </is>
      </c>
      <c r="X19" s="41" t="n"/>
      <c r="Y19" s="40" t="inlineStr">
        <is>
          <t>False</t>
        </is>
      </c>
      <c r="Z19" s="41" t="inlineStr">
        <is>
          <t>MA① 경영권 인수</t>
        </is>
      </c>
      <c r="AA19" s="41" t="inlineStr">
        <is>
          <t>편입 후 (매수자 스튜디오드래곤㈜는 거래 당시 CJ ENM의 연결 종속회사. 지티스트 2019 감사보고서 특수관계자 주석: 지배기업 스튜디오드래곤(주), 차상위지배기업 (주)씨제이이엔엠, 최상위지배기업 CJ(주))</t>
        </is>
      </c>
      <c r="AB19" s="41" t="inlineStr">
        <is>
          <t>완료 (2019-04-08)</t>
        </is>
      </c>
      <c r="AC19" s="41" t="inlineStr">
        <is>
          <t>25,000,000,000원 (현금, 지티스트 보통주 200,000주 = 100%)</t>
        </is>
      </c>
      <c r="AD19" s="41" t="inlineStr">
        <is>
          <t>원자료와 일치 (원자료 22.08 = 250억원/약 1,132원/달러, 2019-03 환율 수준)</t>
        </is>
      </c>
      <c r="AE19" s="41" t="inlineStr">
        <is>
          <t>2019-03-25</t>
        </is>
      </c>
      <c r="AF19" s="41" t="inlineStr">
        <is>
          <t>기준 분류 유지: 스튜디오드래곤이 지티스트 발행주식 200,000주(100%)를 현금 250억원에 취득해 종속회사로 편입(취득 전 보유 지분 없음, 공시 '취득후 소유주식수 200,000주, 지분비율 100.0'). 금액·완료일(공시 취득예정일 2019-04-08, 연결주석 취득일 2019-04-08)도 원자료와 일치.</t>
        </is>
      </c>
      <c r="AG19" s="41" t="inlineStr">
        <is>
          <t>원자료 sellers는 '-'. 공시 '상대방에 관한 사항'에는 상대방이 주식회사 지티스트 자신으로 적혀 있고 그 최대주주 (주)지티엔터테인먼트 38.0%, 대표이사 이동규 10.0%만 나온다(나머지 52% 보유자 미기재). 실제 구주 매도자 구성은 미확인. 같은 묶음 C013·C014·C015·C019와는 대상회사가 달라 직접 관계 없음(C019는 CJ ENM의 티빙 지분 확대). 연결주석상 이전대가 250억원 중 식별가능순자산 8,684,796천원(무형자산 전속계약금 10,515,404천원 포함), 영업권 16,315,204천원. 지티스트는 2020·2021년 감사보고서가 DART에 없어(외부감사 미대상 추정) 그 해 실적은 스튜디오드래곤 연결주석 '주요 종속기업 요약 재무정보'(매출·순이익만)로 채움. 2018 실적은 2019 감사보고서의 비교표시 전기(감사받지 않은 재무제표, K-IFRS 전환).</t>
        </is>
      </c>
      <c r="AH19" s="41" t="inlineStr">
        <is>
          <t>스튜디오드래곤㈜(CJ ENM 자회사, 코스닥 상장)</t>
        </is>
      </c>
      <c r="AI19" s="41" t="inlineStr">
        <is>
          <t>"우수 크리에이터 및 제작 역량 확보" (거래소 공시 타법인주식및출자증권취득결정) / "크리에이터와 관계를 강화하고 장기적인 협업구조를 구축하여 국내외 드라마 시장 경쟁력 강화 및 수익성 극대화 추진을 위해" (2019 사업보고서 연결주석 사업결합) / "콘텐츠의 양보다 질이 중요해지는 미디어 환경변화 속에서 우수 크리에이터 확보는 스튜디오 경쟁력 강화의 핵심" (회사 관계자, 인사이트 2019-03-25 보도)</t>
        </is>
      </c>
      <c r="AJ19" s="41" t="inlineStr">
        <is>
          <t>드라마 기획·제작·유통. 2018 연결매출 379,606백만원 중 드라마 편성 178,062(46.91%), 드라마 판매 162,054(42.69%), 기타 39,490(10.40%) (2019 사업보고서 II. 사업의 내용 매출 표의 전기)</t>
        </is>
      </c>
      <c r="AK19" s="41" t="inlineStr">
        <is>
          <t>핵심</t>
        </is>
      </c>
      <c r="AL19" s="41" t="inlineStr">
        <is>
          <t>지티스트 주요사업 '방송 드라마 제작 및 공급'(공시)은 스튜디오드래곤 주력인 드라마 제작과 같은 영역. 그룹 정점 CJ ENM 기준으로도 미디어(방송·콘텐츠) 부문의 드라마 제작 역량 확대라 핵심.</t>
        </is>
      </c>
      <c r="AM19" s="41" t="inlineStr">
        <is>
          <t>459,453,883,583원 (공시 '최근 사업연도말 자산총액', 2017년도말 연결재무제표 기준이라고 공시에 명기)</t>
        </is>
      </c>
      <c r="AN19" s="41" t="inlineStr">
        <is>
          <t>6,754,948백만원 (CJ ENM 2018-12-31 연결 자산총계, 2018 사업보고서 [기재정정] 요약재무정보)</t>
        </is>
      </c>
      <c r="AO19" s="41" t="inlineStr">
        <is>
          <t>5.4</t>
        </is>
      </c>
      <c r="AP19" s="41" t="inlineStr">
        <is>
          <t>6.2</t>
        </is>
      </c>
      <c r="AQ19" s="41" t="inlineStr">
        <is>
          <t>계산: 2,544,270,143,000원 (2019-03-22 종가 90,700원 × 발행주식총수 28,051,490주)</t>
        </is>
      </c>
      <c r="AR19" s="41" t="inlineStr">
        <is>
          <t>총자산·비율은 2019-03-25 거래소 공시(자기자본 401,285,512,072원 = 2017 연결 자본총액에 2018 증감 반영 기준, 취득금액 250억원). 시가총액은 발표 직전 거래일 2019-03-22 Yahoo Finance 253450.KQ 종가(스튜디오드래곤은 그 뒤 액면분할·무상증자를 찾지 못해 조정 없이 사용)와 2018 사업보고서 발행주식총수 28,051,490주. 지배회사 총자산은 CJ ENM 2018 사업보고서.</t>
        </is>
      </c>
      <c r="AS19" s="41" t="inlineStr">
        <is>
          <t>KOSDAQ:253450</t>
        </is>
      </c>
      <c r="AT19" s="41" t="inlineStr">
        <is>
          <t>인수 주체 스튜디오드래곤이 코스닥 상장사. 상장 지배회사 CJ ENM(KOSDAQ:035760)도 보조로 쓸 수 있음. 대상회사 지티스트는 비상장.</t>
        </is>
      </c>
      <c r="AU19" s="41" t="inlineStr">
        <is>
          <t>2019-03-25 (거래소 공시 '타법인주식및출자증권취득결정', 접수번호 20190325900541). 공식 발표 전 인수설 보도는 찾지 못함. 같은 날 2019-03-25 15:59 인사이트가 공시 내용과 회사 관계자 발언을 보도했고, 다음 날 2019-03-26 인사이트가 한국투자증권 리포트와 함께 재보도.</t>
        </is>
      </c>
      <c r="AV19" s="41" t="inlineStr">
        <is>
          <t>2017-01: ㈜지티스트 설립(서울 마포구 상암동, 드라마 제작; 2019 감사보고서 주석 1); 2017: 매출 1,404백만원, 당기순손실 93백만원, 자본총계 107백만원(공시 요약재무, 별도·외감 대상 아님); 2018-03: tvN '라이브'(극본 노희경, 연출 김규태)를 지티스트와 스튜디오드래곤이 공동제작(아주경제 2018-03-06 제작발표회 보도 '제작 지티스트, 스튜디오드래곤') — 인수 주체와의 인수 전 제작 협업; 2018: 매출 11,535백만원, 영업이익 86백만원으로 급증(2019 감사보고서 비교표시); 2019-03 이전: 최대주주 ㈜지티엔터테인먼트 38.0%, 대표이사 이동규 10.0%(인수 공시 '상대방에 관한 사항'), 노희경 작가·김규태·홍종찬 연출 등 소속(언론); 배경: 스튜디오드래곤은 화앤담픽쳐스·문화창고·KPJ를 100% 자회사로 두고 크리에이터 확보형 인수를 해 왔고 지티스트는 그 연장(2019 연결주석 종속기업 목록, 인사이트 2019-03-26)</t>
        </is>
      </c>
      <c r="AW19" s="41" t="inlineStr">
        <is>
          <t>2019-04-08: 100% 취득 완료, 연결 편입(영업권 16,315백만원), 이동규 대표이사 취임(2019-04-08, 대규모기업집단현황공시 임원현황); 2019: 매출 22,984백만원, 영업이익 484백만원(별도 감사); 2020: 매출 438백만원, 영업손실 491백만원, 순손실 534백만원(제작 공백); 2021: 매출 12,297백만원, 순이익 2,083백만원; 2022: 매출 46,590백만원, 순이익 3,280백만원(스튜디오드래곤 2023 사업보고서 연결주석), 영업이익 48억원('우리들의 블루스'·'소년심판' 참여, 딜사이트); 2023: 매출 18,080백만원, 순손실 2,502백만원, 영업권 16,315백만원 유지(손상 없음); 2024: 매출 14,567백만원, 영업손실 1,119백만원, 순손실 549백만원, 영업권 손상 약 5,854백만원(계산); 2025: 매출 65백만원, 영업손실 1,984백만원, 순손실 1,776백만원, 영업권 손상 약 532백만원(계산), 2025말 영업권 9,929백만원; 2026-03: 2025 감사보고서상 대표이사 이동규 유지, 스튜디오드래곤 지분 100% 유지; 2026-05: 대규모기업집단현황공시(2026-05-01 기준)상 이동규 대표이사 유지(임기 2028-04-08), 기타비상무이사 장경익(스튜디오드래곤 대표이사)·유상원; 2026-2분기: 지티스트가 제작한 넷플릭스 '맨 끝줄 소년'을 스튜디오드래곤이 공급(MTN 2026-09-30); 2026-08: 딜사이트가 지티스트 제작 공백과 실적 급감을 보도</t>
        </is>
      </c>
      <c r="AX19" s="41" t="inlineStr">
        <is>
          <t>있음 (2024: 지티스트 현금창출단위 영업권 16,315,205천원→10,461,224천원, 감소분 5,853,981천원 계산 — 그해 CGU별 감소 합계가 연결 영업권손상차손 15,869,556천원과 정확히 일치, 스튜디오드래곤 2024 사업보고서 연결주석; 2025: 10,461,224천원→9,929,142천원, 532,082천원 계산, 스튜디오드래곤 2025 사업보고서 연결주석. 2019~2023은 지티스트 영업권 16,315,205천원 그대로로 손상 없음, 2023 사업보고서 연결주석 CGU 표)</t>
        </is>
      </c>
      <c r="AY19" s="41" t="inlineStr">
        <is>
          <t>수집·검토 기록에 인수 뒤 손상이 적혀 있음</t>
        </is>
      </c>
      <c r="AZ19" s="41" t="inlineStr">
        <is>
          <t>2017: 1,404백만원; 2018: 11,535백만원</t>
        </is>
      </c>
      <c r="BA19" s="41" t="inlineStr">
        <is>
          <t>2019: 22,984백만원; 2020: 438백만원; 2025: 65백만원</t>
        </is>
      </c>
      <c r="BB19" s="41" t="inlineStr">
        <is>
          <t>2017: 미확인 (공시에는 당기순손실 93백만원만 있음); 2018: 86백만원</t>
        </is>
      </c>
      <c r="BC19" s="41" t="inlineStr">
        <is>
          <t>2019: 484백만원; 2020: -491백만원; 2025: -1,984백만원</t>
        </is>
      </c>
      <c r="BD19" s="41" t="inlineStr">
        <is>
          <t>모두 지티스트 별도, 12월 결산. 2017은 인수 공시의 발행회사 요약 재무상황(2017 별도, 외부감사 없음, 일반기업회계기준). 2018·2019는 지티스트 2019 감사보고서(K-IFRS 최초 적용, 2018 비교표시는 감사받지 않은 재무제표, K-GAAP 기준 2018 영업이익은 89백만원 — 2019-05-31 대규모기업집단현황공시 손익현황도 2018 매출 11,535·영업이익 89백만원). 2020 매출·순이익은 스튜디오드래곤 2021 사업보고서 연결주석 종속기업 요약 재무정보(매출 438,005천원, 당기순손실 534,456천원), 2020 영업이익 -491백만원은 지티스트 대규모기업집단현황공시(2021-05-31, 접수번호 20210531001821) '회사 손익현황'(2020-12-31 기준, 백만원, 개별; 같은 표의 당기순이익은 -538백만원으로 연결주석 값과 4백만원 차이, 연결주석 값을 유지). 2025는 지티스트 2025 감사보고서(삼정회계법인)이며 2026-06-01 대규모기업집단현황공시 손익현황(매출 65, 영업이익 -1,984, 당기순이익 -1,776백만원)과 일치. 참고로 2019 연결 요약재무(지배력 획득 이후분)는 매출 12,914,985천원, 순이익 172,023천원.</t>
        </is>
      </c>
      <c r="BE19" s="41" t="inlineStr">
        <is>
          <t>2019-03-26 한국투자증권 최민하 연구원(인사이트 재인용): "지티스트 인수를 통해 연간 3~4편의 추가 제작 역량을 확보할 것으로 예상된다"; 2020-02-13 엑스포츠뉴스(2019 실적 보도): 핵심 크리에이터 수가 노희경 작가가 속한 지티스트 인수 등에 힘입어 197명으로 39명 늘었다고 보도; 2026-08-26 딜사이트: 스튜디오드래곤 관계자 "제작 자회사 인수는 경쟁력 강화를 위해 크리에이터 풀을 확보한다는 개념이 가장 중요하다". 스튜디오드래곤 IR 원자료(실적발표 PDF)에서의 지티스트 직접 언급은 찾지 못함</t>
        </is>
      </c>
      <c r="BF19" s="40" t="inlineStr">
        <is>
          <t>완료</t>
        </is>
      </c>
      <c r="BG19" s="40" t="inlineStr">
        <is>
          <t>2026-10-26</t>
        </is>
      </c>
    </row>
    <row r="20" ht="72" customHeight="1">
      <c r="A20" s="40" t="inlineStr">
        <is>
          <t>C017</t>
        </is>
      </c>
      <c r="B20" s="40" t="inlineStr">
        <is>
          <t>CJ ENM</t>
        </is>
      </c>
      <c r="C20" s="40" t="inlineStr">
        <is>
          <t>2021-02-04</t>
        </is>
      </c>
      <c r="D20" s="41" t="inlineStr">
        <is>
          <t>Media Commerce Service Business and Assets of CJ ENM CO., Ltd.</t>
        </is>
      </c>
      <c r="E20" s="40" t="n">
        <v>123</v>
      </c>
      <c r="F20" s="40" t="inlineStr">
        <is>
          <t>False</t>
        </is>
      </c>
      <c r="G20" s="40" t="n"/>
      <c r="H20" s="40" t="inlineStr">
        <is>
          <t>MA④</t>
        </is>
      </c>
      <c r="I20" s="40" t="inlineStr">
        <is>
          <t>MA④</t>
        </is>
      </c>
      <c r="J20" s="40" t="inlineStr">
        <is>
          <t>같음</t>
        </is>
      </c>
      <c r="K20" s="40" t="inlineStr">
        <is>
          <t>있음</t>
        </is>
      </c>
      <c r="L20" s="40" t="inlineStr">
        <is>
          <t>일치</t>
        </is>
      </c>
      <c r="M20" s="40" t="inlineStr">
        <is>
          <t>편입 후</t>
        </is>
      </c>
      <c r="N20" s="40" t="inlineStr">
        <is>
          <t>Closed</t>
        </is>
      </c>
      <c r="O20" s="42" t="n">
        <v>5.06</v>
      </c>
      <c r="P20" s="41" t="inlineStr">
        <is>
          <t>DADA MNC CO.,Ltd</t>
        </is>
      </c>
      <c r="Q20" s="41" t="inlineStr">
        <is>
          <t>CJ ENM CO., Ltd. (KOSDAQ:A035760)</t>
        </is>
      </c>
      <c r="R20" s="41" t="inlineStr">
        <is>
          <t>DADA MNC CO.,Ltd acquired Media Commerce Service Business and Assets of CJ ENM CO., Ltd. for approximately KRW 5.7 billion on February 4, 2021. The board of directors of CJ ENM CO., Ltd. resolved the deal on February 4, 2021.</t>
        </is>
      </c>
      <c r="S20" s="41" t="inlineStr">
        <is>
          <t>Commerce &amp; Marketing</t>
        </is>
      </c>
      <c r="T20" s="41" t="inlineStr">
        <is>
          <t>E-commerce / Marketplace</t>
        </is>
      </c>
      <c r="U20" s="41" t="inlineStr">
        <is>
          <t>MA-2 그룹 내부 재편</t>
        </is>
      </c>
      <c r="V20" s="41" t="n"/>
      <c r="W20" s="41" t="inlineStr">
        <is>
          <t>MA④ 그룹 내부 재편</t>
        </is>
      </c>
      <c r="X20" s="41" t="n"/>
      <c r="Y20" s="40" t="inlineStr">
        <is>
          <t>False</t>
        </is>
      </c>
      <c r="Z20" s="41" t="inlineStr">
        <is>
          <t>MA④ 그룹 내부 재편</t>
        </is>
      </c>
      <c r="AA20" s="41" t="inlineStr">
        <is>
          <t>편입 후 (매도자는 CJ ENM 본체이고, 매수자 ㈜다다엠앤씨는 2020-12-01 CJ ENM이 100% 출자해 설립한 종속회사다. 다다엠앤씨 최대주주등의주식보유변동 공시(20210528001144)에서 거래 당시 CJ ENM 지분은 100%)</t>
        </is>
      </c>
      <c r="AB20" s="41" t="inlineStr">
        <is>
          <t>완료 (2021-02-04 양도일자, 특수관계인에대한자산양도 공시)</t>
        </is>
      </c>
      <c r="AC20" s="41" t="inlineStr">
        <is>
          <t>5,666,000,000원 (양도가액 5,666백만원, 부가가치세 별도, 감정평가액 근거). CJ ENM 2022 사업보고서 특수관계자 주석에는 양수도가액이 5,675백만원으로 기재돼 있다</t>
        </is>
      </c>
      <c r="AD20" s="41" t="inlineStr">
        <is>
          <t>원자료와 일치 (5,666백만원 ÷ 5.06 = 약 1,120원/달러로 2021-02 환율 수준)</t>
        </is>
      </c>
      <c r="AE20" s="41" t="inlineStr">
        <is>
          <t>2021-02-04</t>
        </is>
      </c>
      <c r="AF20" s="41" t="inlineStr">
        <is>
          <t>기준 분류 유지: CJ ENM이 미디어커머스 사업(자산·인력·가입자)을 100% 자회사 다다엠앤씨에 넘긴 계열사 간 사업 양수도다. 금액과 상태도 원자료와 같다. 매수자 쪽에서 보면 신설 자회사가 사업을 넘겨받은 분사 성격의 거래다.</t>
        </is>
      </c>
      <c r="AG20" s="41" t="inlineStr">
        <is>
          <t>C029(2023-11 CJ ENM이 미래에셋 PEF로부터 다다엠앤씨 전환상환우선주 91만주를 약 260.6억원에 사들여 100% 자회사로 만든 거래)와 같은 계보다. 거래 구조는 2020-12 다다엠앤씨 설립(자본금 40억원) → 2021-02-04 사업 양수 → 2021-05 미래에셋자산운용 PEF가 RCPS 91만주(210억원, 주당 23,077원, 지분 41.18%)를 인수해 CJ ENM 지분이 58.82%로 희석된 순서다. 원자료의 매수자 'DADA MNC'는 정확하다. 양도 전 사업부 단독 매출과 영업이익은 공시에서 찾지 못했다(2020년 취급고 약 250억원은 언론 보도). 2024~2025년 다다엠앤씨 매출이 사실상 0으로 줄어 사업이 멈춘 것으로 보이지만, 사업 중단이나 청산 공시는 찾지 못했다(2025 사업보고서까지 지분 100% 종속회사로 존속). 다다엠앤씨는 DART에 감사보고서가 없어 영업이익을 확인하지 못했다.</t>
        </is>
      </c>
      <c r="AH20" s="41" t="inlineStr">
        <is>
          <t>㈜다다엠앤씨(CJ ENM이 2020-12-01 설립한 100% 종속회사, 비상장, 미디어커머스 전문). 매도자는 ㈜씨제이이엔엠(그룹 지배회사, 커머스부문)</t>
        </is>
      </c>
      <c r="AI20" s="41" t="inlineStr">
        <is>
          <t>"미디어커머스 사업의 성장 가속화 추구" (특수관계인에대한자산양도·특수관계인으로부터자산양수 공시)</t>
        </is>
      </c>
      <c r="AJ20" s="41" t="inlineStr">
        <is>
          <t>다다엠앤씨는 미디어커머스(영상 콘텐츠로 상품을 파는 사업)만 하는 신설법인이다. 운영 브랜드는 다다픽, 필라이저(두피관리기기), 트리플블랙(PB 소형가전)이다(전자신문 2021-03-10). 그룹 정점 CJ ENM의 2020년 매출은 커머스가 1조4,786억원(43.60%)이고 나머지는 미디어·음악·영화다(2021 사업보고서 요약재무정보)</t>
        </is>
      </c>
      <c r="AK20" s="41" t="inlineStr">
        <is>
          <t>핵심</t>
        </is>
      </c>
      <c r="AL20" s="41" t="inlineStr">
        <is>
          <t>매수자 다다엠앤씨는 이 사업을 하려고 세운 회사이므로 대상 사업과 주력 사업이 같다. CJ ENM 기준으로도 2017년 CJ오쇼핑 신사업개발팀에서 시작한 커머스부문의 자체 사업을 자회사로 옮긴 것이어서 커머스부문 핵심 영역 안의 재편이다.</t>
        </is>
      </c>
      <c r="AM20" s="41" t="inlineStr">
        <is>
          <t>40억원 (㈜다다엠앤씨 2020-12-31 총자산 4,000,000천원, CJ ENM 2021 사업보고서 종속기업 요약재무정보 전기말)</t>
        </is>
      </c>
      <c r="AN20" s="41" t="inlineStr">
        <is>
          <t>CJ ENM 2020-12-31 연결 총자산 6,279,917백만원 (별도 4,903,163백만원)</t>
        </is>
      </c>
      <c r="AO20" s="41" t="inlineStr">
        <is>
          <t>계산: 매수자 기준 5,666 ÷ 4,000(다다엠앤씨 2020말 총자산, 백만원) = 141.65%. 참고로 매도자 CJ ENM 기준은 5,666 ÷ 4,903,163(별도) = 0.116%, 5,666 ÷ 6,279,917(연결) = 0.090%</t>
        </is>
      </c>
      <c r="AP20" s="41" t="inlineStr">
        <is>
          <t>계산: 매수자 기준 5,666 ÷ 4,000(다다엠앤씨 2020말 자본) = 141.65%. 참고로 CJ ENM 기준은 5,666 ÷ 3,098,401(2020말 별도 자본) = 0.183%, 5,666 ÷ 3,785,178(연결 자본) = 0.150%</t>
        </is>
      </c>
      <c r="AQ20" s="41" t="inlineStr">
        <is>
          <t>계산: CJ ENM 2021-02-03 종가 161,900원 × 발행주식총수 21,929,154주 = 약 3조5,503억원</t>
        </is>
      </c>
      <c r="AR20" s="41" t="inlineStr">
        <is>
          <t>총자산과 자본은 CJ ENM 2021 사업보고서(20220321001256)의 2020년말 수치와 종속기업 요약재무정보를 썼다. 시가총액은 Yahoo Finance 035760.KQ 종가(분할 없음)와 2021 사업보고서의 발행주식총수로 계산했다. 공시에 총자산 대비 비율이 없어 직접 계산했다. 양수 금액이 신설 매수자의 자본보다 커서 매수자 기준 비율이 100%를 넘는다.</t>
        </is>
      </c>
      <c r="AS20" s="41" t="inlineStr">
        <is>
          <t>KOSDAQ:035760</t>
        </is>
      </c>
      <c r="AT20" s="41" t="inlineStr">
        <is>
          <t>매수자 다다엠앤씨는 비상장이고 상장 지배회사는 CJ ENM(코스닥)이다. 대상은 사업부라서 별도 종목이 없다. 같은 날 CJ ENM 2020년 잠정실적 공시가 나와 이벤트 분석에 교란이 크다.</t>
        </is>
      </c>
      <c r="AU20" s="41" t="inlineStr">
        <is>
          <t>2021-02-04 DART 특수관계인에대한자산양도(CJ ENM, 20210204000422)와 특수관계인으로부터자산양수(다다엠앤씨, 20210204000428). 같은 날 CJ ENM 2020년 잠정실적 공시</t>
        </is>
      </c>
      <c r="AV20" s="41" t="inlineStr">
        <is>
          <t>2017: CJ오쇼핑 신사업개발팀에서 미디어커머스 사업 시작; 2018-07: CJ오쇼핑이 CJ E&amp;M을 흡수합병해 CJ ENM 커머스부문이 사업을 운영; 2020: 미디어커머스 취급고 약 250억원, 전년 대비 120% 증가(언론); 2020-12-01: CJ ENM이 미디어커머스 법인 ㈜다다엠앤씨 설립(자본금 40억원, 지분 100%)</t>
        </is>
      </c>
      <c r="AW20" s="41" t="inlineStr">
        <is>
          <t>2021-02-04: 사업 양수도 이사회 결의와 양도; 2021-03-09: 미래에셋자산운용 PEF와 210억원 신주인수계약(기업가치 약 500억원, 2023년 취급고 1,000억원과 상장 목표); 2021-05-17: 임직원 주식선택권 93,000주 부여; 2021-05-18~24: RCPS 91만주 발행, CJ ENM 지분 100%→58.82%; 2021: 매출 234.5억원, 순손실 87.9억원; 2022: 매출 159.2억원, 순손실 160.6억원, 자본잠식(자본 -133.2억원), CJ ENM 별도재무제표에서 투자주식 65억원 전액 손상; 2023-11: CJ ENM이 RCPS 91만주를 약 260.6억원에 사들여 100% 자회사화(C029); 2023: 매출 75.0억원, 순손실 90.0억원; 2024: 매출 1.5억원, 순손실 11.4억원; 2025: 매출 7만원 수준, 순손실 11.9억원, 장부가 0인 종속회사로 존속</t>
        </is>
      </c>
      <c r="AX20" s="41" t="inlineStr">
        <is>
          <t>있음 (2022년, CJ ENM 별도재무제표에서 다다엠앤씨 투자주식 장부가 6,500백만원 전액 손상. 타법인출자 현황 평가손익 -6,500백만원, CJ ENM 2022 사업보고서 20230320000724). 그룹 내부 거래라 영업권은 생기지 않았다</t>
        </is>
      </c>
      <c r="AY20" s="41" t="inlineStr">
        <is>
          <t>수집·검토 기록에 인수 뒤 손상이 적혀 있음</t>
        </is>
      </c>
      <c r="AZ20" s="41" t="inlineStr">
        <is>
          <t>미확인 (양도 전 미디어커머스 사업부 단독 매출 공시 없음. 참고: 취급고 2020년 약 250억원(전자신문 2021-03-10))</t>
        </is>
      </c>
      <c r="BA20" s="41" t="inlineStr">
        <is>
          <t>2021: 234.5억원; 2022: 159.2억원; 2023: 75.0억원; 2024: 1.5억원; 2025: 7만원 수준 (모두 ㈜다다엠앤씨 단독, 천원 단위 원값 23,454,675 / 15,923,826 / 7,501,352 / 147,922 / 74)</t>
        </is>
      </c>
      <c r="BB20" s="41" t="inlineStr">
        <is>
          <t>미확인 (사업부 단독 손익 공시 없음)</t>
        </is>
      </c>
      <c r="BC20" s="41" t="inlineStr">
        <is>
          <t>미확인 (영업이익은 찾지 못했다). 대신 당기순손익: 2021: -87.9억원; 2022: -160.6억원; 2023: -90.0억원; 2024: -11.4억원; 2025: -11.9억원</t>
        </is>
      </c>
      <c r="BD20" s="41" t="inlineStr">
        <is>
          <t>CJ ENM 사업보고서(2021: 20220321001256, 2022: 20230320000724, 2023: 20240318000857, 2025: 20260318001469) 연결재무제표 주석 '종속기업 요약 재무정보'의 다다엠앤씨 단독 수치(K-IFRS, 12월 결산, 천원). 2024 수치는 2025 사업보고서의 전기 비교 수치다. 양도 전 실적은 사업부 단위라 공시되지 않았다.</t>
        </is>
      </c>
      <c r="BE20" s="41" t="inlineStr">
        <is>
          <t>2021-03-10 전자신문: 다다엠앤씨 210억원 투자 유치를 보도하며 "'분사→투자유치→육성→상장'이라는 신사업 육성 단계"를 밟는다고 전함(회사 설명 재인용); 2021-04-15 뉴데일리: "미디어커머스 시장은 콘탠츠 제작역량 뿐 아니라 수익성 강화와 외형 확대를 위한 독자적인 상품경쟁력 확보가 필수다"(회사 설명 재인용). CJ ENM IR 자료와 어닝콜에서 다다엠앤씨를 직접 다룬 발언은 찾지 못했다.</t>
        </is>
      </c>
      <c r="BF20" s="40" t="inlineStr">
        <is>
          <t>부분</t>
        </is>
      </c>
      <c r="BG20" s="40" t="inlineStr">
        <is>
          <t>2026-10-31</t>
        </is>
      </c>
    </row>
    <row r="21" ht="72" customHeight="1">
      <c r="A21" s="40" t="inlineStr">
        <is>
          <t>C018</t>
        </is>
      </c>
      <c r="B21" s="40" t="inlineStr">
        <is>
          <t>CJ ENM</t>
        </is>
      </c>
      <c r="C21" s="40" t="inlineStr">
        <is>
          <t>2021-06-18</t>
        </is>
      </c>
      <c r="D21" s="41" t="inlineStr">
        <is>
          <t>Jk Film Co.Ltd.</t>
        </is>
      </c>
      <c r="E21" s="40" t="n">
        <v>186</v>
      </c>
      <c r="F21" s="40" t="inlineStr">
        <is>
          <t>False</t>
        </is>
      </c>
      <c r="G21" s="40" t="n"/>
      <c r="H21" s="40" t="inlineStr">
        <is>
          <t>MA②</t>
        </is>
      </c>
      <c r="I21" s="40" t="inlineStr">
        <is>
          <t>MA②</t>
        </is>
      </c>
      <c r="J21" s="40" t="inlineStr">
        <is>
          <t>같음</t>
        </is>
      </c>
      <c r="K21" s="40" t="inlineStr">
        <is>
          <t>없음 (확인)</t>
        </is>
      </c>
      <c r="L21" s="40" t="inlineStr">
        <is>
          <t>기타</t>
        </is>
      </c>
      <c r="M21" s="40" t="inlineStr">
        <is>
          <t>편입 후</t>
        </is>
      </c>
      <c r="N21" s="40" t="inlineStr">
        <is>
          <t>Closed</t>
        </is>
      </c>
      <c r="O21" s="42" t="n">
        <v>0.013</v>
      </c>
      <c r="P21" s="41" t="inlineStr">
        <is>
          <t>CJ ENM CO., Ltd. (KOSDAQ:A035760)</t>
        </is>
      </c>
      <c r="Q21" s="41" t="inlineStr">
        <is>
          <t>-</t>
        </is>
      </c>
      <c r="R21" s="41" t="inlineStr">
        <is>
          <t>CJ ENM CO., Ltd. (KOSDAQ:A035760) acquired additional 36.9% stake in Jk Film Co.Ltd. from Gil, Young Min and Yoon, Je-kyun for KRW 15 million on June 18, 2021. Under the terms of transaction, 8,671 shares were sold at KRW 1,730 per share and CJ ENM CO. currently hold 51% stake and post completion it holds 87.8% stake in company.</t>
        </is>
      </c>
      <c r="S21" s="41" t="inlineStr">
        <is>
          <t>Content Production &amp; Investment</t>
        </is>
      </c>
      <c r="T21" s="41" t="inlineStr">
        <is>
          <t>Content Production Studio</t>
        </is>
      </c>
      <c r="U21" s="41" t="inlineStr">
        <is>
          <t>MA-1 그룹이 매수자</t>
        </is>
      </c>
      <c r="V21" s="41" t="inlineStr">
        <is>
          <t>추가지분</t>
        </is>
      </c>
      <c r="W21" s="41" t="inlineStr">
        <is>
          <t>MA② 기존 지분 확대</t>
        </is>
      </c>
      <c r="X21" s="41" t="n"/>
      <c r="Y21" s="40" t="inlineStr">
        <is>
          <t>False</t>
        </is>
      </c>
      <c r="Z21" s="41" t="inlineStr">
        <is>
          <t>MA② 기존 지분 확대</t>
        </is>
      </c>
      <c r="AA21" s="41" t="inlineStr">
        <is>
          <t>편입 후 (매수자 ㈜씨제이이엔엠은 CJ ENM 본체. JK필름은 2016년 CJ E&amp;M이 지분 36%를 추가 취득해 지배력 획득(51%), 2018-07-02 CJ E&amp;M→CJ ENM 합병으로 51% 승계. CJ E&amp;M 2016 사업보고서 20170331004920, JK필름 최대주주변동 20180706000379)</t>
        </is>
      </c>
      <c r="AB21" s="41" t="inlineStr">
        <is>
          <t>완료 (2021-06-18 이사회 결의·주식매매계약 체결 예정일, JK필름 최대주주등의주식보유변동 공시상 변동일 2021-06-18. CJ ENM 2021 연결주석에 2021말 지분율 87.85%로 기재)</t>
        </is>
      </c>
      <c r="AC21" s="41" t="inlineStr">
        <is>
          <t>15,000,830,000원 (8,671주 × 주당 1,730,000원; CJ ENM 공시상 취득금액 15,001백만원. 윤제균 8,436주 14,594,280천원 + 길영민 235주 406,550천원)</t>
        </is>
      </c>
      <c r="AD21" s="41" t="inlineStr">
        <is>
          <t>13.23 (15,001백만원 ÷ 1,133.54원/USD, Yahoo Finance KRW=X 2021-06-17 종가). 원자료 0.013은 1,000배 과소</t>
        </is>
      </c>
      <c r="AE21" s="41" t="inlineStr">
        <is>
          <t>2021-06-18</t>
        </is>
      </c>
      <c r="AF21" s="41" t="inlineStr">
        <is>
          <t>기준 분류 유지: CJ ENM은 이미 51%를 보유한 지배주주였고(2016년 지배력 획득) 이 거래로 87.85%가 됐다. 금액 정정: 원자료 설명란의 'KRW 15 million', 'KRW 1,730 per share'는 JK필름 공정위 공시의 단위(천원)를 원으로 읽은 오류다. 실제 취득금액은 15,000,830천원(약 150억원), 주당 1,730,000원(CJ ENM '특수관계인으로부터주식의취득' 20210618000385: 취득금액 15,001백만원, 취득단가 1,730,000원). value를 0.013에서 약 13.23백만달러로 정정. 매도자 표기(Gil Young Min, Yoon Je-kyun)는 공시와 일치(윤제균·길영민, 계열회사 임원).</t>
        </is>
      </c>
      <c r="AG21" s="41" t="inlineStr">
        <is>
          <t>C024(2022-10-24 윤제균 잔여 2,388주 10.15% 5,074백만원 취득, 취득 후 100%)와 같은 대상의 후속 단계. 이 거래 후 남은 지분은 윤제균 2,388주(10.15%)·길영민 471주(2.00%)였는데, C024 공시는 취득 후 23,530주(100%)로 적고 있어 길영민 471주는 2022-01~2022-10 사이 별도 취득된 것으로 보인다(해당 공시 미확인). CJ ENM 2021 연결주석 각주: '연결회사는 계약된 전제조건 충족시 기존 주주의 잔여지분 매도를 요구할 수 있는 권리를 보유'. 주당가 비교: 2016 지배력 획득 때 총이전대가 20,398,800천원/12,000주=주당 약 1,700천원, 2021 주당 1,730천원으로 사실상 같은 평가. 이 거래는 이미 연결 종속기업의 비지배지분 매입이어서 연결상 영업권이 새로 생기지 않는 자본거래다. JK필름은 2016년 이후 감사보고서가 DART에 없어 실적은 공정위 대규모기업집단현황공시(별도, 백만원)와 CJ ENM 연결주석으로 확인했다. 2018년 수치는 두 출처가 다르다(공정위 공시 매출 4,652백만원·순이익 275백만원 vs CJ ENM 2018 연결주석 매출 922백만원·순손실 483백만원). 2022-12-13 씨제이이엔엠 스튜디오스에 흡수합병돼 법인 소멸. 2016년 지배력 획득의 정확한 일자는 미확인.</t>
        </is>
      </c>
      <c r="AH21" s="41" t="inlineStr">
        <is>
          <t>㈜씨제이이엔엠(CJ ENM, 그룹 정점·코스닥 상장 035760)</t>
        </is>
      </c>
      <c r="AI21" s="41" t="inlineStr">
        <is>
          <t>"자회사 지분 추가 취득을 통한 제작 역량 강화" (DART 특수관계인으로부터주식의취득, 2021-06-18)</t>
        </is>
      </c>
      <c r="AJ21" s="41" t="inlineStr">
        <is>
          <t>추정: 방송·디지털 미디어 콘텐츠, 커머스(옛 CJ오쇼핑), 영화, 음악 사업을 하는 미디어·커머스 기업(2021 연결 매출 3,552,397백만원, 2021 사업보고서 요약재무정보). 부문별 매출 비중은 이번 수집에서 직접 확인하지 못함</t>
        </is>
      </c>
      <c r="AK21" s="41" t="inlineStr">
        <is>
          <t>핵심</t>
        </is>
      </c>
      <c r="AL21" s="41" t="inlineStr">
        <is>
          <t>JK필름은 영화 제작사(CJ ENM 연결주석 주요사업 '영화 제작 사업')이고 CJ ENM은 영화 사업 부문을 직접 운영하며 JK필름 작품(공조2 등)을 배급했다. 이미 지배하던 제작 자회사의 지분 확대이며, 인수 주체 자체가 그룹 정점이다.</t>
        </is>
      </c>
      <c r="AM21" s="41" t="inlineStr">
        <is>
          <t>별도 4,903,163백만원 (2020-12-31, CJ ENM 2021 사업보고서 요약재무정보); 연결 6,279,917백만원 (2020-12-31)</t>
        </is>
      </c>
      <c r="AN21" s="41" t="inlineStr">
        <is>
          <t>acq_total_assets와 같음 (연결 6,279,917백만원, 2020-12-31)</t>
        </is>
      </c>
      <c r="AO21" s="41" t="inlineStr">
        <is>
          <t>계산: 0.31 (15,001백만원 ÷ 별도 총자산 4,903,163백만원, 2020-12-31). 연결 기준 0.24</t>
        </is>
      </c>
      <c r="AP21" s="41" t="inlineStr">
        <is>
          <t>계산: 0.48 (15,001백만원 ÷ 별도 자본총계 3,098,401백만원, 2020-12-31). 연결 자본총계 3,785,178백만원 기준 0.40</t>
        </is>
      </c>
      <c r="AQ21" s="41" t="inlineStr">
        <is>
          <t>계산: 약 3조 8,946억원 (2021-06-17 종가 177,600원 × 발행주식총수 21,929,154주)</t>
        </is>
      </c>
      <c r="AR21" s="41" t="inlineStr">
        <is>
          <t>총자산·자본: CJ ENM 2021 사업보고서(20220321001256) 요약재무정보의 2020-12-31 값. 공시에 총자산대비 비율이 없어 직접 계산. 시가총액: Yahoo Finance 035760.KQ 2021-06-17 종가(분할 없음) × 2021 사업보고서 발행주식총수(2021-12-31 기준; 2021년 중 변동 여부는 미확인)</t>
        </is>
      </c>
      <c r="AS21" s="41" t="inlineStr">
        <is>
          <t>KOSDAQ:035760</t>
        </is>
      </c>
      <c r="AT21" s="41" t="inlineStr">
        <is>
          <t>인수 주체 CJ ENM이 코스닥 상장사(2021-06 당시). 대상회사 JK필름은 비상장</t>
        </is>
      </c>
      <c r="AU21" s="41" t="inlineStr">
        <is>
          <t>2021-06-18 DART 공시(CJ ENM 특수관계인으로부터주식의취득, JK필름 최대주주등의주식보유변동). 이전 보도는 찾지 못함</t>
        </is>
      </c>
      <c r="AV21" s="41" t="inlineStr">
        <is>
          <t>2016 이전(일자 미확인): CJ E&amp;M이 JK필름 지분 15%를 매도가능금융자산으로 보유; 2016: CJ E&amp;M이 지분 36%를 14,398백만원에 추가 취득해 51%로 지배력 획득(총이전대가 20,398,800천원, 영업권 18,560,170천원, 기존 15% 재측정이익 5,001백만원); 2018-07: CJ E&amp;M이 CJ오쇼핑에 합병돼 CJ ENM이 51% 승계; 2019: 매출 15,489백만원·영업이익 80백만원; 2020: 매출 5,497백만원·영업손실 447백만원, CJ ENM이 JK필름 영업권 1,543백만원 손상 인식; 2021-06-18: 이사회 결의·지분 36.85% 취득 결정</t>
        </is>
      </c>
      <c r="AW21" s="41" t="inlineStr">
        <is>
          <t>2021-06-18: 지분 87.85%로 확대; 2021: 매출 16,137백만원·영업이익 152백만원; 2021말: CJ ENM이 잔여지분 매도청구권 보유(연결주석); 2022-04: 씨제이이엔엠 스튜디오스(주) 설립; 2022-07: 윤제균 CJ ENM스튜디오스 대표이사 선임(비즈워치 보도); 2022-09-07: JK필름 제작 '공조2: 인터내셔날' 개봉, 일주일 만에 손익분기점 돌파; 2022-10-24: 윤제균 잔여 2,388주(10.15%)를 5,074백만원(주당 2,124,900원)에 취득해 100%(C024); 2022-12-13: 씨제이이엔엠 스튜디오스가 JK필름 등 8개 제작사 흡수합병, JK필름 법인 소멸; 2023: CJ ENM 영업권 1,143억 손상(스튜디오스 CGU 영업권 2023말 151,282백만원, CGU별 손상 배분 미확인)</t>
        </is>
      </c>
      <c r="AX21" s="41" t="inlineStr">
        <is>
          <t>거래 후 JK필름 개별 손상 확인 안 됨 (CJ ENM 연결주석 2021·2022 손상 열거 목록에 JK필름 없음). 거래 전 2020년 JK필름 영업권 1,543백만원 손상 있음(CJ ENM 2020 연결주석 20210322000740). 합병 후 씨제이이엔엠 스튜디오스 CGU의 2023 손상 여부는 CGU별 배분 미확인(2023 사업보고서 20240318000857; 2024·2025 사업보고서 주석까지 검색)</t>
        </is>
      </c>
      <c r="AY21" s="41" t="inlineStr">
        <is>
          <t>2021·2022 CJ ENM 손상 목록에 JK필름 없음, 합병 뒤 2022~2025 스튜디오스 현금창출단위 영업권 151,281,704천원 불변</t>
        </is>
      </c>
      <c r="AZ21" s="41" t="inlineStr">
        <is>
          <t>2019: 15,489백만원; 2020: 5,497백만원</t>
        </is>
      </c>
      <c r="BA21" s="41" t="inlineStr">
        <is>
          <t>2021: 16,137백만원; 2022: 미확인(2022-12 합병으로 개별 실적 공시 없음); 승계법인 씨제이이엔엠 스튜디오스 매출 2022: 29,374백만원, 2023: 143,370백만원, 2024: 199,229백만원, 2025: 226,702백만원</t>
        </is>
      </c>
      <c r="BB21" s="41" t="inlineStr">
        <is>
          <t>2019: 80백만원; 2020: -447백만원</t>
        </is>
      </c>
      <c r="BC21" s="41" t="inlineStr">
        <is>
          <t>2021: 152백만원; 2022: 미확인; 승계법인 씨제이이엔엠 스튜디오스는 영업이익 미확인, 당기순이익 2022: 2,185백만원, 2023: -9,296백만원, 2024: 7,106백만원, 2025: -3,143백만원</t>
        </is>
      </c>
      <c r="BD21" s="41" t="inlineStr">
        <is>
          <t>JK필름 2018~2021: 공정위 대규모기업집단현황공시(연1회공시, 직전 사업연도 별도, 백만원; 20190531002020, 20200528000719, 20210531001396, 20220531000871). 2019·2020·2021 매출·순이익은 CJ ENM 연결주석 종속기업 요약재무정보(천원)와 일치. 2022 이후는 승계법인 씨제이이엔엠 스튜디오스(8개 제작사 합병, JK필름 몫 분리 불가)의 CJ ENM 연결주석 요약재무정보(매출·당기순이익, 천원; 2023·2024·2025 사업보고서). 12월 결산</t>
        </is>
      </c>
      <c r="BE21" s="41" t="inlineStr">
        <is>
          <t>2022-11-08 CJ ENM 3분기 실적(데일리안 보도, 회사 실적발표 재인용): "&lt;공조2: 인터내셔날&gt;의 박스오피스 실적이 호조를 보이며 극장 매출이 지난해 3분기 대비 376.8% 증가", 영화 부문 매출 1186억원·영업손실 1억원. JK필름을 직접 언급한 어닝콜 발언은 찾지 못함</t>
        </is>
      </c>
      <c r="BF21" s="40" t="inlineStr">
        <is>
          <t>완료</t>
        </is>
      </c>
      <c r="BG21" s="40" t="inlineStr">
        <is>
          <t>2026-10-31</t>
        </is>
      </c>
    </row>
    <row r="22" ht="72" customHeight="1">
      <c r="A22" s="40" t="inlineStr">
        <is>
          <t>C019</t>
        </is>
      </c>
      <c r="B22" s="40" t="inlineStr">
        <is>
          <t>CJ ENM</t>
        </is>
      </c>
      <c r="C22" s="40" t="inlineStr">
        <is>
          <t>2021-10-13</t>
        </is>
      </c>
      <c r="D22" s="41" t="inlineStr">
        <is>
          <t>Tving Co.,Ltd</t>
        </is>
      </c>
      <c r="E22" s="40" t="n">
        <v>37</v>
      </c>
      <c r="F22" s="40" t="inlineStr">
        <is>
          <t>True</t>
        </is>
      </c>
      <c r="G22" s="40" t="n"/>
      <c r="H22" s="40" t="inlineStr">
        <is>
          <t>MA②</t>
        </is>
      </c>
      <c r="I22" s="40" t="inlineStr">
        <is>
          <t>MA②</t>
        </is>
      </c>
      <c r="J22" s="40" t="inlineStr">
        <is>
          <t>같음</t>
        </is>
      </c>
      <c r="K22" s="40" t="inlineStr">
        <is>
          <t>없음 (확인)</t>
        </is>
      </c>
      <c r="L22" s="40" t="inlineStr">
        <is>
          <t>일치</t>
        </is>
      </c>
      <c r="M22" s="40" t="inlineStr">
        <is>
          <t>편입 후</t>
        </is>
      </c>
      <c r="N22" s="40" t="inlineStr">
        <is>
          <t>Announced</t>
        </is>
      </c>
      <c r="O22" s="42" t="n">
        <v>66.93000000000001</v>
      </c>
      <c r="P22" s="41" t="inlineStr">
        <is>
          <t>CJ ENM CO., Ltd. (KOSDAQ:A035760)</t>
        </is>
      </c>
      <c r="Q22" s="41" t="inlineStr">
        <is>
          <t>-</t>
        </is>
      </c>
      <c r="R22" s="41" t="inlineStr">
        <is>
          <t>CJ ENM CO., Ltd. (KOSDAQ:A035760) agreed to acquire additional 8.818696% stake in Tving Co.,Ltd for KRW 79.582 billion on October 13, 2021. CJ ENM CO., Ltd. will acquire 0.18 million shares of Tving Co.,Ltd. After the transaction CJ ENM will own 67.61% stake comprising of 1.38 million shares. The transaction is expected to close on October 15, 2021.</t>
        </is>
      </c>
      <c r="S22" s="41" t="inlineStr">
        <is>
          <t>Media Platforms</t>
        </is>
      </c>
      <c r="T22" s="41" t="inlineStr">
        <is>
          <t>OTT / Streaming Platform</t>
        </is>
      </c>
      <c r="U22" s="41" t="inlineStr">
        <is>
          <t>MA-1 그룹이 매수자</t>
        </is>
      </c>
      <c r="V22" s="41" t="inlineStr">
        <is>
          <t>추가지분</t>
        </is>
      </c>
      <c r="W22" s="41" t="inlineStr">
        <is>
          <t>MA② 기존 지분 확대</t>
        </is>
      </c>
      <c r="X22" s="41" t="n"/>
      <c r="Y22" s="40" t="inlineStr">
        <is>
          <t>False</t>
        </is>
      </c>
      <c r="Z22" s="41" t="inlineStr">
        <is>
          <t>MA② 기존 지분 확대</t>
        </is>
      </c>
      <c r="AA22" s="41" t="inlineStr">
        <is>
          <t>편입 후 (매수자 ㈜씨제이이엔엠은 그룹 지배회사 자신. 대상 ㈜티빙은 2020-10-01 CJ ENM 티빙(OTT) 사업부문 물적분할로 설립된 종속회사, 공시 '회사와의관계: 종속회사')</t>
        </is>
      </c>
      <c r="AB22" s="41" t="inlineStr">
        <is>
          <t>완료 (2021-10-15, 신주 납입일 2021-10-14)</t>
        </is>
      </c>
      <c r="AC22" s="41" t="inlineStr">
        <is>
          <t>79,582,140,000원 (티빙 제3자배정 신주 180,000주 × 주당 442,123원, 현금)</t>
        </is>
      </c>
      <c r="AD22" s="41" t="inlineStr">
        <is>
          <t>원자료와 일치 (원자료 66.93 = 79,582백만원/약 1,189원/달러, 2021-10 환율 수준)</t>
        </is>
      </c>
      <c r="AE22" s="41" t="inlineStr">
        <is>
          <t>2021-10-13</t>
        </is>
      </c>
      <c r="AF22" s="41" t="inlineStr">
        <is>
          <t>기준 분류 유지(MA②): 이미 지배하던 종속회사 티빙의 신주를 CJ ENM이 추가 인수(구주 매입이 아니라 제3자배정 유상증자 참여, 대금은 티빙으로 유입. 같은 구조의 C002 선례와 동일 처리). 다만 같은 날 같은 증자(총 339,272주, 149,999,954,456원)에서 제이티비씨스튜디오㈜ 120,000주, 네이버㈜ 39,272주도 함께 배정돼 CJ ENM 지분율은 오히려 70.51%(1,200,000/1,701,817주)→67.61%(1,380,000/2,041,089주)로 2.90%p 낮아짐(티빙 '최대주주등의주식보유변동' 2021-10-15). 원자료 설명란의 'additional 8.818696% stake'는 CJ ENM 신주 180,000주가 증자 후 총주식 2,041,089주에서 차지하는 비중일 뿐 순증 지분이 아님. 상태 정정: 원자료 Announced → 완료(2021-10-15).</t>
        </is>
      </c>
      <c r="AG22" s="41" t="inlineStr">
        <is>
          <t>같은 묶음 C014(2015-11, CJ E&amp;M이 CJ헬로비전의 N스크린 tving 사업을 양수, 원자료 기록)가 이 사업 계보의 앞 단계이고, 2020-10 물적분할로 법인 ㈜티빙이 생긴 뒤 이 거래가 이어짐. 동시 배정된 JTBC스튜디오·네이버 몫(약 704억원)은 그룹 자회사가 외부자에게 신주를 발행한 MA⑤ 성격이지만 이 행의 금액(796억원)은 CJ ENM 몫만 담음. 발행가 442,123원은 3개월 전 네이버 배정가 152,778원(2021-06-30 공시)의 약 2.9배. 이후 외부 투자 유치(2022-02)와 KT시즌 흡수합병(2022-12-01)으로 CJ ENM 지분은 48.85%까지 내려갔으나 의결권 상대적 규모·약정을 근거로 실질 지배력이 있다고 보고 계속 연결(CJ ENM 2025 사업보고서 주석). 티빙은 분할 신설법인이라 인수 직전 2개 회계연도 실적이 법인 단위로 온전히 존재하지 않음(2019는 CJ ENM 별도 사업부문 매출, 2020은 3개월). 2021 감사보고서(하온회계법인)는 열지 않고 2022 감사보고서 비교표시로 2021 수치를 채움.</t>
        </is>
      </c>
      <c r="AH22" s="41" t="inlineStr">
        <is>
          <t>㈜씨제이이엔엠(CJ ENM, 그룹 지배회사, 코스닥 상장)</t>
        </is>
      </c>
      <c r="AI22" s="41" t="inlineStr">
        <is>
          <t>"종속회사 티빙의 플랫폼 경쟁력 및 오리지널 콘텐츠 강화" (거래소 공시 타법인주식및출자증권취득결정(자율공시)) / "티빙의 플랫폼 경쟁력 및 오리지널 콘텐츠 강화" (유상증자결정(종속회사의주요경영사항) 제3자배정 증자의 목적)</t>
        </is>
      </c>
      <c r="AJ22" s="41" t="inlineStr">
        <is>
          <t>방송·디지털 미디어와 홈쇼핑 커머스. 2020 연결매출 3,391,184백만원 중 미디어 1,590,692(46.9%), 커머스 1,478,647(43.6%), 음악 180,278(5.3%), 영화/공연 141,567(4.2%) (CJ ENM 2020 사업보고서 II. 사업의 내용 부문별 매출 표)</t>
        </is>
      </c>
      <c r="AK22" s="41" t="inlineStr">
        <is>
          <t>핵심</t>
        </is>
      </c>
      <c r="AL22" s="41" t="inlineStr">
        <is>
          <t>티빙은 2020-10 분할 전까지 CJ ENM이 직접 운영하던 OTT 사업부문이고 CJ ENM 미디어 부문의 디지털 유통 창구라 주력 사업과 같은 영역. 인수 주체가 그룹 정점 CJ ENM 자신이므로 정점 기준도 같음.</t>
        </is>
      </c>
      <c r="AM22" s="41" t="inlineStr">
        <is>
          <t>6,279,917,456,928원 (공시 '최근 사업연도말 자산총액', 2020말 연결)</t>
        </is>
      </c>
      <c r="AN22" s="41" t="inlineStr">
        <is>
          <t>acq_total_assets와 같음</t>
        </is>
      </c>
      <c r="AO22" s="41" t="inlineStr">
        <is>
          <t>1.27</t>
        </is>
      </c>
      <c r="AP22" s="41" t="inlineStr">
        <is>
          <t>1.97</t>
        </is>
      </c>
      <c r="AQ22" s="41" t="inlineStr">
        <is>
          <t>계산: 3,695,062,449,000원 (2021-10-12 종가 168,500원 × 발행주식총수 21,929,154주)</t>
        </is>
      </c>
      <c r="AR22" s="41" t="inlineStr">
        <is>
          <t>총자산대비 1.27%는 2020말 연결 자산총액 기준, 자기자본대비 1.97%는 2021 반기말 자기자본 4,029,495,524,446원 기준(2021-10-13 공시). 시가총액은 발표 직전 거래일 2021-10-12 Yahoo Finance 035760.KQ 종가(CJ ENM은 이후 액면분할·무상증자를 찾지 못해 조정 없이 사용)와 CJ ENM 2020 사업보고서 발행주식총수 21,929,154주(자기주식 1,199,535주 포함, 2021 중 변동 여부는 확인 안 함).</t>
        </is>
      </c>
      <c r="AS22" s="41" t="inlineStr">
        <is>
          <t>KOSDAQ:035760</t>
        </is>
      </c>
      <c r="AT22" s="41" t="inlineStr">
        <is>
          <t>인수 주체 CJ ENM이 코스닥 상장 지배회사. 대상 티빙은 비상장. 같은 날 티빙 증자 공시가 함께 나와 이벤트는 CJ ENM 자금 투입과 JTBC스튜디오·네이버 동반 투자가 섞인 신호임에 유의.</t>
        </is>
      </c>
      <c r="AU22" s="41" t="inlineStr">
        <is>
          <t>2021-10-13 (CJ ENM 거래소 공시 '타법인주식및출자증권취득결정(자율공시)'·'유상증자결정(자율공시)(종속회사의주요경영사항)'·'특수관계인에대한출자', 티빙 '유상증자결정'·'특수관계인의유상증자참여' 동시 공시). 공식 발표 전 보도는 찾지 못함.</t>
        </is>
      </c>
      <c r="AV22" s="41" t="inlineStr">
        <is>
          <t>2015-11: CJ E&amp;M이 CJ헬로비전의 N스크린 tving 사업 양수(같은 묶음 C014, 원자료 기록); 2019: 티빙 사업부문 매출 44,075백만원(CJ ENM 별도 내부결산 잠정, 분할 공시); 2020-10-01: CJ ENM이 티빙(OTT) 사업부문을 단순·물적분할해 ㈜티빙 설립(100%), 목적 '사업경쟁력을 강화하고 … 전문성 및 고도화를 추구'; 2020-10~12: 매출 15,491백만원, 영업손실 6,134백만원(첫 3개월); 2021-01-07: JTBC스튜디오가 유상증자 240,000주(60억원)+전환사채 140억원으로 16.67% 2대 주주, CJ ENM 83.33%, 티빙은 3년간 4,000억원 이상 콘텐츠 투자·2023년 유료가입자 500만명 목표 발표(뉴시스); 2021-06-30: 네이버㈜에 제3자배정 261,817주(주당 152,778원, 39,999,877,626원, 납입 2021-07-07, 네이버 멤버십 제휴), CJ ENM 지분 83.33%→70.51%</t>
        </is>
      </c>
      <c r="AW22" s="41" t="inlineStr">
        <is>
          <t>2021-10-14: 제3자배정 339,272주(주당 442,123원, 총 149,999,954,456원) 납입, CJ ENM 180,000주·JTBC스튜디오 120,000주·네이버 39,272주; 2021-10-15: CJ ENM 1,380,000주 67.61%(증자 전 70.51%); 2021-11-04: CJ ENM 3분기 실적 보도에서 티빙 유료가입자 '직전 동기 대비' 37.8% 증가(기사 표현 그대로, 전분기·전년동기 구분 불명, CEO스코어데일리); 2021: 매출 131,525백만원, 영업손실 76,235백만원; 2022-02-18: 미디어그로쓰캐피탈제1호㈜에 제3자배정 382,513주(주당 653,572원, 249,999,786,436원, 납입 2022-02-25) 결의, CJ ENM 67.61%→56.94%(변동일 2022-02-28, 이후 56.50%), 이 투자자의 매수청구권 관련 파생상품부채를 CJ ENM이 인식(CJ ENM 2025 별도 주석); 2022-07-14: ㈜케이티시즌 흡수합병 결정(합병비율 티빙 1 : 케이티시즌 1.5737519, 합병기일 2022-12-01); 2022-12-01: 합병 완료, 합병신주 382,513주 발행으로 CJ ENM 48.85%(1,380,000/2,824,798주), KT 측 2대 주주(약 13.5%); 2022: 매출 247,570백만원, 영업손실 119,151백만원(최대 적자); 2023-06-29: CJ ENM이 티빙 대표이사를 양지을에서 최주희(전 트렌비 비즈니스 총괄 대표)로 교체 선임 발표; 2023: 웨이브와 합병 MOU; 2024: 매출 435,459백만원, 영업손실 71,048백만원; 2024-11: CJ ENM·티빙이 웨이브와 합의서(웨이브 이사 8명 중 5명 지명); 2025-06-10: 공정위가 티빙–웨이브 기업결합을 2026년 말까지 요금 유지 조건으로 승인; 2025-09: 웨이브가 CJ ENM 연결 종속회사로 편입; 2025: 매출 405,981백만원, 영업손실 69,819백만원, 순손실 89,338백만원, 건설중인무형자산 손상 5,736백만원, CJ ENM 지분 48.85%로 실질 지배력 근거 연결 유지; 2026-04: 형식적 합병은 KT 측 신중론으로 교착(MTN); 2026-09-03: 민관합동조사단 조사에서 티빙 계정 3,954만 개(활성·휴면·탈퇴·테스트 계정, 중복 포함) 유출 확인, 티빙 공식 사과·보상안 발표(MTN); 2026-2Q: 매출 1,407억원, 영업이익 60억원으로 독립법인 출범 후 첫 분기 흑자(MTN 2026-10-16 보도, 감사 전 분기 실적)</t>
        </is>
      </c>
      <c r="AX22" s="41" t="inlineStr">
        <is>
          <t>확인 안 됨 (① CJ ENM 2025 사업보고서 별도재무제표 주석 종속기업투자 표: ㈜티빙 지분 48.9%, 취득원가 93,230,885천원 = 장부금액 93,230,885천원(2024말·2025말 모두) → 이 거래 대금 79,582백만원을 포함한 티빙 투자주식에 누적 손상 없음; ② 티빙 2025 감사보고서 무형자산 표: 영업권 213,089,914천원(2020 분할 때 이관분 + 2022-12 케이티시즌 합병분) 취득원가=장부금액, 상각 및 손상차손누계액 없음(2024말·2025말) → 2022~2025 영업권 손상 없음. 단 2025년 건설중인무형자산 손상차손 5,735,957천원 인식(인수 관련 영업권·투자주식 아님); ③ CJ ENM 연결에서는 티빙이 '미디어플랫폼사업부문' 현금창출단위에 묶여 CGU별 손상 귀속을 분리할 수 없음(2025 사업보고서 연결 주석). 이 거래는 지배력 유지 중의 추가 취득이라 CJ ENM 연결상 새 영업권이 생기지 않음)</t>
        </is>
      </c>
      <c r="AY22" s="41" t="inlineStr">
        <is>
          <t>CJ ENM 별도 티빙 투자주식 취득원가=장부금액(2024·2025), 티빙 영업권 손상누계 없음</t>
        </is>
      </c>
      <c r="AZ22" s="41" t="inlineStr">
        <is>
          <t>2019: 44,075백만원 (CJ ENM 티빙 사업부문); 2020: 15,491백만원 (㈜티빙 2020-10-01~12-31, 3개월)</t>
        </is>
      </c>
      <c r="BA22" s="41" t="inlineStr">
        <is>
          <t>2021: 131,525백만원; 2022: 247,570백만원; 2025: 405,981백만원</t>
        </is>
      </c>
      <c r="BB22" s="41" t="inlineStr">
        <is>
          <t>2019: 미확인; 2020: -6,134백만원 (3개월)</t>
        </is>
      </c>
      <c r="BC22" s="41" t="inlineStr">
        <is>
          <t>2021: -76,235백만원; 2022: -119,151백만원; 2025: -69,819백만원</t>
        </is>
      </c>
      <c r="BD22" s="41" t="inlineStr">
        <is>
          <t>2019는 CJ ENM 물적분할 주요사항보고서의 '신설사업부문 최근 사업연도 매출액' 44,074,834,289원(2019말 별도 기준, 내부결산 잠정). 2020은 ㈜티빙 제1기 감사보고서(2020-10-01~12-31, 3개월, K-IFRS 별도). 2021·2022는 티빙 2022 감사보고서(삼정회계법인, 별도 K-IFRS, 12월 결산; 2021은 비교표시), 2025는 티빙 2025 감사보고서(삼정회계법인). 손익 항목은 '영업수익'(매출)과 '영업이익(손실)'. 2022-12-01 KT시즌 합병 이후 수치는 합병 효과를 포함함.</t>
        </is>
      </c>
      <c r="BE22" s="41" t="inlineStr">
        <is>
          <t>2021-01-07 뉴시스: CJ ENM·티빙 "향후 3년간 4000억 이상 콘텐츠 제작에 투자", "2023년까지 유료 가입자 500만명 확보 계획"; 2021-11-04 CEO스코어데일리(CJ ENM 3분기 실적 보도): "티빙은 &lt;환승연애&gt; 등의 인기에 힘입어 유료가입자가 직전 동기 대비 37.8% 급증했다"; 2026-04-01 MTN: 티빙–웨이브 형식적 합병이 2대 주주 KT의 신중론으로 교착. CJ ENM IR 원자료(실적발표 PDF·어닝콜 스크립트)는 열지 못해 기사 재인용임</t>
        </is>
      </c>
      <c r="BF22" s="40" t="inlineStr">
        <is>
          <t>완료</t>
        </is>
      </c>
      <c r="BG22" s="40" t="inlineStr">
        <is>
          <t>2026-10-26</t>
        </is>
      </c>
    </row>
    <row r="23" ht="72" customHeight="1">
      <c r="A23" s="40" t="inlineStr">
        <is>
          <t>C020</t>
        </is>
      </c>
      <c r="B23" s="40" t="inlineStr">
        <is>
          <t>CJ ENM</t>
        </is>
      </c>
      <c r="C23" s="40" t="inlineStr">
        <is>
          <t>2021-11-18</t>
        </is>
      </c>
      <c r="D23" s="41" t="inlineStr">
        <is>
          <t>Scripted Business of IMG Worldwide, LLC</t>
        </is>
      </c>
      <c r="E23" s="40" t="n">
        <v>7</v>
      </c>
      <c r="F23" s="40" t="inlineStr">
        <is>
          <t>True</t>
        </is>
      </c>
      <c r="G23" s="40" t="n"/>
      <c r="H23" s="40" t="inlineStr">
        <is>
          <t>MA①</t>
        </is>
      </c>
      <c r="I23" s="40" t="inlineStr">
        <is>
          <t>MA①</t>
        </is>
      </c>
      <c r="J23" s="40" t="inlineStr">
        <is>
          <t>같음</t>
        </is>
      </c>
      <c r="K23" s="40" t="inlineStr">
        <is>
          <t>있음</t>
        </is>
      </c>
      <c r="L23" s="40" t="inlineStr">
        <is>
          <t>일치</t>
        </is>
      </c>
      <c r="M23" s="40" t="inlineStr">
        <is>
          <t>편입 후</t>
        </is>
      </c>
      <c r="N23" s="40" t="inlineStr">
        <is>
          <t>Closed</t>
        </is>
      </c>
      <c r="O23" s="42" t="n">
        <v>775.28</v>
      </c>
      <c r="P23" s="41" t="inlineStr">
        <is>
          <t>CJ ENM CO., Ltd. (KOSDAQ:A035760)</t>
        </is>
      </c>
      <c r="Q23" s="41" t="inlineStr">
        <is>
          <t>IMG Worldwide, LLC</t>
        </is>
      </c>
      <c r="R23" s="41" t="inlineStr">
        <is>
          <t>CJ ENM CO., Ltd. (KOSDAQ:A035760) entered into a purchase agreement to acquire 80% stake in scripted business of IMG Worldwide, LLC for approximately $780 million on November 18, 2021. CJ ENM CO., Ltd. will subscribe for and accept from Endeavor Content, a number of newly issued equity interests in Endeavor Content equal to 80% of the total issued and outstanding equity interests of Endeavor Content, on a fully-diluted basis (excluding equity interests related to any post-closing employee incentive plans) in exchange for proceeds equal to $775.3 million (subject to certain adjustments) at an enterprise value of $850 million, including $655.3 million in proceeds to be paid to IMG Worldwide (subject to certain adjustments) and $120 million paid to Endeavor Content (subject to certain adjustments). The transaction implies an approximately $970 million post-money equity valuation for Endeavor Content and will include the assets and liabilities associated therewith, including Endeavor Content’s related production financing facilities, and of which Endeavor is entitled to sweep up to an additional $55 million of Endeavor Content’s cash (subject to certain adjustments) as part of the transaction. Post-closing, IMG Worldwide will retain 20% of the total issued and outstanding equity interests of Endeavor Content, on a fully-diluted basis (excluding equity interests related to any post-closing employee incentive plans) along with the scripted portion of the business, in addition to retaining the non-scripted portion of the business, as well as certain documentary and film sales and financing consulting services. Endeavor Content’s Graham Taylor and Chris Rice will continue to lead the studio as co-Chief Executive Officers.
The transaction is subject to certain customary conditions, expiration of the waiting period under the Hart-Scott-Rodino Antitrust Improvements Act of 1976, as amended, obtaining other applicable regulatory approvals and consummation of an internal reorganization to be affected by Endeavor Content and IMG Worldwide, LLC in advance of consummating the transaction. The transaction has been approved by CJ ENM’s Board of Directors on November 19, 2021. The consummation of the transaction is not subject to a financing condition. The deal will close early in the first quarter of 2022. As of December 29, 2021, the transaction is expected to close within January 2022.
J.P. Morgan acted as exclusive financial advisor and O’Melveny &amp; Myers acted as legal advisor to CJ ENM in the transaction. The Raine Group acted as exclusive financial advisor and Justin Hamill, Rick Offsay, Michael Anastasio, Matthew Dewitz, Nancy Bruington, Joshua Tinkelman, Seniz Yakut, Austin Ozawa, Ghaith Mahmood, Robert Blamires, Nineveh Alkas, Robert Gilbert, Amanda Reeves, Peter Todaro, Michelle Kelban, Christopher Norton, Benjamin Naftalis Stephanie Fontanes, Benjamin Cohen, Ellen Smiley and Robert McGuire of Latham &amp; Watkins LLP, Sarah Gadd of Latham &amp; Watkins (London) LLP acted as legal advisors and Tomas Nilsson of Latham &amp; Watkins Belgium acted as legal advisor to Endeavor, parent of IMG Worldwide, LLC.</t>
        </is>
      </c>
      <c r="S23" s="41" t="inlineStr">
        <is>
          <t>Content Production &amp; Investment</t>
        </is>
      </c>
      <c r="T23" s="41" t="inlineStr">
        <is>
          <t>Content Production Studio</t>
        </is>
      </c>
      <c r="U23" s="41" t="inlineStr">
        <is>
          <t>MA-1 그룹이 매수자</t>
        </is>
      </c>
      <c r="V23" s="41" t="inlineStr">
        <is>
          <t>과반 인수(≥50%)</t>
        </is>
      </c>
      <c r="W23" s="41" t="inlineStr">
        <is>
          <t>MA① 경영권 인수</t>
        </is>
      </c>
      <c r="X23" s="41" t="n"/>
      <c r="Y23" s="40" t="inlineStr">
        <is>
          <t>False</t>
        </is>
      </c>
      <c r="Z23" s="41" t="inlineStr">
        <is>
          <t>MA① 경영권 인수</t>
        </is>
      </c>
      <c r="AA23" s="41" t="inlineStr">
        <is>
          <t>편입 후 (인수 주체 CJ ENM USA Holdings LLC는 CJ ENM이 CJ ENM USA INC.를 거쳐 본 거래용으로 신설한 100% 종속 SPC. 대상회사 Endeavor Content Parent, LLC는 본 거래 종결로 2022-01-19(KST; 현지 2022-01-18) CJ ENM 연결 종속회사로 편입 — CJ ENM 2022 사업보고서 연결범위 변동표에 'CJ ENM FIFTH SEASON, LLC (구, Endeavor Content Parent, LLC) | 인수'로 기재, 비지배지분율 20%(연결주석 41), 접수번호 20230320000724)</t>
        </is>
      </c>
      <c r="AB23" s="41" t="inlineStr">
        <is>
          <t>완료 (2022-01-19 KST, 현지 2022-01-18 거래종결; 취득예정일 2021-12-31 → 2022-01-31로 연기 정정(2021-12-29) 후 2022-01-19 종결 확정 정정)</t>
        </is>
      </c>
      <c r="AC23" s="41" t="inlineStr">
        <is>
          <t>USD 785,381,728.77 = 933,740,337,335원 (거래종결 시 확정 인수대금, 1,188.9원/USD; 2022-01-19 정정공시. 연결 사업결합 이전대가 933,740,337천원). 계약 시 기준금액 USD 775,279,046.03 = 915,216,913,838원(1,180.5원/USD). 계약 구성(Endeavor 8-K): 매도인 IMG Worldwide 몫 USD 655.3M + Endeavor Content 신규 출자 USD 120.0M, EV USD 850M, post-money equity USD 970M. CJ ENM의 SPC 출자 총액은 운영비 포함 USD 793,850,000 = 944,602,115,000원</t>
        </is>
      </c>
      <c r="AD23" s="41" t="inlineStr">
        <is>
          <t>원자료와 일치 (원자료 775.28 = 계약 기준금액 USD 775.3M; 종결 확정 USD 785.38M은 +1.3%)</t>
        </is>
      </c>
      <c r="AE23" s="41" t="inlineStr">
        <is>
          <t>2021-11-18 (미국 현지: Endeavor 8-K·공동 보도자료. 한국 시간 2021-11-19 CJ ENM 이사회 결의·거래소 공시)</t>
        </is>
      </c>
      <c r="AF23" s="41" t="inlineStr">
        <is>
          <t>기준 분류 유지: CJ ENM이 SPC(CJ ENM USA Holdings LLC)를 통해 Endeavor Content Parent, LLC 의결권부 지분 80%를 처음 취득해 경영권 확보(주주간계약상 우선매수권·동반매도요구권·위반 시 콜옵션 보유, 풋옵션 없음). 원자료 보정: (1) 대상회사 법인은 'Scripted Business of IMG Worldwide, LLC'가 아니라 Endeavor Content Parent, LLC(IMG Worldwide 100% 자회사; 2022-09 CJ ENM FIFTH SEASON, LLC로 사명 변경). 종결 전 내부 재편으로 비각본(non-scripted)·일부 다큐·영화판매·금융자문 사업은 매도인 측으로 이관. (2) 매수인은 CJ ENM 본체가 아니라 CJ ENM→CJ ENM USA INC.→CJ ENM USA Holdings LLC이고 CJ ENM은 인수대금 지급보증. (3) 구조: DART는 '매도인 보유 지분 일부 매수 + 대상회사 신규 발행 지분 인수'를 동시에 해 80:20이 된다고 기재, Endeavor 8-K는 '신규 발행 지분 80%' 인수로 서술(대금 중 USD 655.3M은 매도인, USD 120M은 회사 유입) — 금액·지분은 일치. (4) 확정 대금은 종결 조정 후 USD 785.38M(Endeavor 보도자료 'approximately $785 million in total proceeds'); 이 중 Endeavor가 받은 현금은 USD 666.3M(Endeavor 2022 10-K).</t>
        </is>
      </c>
      <c r="AG23" s="41" t="inlineStr">
        <is>
          <t>같은 묶음의 C030(2023-12)과 연결: Toho International이 Fifth Season에 USD 225M을 넣어 25%를 받으면서(제3자 배정 신규 발행) CJ ENM 지분이 80%→60%, Endeavor 지분이 20%→15%로 희석됐다. 매각 배경: Endeavor가 2021-02 미국작가조합(WGA)과 맺은 프랜차이즈 계약으로 제작사 지분을 20% 이하로 낮춰야 했다(Endeavor 10-K). 입찰: CJ ENM은 2020년 말 'Eagle' TF를 꾸렸고 2021-07 초청 입찰에 국내 유일하게 참여해 Apollo 등과 경쟁(한국경제 KED 2021-11-23). 자금: 2021-11-19 단기차입금 9,000억원 증가 결정(CP 5,000억 + 금융기관 4,000억, 목적 '글로벌향 콘텐츠 제작 역량 강화 및 멀티 스튜디오 구축을 위한 자금 마련') — 2021-12-21 정정공시(20211221900378)로 8,000억원으로 축소(차입 후 CP 4,000억·금융기관 4,850억, 합계 8,850억원)과 SPC 의무 지급보증(915,216,913,838원, 자기자본대비 21.9%; 종결로 종료). 회계: 식별가능 순자산 680,238,114천원(무형자산 505,594,369천원 포함, 인수 차입금 287,712,103천원 승계), 비지배지분 136,132,317천원, 영업권 389,634,540천원(이전대가의 41.7%; 영업권 CGU 표에는 389,765,558천원). 가치 변화(계산): 인수 시 100% 환산 약 USD 982M(785.38/0.8) → 2023-12 Toho 출자 기준 post-money USD 900M·pre-money USD 675M. 이벤트 분석 주의: 발표일(2021-11-19)에 '물적분할을 통한 스튜디오 신설 추진' 공정공시가 함께 나갔고(2022-02-09·03-08 해명공시로 재검토 표명), 2021-11-25 SM엔터 인수설 조회공시 답변이 이어져 교란이 크다. 출처 한계: Fifth Season 단독 영업손익은 CJ ENM 공시·IR에 연간 단위로 공개되지 않아 당기순손익과 증권사 인용 분기 영업이익으로 대신했다. Deadline·Hollywood Reporter 기사는 유료(402/tollbit)라 원문을 못 열었고, WSJ 선행 보도 여부는 검색 요약으로만 확인. Endeavor 10-K는 Endeavor의 USD 30M 대여 시점을 2023-09(2023 10-K)와 2023-06(2024 10-K)으로 다르게 적었다. 2023 작가·배우 파업 기간의 정확한 날짜는 이 기록에서 출처로 확인하지 않았다. 검토 보완: 손상은 연결 영업권 외에 CJ ENM 별도 재무제표의 CJ ENM USA INC. 투자주식 손상(2022 약 582억·2023 약 1,957억 계산, 2025 832억 공시)도 있음 — impairment 참조. FS 연간 영업손익은 DS투자증권 법인별 표(자료: CJ ENM)로 보완했고 2023 -655억원이 영업손실임이 확인됨. 2023-04·08 두 차례 감원.</t>
        </is>
      </c>
      <c r="AH23" s="41" t="inlineStr">
        <is>
          <t>CJ ENM USA Holdings LLC (CJ ENM→CJ ENM USA INC.(100%)→Holdings(100%), 본 거래용 신설 미국 캘리포니아주 SPC, 비상장). 최종 지배회사 ㈜씨제이이엔엠(코스닥 상장)이 출자·지급보증</t>
        </is>
      </c>
      <c r="AI23" s="41" t="inlineStr">
        <is>
          <t>"글로벌향 콘텐츠 제작 역량 강화 및 멀티 스튜디오 구축" (거래소 공시 취득목적, 2021-11-19) / "Acquisition will serve as a new growth engine towards CJ ENM's vision as a 'global total entertainment company'" (CJ ENM·Endeavor 보도자료, Endeavor 8-K EX-99.1) / "The library and portfolio ... will support CJ ENM's plan to launch its OTT platform, TVING, globally" (같은 보도자료)</t>
        </is>
      </c>
      <c r="AJ23" s="41" t="inlineStr">
        <is>
          <t>CJ ENM 그룹: 방송(채널 tvN·OCN·Mnet 등 운영, 드라마·예능 제작, 스튜디오드래곤 드라마 제작·유통)과 커머스(TV·온라인 홈쇼핑)가 양대 축. 2020 연결 순매출 3,391,184,002천원 중 방송 1,590,692,492천원(46.9%), 커머스 1,478,646,956천원(43.6%), 음악 180,277,650천원(5.3%), 영화 124,014,922천원(3.7%), 공연 17,551,982천원(0.5%) (2021 사업보고서 연결주석 38, 전기). 인수 주체 SPC 자체는 사업 없음</t>
        </is>
      </c>
      <c r="AK23" s="41" t="inlineStr">
        <is>
          <t>핵심</t>
        </is>
      </c>
      <c r="AL23" s="41" t="inlineStr">
        <is>
          <t>대상 사업(미국 기반 TV 시리즈·영화 기획·제작·자금조달·해외 판매)은 CJ ENM 주력인 방송부문의 드라마 제작·유통(스튜디오드래곤)과 영화부문 제작·배급과 같은 영역이다. 새로운 것은 지역(미국·글로벌 OTT 납품)과 규모. 인수 주체가 SPC라 그룹 정점 CJ ENM 기준으로 판단했고, 결론도 같다.</t>
        </is>
      </c>
      <c r="AM23" s="41" t="inlineStr">
        <is>
          <t>938,984,303,250원 (CJ ENM USA Holdings LLC의 '종속회사의 자산총액', 2022-01-19 최종 정정공시 20220119900349; CJ ENM USA INC.의 출자(2022-01-14 결정, 938,428,478,000원) 이후 값으로 기준일 명시는 없음. 최초 공시(2021-11-19)에서는 '발행주식 없이 신규 설립' 상태라 자산 기재 생략)</t>
        </is>
      </c>
      <c r="AN23" s="41" t="inlineStr">
        <is>
          <t>6,279,917,456,928원 (CJ ENM 연결, 2020-12-31; 2021-11-19 공시 기재값). 참고: 2021-12-31 연결 총자산 7조 9,406억원(2022 사업보고서 경영진단)</t>
        </is>
      </c>
      <c r="AO23" s="41" t="inlineStr">
        <is>
          <t>14.9</t>
        </is>
      </c>
      <c r="AP23" s="41" t="inlineStr">
        <is>
          <t>계산: 22.3 (933,740,337,335원 / 4,185,358,693,668원). 참고: CJ ENM 본체 공시(CJ ENM USA INC. 출자 944,602,115,000원) 기준은 총자산대비 15.0, 자기자본대비 22.6(최초 공시 14.9·22.3)</t>
        </is>
      </c>
      <c r="AQ23" s="41" t="inlineStr">
        <is>
          <t>계산: 3,734,534,926,200원 (발표 직전 거래일 2021-11-18 종가 170,300원 × 발행주식총수 21,929,154주, 자기주식 1,199,535주 포함). 종가는 Yahoo Finance(035760.KQ), 2015년 이후 분할 이벤트 없음</t>
        </is>
      </c>
      <c r="AR23" s="41" t="inlineStr">
        <is>
          <t>총자산대비 14.9%는 종속회사 주요경영사항 최종 정정공시(2022-01-19, 20220119900349)의 '지배회사의 연결자산총액대비'(분모 2020-12-31 연결 총자산). 자기자본 4,185,358,693,668원은 2021년 3분기말 연결 기준(2022-01-13 정정공시 20220113900426 명시; 최초 공시는 '2020년말 연결 자기자본에 자본금·자본잉여금 변동 반영'). 시가총액 주식수는 2021년 3분기보고서(20211115001194) 발행주식총수.</t>
        </is>
      </c>
      <c r="AS23" s="41" t="inlineStr">
        <is>
          <t>KRX:035760</t>
        </is>
      </c>
      <c r="AT23" s="41" t="inlineStr">
        <is>
          <t>인수 주체 SPC가 비상장이라 상장 지배회사 CJ ENM(코스닥)을 쓴다. 대상회사는 비상장. 매도측 모회사 Endeavor Group Holdings는 당시 NYSE:EDR 상장. 참고 주가(Yahoo Finance 일별): 2021-11-18 종가 170,300원 → 발표일 2021-11-19 종가 180,400원(+5.9%, 장중 고가 183,600원) → 11-22 170,400원 → 11-25 149,700원(SM엔터 조회공시 답변일). 같은 날 물적분할 공정공시가 있어 인수 효과만 분리하기 어렵다.</t>
        </is>
      </c>
      <c r="AU23" s="41" t="inlineStr">
        <is>
          <t>2021-11-18(미국 현지): Endeavor 8-K(Item 7.01·8.01)와 공동 보도자료(BusinessWire)로 공식 공개. Hollywood Reporter가 WSJ의 같은 날 선행 보도를 언급했다는 검색 요약이 있으나 유료 차단으로 원문 미확인. 2021-11-19(KST) CJ ENM 거래소 공시(타법인주식및출자증권취득결정 2건·타인에대한채무보증결정·단기차입금증가결정·물적분할 공정공시) 동시 제출. 2021-11 CJ ENM 공시 목록에 본건 인수설 조회공시는 없음(같은 시기 조회공시는 SM엔터 인수설 건).</t>
        </is>
      </c>
      <c r="AV23" s="41" t="inlineStr">
        <is>
          <t>2010: Graham Taylor·Chris Rice가 WME 글로벌 TV 부문을 이끌기 시작(이후 Endeavor Content로 분사, Broadcast 2025-09-26); 2017: Endeavor 산하 독립 스튜디오 Endeavor Content 출범(Endeavor 8-K EX-99.1 'launched in 2017', Toho 공시 '2017年に設立'); 2020: 인수대상 사업부 매출 63,463백만원·당기순손실 35,654백만원(감사 전, DART), 코로나로 납품 위축; 2020 말: CJ ENM 매각 가능성 파악 후 'Eagle' TF 구성(KED); 2021-01: CJ ENM 계열 본팩토리가 Endeavor Content와 제휴(KED); 2021-02: Endeavor가 WGA와 프랜차이즈 계약 — 제작사 지분 20% 초과 보유 금지(Endeavor 10-K); 2021-07: 소수 초청 입찰에 CJ ENM 참여, Apollo 등과 경쟁(KED); 2021 3분기: Endeavor가 매각 마케팅 개시, 2021-12-31 매각예정자산 분류(자산 USD 885.6M·부채 USD 507.3M, Endeavor 2022 10-K); 2021: Endeavor Content(제한 사업) 매출 USD 737M(전년 대비 콘텐츠 납품 USD 716M 증가, Endeavor 10-K); 2021-10 말: CJ ENM TF가 LA 방문해 협상(KED); 2021-11-18/19: 계약 체결·발표</t>
        </is>
      </c>
      <c r="AW23" s="41" t="inlineStr">
        <is>
          <t>2022-01-18(현지)/01-19(KST): 거래종결, 확정대금 USD 785.38M, 대상회사 49개 종속회사 포함 편입(2022 사업보고서 주석40); 2022-09-07(현지, TheWrap 'effective Wednesday')/09-08: 사명 Endeavor Content → FIFTH SEASON(CJ ENM FIFTH SEASON, LLC; CJ 뉴스룸 2022-09-20); 2022 회계연도: FS 매출 699,601,932천원·순손실 69,235,740천원, FS 영업권 손상 51,837백만원, 별도 CJ ENM USA INC. 투자주식 손상 약 582억원(계산); 2023-01: FS 경영진 대상 주식선택권 949,057주 부여(2023 사업보고서 주석25); 2023-04-27: 직원 8명(인력의 2%) 감원(Variety·TheWrap); 2023-08-24: 파업 여파로 임원·관리직 30명(12%) 추가 감원(TheWrap); 2023: 미국 작가·배우 파업으로 FS 납품·매출 급감(2023 사업보고서 경영진단), 2023-06 또는 09 Endeavor가 FS에 USD 30M 대여(만기 2026, Endeavor 10-K); 2023-08-24: FS 지분 매각설 보도에 CJ ENM '매각은 사실무근' 부인(MTN); 2023-12-11/12: Toho International이 FS에 USD 225M 출자(25%, 제3자 배정) — CJ ENM 60%·Endeavor 15%로 희석(C030); 2023 회계연도: FS 매출 347,619,868천원·순손실 117,915,270천원, FS 영업권 손상 약 950억원(Toho 출자가 기준 순공정가치), 별도 CJ ENM USA INC. 투자주식 손상 약 1,957억원(계산), 영화드라마 부문 영업손실 975억원; 2024 회계연도: &lt;Severance S2&gt; 등 납품 증가로 FS 매출 1,038,782,865천원·순손실 91,812,320천원, 4Q24 FS 영업이익 80억원(증권사 인용); 2025-07: &lt;Severance&gt; 에미상 27개 부문 후보, FS 관련 작품 총 36개 부문(한국경제 2025-07-17), 2025-09 에미상 8관왕(MTN 2026-07-24); 2025-09-26: 공동CEO Chris Rice 연말 퇴임 발표, Graham Taylor 단독 CEO(Broadcast); 2025 회계연도: FS 매출 789,711,200천원·순손실 42,163,187천원, 회사 발표로 2분기·4분기 흑자, 별도 CJ ENM USA INC. 투자주식 손상 832억원(2025 사업보고서); 2026-02-12 보도: Apple이 &lt;Severance&gt; IP·전체 권리를 약 USD 70M(TechCrunch 'just under $70 million')에 인수, 계약은 2025년 말 체결(Broadcast) — 제작비가 FS 감당 범위를 넘었다는 보도, FS는 총괄제작으로만 남음(TechCrunch·Broadcast); 2026-02-18: Peter Traugott TV 사장 선임 등 TV 조직 개편(Broadcast); 2026-03: J.P. Morgan 주관 5년 USD 500M 신용한도 갱신(SFNet 2026-03-18); 2026 상반기: FS 매출 284,057,366천원·순손실 33,590,641천원, CJ ENM 지분 60% 유지, 종속기업 94개(2026 반기보고서), 1Q26 FS 영업손실 29억원(하나증권 2026-05-08), FS 제작 &lt;His &amp; Hers&gt;가 2026 상반기 넷플릭스 최다 시청 시리즈(MTN 2026-07-24)</t>
        </is>
      </c>
      <c r="AX23" s="41" t="inlineStr">
        <is>
          <t>있음 — [연결 영업권] 2022년 51,836,961천원(약 518억원; CJ ENM 2022 사업보고서 20230320000724 연결주석 19(4) CGU별 영업권 변동표 '손상' 열과 (*1) 'CJ ENM FIFTH SEASON, LLC 에 대한 51,837백만원의 영업권에 대하여 무형자산손상차손을 인식', 사용가치 기준, 할인율 9.4%·영구성장률 1%; 그해 감사인 핵심감사사항 '방송부문 현금창출단위 및 CJ ENM FIFTH SEASON, LLC 영업권 손상'); 2023년 약 950억원(금액은 CJ ENM 관계자 발언 '지난해 약 950억원의 손상차손을 반영했다', 딜사이트 2024-02-08. DART 2023 사업보고서 20240318000857 연결주석 17은 전사 영업권 손상 114,292,880천원만 공시하고 CGU별 금액은 없음 — 계산: FS CGU 영업권 363,613,494→273,896,082천원 감소분 89,717,412천원에 FS 몫 환율효과(전사 영업권 환율효과 6,405,566천원 이내)를 더하면 약 897억~961억원으로 보도 금액과 부합. 2023 검사는 'CJ ENM FIFTH SEASON, LLC 현금창출단위 영업권의 경우 제3자 배정 유상증자 금액을 공정가치로 판단하여 순공정가치를 기초로' 수행 — C030의 Toho 출자가); 2024년 FS 영업권 손상 없음(계산: 전사 손상 38,388,927천원 = 스튜디오드래곤 CGU 감소 15,869,681 + 기타 CGU 감소 22,519,246천원과 정확히 일치, FS CGU 273,896,082→312,228,416천원 증가 38,332,334천원은 전사 환율효과 38,992,232천원의 일부; 20250319000884); 2025년 FS 영업권 손상 없음으로 추정(FS CGU 312,228,416→304,870,195천원 감소 7,358,221천원 ≈ 전사 환율효과 -7,491,517천원; 전사 손상 19,940,683천원은 연결범위변동 +17,796,115천원과 함께 미디어플랫폼·스튜디오드래곤 CGU 변동으로 설명됨; 20260318001469). 연결 누적 약 1,470억원(최초 영업권 389,634,540천원의 약 38%). [별도 종속기업투자주식] CJ ENM 본체가 보유한 CJ ENM USA INC.(FS 지분을 보유한 중간지주) 주식 손상: 2022년 계산 58,224,058천원(취득원가 952,620,000천원 vs 기말 장부 894,395,942천원, 2022 사업보고서 별도주석 15; 그해 종속기업투자 손상차손 총 79,243,853천원); 2023년 계산 약 195,698,793천원(기초 장부 894,395,943천원 + CJ ENM Investments America 이관분 92,823,880천원 → 기말 791,521,030천원; 2023 별도주석 15 '당기말 현재 투자주식 CJ ENM USA INC. 등에 대해 장부금액이 회수가능액에 미달하여 손상차손을 인식', 총 207,090,188천원; 2023년부터 CJ ENM USA INC.는 CJ ENM America 흡수합병·CJ ENM Investments America 편입으로 FS 외 자산도 포함); 2024년 없음(장부 791,521,030천원 유지, 20250319000884 별도주석 15); 2025년 832억원(20260318001469 별도주석 14 '(*1) ... CJ ENM USA Inc 832억원 등', 장부 791,521,030→708,311,978천원 = 83,209,052천원); 2026 상반기 없음(장부 708,311,978천원 유지, 20260814002422 별도주석 11). 별도 누적 337,131,902천원(취득원가 1,045,443,880천원의 32.2%). 2025년에는 연결 영업권 손상 없이 별도 투자주식만 손상된 점에 주의. 그 밖에 DS투자증권(2025-02-13)은 4Q24 'FS 손상차손 인식으로 이익 기여는 아쉬웠다'고 썼으나 계정·금액 미확인(연결 영업권 손상은 아님 — 위 계산). 2026 반기보고서까지 확인.</t>
        </is>
      </c>
      <c r="AY23" s="41" t="inlineStr">
        <is>
          <t>수집·검토 기록에 인수 뒤 손상이 적혀 있음</t>
        </is>
      </c>
      <c r="AZ23" s="41" t="inlineStr">
        <is>
          <t>2020: 63,463백만원 (인수대상 사업부만, 감사 전, 1,088원/USD 환산 — 약 USD 58.3M; DART 20211119900185); 2021: USD 737 million (Endeavor 2022 10-K의 '제한 Endeavor Content 사업' 2021년 매출, US GAAP)</t>
        </is>
      </c>
      <c r="BA23" s="41" t="inlineStr">
        <is>
          <t>2022: 699,601,932천원; 2023: 347,619,868천원; 2024: 1,038,782,865천원; 2025: 789,711,200천원 (최근 회계연도); 참고 2026 상반기: 284,057,366천원</t>
        </is>
      </c>
      <c r="BB23" s="41" t="inlineStr">
        <is>
          <t>미확인 (2020·2021 대상 사업 영업손익은 DART 공시·Endeavor 10-K 어디에도 별도 공개되지 않음). 대체 지표: 2020 당기순손실 35,654백만원(인수대상 사업부, 감사 전, DART 20211119900185)</t>
        </is>
      </c>
      <c r="BC23" s="41" t="inlineStr">
        <is>
          <t>증권사 집계(공시 아님, 십억원): 2022: -44.0; 2023: -65.5; 2024: -52.0; 2025(잠정): -5.6 (DS투자증권 2026-02-06 표6 'CJ ENM 법인별 실적 추이', '자료: CJ ENM', 주 'CJ ENM과 별도 법인으로 구분된 이후의 실적'; 같은 표의 FS 매출 699.6·347.6·1,038.8·789.7십억원은 DART 종속기업 요약재무정보와 일치). 교차 확인: 2022는 IB토마토(2023-04-28) '418억원의 영업적자'로 약간 다름(-418억 vs -440억), 2023은 대신증권 '655억원의 적자'(아시아경제 2024-06-05)와 일치. 분기(언론·증권사 인용): 2Q23 -326억원(MTN 2023-08-24), 4Q24 +80억원(메리츠 2025-02-13), 2Q25 +32억원(메리츠 2025-08-08), 2025년 2분기·4분기 흑자(CJ ENM 보도자료 2026-02-05), 참고 1Q26 -29억원(하나증권 2026-05-08). CJ ENM 공시·IR 자료에는 FS 단독 연간 영업손익이 없음. 공시 대체 지표 당기순손익(CJ ENM 사업보고서 종속기업 요약재무정보, 천원): 2022: -69,235,740(주석1.2; 주석41.2는 -69,128,652); 2023: -117,915,270; 2024: -91,812,320; 2025: -42,163,187; 2026 상반기: -33,590,641. 상위 부문 영업손익(경영진단): 2022 미디어 부문 -46억원(당시 부문 구분), 영화드라마 부문 2023 -975억원, 2024 -413억원, 2025 -10억원. Endeavor 10-K: FS 2022 세전손실 USD 48.3M</t>
        </is>
      </c>
      <c r="BD23" s="41" t="inlineStr">
        <is>
          <t>인수 후: CJ ENM FIFTH SEASON, LLC(56~94개 종속기업 포함) 연결, K-IFRS, 12월 결산, CJ ENM 연결조정 제거 전 금액, 원화 환산(CJ ENM 2022~2025 사업보고서 연결주석 '주요 종속기업 요약재무정보'·'비지배지분' 표, 2026 반기보고서). 인수 전: 2020은 CJ ENM 공시의 인수대상 사업부 감사 전 수치(원화), 2021은 Endeavor 10-K(US GAAP, USD)라 기준이 다르다. 상위 부문 실적은 CJ ENM이 2023년 사업부문을 재구분해(미디어 → 미디어플랫폼·영화드라마) 연도 간 범위가 다르다.</t>
        </is>
      </c>
      <c r="BE23" s="41" t="inlineStr">
        <is>
          <t>2021-11-18 공동 보도자료: 강호성 CJ ENM 대표 "We are confident that this deal will create synergy between both companies" (Endeavor 8-K EX-99.1); 2024-02-07 4Q23 실적발표 자료: 엔터 부문 'FIFTH SEASON 턴어라운드', 영화드라마 '[FY2024] ... FIFTH SEASON 턴어라운드 목표'(4Q23 영화드라마 영업손실 53억원); 2023-08-24 MTN: CJ ENM 관계자 '피프스시즌은 SI 관점에서 인수했다. 보통 M&amp;A 후 2~3년을 PMI(기업 인수·합병 후 통합 관리) 기간으로 본다', '외부 환경으로 지난해 딜리버리가 지연되면서 매출 인식 역시 지연됐을 뿐'(기사 재인용); 2024-02-08 딜사이트: CJ ENM 관계자 'CJ ENM이 피프스시즌을 인수할 당시 콘텐츠 제작사가 호황이였지만, 현재는 20~25% 정도 가격이 낮아졌다', '이에 지난해 약 950억원의 손상차손을 반영했다'(기사 재인용; '피프스시즌 투자유치 과정에서 지분가치 하락으로 손상차손을 950억원 반영'은 기자 서술); 2024-11-07 3Q24 실적발표 자료: 'FIFTH SEASON 부진 지속', '&lt;베테랑2&gt; 극장 매출 1위 흥행 불구, FIFTH SEASON 딜리버리 지연'; 2025-02-13 메리츠증권(4Q24 실적 리뷰): '피프스시즌은 80억원 영업이익 기록'; 2025-08-08 메리츠증권: '영화드라마는 피프스시즌의 흑자전환(OP 32억원) 성공으로 -12억원의 영업적자'; 2026-02-05 4Q25 실적발표 자료: 'FIFTH SEASON 턴어라운드 따른 수익성 강화', '전년 동기 대형 IP &lt;Severance S2&gt; 공급 따른 high-base 부담 불구, 유통 매출 호조 및 비용 효율화로 수익성 개선'; 같은 날 CJ ENM 보도자료: '피프스시즌은 ... 2분기에 이어 4분기에도 흑자를 달성했다'; 2026-05-08 하나증권(1Q26 리뷰): '피프스시즌이 3개의 드라마 타이틀이 반영되며 영업적자 29억원(+144억원)으로 크게 개선', '2분기 이후 ... 분기 200억원 내외의 적자가 예상된다'. (어닝콜 녹취록은 찾지 못해 IR 자료·보도자료·증권사 보고서로 대신함)</t>
        </is>
      </c>
      <c r="BF23" s="40" t="inlineStr">
        <is>
          <t>완료</t>
        </is>
      </c>
      <c r="BG23" s="40" t="inlineStr">
        <is>
          <t>2026-10-26</t>
        </is>
      </c>
    </row>
    <row r="24" ht="72" customHeight="1">
      <c r="A24" s="40" t="inlineStr">
        <is>
          <t>C021</t>
        </is>
      </c>
      <c r="B24" s="40" t="inlineStr">
        <is>
          <t>CJ ENM</t>
        </is>
      </c>
      <c r="C24" s="40" t="inlineStr">
        <is>
          <t>2022-07-01</t>
        </is>
      </c>
      <c r="D24" s="41" t="inlineStr">
        <is>
          <t>Artworks Korea Co, Ltd.</t>
        </is>
      </c>
      <c r="E24" s="40" t="n">
        <v>152</v>
      </c>
      <c r="F24" s="40" t="inlineStr">
        <is>
          <t>False</t>
        </is>
      </c>
      <c r="G24" s="40" t="n"/>
      <c r="H24" s="40" t="inlineStr">
        <is>
          <t>MA②</t>
        </is>
      </c>
      <c r="I24" s="40" t="inlineStr">
        <is>
          <t>MA②</t>
        </is>
      </c>
      <c r="J24" s="40" t="inlineStr">
        <is>
          <t>같음</t>
        </is>
      </c>
      <c r="K24" s="40" t="inlineStr">
        <is>
          <t>있음</t>
        </is>
      </c>
      <c r="L24" s="40" t="inlineStr">
        <is>
          <t>일치</t>
        </is>
      </c>
      <c r="M24" s="40" t="inlineStr">
        <is>
          <t>편입 후</t>
        </is>
      </c>
      <c r="N24" s="40" t="inlineStr">
        <is>
          <t>Closed</t>
        </is>
      </c>
      <c r="O24" s="42" t="n">
        <v>1.39</v>
      </c>
      <c r="P24" s="41" t="inlineStr">
        <is>
          <t>CJ ENM CO., Ltd. (KOSDAQ:A035760)</t>
        </is>
      </c>
      <c r="Q24" s="41" t="inlineStr">
        <is>
          <t>-</t>
        </is>
      </c>
      <c r="R24" s="41" t="inlineStr">
        <is>
          <t>CJ ENM CO., Ltd. (KOSDAQ:A035760) acquired the remaining 29.98% stake in Artworks Korea Co, Ltd. for KRW 1.8 billion on June 29, 2022.</t>
        </is>
      </c>
      <c r="S24" s="41" t="inlineStr">
        <is>
          <t>Commerce &amp; Marketing</t>
        </is>
      </c>
      <c r="T24" s="41" t="inlineStr">
        <is>
          <t>E-commerce / Marketplace</t>
        </is>
      </c>
      <c r="U24" s="41" t="inlineStr">
        <is>
          <t>MA-1 그룹이 매수자</t>
        </is>
      </c>
      <c r="V24" s="41" t="inlineStr">
        <is>
          <t>기존 자회사 잔여지분</t>
        </is>
      </c>
      <c r="W24" s="41" t="inlineStr">
        <is>
          <t>MA② 기존 지분 확대</t>
        </is>
      </c>
      <c r="X24" s="41" t="n"/>
      <c r="Y24" s="40" t="inlineStr">
        <is>
          <t>False</t>
        </is>
      </c>
      <c r="Z24" s="41" t="inlineStr">
        <is>
          <t>MA② 기존 지분 확대</t>
        </is>
      </c>
      <c r="AA24" s="41" t="inlineStr">
        <is>
          <t>편입 후 (매수자 CJ ENM은 그룹 지배회사이고, 대상 ㈜아트웍스코리아는 2017년 CJ오쇼핑(현 CJ ENM 법인)이 70.02%를 취득한 뒤 연결 종속회사였다. CJ오쇼핑 2017 사업보고서 20180330003559 연결대상 변동 '인수')</t>
        </is>
      </c>
      <c r="AB24" s="41" t="inlineStr">
        <is>
          <t>완료 (2022-06-29 주식 취득일)</t>
        </is>
      </c>
      <c r="AC24" s="41" t="inlineStr">
        <is>
          <t>1,803,967,000원 (보통주 151,200주, 29.98%, 주당 약 11,931원)</t>
        </is>
      </c>
      <c r="AD24" s="41" t="inlineStr">
        <is>
          <t>원자료와 일치 (1,803.967백만원 ÷ 1.39 = 약 1,298원/달러로 2022-06 말 환율 수준)</t>
        </is>
      </c>
      <c r="AE24" s="41" t="inlineStr">
        <is>
          <t>2022-07-01</t>
        </is>
      </c>
      <c r="AF24" s="41" t="inlineStr">
        <is>
          <t>기준 분류 유지: CJ ENM이 이미 70.02%를 보유해 연결하던 종속회사의 잔여 29.98%를 사들여 100%로 만든 거래다. 원자료에 매도자가 '-'로 비어 있으나, 아트웍스코리아 주요주주의주식보유변동 공시(20220701000088)에서 매도자는 개인 주요주주 김성헌(151,200주 전량 처분)으로 확인된다.</t>
        </is>
      </c>
      <c r="AG24" s="41" t="inlineStr">
        <is>
          <t>같은 묶음의 C027(2022-12 CJ ENM 커머스부문의 리빙·남성패션 사업을 브랜드웍스코리아로 양도하고 유상증자)과 C028(2023-11 브랜드웍스코리아의 락포트컴퍼니코리아 브랜드 사업 양수)이 이 거래 뒤에 이어진다. 100% 자회사로 만든 뒤 브랜드 사업 집결 법인으로 쓰는 흐름이다. 2022-11-07 임시주주총회에서 사명을 아트웍스코리아에서 브랜드웍스코리아로 바꿨다. 지분 가치가 크게 떨어졌다. 2017년에는 70.02%(353,148주)를 20,306백만원(주당 약 57,500원)에 샀는데, 이번 29.98%는 주당 약 11,931원이다(100% 환산 약 60억원). 인수 목적을 밝힌 공시나 보도는 찾지 못했다(CJ ENM은 소액이라 별도 공시를 내지 않았다). 2018~2020년 CJ ENM 사업보고서의 손상 주석은 확인하지 않았다. 검토 추가: CJ ENM 2021 사업보고서 연결 주석은 "2022년 7월 3일 이후" 잔여 주식 전부를 과거 최대주주로부터 매입할 수 있는 콜옵션(CJ ENM 보유)과 매각할 수 있는 풋옵션(과거 최대주주 보유)이 있고 행사가액은 행사 시점 공정가치라고 적었다(20220321001256). 따라서 이 잔여 지분 취득은 2017년 최초 인수 계약에 들어 있던 콜·풋옵션 구조에 따른 것으로 보이며(옵션 행사인지 별도 합의인지는 미확인), 주당 가격이 2017년보다 크게 낮은 것은 공정가치 기준 가격 산정의 결과로 해석할 수 있다.</t>
        </is>
      </c>
      <c r="AH24" s="41" t="inlineStr">
        <is>
          <t>㈜씨제이이엔엠(그룹 지배회사, 커머스부문이 옛 CJ오쇼핑)</t>
        </is>
      </c>
      <c r="AI24" s="41" t="inlineStr">
        <is>
          <t>미확인 (CJ ENM은 이 취득을 따로 공시하지 않았고, 아트웍스코리아의 공정거래법 공시에는 목적 기재란이 없다. 딜사이트 2022-12-22 기사도 추가 취득 이유를 밝히지 않았다. 참고로 2017년 최초 인수 때 목적은 "상대적으로 취약한 남성 고객층을 확보해 경쟁력을 갖춘 상품·브랜드 사업자로 거듭나기 위해" (한경비즈니스 2017-05))</t>
        </is>
      </c>
      <c r="AJ24" s="41" t="inlineStr">
        <is>
          <t>CJ ENM의 2021년 매출 중 커머스(TV홈쇼핑·T커머스·CJ온스타일 모바일)가 1조3,785억원(38.81%)이고, 나머지는 미디어·음악·영화다(2021 사업보고서 요약). 커머스는 2021년 영업이익의 40.45%를 차지했다</t>
        </is>
      </c>
      <c r="AK24" s="41" t="inlineStr">
        <is>
          <t>인접</t>
        </is>
      </c>
      <c r="AL24" s="41" t="inlineStr">
        <is>
          <t>아트웍스코리아는 '남심 취향저격' 큐레이션 온라인몰 펀샵과 PB 상품을 운영하는 전자상거래 회사다. CJ ENM 커머스부문과 같은 유통 가치사슬에 있지만 독립 온라인 전문몰·자체 브랜드 사업이라 인접으로 본다. 기존 종속회사의 잔여 지분이라 새 영역 진입은 아니다.</t>
        </is>
      </c>
      <c r="AM24" s="41" t="inlineStr">
        <is>
          <t>CJ ENM 2021-12-31 연결 총자산 7,940,625백만원 (별도 6,032,346백만원)</t>
        </is>
      </c>
      <c r="AN24" s="41" t="inlineStr">
        <is>
          <t>acq_total_assets와 같음</t>
        </is>
      </c>
      <c r="AO24" s="41" t="inlineStr">
        <is>
          <t>계산: 1,804 ÷ 6,032,346(2021말 별도 총자산, 백만원) = 0.030%. 연결 기준 1,804 ÷ 7,940,625 = 0.023%</t>
        </is>
      </c>
      <c r="AP24" s="41" t="inlineStr">
        <is>
          <t>계산: 1,804 ÷ 3,327,171(2021말 별도 자본) = 0.054%. 연결 기준 1,804 ÷ 4,203,306 = 0.043%</t>
        </is>
      </c>
      <c r="AQ24" s="41" t="inlineStr">
        <is>
          <t>계산: CJ ENM 2022-06-28 종가 97,300원 × 발행주식총수 21,929,154주 = 약 2조1,337억원</t>
        </is>
      </c>
      <c r="AR24" s="41" t="inlineStr">
        <is>
          <t>총자산과 자본은 CJ ENM 2021 사업보고서(20220321001256) 요약재무정보의 2021년말 값이다. 시가총액은 거래일(2022-06-29) 직전 거래일 종가(Yahoo Finance 035760.KQ, 분할 없음)와 2022 사업보고서 발행주식총수로 계산했다. 거래 공시에 비율이 없어 직접 계산했다.</t>
        </is>
      </c>
      <c r="AS24" s="41" t="inlineStr">
        <is>
          <t>KOSDAQ:035760</t>
        </is>
      </c>
      <c r="AT24" s="41" t="inlineStr">
        <is>
          <t>매수자 CJ ENM이 코스닥 상장사다. 대상 아트웍스코리아는 비상장이다. 거래가 공시 없이 이루어졌고 규모가 시가총액의 0.1% 미만이라 주가 반응을 기대하기 어렵다.</t>
        </is>
      </c>
      <c r="AU24" s="41" t="inlineStr">
        <is>
          <t>2022-07-01 DART 최대주주등의주식보유변동·주요주주의주식보유변동(아트웍스코리아, 공정거래법 공시). 그 전의 보도나 CJ ENM 공시는 찾지 못했다</t>
        </is>
      </c>
      <c r="AV24" s="41" t="inlineStr">
        <is>
          <t>2000-11: ㈜아트웍스코리아 설립(전자상거래·인터넷쇼핑몰, 펀샵 운영); 2017-05: CJ오쇼핑이 지분 70.02%를 20,306백만원에 취득하는 주식매매계약(영업권 16,148백만원 인식, 비지배지분 29.98%는 개인주주 보유); 2017: 취득 후 매출 145.8억원·순이익 7.1억원 연결 반영; 2018-07: CJ오쇼핑이 CJ E&amp;M을 흡수합병해 CJ ENM이 됨; 2020: 인수 뒤 처음 흑자를 냈다는 보도(뉴데일리 2021-04-15), 매출 323.5억원, 순손실 0.5억원; 2021: 매출 436.6억원, 영업손실 2.2억원, CJ ENM 연결 영업권 3,276백만원 손상; 2021-08·11: CJ ENM에서 단기차입 각 45억원</t>
        </is>
      </c>
      <c r="AW24" s="41" t="inlineStr">
        <is>
          <t>2022-06-29: CJ ENM이 잔여 29.98%를 1,804백만원에 취득해 100% 자회사화; 2022-11-07: 사명을 브랜드웍스코리아로 변경; 2022: 영업권 1,699백만원 추가 손상, 별도재무제표 투자주식 3,312백만원 손상; 2022-12-21: CJ ENM 커머스부문의 리빙·남성패션 사업 양수와 CJ ENM 대상 유상증자 결정(C027); 2023-11-01: 락포트컴퍼니코리아 브랜드 사업 영업양수 결정(C028), 2023-11-23 유상증자; 2023: 매출 1,074.2억원, 영업손실 48.0억원; 2024: 매출 1,378.8억원, 영업손실 73.8억원; 2025: 매출 1,261.8억원, 영업손실 13.1억원; 2024~2026: CJ ENM에서 자금 차입 반복</t>
        </is>
      </c>
      <c r="AX24" s="41" t="inlineStr">
        <is>
          <t>있음 (영업권: 2021년 3,276백만원(CJ ENM 2021 사업보고서 20220321001256), 2022년 1,699백만원(2022 사업보고서 20230320000724). 별도재무제표 투자주식: 2022년 3,312백만원 손상, 2022년초 장부가가 이미 7,525백만원으로 취득원가 20,306백만원보다 12,781백만원 낮아 2018~2021년 사이 추가 손상이 있었음(연도별 금액은 미확인). 2023·2025 사업보고서 손상 주석에서는 브랜드웍스코리아 언급을 찾지 못했다)</t>
        </is>
      </c>
      <c r="AY24" s="41" t="inlineStr">
        <is>
          <t>수집·검토 기록에 인수 뒤 손상이 적혀 있음</t>
        </is>
      </c>
      <c r="AZ24" s="41" t="inlineStr">
        <is>
          <t>2020: 323.5억원; 2021: 436.6억원</t>
        </is>
      </c>
      <c r="BA24" s="41" t="inlineStr">
        <is>
          <t>2022: 335.6억원; 2023: 1,074.2억원; 2024: 1,378.8억원; 2025: 1,261.8억원 (2023년부터 C027·C028로 양수한 브랜드 사업 포함)</t>
        </is>
      </c>
      <c r="BB24" s="41" t="inlineStr">
        <is>
          <t>2020: 미확인 (당기순손실 0.5억원, 언론은 '흑자' 보도); 2021: -2.2억원 (영업손실 218,610,619원)</t>
        </is>
      </c>
      <c r="BC24" s="41" t="inlineStr">
        <is>
          <t>2022: -5.8억원; 2023: -48.0억원; 2024: -73.8억원; 2025: -13.1억원</t>
        </is>
      </c>
      <c r="BD24" s="41" t="inlineStr">
        <is>
          <t>2020·2021 매출은 CJ ENM 2021 사업보고서 연결 주석 '종속기업 요약 재무정보'(K-IFRS, 천원)이다. 2021 영업손익과 2022~2025 값은 브랜드웍스코리아 자체 감사보고서(별도, K-IFRS, 12월 결산: 2022 20230331002494, 2023 20240402002799, 2025 20260402002612의 당기·전기)다. 2022년 매출원가가 전년 322억원에서 142억원으로 줄어 매출 인식 방식이나 사업 구성이 바뀌었을 수 있다(확인 안 됨). 2023년 이후 매출 급증은 사업 양수 효과라 원래 펀샵 사업의 성과로 읽으면 안 된다.</t>
        </is>
      </c>
      <c r="BE24" s="41" t="inlineStr">
        <is>
          <t>2021-04-15 뉴데일리(CJ오쇼핑 설명 재인용): "재미 큐레이션 쇼핑몰 '펀샵'을 운영하고 있는 아트웍스코리아는 작년에 2017년 CJ오쇼핑에 인수된 이후 처음으로 흑자를 기록했다"; 2025-01-17 뉴스토마토: CJ ENM 관계자 "사업 초기인 만큼 투자에 집중해 손실이 발생했지만 대표 브랜드를 육성함에 따라 매출 볼륨은 커지고 있다". CJ ENM IR 자료와 어닝콜에서 아트웍스코리아·브랜드웍스코리아를 직접 다룬 발언은 찾지 못했다.</t>
        </is>
      </c>
      <c r="BF24" s="40" t="inlineStr">
        <is>
          <t>부분</t>
        </is>
      </c>
      <c r="BG24" s="40" t="inlineStr">
        <is>
          <t>2026-10-31</t>
        </is>
      </c>
    </row>
    <row r="25" ht="72" customHeight="1">
      <c r="A25" s="40" t="inlineStr">
        <is>
          <t>C022</t>
        </is>
      </c>
      <c r="B25" s="40" t="inlineStr">
        <is>
          <t>CJ ENM</t>
        </is>
      </c>
      <c r="C25" s="40" t="inlineStr">
        <is>
          <t>2022-10-25</t>
        </is>
      </c>
      <c r="D25" s="41" t="inlineStr">
        <is>
          <t>Blaad Studios Co. Ltd</t>
        </is>
      </c>
      <c r="E25" s="40" t="n">
        <v>80</v>
      </c>
      <c r="F25" s="40" t="inlineStr">
        <is>
          <t>False</t>
        </is>
      </c>
      <c r="G25" s="40" t="inlineStr">
        <is>
          <t>C022</t>
        </is>
      </c>
      <c r="H25" s="40" t="inlineStr">
        <is>
          <t>MA②</t>
        </is>
      </c>
      <c r="I25" s="40" t="inlineStr">
        <is>
          <t>MA②</t>
        </is>
      </c>
      <c r="J25" s="40" t="inlineStr">
        <is>
          <t>같음</t>
        </is>
      </c>
      <c r="K25" s="40" t="inlineStr">
        <is>
          <t>없음 (확인)</t>
        </is>
      </c>
      <c r="L25" s="40" t="inlineStr">
        <is>
          <t>일치</t>
        </is>
      </c>
      <c r="M25" s="40" t="inlineStr">
        <is>
          <t>편입 후</t>
        </is>
      </c>
      <c r="N25" s="40" t="inlineStr">
        <is>
          <t>Closed</t>
        </is>
      </c>
      <c r="O25" s="42" t="n">
        <v>15.89</v>
      </c>
      <c r="P25" s="41" t="inlineStr">
        <is>
          <t>CJ ENM CO., Ltd. (KOSDAQ:A035760)</t>
        </is>
      </c>
      <c r="Q25" s="41" t="inlineStr">
        <is>
          <t>-</t>
        </is>
      </c>
      <c r="R25" s="41" t="inlineStr">
        <is>
          <t>CJ ENM CO., Ltd. (KOSDAQ:A035760) acquired remaining 29.84% stake in Blaad Studios Co. Ltd from Yong Hwa Kim and others for KRW 22.6 billion on October 24, 2022. As per the terms of the deal, CJ ENM CO., Ltd. will acquire 1232 shares of Blaad Studios Co. Ltd each for KRW 18.375 million. Post-completion, CJ ENM CO., Ltd. will own 100% stake in Blaad Studios Co. Ltd. The Board of Directors of CJ ENM CO., Ltd has resolved the deal on October 24, 2022, and the expected date of signing the stock purchase contract is October 24, 2022.</t>
        </is>
      </c>
      <c r="S25" s="41" t="inlineStr">
        <is>
          <t>Content Production &amp; Investment</t>
        </is>
      </c>
      <c r="T25" s="41" t="inlineStr">
        <is>
          <t>Content Production Studio</t>
        </is>
      </c>
      <c r="U25" s="41" t="inlineStr">
        <is>
          <t>MA-1 그룹이 매수자</t>
        </is>
      </c>
      <c r="V25" s="41" t="inlineStr">
        <is>
          <t>기존 자회사 잔여지분</t>
        </is>
      </c>
      <c r="W25" s="41" t="inlineStr">
        <is>
          <t>MA② 기존 지분 확대</t>
        </is>
      </c>
      <c r="X25" s="41" t="n"/>
      <c r="Y25" s="40" t="inlineStr">
        <is>
          <t>False</t>
        </is>
      </c>
      <c r="Z25" s="41" t="inlineStr">
        <is>
          <t>MA② 기존 지분 확대</t>
        </is>
      </c>
      <c r="AA25" s="41" t="inlineStr">
        <is>
          <t>편입 후 (매수자 ㈜씨제이이엔엠 본체. 블라드스튜디오는 2020년 70.16% 인수로 이미 CJ ENM 연결 종속회사 — 2020 사업보고서 연결주석 '인수 70.16')</t>
        </is>
      </c>
      <c r="AB25" s="41" t="inlineStr">
        <is>
          <t>완료 (2022-10-24 취득; 블라드스튜디오 최대주주등의주식보유변동 공시 변동일 2022-10-24, 취득 후 4,128주 100%)</t>
        </is>
      </c>
      <c r="AC25" s="41" t="inlineStr">
        <is>
          <t>22,638,000,000원 (1,232주 × 18,375,000원; 이 중 김용화 960주 17,640백만원, 나머지 272주 4,998백만원은 기타 주주)</t>
        </is>
      </c>
      <c r="AD25" s="41" t="inlineStr">
        <is>
          <t>원자료와 일치 (15.89; 22,638백만원 기준 암묵 환율 약 1,425원/USD)</t>
        </is>
      </c>
      <c r="AE25" s="41" t="inlineStr">
        <is>
          <t>2022-10-24 (CJ ENM 이사회 결의일; 공개 공시는 2022-10-25)</t>
        </is>
      </c>
      <c r="AF25" s="41" t="inlineStr">
        <is>
          <t>기준 분류 유지: CJ ENM이 2020년부터 70.16%를 보유해 연결하던 종속회사의 잔여 29.84% 매입. 금액·지분은 DART 공시와 원자료 설명란이 일치</t>
        </is>
      </c>
      <c r="AG25" s="41" t="inlineStr">
        <is>
          <t>C023(본팩토리), C024(제이케이필름), C025(만화가족), C026(용필름)과 같은 날(2022-10-24 이사회) 결의된 '잔여지분 100% 확보 → CJ ENM 스튜디오스 흡수합병' 패키지의 일부(원자료 event_group은 C022/C023만 묶음). 김용화 몫(960주)만 공정거래법상 '특수관계인으로부터 주식의 취득' 공시 대상이라 그 공시는 176.4억원만 기재; 전체 1,232주·226.38억원은 블라드스튜디오의 최대주주등의주식보유변동 공시로 확인. 대상회사는 2022-12-13 씨제이이엔엠스튜디오스에 흡수합병돼 소멸했으므로 인수 후 실적은 합병법인(8개 제작사 통합) 실적으로 대신해 블라드 단독 성과 분리 불가. 2020년 최초 인수 대가 53,214백만원에는 신주 인수 대금이 섞인 것으로 보이나(취득 시 현금 37,665백만원 계상) 구주·신주 구분은 확인 안 함. 2022-12 스튜디오스 유상증자 배정대상 24명은 공시에 'OOO'로 가려져 있으나, 스튜디오스 2023 감사보고서 주석20.2가 '피합병법인의 기존 주주 24인'이라고 밝혀 옛 제작사 주주의 재투자임이 확인됨(김용화 등 개인별 참여 여부와 금액은 미확인). 이 유상증자에는 그룹이 하방을 보전하는 차액결제약정이 붙어 있음. 어닝콜 언급 미확인</t>
        </is>
      </c>
      <c r="AH25" s="41" t="inlineStr">
        <is>
          <t>㈜씨제이이엔엠(CJ ENM, 그룹 지배회사, 코스닥 상장)</t>
        </is>
      </c>
      <c r="AI25" s="41" t="inlineStr">
        <is>
          <t>"자회사 지분 추가 취득을 통한 제작 역량 강화" (DART 특수관계인으로부터 주식의 취득) / "콘텐츠 제작역량 통합을 통한 시너지효과 창출 및 경영의 효율성 달성" (씨제이이엔엠스튜디오스 회사합병결정)</t>
        </is>
      </c>
      <c r="AJ25" s="41" t="inlineStr">
        <is>
          <t>방송·디지털 콘텐츠 제작·유통(미디어), 영화 제작·투자·배급, 음악, 공연, 홈쇼핑 커머스(CJ ENM 2020 사업보고서 연결주석 영업부문 구분: 방송·영화·음악·공연·커머스). 2022년 4월 OTT·멀티장르 제작 자회사 CJ ENM 스튜디오스 설립</t>
        </is>
      </c>
      <c r="AK25" s="41" t="inlineStr">
        <is>
          <t>핵심</t>
        </is>
      </c>
      <c r="AL25" s="41" t="inlineStr">
        <is>
          <t>블라드스튜디오는 '영상콘텐츠 제작, 배급 및 투자'(합병결정 공시) 회사로 CJ ENM 영화·방송 콘텐츠 제작 부문과 같은 영역. 인수 주체가 그룹 정점 CJ ENM 자신</t>
        </is>
      </c>
      <c r="AM25" s="41" t="inlineStr">
        <is>
          <t>7,940,625백만원 (CJ ENM 연결 자산총계, 2021-12-31; 2022 사업보고서 요약재무정보). 참고: 연결 자본총계 4,203,306백만원(2021-12-31)</t>
        </is>
      </c>
      <c r="AN25" s="41" t="inlineStr">
        <is>
          <t>acq_total_assets와 같음</t>
        </is>
      </c>
      <c r="AO25" s="41" t="inlineStr">
        <is>
          <t>계산: 0.29 (22,638백만원 / 2021-12-31 연결 자산총계 7,940,625백만원)</t>
        </is>
      </c>
      <c r="AP25" s="41" t="inlineStr">
        <is>
          <t>계산: 0.54 (22,638백만원 / 2021-12-31 연결 자본총계 4,203,306백만원, 비지배지분 포함)</t>
        </is>
      </c>
      <c r="AQ25" s="41" t="inlineStr">
        <is>
          <t>계산: 1,728,017,335,200원 (발표 직전 거래일 2022-10-21 종가 78,800원 × 발행주식총수 21,929,154주, 자기주식 1,199,535주 포함). 참고: 공시 전날 2022-10-24 종가 80,400원 기준 1,763,103,981,600원</t>
        </is>
      </c>
      <c r="AR25" s="41" t="inlineStr">
        <is>
          <t>거래 규모가 작아 주요사항보고서·거래소 취득결정 공시가 없어 총자산·자기자본 대비는 직접 계산. 분모는 CJ ENM 2022 사업보고서 요약재무정보의 2021-12-31 연결 값. 시가총액은 Yahoo Finance 035760.KQ 종가(2015년 이후 분할 없음, C019·C020 기록과 같은 처리) × 2022 사업보고서 발행주식총수</t>
        </is>
      </c>
      <c r="AS25" s="41" t="inlineStr">
        <is>
          <t>KRX:035760</t>
        </is>
      </c>
      <c r="AT25" s="41" t="inlineStr">
        <is>
          <t>인수 주체 CJ ENM 본체가 코스닥 상장사(035760.KQ). 대상회사는 비상장. 같은 날(2022-10-24 이사회) 블라드스튜디오·본팩토리·제이케이필름·만화가족·용필름 잔여지분 취득과 2022-10-25 CJ ENM 스튜디오스 8개사 흡수합병 결정이 함께 공시돼 이벤트 창이 겹친다</t>
        </is>
      </c>
      <c r="AU25" s="41" t="inlineStr">
        <is>
          <t>2022-10-25 DART 공시(㈜씨제이이엔엠 '특수관계인으로부터주식의취득' 5건, 씨제이이엔엠스튜디오스 '회사합병결정'). 같은 날 딜사이트, 2022-10-26 비즈워치 보도. 공식 발표 전 인수설 보도는 찾지 못함</t>
        </is>
      </c>
      <c r="AV25" s="41" t="inlineStr">
        <is>
          <t>2019-11: 김용화 감독이 블라드스튜디오 설립(2019-11-04, 감사보고서 주석); 2020-02: CJ ENM이 '김용화 감독이 설립한 신생 제작사 블라드스튜디오에도 지분 투자' 보도(뉴데일리 2020-02-12); 2020-01~03(1분기): CJ ENM 70.16% 인수(2020 1분기보고서 사업결합 주석에 당기 발생으로 기재, 정확한 일자 미확인), 이전대가 현금 등 53,214,000천원, 영업권 23,104,525천원, 비지배지분 12,809,003천원(2020 사업보고서 주석39); 2020: 매출 111.6억원·영업손실 9.0억원; 2021: 매출 305.8억원·영업손실 11.9억원(자산 407.6억원 중 대부분 현금성 자산); 2022-04: CJ ENM 스튜디오스 현금출자 설립; 2022-07: 스튜디오스 대표에 윤제균 선임</t>
        </is>
      </c>
      <c r="AW25" s="41" t="inlineStr">
        <is>
          <t>2022-10-24: CJ ENM이 김용화 등으로부터 1,232주(29.84%) 22,638백만원에 취득, 100%; 2022-10-25: 씨제이이엔엠스튜디오스(주)가 본팩토리·제이케이필름·블라드스튜디오·엠메이커스·모호필름·용필름·만화가족·에그이즈커밍 8개사 흡수합병 결정(무증자, 합병비율 1:0, 합병기일 2022-12-13, 목적 '콘텐츠 제작역량 통합을 통한 시너지효과 창출 및 경영의 효율성 달성'); 2022-12-13: 합병 완료, 8개사 소멸·CJ ENM 연결범위에서 '합병'으로 제외(2022 사업보고서 주석); 2022-12-16: 스튜디오스 제3자배정 유상증자 350,083주×350,000원=122,529,050,000원(배정 대상 'OOO 등 24명'), CJ ENM 지분 100%→85.10%. 스튜디오스 2023 감사보고서 주석20.2에 따르면 배정 대상은 '피합병법인의 기존 주주 24인'이며, 스튜디오스는 이들과 '기초자산이 기준금액 이하로 매각될 경우 해당 차액을 지급'하는 차액결제약정을 맺음(2023 평가손실 5,277백만원, 2023말 파생상품부채 34,716백만원). 스튜디오스 재무제표상 유상증자 자본 증가는 92,644,090천원으로 공시 납입액보다 약 299억원 적음(차이가 약정의 최초 인식분인지는 확인 안 됨). CJ ENM은 이 주식과 관련한 '씨제이이엔엠 스튜디오스(주) 차액결제약정'을 파생상품 금융부채로 계상(2023 사업보고서 공정가치 주석); 2023: 스튜디오스 별도 영업손실 57.1억원; 2024~2025: 영업이익 92.5억원·103.6억원으로 흑자; 2025-12-30: 옛 본팩토리 공동대표 오광희가 스튜디오스 주식 38,758주(1.65%) 취득, CJ ENM 측 지분 86.75%(2026-02-04 공시); 2026-04-15: 스튜디오스 이사회, 만화 사업부문을 물적분할해 (주)만화가족 신설 결정(분할기일 2026-06-02); 2026-06-18: 스튜디오스 이사회, 보통주 81,167주(3.45%) 무상소각 감자 결정(감자기준일 2026-08-05, 사유 '경영 효율화'); 2026-08-05: 무상소각으로 CJ ENM 지분 85.10%→88.15%, 오광희 포함 동일인측 89.86%(2026-08-10 최대주주등의주식보유변동); 2026-08-06: 스튜디오스 이사회, 보통주 7,905주(0.35%) 유상소각 결정, 1주당 매수가격 350,000원, 감자기준일 2026-09-23(완료 여부 미확인)</t>
        </is>
      </c>
      <c r="AX25" s="41" t="inlineStr">
        <is>
          <t>확인 안 됨 (CJ ENM 2022 사업보고서 연결주석: 2022년 영업권 손상은 제이에스픽쳐스·문화창고·밀리언볼트·브랜드웍스코리아·텔레닉스·CJ ENM FIFTH SEASON에만 인식. 2023·2025 사업보고서 연결주석: 씨제이이엔엠 스튜디오스(주) 현금창출단위 영업권이 2022·2023·2024·2025년말 모두 151,281,704천원으로 변동 없음. 2023년 영업권 손상 1,143억원은 CGU별 배분이 표에 없으나 스튜디오스 CGU 장부금액은 그대로임. 2024 사업보고서 본문은 따로 열지 않았고 2025 보고서 비교표로 대신함)</t>
        </is>
      </c>
      <c r="AY25" s="41" t="inlineStr">
        <is>
          <t>CJ ENM 2022 손상 대상 목록에 없음, 2022~2025 스튜디오스 현금창출단위 영업권 151,281,704천원 불변</t>
        </is>
      </c>
      <c r="AZ25" s="41" t="inlineStr">
        <is>
          <t>2020: 11,156,948,603원; 2021: 30,579,384,204원</t>
        </is>
      </c>
      <c r="BA25" s="41" t="inlineStr">
        <is>
          <t>CJ ENM 스튜디오스 별도(K-IFRS): 2022(2022-04-05~12-31): 29,429,441,022원; 2023: 143,370,372,598원; 2024: 199,229,118,946원; 2025: 226,701,916,902원</t>
        </is>
      </c>
      <c r="BB25" s="41" t="inlineStr">
        <is>
          <t>2020: -895,481,106원; 2021: -1,189,591,202원</t>
        </is>
      </c>
      <c r="BC25" s="41" t="inlineStr">
        <is>
          <t>CJ ENM 스튜디오스 별도(K-IFRS): 2022(2022-04-05~12-31): 1,539,118,903원; 2023: -5,710,635,594원; 2024: 9,245,240,627원; 2025: 10,358,886,351원 (참고: 당기순이익 2023 -9,348,907,073원, 2025 -2,950,231,356원; 2025 기타영업외비용 12,820,041,795원의 내역은 확인 안 함)</t>
        </is>
      </c>
      <c r="BD25" s="41" t="inlineStr">
        <is>
          <t>인수 전: 블라드스튜디오 별도 K-IFRS, 12월 결산, 2021 감사보고서(제3기, 전기 2020 비교표시; 2020 기초는 미감사). 인수 후: 블라드가 2022-12-13 씨제이이엔엠스튜디오스에 흡수합병돼 소멸했으므로 합병법인 스튜디오스 별도 K-IFRS 실적(8개 제작사+스튜디오스 자체 사업 합산)으로 대신함. 동일지배 합병이라 2022년 스튜디오스 실적에는 합병 전 제작사 실적이 들어가지 않음</t>
        </is>
      </c>
      <c r="BE25" s="41" t="inlineStr">
        <is>
          <t>미확인 (2022-11-08 CJ ENM 3분기 실적 컨퍼런스콜 녹취는 gurufocus에 있으나 HTTP 403으로 열지 못함). 언론 재인용: 2022-10-26 비즈워치 'CJ ENM측은 이번 합병이 각 제작사들의 보유 지식재산(IP)을 자유롭게 활용해 콘텐츠 제작 역량을 강화하기 위한 차원이라고 설명했다'</t>
        </is>
      </c>
      <c r="BF25" s="40" t="inlineStr">
        <is>
          <t>부분</t>
        </is>
      </c>
      <c r="BG25" s="40" t="inlineStr">
        <is>
          <t>2026-10-31</t>
        </is>
      </c>
    </row>
    <row r="26" ht="72" customHeight="1">
      <c r="A26" s="40" t="inlineStr">
        <is>
          <t>C023</t>
        </is>
      </c>
      <c r="B26" s="40" t="inlineStr">
        <is>
          <t>CJ ENM</t>
        </is>
      </c>
      <c r="C26" s="40" t="inlineStr">
        <is>
          <t>2022-10-25</t>
        </is>
      </c>
      <c r="D26" s="41" t="inlineStr">
        <is>
          <t>Bon Factory Co.,Ltd</t>
        </is>
      </c>
      <c r="E26" s="40" t="n">
        <v>59</v>
      </c>
      <c r="F26" s="40" t="inlineStr">
        <is>
          <t>False</t>
        </is>
      </c>
      <c r="G26" s="40" t="inlineStr">
        <is>
          <t>C022</t>
        </is>
      </c>
      <c r="H26" s="40" t="inlineStr">
        <is>
          <t>MA②</t>
        </is>
      </c>
      <c r="I26" s="40" t="inlineStr">
        <is>
          <t>MA②</t>
        </is>
      </c>
      <c r="J26" s="40" t="inlineStr">
        <is>
          <t>같음</t>
        </is>
      </c>
      <c r="K26" s="40" t="inlineStr">
        <is>
          <t>없음 (확인)</t>
        </is>
      </c>
      <c r="L26" s="40" t="inlineStr">
        <is>
          <t>일치</t>
        </is>
      </c>
      <c r="M26" s="40" t="inlineStr">
        <is>
          <t>편입 후</t>
        </is>
      </c>
      <c r="N26" s="40" t="inlineStr">
        <is>
          <t>Announced</t>
        </is>
      </c>
      <c r="O26" s="42" t="n">
        <v>26.39</v>
      </c>
      <c r="P26" s="41" t="inlineStr">
        <is>
          <t>CJ ENM CO., Ltd. (KOSDAQ:A035760)</t>
        </is>
      </c>
      <c r="Q26" s="41" t="inlineStr">
        <is>
          <t>-</t>
        </is>
      </c>
      <c r="R26" s="41" t="inlineStr">
        <is>
          <t>CJ ENM CO., Ltd. (KOSDAQ:A035760) agreed to acquire remaining 47% stake in Bon Factory Co.,Ltd from Kwang Hee Oh and Seok Hwan Moon for KRW 37.6 billion on October 24, 2022. As per the terms of the deal, CJ ENM CO will acquire 56,959 shares from Kwang Hee Oh and 56,960 shares from Seok Hwan Moon each for KRW 330,058. Post-completion, CJ ENM CO., Ltd. will own 100% stake in Bon Factory Co.,Ltd. The Board of Directors of CJ ENM CO., Ltd has resolved the deal on October 24, 2022, and the expected date of signing the stock purchase contract is October 24, 2022.</t>
        </is>
      </c>
      <c r="S26" s="41" t="inlineStr">
        <is>
          <t>Content Production &amp; Investment</t>
        </is>
      </c>
      <c r="T26" s="41" t="inlineStr">
        <is>
          <t>Content Production Studio</t>
        </is>
      </c>
      <c r="U26" s="41" t="inlineStr">
        <is>
          <t>MA-1 그룹이 매수자</t>
        </is>
      </c>
      <c r="V26" s="41" t="inlineStr">
        <is>
          <t>기존 자회사 잔여지분</t>
        </is>
      </c>
      <c r="W26" s="41" t="inlineStr">
        <is>
          <t>MA② 기존 지분 확대</t>
        </is>
      </c>
      <c r="X26" s="41" t="n"/>
      <c r="Y26" s="40" t="inlineStr">
        <is>
          <t>False</t>
        </is>
      </c>
      <c r="Z26" s="41" t="inlineStr">
        <is>
          <t>MA② 기존 지분 확대</t>
        </is>
      </c>
      <c r="AA26" s="41" t="inlineStr">
        <is>
          <t>편입 후 (매수자 ㈜씨제이이엔엠 본체. 본팩토리는 2019년 53% 인수로 이미 CJ ENM 연결 종속회사 — 2019 사업보고서 연결주석 '㈜본팩토리 인수 53.00%')</t>
        </is>
      </c>
      <c r="AB26" s="41" t="inlineStr">
        <is>
          <t>완료 (2022-10-24 취득; 본팩토리 [기재정정]최대주주등의주식보유변동 공시 변동일 2022-10-24, 취득 후 242,382주 100%)</t>
        </is>
      </c>
      <c r="AC26" s="41" t="inlineStr">
        <is>
          <t>37,599,877,302원 (113,919주 × 330,058원 계산값; 보유변동 공시 금액 37,599,877천원; 오광희 56,959주 18,799,773천원, 문석환 56,960주 18,800,104천원. 특수관계인 거래 공시에는 37,600백만원)</t>
        </is>
      </c>
      <c r="AD26" s="41" t="inlineStr">
        <is>
          <t>원자료와 일치 (26.39; 37,600백만원 기준 암묵 환율 약 1,425원/USD)</t>
        </is>
      </c>
      <c r="AE26" s="41" t="inlineStr">
        <is>
          <t>2022-10-24 (CJ ENM 이사회 결의일; 공개 공시는 2022-10-25)</t>
        </is>
      </c>
      <c r="AF26" s="41" t="inlineStr">
        <is>
          <t>분류 유지, 상태 정정: 원자료 status=Announced → 완료. 근거: 본팩토리 최대주주등의주식보유변동(정정) 공시상 2022-10-24 CJ ENM 100% 보유, 씨제이이엔엠스튜디오스 합병결정 공시에 '소멸회사의 주식을 (주)씨제이이엔엠이 100%소유', 2022-12-13 합병 완료(2022 사업보고서). 기존 53%는 2019년부터 연결 종속회사 지분이므로 MA② 유지</t>
        </is>
      </c>
      <c r="AG26" s="41" t="inlineStr">
        <is>
          <t>C022(블라드스튜디오)와 원자료 event_group이 같고, C024(제이케이필름)·C025(만화가족)·C026(용필름)도 같은 날 이사회에서 결의된 '잔여지분 100% 확보 → CJ ENM 스튜디오스 흡수합병' 패키지의 일부. 매도자 오광희·문석환은 본팩토리 공동대표(공시상 '계열회사 임원'). 본팩토리 최초 공시는 정정 전 변동일을 2022-10-14·단가 500원으로 잘못 적었다가 같은 날 정정. 2019 사업보고서 종속기업 요약재무의 본팩토리 2019 매출 1,238,937천원은 감사보고서 2019 매출 22,587,639,995원과 크게 달라 편입 후 기간분만 반영된 것으로 보임(추정). 본팩토리는 2022-12-13 스튜디오스에 흡수합병돼 소멸했으므로 인수 후 실적은 합병법인 실적으로 대신해 본팩토리 단독 성과 분리 불가. 매도자 오광희가 2025-12-30 스튜디오스 주식 1.65%를 취득한 것은 확인했으나 2022-12 스튜디오스 유상증자 배정대상 24명은 스튜디오스 2023 감사보고서 주석20.2에 '피합병법인의 기존 주주 24인'으로 적혀 있어 옛 제작사 주주의 재투자임이 확인됨(오광희·문석환 개인별 참여 여부와 금액은 미확인). 이 유상증자에는 그룹이 하방을 보전하는 차액결제약정이 붙어 있음. 2019년 최초 인수의 취득일은 2019-11-07(CJ ENM 2019 3분기보고서 보고기간 후 사건 주석)이며, 별도 발표 공시는 찾지 못함. 2019 연결 요약재무의 본팩토리 매출 1,238,937천원은 2019-11-07 이후 편입 기간분이라는 해석과 맞음. 어닝콜 언급 미확인</t>
        </is>
      </c>
      <c r="AH26" s="41" t="inlineStr">
        <is>
          <t>㈜씨제이이엔엠(CJ ENM, 그룹 지배회사, 코스닥 상장)</t>
        </is>
      </c>
      <c r="AI26" s="41" t="inlineStr">
        <is>
          <t>"자회사 지분 추가 취득을 통한 제작 역량 강화" (DART 특수관계인으로부터 주식의 취득) / "콘텐츠 제작역량 통합을 통한 시너지효과 창출 및 경영의 효율성 달성" (씨제이이엔엠스튜디오스 회사합병결정)</t>
        </is>
      </c>
      <c r="AJ26" s="41" t="inlineStr">
        <is>
          <t>방송·디지털 콘텐츠 제작·유통(미디어), 영화 제작·투자·배급, 음악, 공연, 홈쇼핑 커머스(CJ ENM 2020 사업보고서 연결주석 영업부문 구분: 방송·영화·음악·공연·커머스). 2022년 4월 OTT·멀티장르 제작 자회사 CJ ENM 스튜디오스 설립</t>
        </is>
      </c>
      <c r="AK26" s="41" t="inlineStr">
        <is>
          <t>핵심</t>
        </is>
      </c>
      <c r="AL26" s="41" t="inlineStr">
        <is>
          <t>본팩토리는 '방송프로그램제작'(합병결정 공시; 2021 매출 중 방송제작매출 341.4억원) 드라마 제작사로 CJ ENM 방송(미디어) 콘텐츠 제작 부문과 같은 영역. 인수 주체가 그룹 정점 CJ ENM 자신</t>
        </is>
      </c>
      <c r="AM26" s="41" t="inlineStr">
        <is>
          <t>7,940,625백만원 (CJ ENM 연결 자산총계, 2021-12-31; 2022 사업보고서 요약재무정보). 참고: 연결 자본총계 4,203,306백만원(2021-12-31)</t>
        </is>
      </c>
      <c r="AN26" s="41" t="inlineStr">
        <is>
          <t>acq_total_assets와 같음</t>
        </is>
      </c>
      <c r="AO26" s="41" t="inlineStr">
        <is>
          <t>계산: 0.47 (37,600백만원 / 2021-12-31 연결 자산총계 7,940,625백만원)</t>
        </is>
      </c>
      <c r="AP26" s="41" t="inlineStr">
        <is>
          <t>계산: 0.89 (37,600백만원 / 2021-12-31 연결 자본총계 4,203,306백만원, 비지배지분 포함)</t>
        </is>
      </c>
      <c r="AQ26" s="41" t="inlineStr">
        <is>
          <t>계산: 1,728,017,335,200원 (발표 직전 거래일 2022-10-21 종가 78,800원 × 발행주식총수 21,929,154주, 자기주식 1,199,535주 포함). 참고: 공시 전날 2022-10-24 종가 80,400원 기준 1,763,103,981,600원</t>
        </is>
      </c>
      <c r="AR26" s="41" t="inlineStr">
        <is>
          <t>거래 규모가 작아 주요사항보고서·거래소 취득결정 공시가 없어 총자산·자기자본 대비는 직접 계산. 분모는 CJ ENM 2022 사업보고서 요약재무정보의 2021-12-31 연결 값. 시가총액은 Yahoo Finance 035760.KQ 종가(2015년 이후 분할 없음, C019·C020 기록과 같은 처리) × 2022 사업보고서 발행주식총수</t>
        </is>
      </c>
      <c r="AS26" s="41" t="inlineStr">
        <is>
          <t>KRX:035760</t>
        </is>
      </c>
      <c r="AT26" s="41" t="inlineStr">
        <is>
          <t>인수 주체 CJ ENM 본체가 코스닥 상장사(035760.KQ). 대상회사는 비상장. 같은 날(2022-10-24 이사회) 블라드스튜디오·본팩토리·제이케이필름·만화가족·용필름 잔여지분 취득과 2022-10-25 CJ ENM 스튜디오스 8개사 흡수합병 결정이 함께 공시돼 이벤트 창이 겹친다</t>
        </is>
      </c>
      <c r="AU26" s="41" t="inlineStr">
        <is>
          <t>2022-10-25 DART 공시(㈜씨제이이엔엠 '특수관계인으로부터주식의취득' 5건, 씨제이이엔엠스튜디오스 '회사합병결정'). 같은 날 딜사이트, 2022-10-26 비즈워치 보도. 공식 발표 전 인수설 보도는 찾지 못함</t>
        </is>
      </c>
      <c r="AV26" s="41" t="inlineStr">
        <is>
          <t>2008-08: 본팩토리 설립(2008-08-18, 감사보고서 주석); 2019: 매출 225.9억원·영업이익 18.3억원; 2019-11-07: CJ ENM이 본팩토리 지분 53%를 15,900백만원에 취득(2019 3분기보고서 보고기간 후 사건 주석), 영업권 13,138,600천원(2019 사업보고서 주석40); 2020: 매출 312.2억원·영업이익 3.1억원; 2021: 매출 346.9억원·영업이익 30.0억원, 주주 CJ ENM 53.0%·문석환 23.5%·오광희 23.5%; 2022-04: CJ ENM 스튜디오스 현금출자 설립; 2022-07: 스튜디오스 대표에 윤제균 선임</t>
        </is>
      </c>
      <c r="AW26" s="41" t="inlineStr">
        <is>
          <t>2022-10-24: CJ ENM이 오광희·문석환으로부터 113,919주(47%) 37,600백만원에 취득, 100%; 2022-10-25: 씨제이이엔엠스튜디오스(주)가 본팩토리·제이케이필름·블라드스튜디오·엠메이커스·모호필름·용필름·만화가족·에그이즈커밍 8개사 흡수합병 결정(무증자, 합병비율 1:0, 합병기일 2022-12-13, 목적 '콘텐츠 제작역량 통합을 통한 시너지효과 창출 및 경영의 효율성 달성'); 2022-12-13: 합병 완료, 8개사 소멸·CJ ENM 연결범위에서 '합병'으로 제외(2022 사업보고서 주석); 2022-12-16: 스튜디오스 제3자배정 유상증자 350,083주×350,000원=122,529,050,000원(배정 대상 'OOO 등 24명'), CJ ENM 지분 100%→85.10%. 스튜디오스 2023 감사보고서 주석20.2에 따르면 배정 대상은 '피합병법인의 기존 주주 24인'이며, 스튜디오스는 이들과 '기초자산이 기준금액 이하로 매각될 경우 해당 차액을 지급'하는 차액결제약정을 맺음(2023 평가손실 5,277백만원, 2023말 파생상품부채 34,716백만원). 스튜디오스 재무제표상 유상증자 자본 증가는 92,644,090천원으로 공시 납입액보다 약 299억원 적음(차이가 약정의 최초 인식분인지는 확인 안 됨). CJ ENM은 이 주식과 관련한 '씨제이이엔엠 스튜디오스(주) 차액결제약정'을 파생상품 금융부채로 계상(2023 사업보고서 공정가치 주석); 2023: 스튜디오스 별도 영업손실 57.1억원; 2024~2025: 영업이익 92.5억원·103.6억원으로 흑자; 2025-12-30: 옛 본팩토리 공동대표 오광희가 스튜디오스 주식 38,758주(1.65%) 취득, CJ ENM 측 지분 86.75%(2026-02-04 공시); 2026-04-15: 스튜디오스 이사회, 만화 사업부문을 물적분할해 (주)만화가족 신설 결정(분할기일 2026-06-02); 2026-06-18: 스튜디오스 이사회, 보통주 81,167주(3.45%) 무상소각 감자 결정(감자기준일 2026-08-05, 사유 '경영 효율화'); 2026-08-05: 무상소각으로 CJ ENM 지분 85.10%→88.15%, 오광희 포함 동일인측 89.86%(2026-08-10 최대주주등의주식보유변동); 2026-08-06: 스튜디오스 이사회, 보통주 7,905주(0.35%) 유상소각 결정, 1주당 매수가격 350,000원, 감자기준일 2026-09-23(완료 여부 미확인)</t>
        </is>
      </c>
      <c r="AX26" s="41" t="inlineStr">
        <is>
          <t>확인 안 됨 (CJ ENM 2022 사업보고서 연결주석: 2022년 영업권 손상은 제이에스픽쳐스·문화창고·밀리언볼트·브랜드웍스코리아·텔레닉스·CJ ENM FIFTH SEASON에만 인식. 2023·2025 사업보고서 연결주석: 씨제이이엔엠 스튜디오스(주) 현금창출단위 영업권이 2022·2023·2024·2025년말 모두 151,281,704천원으로 변동 없음. 2023년 영업권 손상 1,143억원은 CGU별 배분이 표에 없으나 스튜디오스 CGU 장부금액은 그대로임. 2024 사업보고서 본문은 따로 열지 않았고 2025 보고서 비교표로 대신함)</t>
        </is>
      </c>
      <c r="AY26" s="41" t="inlineStr">
        <is>
          <t>CJ ENM 2022 손상 대상 목록에 없음, 2022~2025 스튜디오스 현금창출단위 영업권 151,281,704천원 불변</t>
        </is>
      </c>
      <c r="AZ26" s="41" t="inlineStr">
        <is>
          <t>2020: 31,216,744,576원; 2021: 34,690,384,962원</t>
        </is>
      </c>
      <c r="BA26" s="41" t="inlineStr">
        <is>
          <t>CJ ENM 스튜디오스 별도(K-IFRS): 2022(2022-04-05~12-31): 29,429,441,022원; 2023: 143,370,372,598원; 2024: 199,229,118,946원; 2025: 226,701,916,902원</t>
        </is>
      </c>
      <c r="BB26" s="41" t="inlineStr">
        <is>
          <t>2020: 312,885,711원; 2021: 2,996,584,157원</t>
        </is>
      </c>
      <c r="BC26" s="41" t="inlineStr">
        <is>
          <t>CJ ENM 스튜디오스 별도(K-IFRS): 2022(2022-04-05~12-31): 1,539,118,903원; 2023: -5,710,635,594원; 2024: 9,245,240,627원; 2025: 10,358,886,351원 (참고: 당기순이익 2023 -9,348,907,073원, 2025 -2,950,231,356원; 2025 기타영업외비용 12,820,041,795원의 내역은 확인 안 함)</t>
        </is>
      </c>
      <c r="BD26" s="41" t="inlineStr">
        <is>
          <t>인수 전: 본팩토리 별도 K-IFRS, 12월 결산, 2020·2021 감사보고서. 인수 후: 본팩토리가 2022-12-13 씨제이이엔엠스튜디오스에 흡수합병돼 소멸했으므로 합병법인 스튜디오스 별도 K-IFRS 실적(8개 제작사+스튜디오스 자체 사업 합산)으로 대신함. 동일지배 합병이라 2022년 스튜디오스 실적에는 합병 전 제작사 실적이 들어가지 않음</t>
        </is>
      </c>
      <c r="BE26" s="41" t="inlineStr">
        <is>
          <t>미확인 (2022-11-08 CJ ENM 3분기 실적 컨퍼런스콜 녹취는 gurufocus에 있으나 HTTP 403으로 열지 못함). 언론 재인용: 2022-10-26 비즈워치 'CJ ENM측은 이번 합병이 각 제작사들의 보유 지식재산(IP)을 자유롭게 활용해 콘텐츠 제작 역량을 강화하기 위한 차원이라고 설명했다'</t>
        </is>
      </c>
      <c r="BF26" s="40" t="inlineStr">
        <is>
          <t>부분</t>
        </is>
      </c>
      <c r="BG26" s="40" t="inlineStr">
        <is>
          <t>2026-10-31</t>
        </is>
      </c>
    </row>
    <row r="27" ht="72" customHeight="1">
      <c r="A27" s="40" t="inlineStr">
        <is>
          <t>C024</t>
        </is>
      </c>
      <c r="B27" s="40" t="inlineStr">
        <is>
          <t>CJ ENM</t>
        </is>
      </c>
      <c r="C27" s="40" t="inlineStr">
        <is>
          <t>2022-10-25</t>
        </is>
      </c>
      <c r="D27" s="41" t="inlineStr">
        <is>
          <t>Jk Film Co.Ltd.</t>
        </is>
      </c>
      <c r="E27" s="40" t="n">
        <v>132</v>
      </c>
      <c r="F27" s="40" t="inlineStr">
        <is>
          <t>False</t>
        </is>
      </c>
      <c r="G27" s="40" t="inlineStr">
        <is>
          <t>C022</t>
        </is>
      </c>
      <c r="H27" s="40" t="inlineStr">
        <is>
          <t>MA②</t>
        </is>
      </c>
      <c r="I27" s="40" t="inlineStr">
        <is>
          <t>MA②</t>
        </is>
      </c>
      <c r="J27" s="40" t="inlineStr">
        <is>
          <t>같음</t>
        </is>
      </c>
      <c r="K27" s="40" t="inlineStr">
        <is>
          <t>없음 (확인)</t>
        </is>
      </c>
      <c r="L27" s="40" t="inlineStr">
        <is>
          <t>일치</t>
        </is>
      </c>
      <c r="M27" s="40" t="inlineStr">
        <is>
          <t>편입 후</t>
        </is>
      </c>
      <c r="N27" s="40" t="inlineStr">
        <is>
          <t>Announced</t>
        </is>
      </c>
      <c r="O27" s="42" t="n">
        <v>3.56</v>
      </c>
      <c r="P27" s="41" t="inlineStr">
        <is>
          <t>CJ ENM CO., Ltd. (KOSDAQ:A035760)</t>
        </is>
      </c>
      <c r="Q27" s="41" t="inlineStr">
        <is>
          <t>-</t>
        </is>
      </c>
      <c r="R27" s="41" t="inlineStr">
        <is>
          <t>CJ ENM CO., Ltd. (KOSDAQ:A035760) signed an agreement to acquire the remaining 10.15% stake in Jk Film Co.Ltd. from Je Gyoon Yoon for KRW 5.074 billion on October 24, 2022. The number of shares to be acquired is 2,388. The transaction was approved by the board of directors on October 24, 2022.</t>
        </is>
      </c>
      <c r="S27" s="41" t="inlineStr">
        <is>
          <t>Content Production &amp; Investment</t>
        </is>
      </c>
      <c r="T27" s="41" t="inlineStr">
        <is>
          <t>Content Production Studio</t>
        </is>
      </c>
      <c r="U27" s="41" t="inlineStr">
        <is>
          <t>MA-1 그룹이 매수자</t>
        </is>
      </c>
      <c r="V27" s="41" t="inlineStr">
        <is>
          <t>기존 자회사 잔여지분</t>
        </is>
      </c>
      <c r="W27" s="41" t="inlineStr">
        <is>
          <t>MA② 기존 지분 확대</t>
        </is>
      </c>
      <c r="X27" s="41" t="n"/>
      <c r="Y27" s="40" t="inlineStr">
        <is>
          <t>False</t>
        </is>
      </c>
      <c r="Z27" s="41" t="inlineStr">
        <is>
          <t>MA② 기존 지분 확대</t>
        </is>
      </c>
      <c r="AA27" s="41" t="inlineStr">
        <is>
          <t>편입 후 (매수자 ㈜씨제이이엔엠은 그룹 지배회사; 제이케이필름은 2016-12-30 CJ 계열 편입·CJ E&amp;M 종속회사, 2018-07 CJ ENM 합병으로 CJ ENM 직접 보유)</t>
        </is>
      </c>
      <c r="AB27" s="41" t="inlineStr">
        <is>
          <t>완료 (2022-10-24 주식매매계약·이사회 의결, 이후 2022-12 씨제이이엔엠스튜디오스에 흡수합병; CJ ENM 2022 사업보고서에 '8개 제작사의 잔여지분을 인수 후 ... 흡수합병' 기재)</t>
        </is>
      </c>
      <c r="AC27" s="41" t="inlineStr">
        <is>
          <t>5,074,000,000원 (공시 단위 백만원: 5,074; 2,388주 × 2,124,900원)</t>
        </is>
      </c>
      <c r="AD27" s="41" t="inlineStr">
        <is>
          <t>원자료와 일치</t>
        </is>
      </c>
      <c r="AE27" s="41" t="inlineStr">
        <is>
          <t>2022-10-24 (CJ ENM 이사회 결의일; 공개 공시는 2022-10-25)</t>
        </is>
      </c>
      <c r="AF27" s="41" t="inlineStr">
        <is>
          <t>기준 분류 유지: 2016년 지배력 획득(51%)·2021-06 87.85%까지 확대한 기존 종속회사의 잔여 10.15%를 윤제균으로부터 취득해 100% 보유. 상태는 Announced → 완료로 수정(CJ ENM 2022 사업보고서 연결주석·연혁에 잔여지분 인수 후 2022-12 씨제이이엔엠스튜디오스로 흡수합병 기재).</t>
        </is>
      </c>
      <c r="AG27" s="41" t="inlineStr">
        <is>
          <t>C018(2021-06-18, 51%→87.85%, 150.0억원)의 후속 잔여지분 취득. 같은 날(2022-10-24 이사회) 블라드스튜디오(C022)·본팩토리(C023)·만화가족(C025)·용필름(C026) 잔여지분 취득과 함께 이뤄졌고(event_group C022), 2022-10-25 씨제이이엔엠스튜디오스가 8개 제작사 흡수합병을 결정(합병비율 1:0, 무증자 합병). 공시상 취득후 23,530주(100%)인데 2021-06 변동 후 CJ ENM 보유는 20,671주(87.85%)였고 길영민 471주(2.00%)가 남아 있었다. 이번 공시의 직전 보유는 21,142주(89.85%)이므로 길영민 지분 471주는 별도로 취득된 것으로 보인다(추정: 471주×2,124,900원≈10억원으로 공정거래법 특수관계인 주식취득 공시 기준 미만이어서 공시가 없었을 가능성; 취득 시점 미확인). 원자료 매도자 미기재 → 실제 매도자는 윤제균(JK필름 설립자, 공시상 관계 '기타'). 대상회사 법인은 2022-12 합병으로 소멸하여 이후 실적은 존속법인 씨제이이엔엠스튜디오스로 대신함. 어닝콜 언급은 찾지 못함(gurufocus 2022 3Q 콜 녹취 HTTP 403). collect_status 부분: earnings_call_note 미확인.</t>
        </is>
      </c>
      <c r="AH27" s="41" t="inlineStr">
        <is>
          <t>㈜씨제이이엔엠(CJ ENM, 그룹 지배회사·코스닥 상장)</t>
        </is>
      </c>
      <c r="AI27" s="41" t="inlineStr">
        <is>
          <t>"자회사 지분 추가 취득을 통한 제작 역량 강화" (특수관계인으로부터 주식의 취득 공시) / "콘텐츠 제작역량 통합을 통한 시너지효과 창출 및 경영의 효율성 달성" (같은 날 씨제이이엔엠스튜디오스 회사합병 결정 공시)</t>
        </is>
      </c>
      <c r="AJ27" s="41" t="inlineStr">
        <is>
          <t>2021년 연결 매출 3조 5,524억원 중 미디어(방송·디지털) 1조 7,745억원(50.0%), 커머스 1조 3,785억원(38.8%), 음악 2,819억원(7.9%), 영화/공연 1,174억원(3.3%) (CJ ENM 2021 사업보고서 매출 현황)</t>
        </is>
      </c>
      <c r="AK27" s="41" t="inlineStr">
        <is>
          <t>인접</t>
        </is>
      </c>
      <c r="AL27" s="41" t="inlineStr">
        <is>
          <t>제이케이필름은 영화 제작사(일반 영화 및 비디오물 제작업). CJ ENM 영화/공연 부문(투자·배급)과 미디어 부문에 콘텐츠를 공급하는 제작 단계로 같은 가치사슬. 인수 주체가 그룹 정점(CJ ENM) 자신이므로 정점 기준도 인접.</t>
        </is>
      </c>
      <c r="AM27" s="41" t="inlineStr">
        <is>
          <t>7,940,625백만원 (CJ ENM 2021-12-31 연결 자산총계)</t>
        </is>
      </c>
      <c r="AN27" s="41" t="inlineStr">
        <is>
          <t>acq_total_assets와 같음</t>
        </is>
      </c>
      <c r="AO27" s="41" t="inlineStr">
        <is>
          <t>계산: 0.064 (5,074백만원 / 7,940,625백만원)</t>
        </is>
      </c>
      <c r="AP27" s="41" t="inlineStr">
        <is>
          <t>계산: 0.121 (5,074백만원 / 연결 자본총계 4,203,306백만원, 2021-12-31)</t>
        </is>
      </c>
      <c r="AQ27" s="41" t="inlineStr">
        <is>
          <t>계산: 1,763,103,981,600원 (2022-10-24 종가 80,400원 × 발행주식수 21,929,154주)</t>
        </is>
      </c>
      <c r="AR27" s="41" t="inlineStr">
        <is>
          <t>총자산·자본: CJ ENM 2021 사업보고서 요약 연결재무상태표(2021-12-31). 종가: Yahoo Finance 035760.KQ 2022-10-24(공시 전 거래일, 2021~2022 분할 없음). 발행주식수: 2021 사업보고서 주석. 특수관계인 주식취득 공시에는 총자산대비 비율 항목이 없어 직접 계산.</t>
        </is>
      </c>
      <c r="AS27" s="41" t="inlineStr">
        <is>
          <t>KOSDAQ:035760</t>
        </is>
      </c>
      <c r="AT27" s="41" t="inlineStr">
        <is>
          <t>인수 주체 CJ ENM이 코스닥 상장사(2022년 당시). 대상회사 제이케이필름은 비상장.</t>
        </is>
      </c>
      <c r="AU27" s="41" t="inlineStr">
        <is>
          <t>2022-10-25 DART 특수관계인으로부터 주식의 취득 공시(CJ ENM) 및 씨제이이엔엠스튜디오스 회사합병결정 공시; 그 전 보도는 찾지 못함</t>
        </is>
      </c>
      <c r="AV27" s="41" t="inlineStr">
        <is>
          <t>2002-05: 제이케이필름 설립(윤제균 감독); 2016: CJ E&amp;M이 기존 보유 15%에 36%를 143.98억원에 추가 취득해 지배력 획득(51%), 계열편입 2016-12-30; 2018-07: CJ오쇼핑이 CJ E&amp;M을 흡수합병하며 51% 지분이 ㈜씨제이이엔엠으로 이전; 2020: 매출 54.97억원·영업손실 4.47억원; 2021-06: CJ ENM이 윤제균·길영민으로부터 8,671주(36.85%)를 150.0억원에 취득해 87.85%(C018); 2021: 매출 161.37억원·영업이익 1.52억원</t>
        </is>
      </c>
      <c r="AW27" s="41" t="inlineStr">
        <is>
          <t>2022-10-24: 잔여 10.15% 취득으로 100%; 2022-10-25: 씨제이이엔엠스튜디오스가 제이케이필름 등 8개 제작사 흡수합병 결정(합병기일 예정 2022-12-13); 2022-12: 합병 완료로 제이케이필름 법인 소멸(CJ ENM 2022 사업보고서 연혁 '12월 ... 합병'); 2023~2025: 존속법인 씨제이이엔엠스튜디오스 CGU 영업권 1,512.8억원 유지(손상 없음); 2026-04-20: 씨제이이엔엠스튜디오스가 만화사업부문을 물적분할해 ㈜만화가족 신설 결정(분할기일 2026-06-02), 영화 등 제작 부문은 존속</t>
        </is>
      </c>
      <c r="AX27" s="41" t="inlineStr">
        <is>
          <t>확인 안 됨 (CJ ENM 2016·2021·2022 사업보고서 영업권 손상 주석의 대상 회사 목록에 제이케이필름 없음; 2023·2024·2025 사업보고서에서 씨제이이엔엠스튜디오스 CGU 영업권 151,281,704천원으로 불변)</t>
        </is>
      </c>
      <c r="AY27" s="41" t="inlineStr">
        <is>
          <t>CJ ENM 2022 손상 대상 목록에 없음, 2022~2025 스튜디오스 현금창출단위 영업권 151,281,704천원 불변</t>
        </is>
      </c>
      <c r="AZ27" s="41" t="inlineStr">
        <is>
          <t>2020: 5,497백만원; 2021: 16,137백만원</t>
        </is>
      </c>
      <c r="BA27" s="41" t="inlineStr">
        <is>
          <t>(합병 존속법인 씨제이이엔엠스튜디오스 별도) 2022: 29,429백만원; 2023: 143,370백만원; 2025: 226,702백만원 (참고 2024: 199,229백만원)</t>
        </is>
      </c>
      <c r="BB27" s="41" t="inlineStr">
        <is>
          <t>2020: -447백만원; 2021: 152백만원</t>
        </is>
      </c>
      <c r="BC27" s="41" t="inlineStr">
        <is>
          <t>(씨제이이엔엠스튜디오스 별도) 2022: 1,539백만원; 2023: -5,711백만원; 2025: 10,359백만원 (참고 2024: 9,245백만원)</t>
        </is>
      </c>
      <c r="BD27" s="41" t="inlineStr">
        <is>
          <t>인수 전: 제이케이필름 개별, 12월 결산, 대규모기업집단현황공시(연1회) 회사 손익현황(접수 20210531001396, 20220531000871). 2021 매출·순이익은 CJ ENM 2021 사업보고서 종속기업 요약재무(매출 16,136,842천원, 순손실 154,654천원)와 일치. 인수 후: 제이케이필름은 2022-12 씨제이이엔엠스튜디오스에 흡수합병돼 법인 실적이 없으므로 존속법인 씨제이이엔엠스튜디오스 개별 손익(대규모기업집단현황공시 2023~2026)으로 대신. 존속법인 실적은 8개 제작사를 합친 사업이며 제이케이필름 단독 기여는 분리 불가. 2022년 존속법인 실적은 합병(12월) 전 자체 실적 위주.</t>
        </is>
      </c>
      <c r="BE27" s="41" t="inlineStr">
        <is>
          <t>미확인 (CJ ENM 2022 3Q 어닝콜 녹취(gurufocus) 접근 차단, 관련 IR 언급 기사 미발견. 참고: 비즈워치 2022-10-26 'CJ ENM측은 이번 합병이 각 제작사들의 보유 지식재산(IP)을 자유롭게 활용해 콘텐츠 제작 역량을 강화하기 위한 차원이라고 설명했다')</t>
        </is>
      </c>
      <c r="BF27" s="40" t="inlineStr">
        <is>
          <t>부분</t>
        </is>
      </c>
      <c r="BG27" s="40" t="inlineStr">
        <is>
          <t>2026-10-31</t>
        </is>
      </c>
    </row>
    <row r="28" ht="72" customHeight="1">
      <c r="A28" s="40" t="inlineStr">
        <is>
          <t>C025</t>
        </is>
      </c>
      <c r="B28" s="40" t="inlineStr">
        <is>
          <t>CJ ENM</t>
        </is>
      </c>
      <c r="C28" s="40" t="inlineStr">
        <is>
          <t>2022-10-25</t>
        </is>
      </c>
      <c r="D28" s="41" t="inlineStr">
        <is>
          <t>Toons Family Co., Ltd.</t>
        </is>
      </c>
      <c r="E28" s="40" t="n">
        <v>86</v>
      </c>
      <c r="F28" s="40" t="inlineStr">
        <is>
          <t>False</t>
        </is>
      </c>
      <c r="G28" s="40" t="inlineStr">
        <is>
          <t>C022</t>
        </is>
      </c>
      <c r="H28" s="40" t="inlineStr">
        <is>
          <t>MA①</t>
        </is>
      </c>
      <c r="I28" s="40" t="inlineStr">
        <is>
          <t>MA②</t>
        </is>
      </c>
      <c r="J28" s="40" t="inlineStr">
        <is>
          <t>변경</t>
        </is>
      </c>
      <c r="K28" s="40" t="inlineStr">
        <is>
          <t>없음 (확인)</t>
        </is>
      </c>
      <c r="L28" s="40" t="inlineStr">
        <is>
          <t>기타</t>
        </is>
      </c>
      <c r="M28" s="40" t="inlineStr">
        <is>
          <t>편입 후</t>
        </is>
      </c>
      <c r="N28" s="40" t="inlineStr">
        <is>
          <t>Closed</t>
        </is>
      </c>
      <c r="O28" s="42" t="n">
        <v>13.03</v>
      </c>
      <c r="P28" s="41" t="inlineStr">
        <is>
          <t>CJ ENM CO., Ltd. (KOSDAQ:A035760)</t>
        </is>
      </c>
      <c r="Q28" s="41" t="inlineStr">
        <is>
          <t>-</t>
        </is>
      </c>
      <c r="R28" s="41" t="inlineStr">
        <is>
          <t>CJ ENM CO., Ltd. (KOSDAQ:A035760) agreed to acquire unknown minority stake in Toons Family Co., Ltd. from Dong Woo Kim for KRW 18.56 billion on October 24, 2022. Post completion, CJ ENM CO., Ltd. will own 100% shares in Toons Family Co., Ltd..</t>
        </is>
      </c>
      <c r="S28" s="41" t="inlineStr">
        <is>
          <t>Story IP Platforms</t>
        </is>
      </c>
      <c r="T28" s="41" t="inlineStr">
        <is>
          <t>Story / Webtoon / Web Novel Platform</t>
        </is>
      </c>
      <c r="U28" s="41" t="inlineStr">
        <is>
          <t>MA-1 그룹이 매수자</t>
        </is>
      </c>
      <c r="V28" s="41" t="inlineStr">
        <is>
          <t>과반 인수(≥50%)</t>
        </is>
      </c>
      <c r="W28" s="41" t="inlineStr">
        <is>
          <t>MA① 경영권 인수</t>
        </is>
      </c>
      <c r="X28" s="41" t="n"/>
      <c r="Y28" s="40" t="inlineStr">
        <is>
          <t>False</t>
        </is>
      </c>
      <c r="Z28" s="41" t="inlineStr">
        <is>
          <t>MA② 기존 지분 확대</t>
        </is>
      </c>
      <c r="AA28" s="41" t="inlineStr">
        <is>
          <t>편입 후 (매수자 ㈜씨제이이엔엠은 그룹 지배회사; 만화가족은 2021년 CJ ENM이 52.73% 취득해 2021-12-31 연결 종속회사로 포함, 공정위 계열편입일 2022-02-01)</t>
        </is>
      </c>
      <c r="AB28" s="41" t="inlineStr">
        <is>
          <t>완료 (2022-10-24 주식매매계약·이사회 의결, 변동일 2022-10-24로 100% 보유 공시; 이후 2022-12 씨제이이엔엠스튜디오스에 흡수합병)</t>
        </is>
      </c>
      <c r="AC28" s="41" t="inlineStr">
        <is>
          <t>26,000,014,000원 (총 39,000주 47.27%, 주당 약 666,667원: 김동우 27,841주 18,560,677천원 + 이기호 4,583주 3,055,335천원 + 기타 주주 6,576주 4,384,002천원). 원자료 금액 18.56십억원은 김동우 몫(특수관계인 주식취득 공시 18,561백만원)만이다</t>
        </is>
      </c>
      <c r="AD28" s="41" t="inlineStr">
        <is>
          <t>계산: 18.2 (26,000,014천원 ÷ 약 1,430원/달러, Yahoo KRW=X 2022-10-24~25 종가 1,426.9~1,444.0). 원자료 13.03은 김동우 몫 18,561백만원만 환산한 값</t>
        </is>
      </c>
      <c r="AE28" s="41" t="inlineStr">
        <is>
          <t>2022-10-24 (CJ ENM 이사회 결의일; 공개 공시는 2022-10-25)</t>
        </is>
      </c>
      <c r="AF28" s="41" t="inlineStr">
        <is>
          <t>분류 수정 MA① → MA②: 만화가족 최대주주등 주식보유변동 공시에서 CJ ENM 보유가 변동 전 43,500주(52.73%) → 변동 후 82,500주(100%). CJ ENM 2021 사업보고서 연결주석에 만화가족이 2021년 사업결합(지분 52.73%, 이전대가 29,000,021천원)으로 종속기업에 포함돼 있어 이미 지배하던 회사의 잔여지분 매입이다. 원자료 설명란의 'unknown minority stake ... from Dong Woo Kim for KRW 18.56 billion'은 특수관계인 공시분만 반영한 것으로, 실제 취득 지분 47.27%·총액 260억원으로 금액도 수정. 상태 Closed 유지(완료).</t>
        </is>
      </c>
      <c r="AG28" s="41" t="inlineStr">
        <is>
          <t>같은 날(2022-10-24 이사회) 블라드스튜디오(C022)·본팩토리(C023)·제이케이필름(C024)·용필름(C026) 잔여지분 취득과 함께 이뤄졌고(event_group C022), 2022-10-25 씨제이이엔엠스튜디오스가 8개 제작사 흡수합병 결정(합병비율 1:0). 원래 경영권 인수(2021년 말 52.73%, 290.0억원, 영업권 221.0억원)는 이 묶음에 별도 행이 없다(원자료 누락 추정). 2021 사업보고서 주석에 '(*11) 연결회사는 계약된 전제조건 충족시 기존 주주의 잔여지분 매도를 요구할 수 있는 권리를 보유'라고 적혀 있고, 2022년 취득 단가(약 666,667원)가 2021년 취득 단가(29,000,021천원/43,500주 = 666,667원)와 같아 사전 약정된 잔여지분 매수권 행사로 보인다(추정). 2021년 인수 정확한 일자는 미확인(비즈워치 '작년말에는 ... 만화가족 ... 등의 지분을 사들였다'; 2021 연결 요약재무에 만화가족 손익이 '-'로 기재돼 연말 취득으로 보임; CJ ENM 단독 취득 공시는 없음). 만화가족 2020 실적은 외감·공시 자료가 없어 미확인. 대상회사 법인은 2022-12 합병으로 소멸했다가 2026-06-02 씨제이이엔엠스튜디오스 물적분할로 같은 이름의 신설법인 ㈜만화가족이 다시 생김. 어닝콜 언급 미확인(gurufocus 2022 3Q 녹취 HTTP 403).</t>
        </is>
      </c>
      <c r="AH28" s="41" t="inlineStr">
        <is>
          <t>㈜씨제이이엔엠(CJ ENM, 그룹 지배회사·코스닥 상장)</t>
        </is>
      </c>
      <c r="AI28" s="41" t="inlineStr">
        <is>
          <t>"자회사 지분 추가 취득을 통한 제작 역량 강화" (특수관계인으로부터 주식의 취득 공시) / "콘텐츠 제작역량 통합을 통한 시너지효과 창출 및 경영의 효율성 달성" (같은 날 씨제이이엔엠스튜디오스 회사합병 결정 공시)</t>
        </is>
      </c>
      <c r="AJ28" s="41" t="inlineStr">
        <is>
          <t>2021년 연결 매출 3조 5,524억원 중 미디어(방송·디지털) 1조 7,745억원(50.0%), 커머스 1조 3,785억원(38.8%), 음악 2,819억원(7.9%), 영화/공연 1,174억원(3.3%) (CJ ENM 2021 사업보고서 매출 현황)</t>
        </is>
      </c>
      <c r="AK28" s="41" t="inlineStr">
        <is>
          <t>인접</t>
        </is>
      </c>
      <c r="AL28" s="41" t="inlineStr">
        <is>
          <t>만화가족은 웹툰 제작·유통사(합병공시 주요사업 '카툰 및 디지털 컨텐츠 개발 및 공급업', 계열현황 대표사업 '웹툰 제작 및 유통'). CJ ENM의 드라마·영화 제작에 원작 IP를 공급하는 가치사슬 앞단으로 인접. 인수 주체가 그룹 정점(CJ ENM) 자신이므로 정점 기준도 인접.</t>
        </is>
      </c>
      <c r="AM28" s="41" t="inlineStr">
        <is>
          <t>7,940,625백만원 (CJ ENM 2021-12-31 연결 자산총계)</t>
        </is>
      </c>
      <c r="AN28" s="41" t="inlineStr">
        <is>
          <t>acq_total_assets와 같음</t>
        </is>
      </c>
      <c r="AO28" s="41" t="inlineStr">
        <is>
          <t>계산: 0.327 (26,000백만원 / 7,940,625백만원); 원자료 금액 18,561백만원 기준이면 0.234</t>
        </is>
      </c>
      <c r="AP28" s="41" t="inlineStr">
        <is>
          <t>계산: 0.619 (26,000백만원 / 연결 자본총계 4,203,306백만원, 2021-12-31); 18,561백만원 기준이면 0.442</t>
        </is>
      </c>
      <c r="AQ28" s="41" t="inlineStr">
        <is>
          <t>계산: 1,763,103,981,600원 (2022-10-24 종가 80,400원 × 발행주식수 21,929,154주)</t>
        </is>
      </c>
      <c r="AR28" s="41" t="inlineStr">
        <is>
          <t>총자산·자본: CJ ENM 2021 사업보고서 요약 연결재무상태표(2021-12-31). 종가: Yahoo Finance 035760.KQ 2022-10-24(공시 전 거래일, 분할 없음). 발행주식수: 2021 사업보고서 주석. 특수관계인 주식취득 공시에는 총자산대비 항목이 없어 직접 계산.</t>
        </is>
      </c>
      <c r="AS28" s="41" t="inlineStr">
        <is>
          <t>KOSDAQ:035760</t>
        </is>
      </c>
      <c r="AT28" s="41" t="inlineStr">
        <is>
          <t>인수 주체 CJ ENM이 코스닥 상장사(2022년 당시). 대상회사 만화가족은 비상장.</t>
        </is>
      </c>
      <c r="AU28" s="41" t="inlineStr">
        <is>
          <t>2022-10-25 DART 특수관계인으로부터 주식의 취득 공시(CJ ENM), 만화가족 최대주주등의주식보유변동·회사합병결정 공시; 그 전 보도는 찾지 못함</t>
        </is>
      </c>
      <c r="AV28" s="41" t="inlineStr">
        <is>
          <t>2014-09: ㈜만화가족 설립(대표 김동우, 웹툰 제작·유통); 2021: 매출 28.18억원·영업손실 12.07억원·순손실 25.13억원; 2021-Q4(10~12월; 2021-09-30 분기보고서 연결 종속기업 목록에 만화가족이 없고 2021 사업보고서에 '인수'로 연결범위 추가, 정확한 일자 미확인): CJ ENM이 43,500주(52.73%)를 290.0억원에 취득해 지배력 획득(영업권 221.0억원, 잔여지분 매도 요구권 약정), 같은 시기 엠메이커스·모호필름·밀리언볼트·용필름도 인수; 2022-02-01: CJ 기업집단 계열 편입</t>
        </is>
      </c>
      <c r="AW28" s="41" t="inlineStr">
        <is>
          <t>2022-10-24: 잔여 47.27%(39,000주) 260.0억원에 취득해 100%; 2022-10-25: 씨제이이엔엠스튜디오스가 만화가족 등 8개 제작사 흡수합병 결정(합병기일 예정 2022-12-13); 2022-12: 합병으로 만화가족 법인 소멸, 씨제이이엔엠스튜디오스 내 사업부(레이블)로 운영; 2023~2025: 씨제이이엔엠스튜디오스 CGU 영업권 1,512.8억원 유지(손상 없음); 2026-04-20: 씨제이이엔엠스튜디오스가 만화사업부문을 물적분할해 ㈜만화가족 신설 결정(분할기일 2026-06-02, 자본금 5천만원), 언론 보도상 김동우 대표가 이끔</t>
        </is>
      </c>
      <c r="AX28" s="41" t="inlineStr">
        <is>
          <t>확인 안 됨 (CJ ENM 2021·2022 사업보고서 영업권 손상 대상 목록에 만화가족 없음; 2023·2024·2025 사업보고서에서 씨제이이엔엠스튜디오스 CGU 영업권 151,281,704천원 불변)</t>
        </is>
      </c>
      <c r="AY28" s="41" t="inlineStr">
        <is>
          <t>CJ ENM 2022 손상 대상 목록에 없음, 2022~2025 스튜디오스 현금창출단위 영업권 151,281,704천원 불변</t>
        </is>
      </c>
      <c r="AZ28" s="41" t="inlineStr">
        <is>
          <t>2020: 미확인; 2021: 2,818백만원</t>
        </is>
      </c>
      <c r="BA28" s="41" t="inlineStr">
        <is>
          <t>(합병 존속법인 씨제이이엔엠스튜디오스 별도) 2022: 29,429백만원; 2023: 143,370백만원; 2025: 226,702백만원 (참고 2024: 199,229백만원)</t>
        </is>
      </c>
      <c r="BB28" s="41" t="inlineStr">
        <is>
          <t>2020: 미확인; 2021: -1,207백만원</t>
        </is>
      </c>
      <c r="BC28" s="41" t="inlineStr">
        <is>
          <t>(씨제이이엔엠스튜디오스 별도) 2022: 1,539백만원; 2023: -5,711백만원; 2025: 10,359백만원 (참고 2024: 9,245백만원)</t>
        </is>
      </c>
      <c r="BD28" s="41" t="inlineStr">
        <is>
          <t>인수 전: 만화가족 개별, 12월 결산, 대규모기업집단현황공시(2022-05-31, 회사 손익현황 2021-12-31 기준). 2021 매출·순이익은 씨제이이엔엠스튜디오스 합병공시의 만화가족 2021 재무(자산 15,485·매출 2,818·순이익 -2,513 백만원)와 일치. 2020년은 CJ 편입 전이고 외부감사 대상이 아니어서 DART 자료 없음. 인수 후: 2022-12 씨제이이엔엠스튜디오스에 흡수합병돼 법인 실적이 없으므로 존속법인 개별 손익(대규모기업집단현황공시 2023~2026)으로 대신. 8개 제작사 합산 사업이며 웹툰 사업 단독 실적은 분리 불가. 2026-06 재분할된 ㈜만화가족의 실적은 아직 공시 없음. 주의: 합병기일이 2022-12-13이므로 2022년 씨제이이엔엠스튜디오스 별도 실적에는 만화가족 등 8개 제작사 실적이 약 2.5주분만 들어가 있어 합병 효과 비교에는 2023년 이후 값을 쓰는 것이 맞다.</t>
        </is>
      </c>
      <c r="BE28" s="41" t="inlineStr">
        <is>
          <t>미확인 (CJ ENM 2022 3Q 어닝콜 녹취(gurufocus) 접근 차단, 관련 IR 언급 기사 미발견. 참고: 비즈워치 2022-10-26 'CJ ENM측은 이번 합병이 각 제작사들의 보유 지식재산(IP)을 자유롭게 활용해 콘텐츠 제작 역량을 강화하기 위한 차원이라고 설명했다')</t>
        </is>
      </c>
      <c r="BF28" s="40" t="inlineStr">
        <is>
          <t>부분</t>
        </is>
      </c>
      <c r="BG28" s="40" t="inlineStr">
        <is>
          <t>2026-10-31</t>
        </is>
      </c>
    </row>
    <row r="29" ht="72" customHeight="1">
      <c r="A29" s="40" t="inlineStr">
        <is>
          <t>C026</t>
        </is>
      </c>
      <c r="B29" s="40" t="inlineStr">
        <is>
          <t>CJ ENM</t>
        </is>
      </c>
      <c r="C29" s="40" t="inlineStr">
        <is>
          <t>2022-10-25</t>
        </is>
      </c>
      <c r="D29" s="41" t="inlineStr">
        <is>
          <t>Yongfilm Inc.</t>
        </is>
      </c>
      <c r="E29" s="40" t="n">
        <v>95</v>
      </c>
      <c r="F29" s="40" t="inlineStr">
        <is>
          <t>False</t>
        </is>
      </c>
      <c r="G29" s="40" t="inlineStr">
        <is>
          <t>C022</t>
        </is>
      </c>
      <c r="H29" s="40" t="inlineStr">
        <is>
          <t>MA②</t>
        </is>
      </c>
      <c r="I29" s="40" t="inlineStr">
        <is>
          <t>MA②</t>
        </is>
      </c>
      <c r="J29" s="40" t="inlineStr">
        <is>
          <t>같음</t>
        </is>
      </c>
      <c r="K29" s="40" t="inlineStr">
        <is>
          <t>없음 (확인)</t>
        </is>
      </c>
      <c r="L29" s="40" t="inlineStr">
        <is>
          <t>일치</t>
        </is>
      </c>
      <c r="M29" s="40" t="inlineStr">
        <is>
          <t>편입 후</t>
        </is>
      </c>
      <c r="N29" s="40" t="inlineStr">
        <is>
          <t>Announced</t>
        </is>
      </c>
      <c r="O29" s="42" t="n">
        <v>11.15</v>
      </c>
      <c r="P29" s="41" t="inlineStr">
        <is>
          <t>CJ ENM CO., Ltd. (KOSDAQ:A035760)</t>
        </is>
      </c>
      <c r="Q29" s="41" t="inlineStr">
        <is>
          <t>-</t>
        </is>
      </c>
      <c r="R29" s="41" t="inlineStr">
        <is>
          <t>CJ ENM CO., Ltd. (KOSDAQ:A035760) agreed to acquire remaining 39.71% stake in Yongfilm Inc. from Seung Yong Lim for KRW 15.9 billion on October 24, 2022. As per the terms of the deal, CJ ENM CO., Ltd. will acquire 5,000 shares of Yongfilm Inc. each for KRW 3,177,100. Post-completion, CJ ENM CO., Ltd. will own 100% stake in Yongfilm Inc. The Board of Directors of CJ ENM CO., Ltd has resolved the deal on October 24, 2022, and the expected date of signing the stock purchase contract is October 24, 2022.</t>
        </is>
      </c>
      <c r="S29" s="41" t="inlineStr">
        <is>
          <t>Content Production &amp; Investment</t>
        </is>
      </c>
      <c r="T29" s="41" t="inlineStr">
        <is>
          <t>Content Production Studio</t>
        </is>
      </c>
      <c r="U29" s="41" t="inlineStr">
        <is>
          <t>MA-1 그룹이 매수자</t>
        </is>
      </c>
      <c r="V29" s="41" t="inlineStr">
        <is>
          <t>기존 자회사 잔여지분</t>
        </is>
      </c>
      <c r="W29" s="41" t="inlineStr">
        <is>
          <t>MA② 기존 지분 확대</t>
        </is>
      </c>
      <c r="X29" s="41" t="n"/>
      <c r="Y29" s="40" t="inlineStr">
        <is>
          <t>False</t>
        </is>
      </c>
      <c r="Z29" s="41" t="inlineStr">
        <is>
          <t>MA② 기존 지분 확대</t>
        </is>
      </c>
      <c r="AA29" s="41" t="inlineStr">
        <is>
          <t>편입 후 (매수자 ㈜씨제이이엔엠은 CJ ENM 자신. 용필름은 2021년 말 CJ ENM이 53.65% 인수해 연결 종속회사였음, CJ ENM 2021 사업보고서 연결주석 39 사업결합, 접수번호 20220321001256)</t>
        </is>
      </c>
      <c r="AB29" s="41" t="inlineStr">
        <is>
          <t>완료 (2022-10-24 주식매매·잔여지분 100% 취득, 용필름 공정위 공시 '최대주주등의주식보유변동' 변동일 2022-10-24; 이후 2022-12 씨제이이엔엠스튜디오스에 흡수합병, 합병기일 예정 2022-12-13)</t>
        </is>
      </c>
      <c r="AC29" s="41" t="inlineStr">
        <is>
          <t>15,885,500,000원 (임승용 보유 5,000주 39.71%, 주당 3,177,100원). 같은 날 기타주주 836주(6.64%) 2,656,056천원 추가 매입 포함 시 총 18,541,556천원(5,836주, 46.35%)</t>
        </is>
      </c>
      <c r="AD29" s="41" t="inlineStr">
        <is>
          <t>원자료와 일치 (임승용 몫 15,886백만원 / 11.15 = 1,424.8원/달러, 2022-10 환율 수준). 추정: 기타주주 836주 포함 총액 18,541.6백만원은 같은 환율로 약 USD 13.0백만</t>
        </is>
      </c>
      <c r="AE29" s="41" t="inlineStr">
        <is>
          <t>2022-10-24 (CJ ENM 이사회 결의일; 공개 공시는 2022-10-25)</t>
        </is>
      </c>
      <c r="AF29" s="41" t="inlineStr">
        <is>
          <t>기준 분류 유지: CJ ENM이 2021년 말 53.65%를 취득해 이미 지배하던 종속회사의 잔여지분 매입. 단 원자료 'remaining 39.71%'는 임승용 몫만이며, 실제로는 CJ ENM 보유 6,754주(53.65%) → 12,590주(100%)로 기타주주 836주(6.64%)도 함께 매입(용필름 공시 20221025000441). 원자료 status=Announced는 완료로 수정(2022 사업보고서 주석: 8개 제작사 잔여지분 인수 후 흡수합병).</t>
        </is>
      </c>
      <c r="AG29" s="41" t="inlineStr">
        <is>
          <t>C022(블라드스튜디오)·C023(본팩토리)·C024(제이케이필름)·C025(만화가족)와 같은 2022-10-24 이사회 결의의 일괄 잔여지분 매입(event_group C022). 매입 직후 2022-10-25 씨제이이엔엠스튜디오스가 본팩토리·제이케이필름·블라드스튜디오·엠메이커스·모호필름·용필름·만화가족·에그이즈커밍 8개사 무증자 흡수합병 결정(20221025000396). CJ ENM 측 특수관계인 공시(20221025000373)는 '취득 후 소유주식 12,590주'로 적으면서 거래상대방은 임승용 5,000주만 기재. 2021년 최초 인수: 이전대가 15,021,409천원(53.65%, 6,754주 → 주당 약 2,224,076원), 영업권 13,010,974천원; 2022년 주당 3,177,100원은 2021년 대비 약 42.9% 높음(잔여지분 매도청구권(*11) 행사로 보임, 가격 조건은 미확인). 현재 법인 용필름은 2020-03-13 설립, 공정위 계열편입일 2022-02-01. 조사 한계: 2021년 최초 인수의 정확한 날짜·발표 보도와 2020년 실적은 확인하지 못함(용필름은 외감 공시 없음, DART 공시는 2022년 대규모기업집단 공시뿐). 2021년 최초 인수(53.65%)가 원자료에 별도 행으로 있는지는 이 묶음에서 확인되지 않음.</t>
        </is>
      </c>
      <c r="AH29" s="41" t="inlineStr">
        <is>
          <t>㈜씨제이이엔엠(CJ ENM, 그룹 지배회사, 코스닥 상장)</t>
        </is>
      </c>
      <c r="AI29" s="41" t="inlineStr">
        <is>
          <t>"자회사 지분 추가 취득을 통한 제작 역량 강화" (DART 특수관계인으로부터 주식의 취득 공시) / "콘텐츠 제작역량 통합을 통한 시너지효과 창출 및 경영의 효율성 달성" (씨제이이엔엠스튜디오스 회사합병결정 공시)</t>
        </is>
      </c>
      <c r="AJ29" s="41" t="inlineStr">
        <is>
          <t>미디어·엔터테인먼트(방송·영화·음악·커머스). 2021 연결 매출 3조5,524억원 중 용역매출 3조593억원(CJ ENM 2021 사업보고서 연결주석)</t>
        </is>
      </c>
      <c r="AK29" s="41" t="inlineStr">
        <is>
          <t>핵심</t>
        </is>
      </c>
      <c r="AL29" s="41" t="inlineStr">
        <is>
          <t>용필름은 영화·드라마 제작사(합병공시 주요사업 '영화, 드라마, 영상매체제작')로 CJ ENM 영화·드라마 제작 사업과 같은 영역. 인수 주체가 그룹 정점 CJ ENM 자신이므로 정점 기준도 핵심.</t>
        </is>
      </c>
      <c r="AM29" s="41" t="inlineStr">
        <is>
          <t>7,940,625백만원 (CJ ENM 연결, 2021-12-31). 별도 6,032,346백만원</t>
        </is>
      </c>
      <c r="AN29" s="41" t="inlineStr">
        <is>
          <t>acq_total_assets와 같음</t>
        </is>
      </c>
      <c r="AO29" s="41" t="inlineStr">
        <is>
          <t>계산: 0.20 (15,886백만원 / 연결 총자산 7,940,625백만원, 2021-12-31). 기타주주 몫 포함 총액 18,541.6백만원 기준 0.23</t>
        </is>
      </c>
      <c r="AP29" s="41" t="inlineStr">
        <is>
          <t>계산: 0.38 (15,886백만원 / 연결 자본총계 4,203,306백만원, 2021-12-31). 총액 기준 0.44</t>
        </is>
      </c>
      <c r="AQ29" s="41" t="inlineStr">
        <is>
          <t>계산: 1,763,103,981,600원 (2022-10-24 종가 80,400원 × 발행주식 21,929,154주)</t>
        </is>
      </c>
      <c r="AR29" s="41" t="inlineStr">
        <is>
          <t>총자산·자본: CJ ENM 2021 사업보고서 요약재무정보(20220321001256). 발행주식수: 같은 보고서 '주식의 총수'(2021-12-31, 2022 말도 동일). 종가: Yahoo Finance 035760.KQ 2022-10-24 종가 80,400원(이후 분할 없음, adjclose=close). 공시일 10-25 직전 거래일 기준.</t>
        </is>
      </c>
      <c r="AS29" s="41" t="inlineStr">
        <is>
          <t>KOSDAQ:035760</t>
        </is>
      </c>
      <c r="AT29" s="41" t="inlineStr">
        <is>
          <t>인수 주체 CJ ENM이 코스닥 상장사. 대상 용필름은 비상장.</t>
        </is>
      </c>
      <c r="AU29" s="41" t="inlineStr">
        <is>
          <t>2022-10-25 DART 공정위 공시(CJ ENM 특수관계인으로부터 주식의 취득 20221025000373, 용필름 최대주주등의주식보유변동 20221025000441, 스튜디오스 합병결정). 그 전 인수설 보도는 확인 못 함</t>
        </is>
      </c>
      <c r="AV29" s="41" t="inlineStr">
        <is>
          <t>2012-08(참고, 영문 위키백과): 임승용('올드보이' 프로듀서)이 영화 제작사 용필름 설립 — 현재 법인 ㈜용필름의 설립일은 2020-03-13(공정위 공시)이라 2012년 회사와 법인이 같은지는 미확인; 2020-03: ㈜용필름 법인 설립(2020-03-13, 대표 임승용); 2021(연말, 비즈워치 '작년말'): CJ ENM이 지분 53.65%(6,754주)를 이전대가 15,021,409천원에 취득, 영업권 13,010,974천원 인식, 잔여지분 매도청구권 보유(CJ ENM 2021 사업보고서 연결주석 39·1.1(*11)); 2021: 매출 5,821백만원, 영업손실 307백만원, 순손실 352백만원; 2022-02: 공정위 CJ 계열 편입(2022-02-01, 편입-지분취득)</t>
        </is>
      </c>
      <c r="AW29" s="41" t="inlineStr">
        <is>
          <t>2022-10-24: 잔여 46.35%(임승용 39.71% + 기타주주 6.64%)를 주당 3,177,100원에 매입해 100% 보유; 2022-10-25: 씨제이이엔엠스튜디오스가 용필름 등 8개 제작사 무증자 흡수합병 결정(합병비율 1:0); 2022-12: 합병(합병기일 2022-12-13), 용필름 법인 소멸; 2022-12-31: CJ ENM의 씨제이이엔엠스튜디오스 지분율 85.1%(상대주주 풋옵션 보유, CJ ENM 2022 사업보고서 1.1 주석 (*8)), 2025 말까지 85.1% 유지; 2022~2025: 씨제이이엔엠스튜디오스 CGU 영업권 151,281,704천원 불변(손상 없음); 2025-12-30: 스튜디오스 임원 오광희가 스튜디오스 주식 38,758주(1.65%) 취득, CJ ENM 측 합계 86.75%(2026-02-04 공시); 2026-04-15: 스튜디오스 이사회가 만화 사업부문을 물적분할해 ㈜만화가족 신설 결정(분할기일 2026-06-02), 영화 제작 부문은 존속</t>
        </is>
      </c>
      <c r="AX29" s="41" t="inlineStr">
        <is>
          <t>확인 안 됨 (CJ ENM 2022 사업보고서 영업권 손상 대상은 제이에스픽쳐스·문화창고·밀리언볼트·브랜드웍스·텔레닉스·FIFTH SEASON으로 용필름 없음; 2023·2024·2025 사업보고서 연결주석 영업권 CGU 표에서 용필름 영업권이 들어간 씨제이이엔엠스튜디오스 CGU는 2022~2025 말 151,281,704천원으로 불변)</t>
        </is>
      </c>
      <c r="AY29" s="41" t="inlineStr">
        <is>
          <t>CJ ENM 2022 손상 대상 목록에 없음, 2022~2025 스튜디오스 현금창출단위 영업권 151,281,704천원 불변</t>
        </is>
      </c>
      <c r="AZ29" s="41" t="inlineStr">
        <is>
          <t>2020: 미확인; 2021: 5,821백만원 (별도)</t>
        </is>
      </c>
      <c r="BA29" s="41" t="inlineStr">
        <is>
          <t>용필름 2022-12 합병 소멸 → 존속법인 씨제이이엔엠스튜디오스 별도: 2022: 29,429백만원; 2023: 143,370백만원; 2025: 226,702백만원 (참고 2024: 199,229백만원)</t>
        </is>
      </c>
      <c r="BB29" s="41" t="inlineStr">
        <is>
          <t>2020: 미확인; 2021: -307백만원 (별도)</t>
        </is>
      </c>
      <c r="BC29" s="41" t="inlineStr">
        <is>
          <t>용필름 2022-12 합병 소멸 → 존속법인 씨제이이엔엠스튜디오스 별도: 2022: 1,539백만원; 2023: -5,711백만원; 2025: 10,359백만원 (참고 2024: 9,245백만원)</t>
        </is>
      </c>
      <c r="BD29" s="41" t="inlineStr">
        <is>
          <t>인수 전: 용필름 별도, 12월 결산, 2022-05-31 대규모기업집단현황공시 회사 손익현황(20220531000913, 2021 사업연도) 및 합병공시(20221025000396, 2021.12.31 기준). 2020 실적은 용필름이 외부감사 공시 대상이 아니어서 미확인. 인수 후: 씨제이이엔엠스튜디오스 별도 손익, 대규모기업집단현황공시 '회사 손익현황'(직전 사업연도, 백만원) 20230531000301(2022)·20240531000503(2023)·20250602000789(2024)·20260601001482(2025). 스튜디오스는 2022-04 설립·2022-12-13 8개 제작사 합병 법인이라 용필름 단독 실적이 아니며, 2022 수치는 합병 전 기간을 대부분 포함하지 않는다. 참고: CJ ENM 연결주석 종속기업 요약재무 기준 매출은 2022: 29,374,011천원, 2023: 143,370,373천원, 2024: 199,229,119천원으로 공정위 공시와 2022년에만 소폭 다름.</t>
        </is>
      </c>
      <c r="BE29" s="41" t="inlineStr">
        <is>
          <t>미확인 (CJ ENM 어닝콜·IR 자료에서 용필름 개별 언급을 찾지 못함; 2022 3Q 어닝콜 녹취는 gurufocus 접근 차단). 언론 재인용: 2022-10-26 비즈워치 'CJ ENM측은 이번 합병이 각 제작사들의 보유 지식재산(IP)을 자유롭게 활용해 콘텐츠 제작 역량을 강화하기 위한 차원이라고 설명했다'</t>
        </is>
      </c>
      <c r="BF29" s="40" t="inlineStr">
        <is>
          <t>부분</t>
        </is>
      </c>
      <c r="BG29" s="40" t="inlineStr">
        <is>
          <t>2026-10-31</t>
        </is>
      </c>
    </row>
    <row r="30" ht="72" customHeight="1">
      <c r="A30" s="40" t="inlineStr">
        <is>
          <t>C027</t>
        </is>
      </c>
      <c r="B30" s="40" t="inlineStr">
        <is>
          <t>CJ ENM</t>
        </is>
      </c>
      <c r="C30" s="40" t="inlineStr">
        <is>
          <t>2022-12-21</t>
        </is>
      </c>
      <c r="D30" s="41" t="inlineStr">
        <is>
          <t>Business unit of CJ E&amp;M Corporation</t>
        </is>
      </c>
      <c r="E30" s="40" t="n">
        <v>93</v>
      </c>
      <c r="F30" s="40" t="inlineStr">
        <is>
          <t>False</t>
        </is>
      </c>
      <c r="G30" s="40" t="n"/>
      <c r="H30" s="40" t="inlineStr">
        <is>
          <t>MA④</t>
        </is>
      </c>
      <c r="I30" s="40" t="inlineStr">
        <is>
          <t>MA④</t>
        </is>
      </c>
      <c r="J30" s="40" t="inlineStr">
        <is>
          <t>같음</t>
        </is>
      </c>
      <c r="K30" s="40" t="inlineStr">
        <is>
          <t>있음</t>
        </is>
      </c>
      <c r="L30" s="40" t="inlineStr">
        <is>
          <t>일치</t>
        </is>
      </c>
      <c r="M30" s="40" t="inlineStr">
        <is>
          <t>편입 후</t>
        </is>
      </c>
      <c r="N30" s="40" t="inlineStr">
        <is>
          <t>Announced</t>
        </is>
      </c>
      <c r="O30" s="42" t="n">
        <v>11.36</v>
      </c>
      <c r="P30" s="41" t="inlineStr">
        <is>
          <t>Artworks Korea Co, Ltd.</t>
        </is>
      </c>
      <c r="Q30" s="41" t="inlineStr">
        <is>
          <t>CJ E&amp;M Corporation</t>
        </is>
      </c>
      <c r="R30" s="41" t="inlineStr">
        <is>
          <t>Artworks Korea Co, Ltd. agreed to acquire Business unit from CJ E&amp;M Corporation for KRW 14.5 billion on December 21, 2022. The deal is expected to close on January 2, 2023.</t>
        </is>
      </c>
      <c r="S30" s="41" t="inlineStr">
        <is>
          <t>Commerce &amp; Marketing</t>
        </is>
      </c>
      <c r="T30" s="41" t="inlineStr">
        <is>
          <t>Brand / Advertising / 
Marketing / IP Merchandising</t>
        </is>
      </c>
      <c r="U30" s="41" t="inlineStr">
        <is>
          <t>MA-2 그룹 내부 재편</t>
        </is>
      </c>
      <c r="V30" s="41" t="n"/>
      <c r="W30" s="41" t="inlineStr">
        <is>
          <t>MA④ 그룹 내부 재편</t>
        </is>
      </c>
      <c r="X30" s="41" t="n"/>
      <c r="Y30" s="40" t="inlineStr">
        <is>
          <t>False</t>
        </is>
      </c>
      <c r="Z30" s="41" t="inlineStr">
        <is>
          <t>MA④ 그룹 내부 재편</t>
        </is>
      </c>
      <c r="AA30" s="41" t="inlineStr">
        <is>
          <t>편입 후 (매수자 ㈜브랜드웍스코리아(구 아트웍스코리아)는 거래 당시 CJ ENM 100% 자회사: 2022-06-29 CJ ENM이 잔여 29.98%를 사들여 70.02%→100%, DART 20220701000087; 매도자는 CJ ENM 본체)</t>
        </is>
      </c>
      <c r="AB30" s="41" t="inlineStr">
        <is>
          <t>완료 (2023-01-02 양수일; 브랜드웍스코리아 2022 감사보고서 보고기간 후 사건과 2023 감사보고서 주석 27에서 양수 확인)</t>
        </is>
      </c>
      <c r="AC30" s="41" t="inlineStr">
        <is>
          <t>14,578,000,000원 (양수가액 14,578백만원, 감정평가액 근거, 부가세 별도; 공정위 공시). 2023 감사보고서상 이전대가는 16,105,255천원</t>
        </is>
      </c>
      <c r="AD30" s="41" t="inlineStr">
        <is>
          <t>원자료와 일치 (14,578백만원 ÷ 1,283.6원/달러[2022-12-21 Yahoo Finance KRW=X 종가] = 11.36백만 달러)</t>
        </is>
      </c>
      <c r="AE30" s="41" t="inlineStr">
        <is>
          <t>2022-12-21</t>
        </is>
      </c>
      <c r="AF30" s="41" t="inlineStr">
        <is>
          <t>기준 분류 유지: 매수자 브랜드웍스코리아(당시 CJ ENM 100% 자회사)와 매도자 CJ ENM이 모두 그룹 회사인 사업 양수도다. 원자료의 매수자명 'Artworks Korea'는 2022-11-07 사명 변경 전 이름(아트웍스코리아→브랜드웍스코리아)이고, 매도자 'CJ E&amp;M Corporation'은 실제로는 ㈜씨제이이엔엠(CJ ENM, 법인은 옛 CJ오쇼핑)이다. 금액은 공시 양수가액 14,578백만원으로 원자료(KRW 14.5 billion)와 일치한다. 감사보고서의 이전대가 16,105,255천원은 양수가액(부가세 별도)보다 1,527백만원 많다. 양수가액의 부가세 10%는 1,458백만원이어서 차이(1,527백만원)와 맞지 않으므로 부가세만으로는 설명되지 않는다. 종결 시점 장부금액 정산 등으로 보이나(추정) 정정 공시는 없고(브랜드웍스코리아 2022-12~2023-03 DART 공시 목록 확인) 내역은 확인하지 못했다. 같은 차액만큼 CJ ENM의 2023-02 유상증자 납입액도 공시보다 늘었다(24,578→26,105백만원).</t>
        </is>
      </c>
      <c r="AG30" s="41" t="inlineStr">
        <is>
          <t>같은 묶음 관계: C021(2022-07-01 CJ ENM의 아트웍스코리아 잔여지분 29.98% 매입)로 100% 자회사가 된 뒤 이 영업양수(C027)가 이루어졌고, 이후 같은 매수자가 C028(2023-11 락포트 국내 사업 양수)을 했다. C017(2021-02 다다엠앤씨의 CJ ENM 미디어커머스 사업 양수)과는 같은 CJ ENM 커머스 부문의 사업 재배치 계열이다. 이전 대상은 리빙(오덴세), 남성패션(다니엘 크레뮤, 82VILLIERS) 관련 자산·인력 조직이다(CJ뉴스룸 2022-12-26). 같은 날(2022-12-21) CJ ENM은 브랜드웍스코리아 주주배정 유상증자 24,578백만원(보통주 2,060,039주, 주당 11,931원, 납입 2023-02-07) 참여도 결의했다. 양수대금과 운영자금을 모회사 증자로 마련한 구조다. 실제 납입은 공정위 공시와 달랐다. 브랜드웍스코리아 2023 감사보고서(20240402002799)의 자본금 변동내역에 '유상증자(2023.02.08) 2,188,020주, 26,105,267천원'으로 적혀 있고, 2022 감사보고서 보고기간 후 사건도 '2023-01-20 이사회 결의 26,105백만원 유상증자'다. 따라서 최종 납입액은 26,105백만원(2023-02-08)이다. 증자액이 공시보다 1,527백만원 늘었는데, 이 차이는 양수가액 14,578백만원과 실제 이전대가 16,105백만원(2022 감사보고서 보고기간 후 사건, 2023 감사보고서 주석 27, CJ ENM 2023 사업보고서 특수관계자 주석 '양수도가액은 16,105백만원')의 차이와 같다. 늘어난 양수대금만큼 증자를 늘린 것으로 읽힌다. CJ ENM 별도 장부의 브랜드웍스코리아 취득원가도 2022말 22,109,977천원에서 2023말 72,515,243천원으로 늘었는데, 증가분 50,405백만원은 2023-02 증자 26,105백만원과 2023-11 증자 24,300백만원의 합과 같다. 동일지배 거래이므로 그룹 연결 기준으로는 외부 자원을 내재화한 것이 아니고 영업권도 생기지 않았다. 양수 대상 사업부문의 양수 전 단독 실적은 공시에서 찾지 못했다(공정위 공시에 재무 내용 없음, CJ ENM 사업보고서 사업의 내용에도 언급 없음).</t>
        </is>
      </c>
      <c r="AH30" s="41" t="inlineStr">
        <is>
          <t>㈜브랜드웍스코리아(2022-11-07 아트웍스코리아에서 사명 변경; CJ ENM 100% 자회사, 비상장)</t>
        </is>
      </c>
      <c r="AI30" s="41" t="inlineStr">
        <is>
          <t>"브랜드 사업 경쟁력 강화 및 사업 역량 집중" (공정위 공시 특수관계인으로부터 영업양수) / "성장 가능성이 높은 브랜드의 가치를 제고하고, 미래 성장 동력 확보 및 브랜드 사업자로서 영향력을 강화하고자 별도 자회사를 설립하게 됐다" (CJ뉴스룸 보도자료)</t>
        </is>
      </c>
      <c r="AJ30" s="41" t="inlineStr">
        <is>
          <t>브랜드웍스코리아: 2000-11 전자상거래·인터넷쇼핑몰 운영 목적으로 설립(감사보고서 주석 1). 얼리어답터 커머스 플랫폼 펀샵, 캠핑 브랜드 브루클린웍스, 2021년 CJ ENM에서 넘겨받은 브룩스브라더스 사업을 운영(CJ뉴스룸 2022-12-26). 2021 별도 매출 436.6억원.</t>
        </is>
      </c>
      <c r="AK30" s="41" t="inlineStr">
        <is>
          <t>핵심</t>
        </is>
      </c>
      <c r="AL30" s="41" t="inlineStr">
        <is>
          <t>양수 대상인 남성패션(다니엘 크레뮤·82VILLIERS)은 매수자가 이미 하던 브랜드 패션 사업(브룩스브라더스)과 같은 영역이다. 리빙 브랜드 오덴세는 인접 영역에 가깝다. 그룹 정점 CJ ENM 기준으로는 커머스 부문(2022 매출 1조 3,553억원) 안에서 사업을 옮긴 것이어서 기존 사업의 재배치다.</t>
        </is>
      </c>
      <c r="AM30" s="41" t="inlineStr">
        <is>
          <t>18,045,542,879원 (브랜드웍스코리아 2021-12-31 별도, 2022 감사보고서 전기 수치; 참고 2022-12-31 25,033,734,618원)</t>
        </is>
      </c>
      <c r="AN30" s="41" t="inlineStr">
        <is>
          <t>7,940,625백만원 (CJ ENM 2021-12-31 연결, 2022 사업보고서 요약재무정보)</t>
        </is>
      </c>
      <c r="AO30" s="41" t="inlineStr">
        <is>
          <t>계산: 80.79 (양수가액 14,578백만원 ÷ 브랜드웍스코리아 2021말 별도 자산총계 18,045.5백만원). 참고: CJ ENM 2021말 연결 자산 대비 0.18</t>
        </is>
      </c>
      <c r="AP30" s="41" t="inlineStr">
        <is>
          <t>계산: 465.38 (14,578백만원 ÷ 브랜드웍스코리아 2021말 별도 자본총계 3,132.5백만원)</t>
        </is>
      </c>
      <c r="AQ30" s="41" t="inlineStr">
        <is>
          <t>계산: 2,081,076,714,600원 (CJ ENM 2022-12-20 종가 94,900원 × 발행주식총수 21,929,154주; 브랜드웍스코리아는 비상장)</t>
        </is>
      </c>
      <c r="AR30" s="41" t="inlineStr">
        <is>
          <t>인수 주체 자산·자본은 브랜드웍스코리아 2022 감사보고서(20230331002494)의 2021말 별도 수치다. 공정위 공시에는 총자산 대비 비율이 없어 직접 계산했다. 지배회사 자산은 CJ ENM 2022 사업보고서(20230320000724) 연결 요약재무정보다. 시가총액은 Yahoo Finance 035760.KQ 2022-12-20 종가(이후 액면분할·무상증자 없음)에 2022 사업보고서의 발행주식총수 21,929,154주를 곱했다.</t>
        </is>
      </c>
      <c r="AS30" s="41" t="inlineStr">
        <is>
          <t>KRX:035760</t>
        </is>
      </c>
      <c r="AT30" s="41" t="inlineStr">
        <is>
          <t>매수자 브랜드웍스코리아와 매도자가 모두 그룹 회사이고 브랜드웍스코리아는 비상장이므로, 상장 지배회사 CJ ENM(코스닥 035760)을 쓴다. 대상은 사업부문이라 별도 종목이 없다.</t>
        </is>
      </c>
      <c r="AU30" s="41" t="inlineStr">
        <is>
          <t>2022-12-21 DART 공정위 공시(CJ ENM '특수관계인에대한영업양도'·'특수관계인에대한출자', 브랜드웍스코리아 '특수관계인으로부터영업양수'·'유상증자결정'). 이보다 앞선 보도는 찾지 못했다.</t>
        </is>
      </c>
      <c r="AV30" s="41" t="inlineStr">
        <is>
          <t>2000-11: ㈜아트웍스코리아 설립(전자상거래·인터넷쇼핑몰, 펀샵 운영); 2017-05: CJ오쇼핑(현 CJ ENM 법인)이 아트웍스코리아 지분 70% 인수 발표, 목적은 '상대적으로 취약한 남성 고객층을 확보'(한경비즈니스 2017-05-29); 2017-08: DART에 CJ 기업집단 계열회사로 공시 시작; 2021-08: CJ ENM으로부터 신규사업 관련 자산 283백만원 양수(CJ뉴스룸은 브룩스브라더스가 '지난해 아트웍스코리아로 이관'됐다고 씀); 2021: 별도 매출 436.6억원, 영업손실 2.2억원; 2022-06-29: CJ ENM이 잔여 29.98%(151,200주, 1,804백만원)를 사들여 지분 100%(C021); 2022-11-07: 임시주총에서 사명을 브랜드웍스코리아로 변경; 2022-12-31: CJ ENM 별도 장부상 브랜드웍스코리아 취득원가 22,109,977천원, 장부금액 6,017,341천원(양수 전에 이미 약 160.9억원 손상 누적, CJ ENM 2023 사업보고서 전기 비교); 2022: 별도 매출 335.6억원, 영업손실 5.8억원</t>
        </is>
      </c>
      <c r="AW30" s="41" t="inlineStr">
        <is>
          <t>2023-01-02: 양수 완료, 브랜드 사업 전문 자회사 브랜드웍스 코리아 출범(오덴세·다니엘 크레뮤·82VILLIERS·브룩스브라더스, 3년 내 연 취급액 4,000억원 목표); 2023-02-08: CJ ENM 단독 유상증자 납입 26,105백만원(2,188,020주; 2022-12-21 공시액 24,578백만원보다 1,527백만원 많음, 2023 감사보고서 자본금 변동내역); 2023-11-01: 락포트 국내 사업 양수 결정(C028); 2023-11-28: 유상증자 24,300백만원 납입(2,036,711주, CJ ENM 참여; 2023 감사보고서 자본금 변동내역); 2023: 매출 1,074.2억원, 영업손실 48.0억원, CJ ENM 별도 장부금액 564.2억원(취득원가 725.2억원); 2024: 매출 1,378.8억원, 영업손실 73.8억원, CJ ENM이 브랜드웍스코리아 투자주식 손상 187억원 인식; 2024-04~2025-04 사이: 대표이사 박춘하→박성배(전 CJ ENM 커머스 경영지원실장, 2024-04-01 기타비상무이사 등기) 교체. 2023 감사보고서는 박춘하, 2024·2025 감사보고서는 박성배 명의이며 교체 날짜를 적은 공시는 찾지 못함; 2025-01: CJ ENM이 오덴세·브룩스브라더스·락포트를 중점 육성 브랜드로 제시(IB토마토); 2025: 매출 1,261.8억원, 영업손실 13.1억원, CJ ENM 별도 장부금액 411.0억원; 2026-10 현재: CJ ENM 100% 자회사로 존속(2026-08까지 DART 공시 계속)</t>
        </is>
      </c>
      <c r="AX30" s="41" t="inlineStr">
        <is>
          <t>있음 (CJ ENM 별도재무제표: 2024년 브랜드웍스코리아 투자주식 손상차손 187억원, 2024 사업보고서 20250319000884. 2023말 장부금액 56,422,607천원과 취득원가 72,515,243천원의 차이 약 160.9억원은 2022말에 이미 있던 차이(취득원가 22,109,977천원, 장부금액 6,017,341천원, CJ ENM 2023 사업보고서 별도 주석 전기 수치)이므로 이번 양수(2023-01) 전에 인식된 옛 아트웍스코리아 투자주식 손상이며 이 거래와 관련된 손상이 아님. 2025말 장부금액 41,104,855천원이 전기말 37,744,952천원보다 커서 일부 환입으로 보이나 주석 문장으로는 확인하지 못함). 브랜드웍스코리아 자체는 동일지배 양수라 영업권이 없고, 2023~2025 감사보고서에서 손상 기재를 찾지 못함</t>
        </is>
      </c>
      <c r="AY30" s="41" t="inlineStr">
        <is>
          <t>수집·검토 기록에 인수 뒤 손상이 적혀 있음</t>
        </is>
      </c>
      <c r="AZ30" s="41" t="inlineStr">
        <is>
          <t>미확인 (양수 대상 리빙·남성패션 사업부문의 단독 매출은 공시에 없음). 참고: 인수 주체 브랜드웍스코리아 별도 매출 2021: 436.6억원; 2022: 335.6억원</t>
        </is>
      </c>
      <c r="BA30" s="41" t="inlineStr">
        <is>
          <t>2023: 1,074.2억원; 2024: 1,378.8억원; 2025: 1,261.8억원 (브랜드웍스코리아 별도 전체, 양수 사업 포함)</t>
        </is>
      </c>
      <c r="BB30" s="41" t="inlineStr">
        <is>
          <t>미확인 (사업부문 단독 영업이익 비공개). 참고: 브랜드웍스코리아 별도 영업손실 2021: -2.2억원; 2022: -5.8억원</t>
        </is>
      </c>
      <c r="BC30" s="41" t="inlineStr">
        <is>
          <t>2023: -48.0억원; 2024: -73.8억원; 2025: -13.1억원 (브랜드웍스코리아 별도 영업손실)</t>
        </is>
      </c>
      <c r="BD30" s="41" t="inlineStr">
        <is>
          <t>K-IFRS 별도, 12월 결산, 브랜드웍스코리아 감사보고서(2022: 20230331002494, 2023: 20240402002799, 2024: 20250403001701, 2025: 20260402002612). 양수 사업이 법인에 합쳐져 단독 실적이 없으므로 이어받은 회사 전체 실적으로 대신했다. 이 수치에는 기존 펀샵·브룩스브라더스 실적이 포함되고, 2023년 12월부터는 락포트 사업(C028)도 섞인다.</t>
        </is>
      </c>
      <c r="BE30" s="41" t="inlineStr">
        <is>
          <t>2025-01-17 IB토마토(기사 재인용): CJ ENM 관계자는 "사업 초기인 만큼 투자에 집중해 손실이 발생했지만" 대표 브랜드 육성으로 매출 규모가 커지고 있다고 설명. 2023-11-08 CJ ENM 2023년 3분기 실적발표 자료 커머스 p.9: '&lt;A+G&gt;, &lt;지 스튜디오&gt;, &lt;브룩스 브라더스&gt; 등 FW 패션 상품 강화 → 고마진 상품 포트폴리오 비중 확대', 주요 브랜드로 &lt;오덴세&gt;·&lt;다니엘 크레뮤&gt;·&lt;브룩스 브라더스&gt; 표기(브랜드웍스코리아 실적 수치 언급은 없음). 어닝콜 녹취에서 브랜드웍스코리아를 직접 다룬 언급은 확인하지 못함</t>
        </is>
      </c>
      <c r="BF30" s="40" t="inlineStr">
        <is>
          <t>부분</t>
        </is>
      </c>
      <c r="BG30" s="40" t="inlineStr">
        <is>
          <t>2026-10-31</t>
        </is>
      </c>
    </row>
    <row r="31" ht="72" customHeight="1">
      <c r="A31" s="40" t="inlineStr">
        <is>
          <t>C028</t>
        </is>
      </c>
      <c r="B31" s="40" t="inlineStr">
        <is>
          <t>CJ ENM</t>
        </is>
      </c>
      <c r="C31" s="40" t="inlineStr">
        <is>
          <t>2023-11-01</t>
        </is>
      </c>
      <c r="D31" s="41" t="inlineStr">
        <is>
          <t>Business of The Rockport Company Korea Co., Ltd.</t>
        </is>
      </c>
      <c r="E31" s="40" t="n">
        <v>130</v>
      </c>
      <c r="F31" s="40" t="inlineStr">
        <is>
          <t>False</t>
        </is>
      </c>
      <c r="G31" s="40" t="n"/>
      <c r="H31" s="40" t="inlineStr">
        <is>
          <t>MA①</t>
        </is>
      </c>
      <c r="I31" s="40" t="inlineStr">
        <is>
          <t>MA①</t>
        </is>
      </c>
      <c r="J31" s="40" t="inlineStr">
        <is>
          <t>같음</t>
        </is>
      </c>
      <c r="K31" s="40" t="inlineStr">
        <is>
          <t>있음</t>
        </is>
      </c>
      <c r="L31" s="40" t="inlineStr">
        <is>
          <t>일치</t>
        </is>
      </c>
      <c r="M31" s="40" t="inlineStr">
        <is>
          <t>편입 후</t>
        </is>
      </c>
      <c r="N31" s="40" t="inlineStr">
        <is>
          <t>Closed</t>
        </is>
      </c>
      <c r="O31" s="42" t="n">
        <v>4.23</v>
      </c>
      <c r="P31" s="41" t="inlineStr">
        <is>
          <t>Artworks Korea Co, Ltd.</t>
        </is>
      </c>
      <c r="Q31" s="41" t="inlineStr">
        <is>
          <t>Rockport Korea Ltd.</t>
        </is>
      </c>
      <c r="R31" s="41" t="inlineStr">
        <is>
          <t>Artworks Korea Co, Ltd. agreed to acquire Business of The Rockport Company Korea Co., Ltd. for KRW 5.7 billion on October 26, 2023. As of December 31, 2022, Business of The Rockport Company Korea Co., Ltd. reported total assets of KRW 28.8 billion. The deal is expected to be completed on December 1, 2023.</t>
        </is>
      </c>
      <c r="S31" s="41" t="inlineStr">
        <is>
          <t>Commerce &amp; Marketing</t>
        </is>
      </c>
      <c r="T31" s="41" t="inlineStr">
        <is>
          <t>E-commerce / Marketplace</t>
        </is>
      </c>
      <c r="U31" s="41" t="inlineStr">
        <is>
          <t>MA-1 그룹이 매수자</t>
        </is>
      </c>
      <c r="V31" s="41" t="inlineStr">
        <is>
          <t>지분율 미기재(대개 100%·사업양수)</t>
        </is>
      </c>
      <c r="W31" s="41" t="inlineStr">
        <is>
          <t>MA① 경영권 인수</t>
        </is>
      </c>
      <c r="X31" s="41" t="n"/>
      <c r="Y31" s="40" t="inlineStr">
        <is>
          <t>False</t>
        </is>
      </c>
      <c r="Z31" s="41" t="inlineStr">
        <is>
          <t>MA① 경영권 인수</t>
        </is>
      </c>
      <c r="AA31" s="41" t="inlineStr">
        <is>
          <t>편입 후 (매수자 ㈜브랜드웍스코리아는 2022-06-29부터 CJ ENM 100% 자회사; 2023 감사보고서 주주 현황 CJ ENM 100%)</t>
        </is>
      </c>
      <c r="AB31" s="41" t="inlineStr">
        <is>
          <t>완료 (양수 예정일 2023-12-01; CJ뉴스룸 2023-12-05 보도자료에 '이달부터 락포트 운영을 시작'. 정확한 종결일 문서는 미확인)</t>
        </is>
      </c>
      <c r="AC31" s="41" t="inlineStr">
        <is>
          <t>5,726,207,080원</t>
        </is>
      </c>
      <c r="AD31" s="41" t="inlineStr">
        <is>
          <t>원자료와 일치 (5,726.2백만원 ÷ 1,352.7원/달러[2023-10-26 이사회 결의일 Yahoo Finance KRW=X 종가] = 4.23백만 달러)</t>
        </is>
      </c>
      <c r="AE31" s="41" t="inlineStr">
        <is>
          <t>2023-10-26 (브랜드웍스코리아 이사회 결의일; 공개 공시는 2023-11-01 DART 공정위 공시 '영업양수결정')</t>
        </is>
      </c>
      <c r="AF31" s="41" t="inlineStr">
        <is>
          <t>기준 분류 유지: 그룹 밖 회사(더락포트컴퍼니코리아 유한회사, Rockport UK Holdings Ltd. 100% 출자)의 국내 브랜드 사업(재고자산과 유무형자산 일부)을 사업양수 방식으로 넘겨받은 거래다. 원자료 매수자명 'Artworks Korea'는 옛 사명이며 거래 당시 사명은 브랜드웍스코리아다. 금액·날짜는 원자료(KRW 5.7 billion, 2023-10-26 합의, 2023-12-01 종결 예정)와 공시가 일치한다.</t>
        </is>
      </c>
      <c r="AG31" s="41" t="inlineStr">
        <is>
          <t>같은 묶음 관계: C027(2023-01 CJ ENM 리빙·남성패션 사업 양수)로 브랜드 사업 자회사가 된 브랜드웍스코리아가 외부 브랜드를 처음 사들인 거래다. 공시에 적힌 양수 대상 영업부문(양도법인 전체)의 2022 재무는 자산총액 28,751백만원(브랜드웍스코리아 대비 114.85%), 매출 58,091백만원(173.10%), 부채 12,680백만원이다. 그러나 실제 양수 대상은 법인 전체가 아니라 재고자산과 유무형자산 일부여서, 양수가액 57.3억원은 양도법인 자산의 약 20%에 해당한다. 브랜드웍스코리아 2023·2024 감사보고서의 사업결합 주석과 현금흐름표에는 CJ ENM 사업 양수(16,105백만원)만 있고 락포트 양수는 따로 나오지 않는다. 그래서 회계상 사업결합이 아닌 자산 취득으로 처리했을 가능성이 있으나(추정) 확인하지 못했다. 양도법인은 DART에 2022 감사보고서(2023-04-07) 이후 공시가 없다. 락포트 상표권 보유 구조(브랜드 소유자와의 라이선스 여부)와 글로벌 락포트 본사 측 사정은 확인하지 못했고, CJ뉴스룸은 '락포트 국내 사업 운영권'을 획득했다고만 썼다. 같은 달 2023-11-23 브랜드웍스코리아는 CJ ENM이 참여하는 주주배정 유상증자 24,300백만원(보통주 2,036,711주, 주당 11,931원, 납입 2023-11-27)을 결의했다.</t>
        </is>
      </c>
      <c r="AH31" s="41" t="inlineStr">
        <is>
          <t>㈜브랜드웍스코리아(CJ ENM 100% 자회사, 비상장; 구 아트웍스코리아)</t>
        </is>
      </c>
      <c r="AI31" s="41" t="inlineStr">
        <is>
          <t>"브랜드 포트폴리오 추가를 통한 당사 미래 기업 가치 제고" (공정위 공시 영업양수결정) / "오프라인 밸류체인 역량을 고도화해" (CJ뉴스룸 보도자료)</t>
        </is>
      </c>
      <c r="AJ31" s="41" t="inlineStr">
        <is>
          <t>브랜드웍스코리아: 리빙 브랜드 오덴세, 남성패션 브랜드 브룩스브라더스·다니엘 크레뮤 등의 브랜드 사업과 펀샵 커머스(CJ뉴스룸 2022-12-26, 2023-12-05). CJ ENM 연결 주석의 업종 표기는 '종합소매업'. 2022 별도 매출 335.6억원.</t>
        </is>
      </c>
      <c r="AK31" s="41" t="inlineStr">
        <is>
          <t>핵심</t>
        </is>
      </c>
      <c r="AL31" s="41" t="inlineStr">
        <is>
          <t>신발·잡화 브랜드 락포트는 매수자가 하던 패션·생활 브랜드 운영 사업과 같은 영역이다. 그룹 정점 CJ ENM 기준으로는 커머스 부문(2022 매출 1조 3,553억원)에 붙는 인접 영역이다.</t>
        </is>
      </c>
      <c r="AM31" s="41" t="inlineStr">
        <is>
          <t>25,033,734,618원 (브랜드웍스코리아 2022-12-31 별도; 공시 '당사대비 114.85%'의 분모와 일치). 이후 2023-01 사업양수와 2023-02 유상증자로 2023말 자산은 71,500,176,980원</t>
        </is>
      </c>
      <c r="AN31" s="41" t="inlineStr">
        <is>
          <t>10,332,247백만원 (CJ ENM 2022-12-31 연결, 2022 사업보고서 요약재무정보)</t>
        </is>
      </c>
      <c r="AO31" s="41" t="inlineStr">
        <is>
          <t>계산: 22.87 (양수가액 5,726.2백만원 ÷ 브랜드웍스코리아 2022말 별도 자산총계 25,033.7백만원). 공시는 양수 대상 영업부문 자산총액의 당사대비 비율만 114.85로 제시</t>
        </is>
      </c>
      <c r="AP31" s="41" t="inlineStr">
        <is>
          <t>계산: 342.20 (5,726.2백만원 ÷ 브랜드웍스코리아 2022말 별도 자본총계 1,673.3백만원; 2023 증자 반영 전)</t>
        </is>
      </c>
      <c r="AQ31" s="41" t="inlineStr">
        <is>
          <t>계산: 1,142,508,923,400원 (CJ ENM 2023-10-31 종가 52,100원 × 발행주식총수 21,929,154주[2022 사업보고서 기준, 2023 중 변동 없다고 보고 적용]; 브랜드웍스코리아는 비상장)</t>
        </is>
      </c>
      <c r="AR31" s="41" t="inlineStr">
        <is>
          <t>인수 주체 자산·자본은 브랜드웍스코리아 2022 감사보고서(20230331002494)이고, 영업양수결정 공시(20231101000256)의 당사대비 비율로 교차 확인했다. 지배회사 자산은 CJ ENM 2022 사업보고서(20230320000724) 연결 요약재무정보다. 시가총액은 Yahoo Finance 035760.KQ 2023-10-31 종가(공시일 2023-11-01 직전 거래일)로 계산했다.</t>
        </is>
      </c>
      <c r="AS31" s="41" t="inlineStr">
        <is>
          <t>KRX:035760</t>
        </is>
      </c>
      <c r="AT31" s="41" t="inlineStr">
        <is>
          <t>매수자 브랜드웍스코리아가 비상장이라 상장 지배회사 CJ ENM(코스닥 035760)을 쓴다. 양도법인 더락포트컴퍼니코리아 유한회사도 비상장이다. 거래 규모가 CJ ENM 시가총액의 0.5%에 그쳐 주가 반응은 작을 것으로 보인다(추정).</t>
        </is>
      </c>
      <c r="AU31" s="41" t="inlineStr">
        <is>
          <t>2023-11-01 DART 공정위 공시 '영업양수결정'(이사회 결의일 2023-10-26). 이보다 앞선 보도는 찾지 못했다.</t>
        </is>
      </c>
      <c r="AV31" s="41" t="inlineStr">
        <is>
          <t>2016-05-10: 더락포트컴퍼니코리아 유한회사 설립(Rockport UK Holdings Ltd. 100% 출자, 신발·액세서리 도소매); 2020: 매출 445.6억원; 2021: 매출 508.8억원, 영업이익 16.7억원; 2022: 매출 580.9억원, 영업이익 24.8억원, 당기순이익 12.7억원, 자산 287.5억원; 2023-01: 매수자 브랜드웍스코리아가 CJ ENM 리빙·남성패션 사업을 양수해 브랜드 사업 자회사로 출범(C027); 2023-10-26: 브랜드웍스코리아 이사회 영업양수 결의</t>
        </is>
      </c>
      <c r="AW31" s="41" t="inlineStr">
        <is>
          <t>2023-11-23: 브랜드웍스코리아 유상증자 24,300백만원 결의(CJ ENM 참여, 납입 2023-11-27); 2023-12: 락포트 국내 사업 운영 개시와 리브랜딩, 백화점·프리미엄 아울렛 등 110개 점포(CJ뉴스룸 2023-12-05); 2023 이후: 양도법인 DART 공시 없음; 2024: 브랜드웍스코리아 매출 1,378.8억원, 영업손실 73.8억원, CJ ENM 투자주식 손상 187억원; 2025-01: CJ ENM이 락포트를 오덴세·브룩스브라더스와 함께 중점 육성 브랜드로 제시(IB토마토); 2025: 브랜드웍스코리아 매출 1,261.8억원, 영업손실 13.1억원</t>
        </is>
      </c>
      <c r="AX31" s="41" t="inlineStr">
        <is>
          <t>있음, 단 회사 단위 (CJ ENM 별도재무제표 2024년 브랜드웍스코리아 투자주식 손상차손 187억원, 2024 사업보고서 20250319000884. 락포트 사업만 따로 본 손상은 아님). 브랜드웍스코리아 2023~2025 감사보고서에서 락포트 관련 무형자산·영업권 손상 기재는 찾지 못함</t>
        </is>
      </c>
      <c r="AY31" s="41" t="inlineStr">
        <is>
          <t>수집·검토 기록에 인수 뒤 손상이 적혀 있음</t>
        </is>
      </c>
      <c r="AZ31" s="41" t="inlineStr">
        <is>
          <t>2021: 508.8억원; 2022: 580.9억원 (더락포트컴퍼니코리아 유한회사 별도)</t>
        </is>
      </c>
      <c r="BA31" s="41" t="inlineStr">
        <is>
          <t>미확인 (락포트 사업 단독 매출 비공개). 이어받은 회사 브랜드웍스코리아 별도 전체 매출 2024: 1,378.8억원; 2025: 1,261.8억원 (2023은 락포트 1개월만 포함, 1,074.2억원)</t>
        </is>
      </c>
      <c r="BB31" s="41" t="inlineStr">
        <is>
          <t>2021: 16.7억원; 2022: 24.8억원 (더락포트컴퍼니코리아 유한회사 별도)</t>
        </is>
      </c>
      <c r="BC31" s="41" t="inlineStr">
        <is>
          <t>미확인 (락포트 단독 비공개). 브랜드웍스코리아 별도 영업손실 2024: -73.8억원; 2025: -13.1억원 (2023: -48.0억원)</t>
        </is>
      </c>
      <c r="BD31" s="41" t="inlineStr">
        <is>
          <t>인수 전: 더락포트컴퍼니코리아 유한회사 감사보고서(2021: 20220412000144, 2022: 20230407002154), 12월 결산, 별도. 인수 후: 사업양수라 법인 실적이 없고 락포트 부문 실적도 공시되지 않아, 이어받은 브랜드웍스코리아 별도 전체 실적(K-IFRS, 12월 결산; 20250403001701, 20260402002612)으로 대신했다. 이 수치에는 오덴세·브룩스브라더스·펀샵 등 다른 브랜드가 섞여 있으므로 락포트 성과로 읽으면 안 된다.</t>
        </is>
      </c>
      <c r="BE31" s="41" t="inlineStr">
        <is>
          <t>2025-01-17 IB토마토(기사 재인용): CJ ENM은 2025년 중점 육성 브랜드로 오덴세·브룩스브라더스·락포트를 꼽았고, 관계자는 "사업 초기인 만큼 투자에 집중해 손실이 발생했지만"이라고 설명. CJ ENM IR 자료·어닝콜의 락포트 직접 언급은 확인하지 못함</t>
        </is>
      </c>
      <c r="BF31" s="40" t="inlineStr">
        <is>
          <t>부분</t>
        </is>
      </c>
      <c r="BG31" s="40" t="inlineStr">
        <is>
          <t>2026-10-31</t>
        </is>
      </c>
    </row>
    <row r="32" ht="72" customHeight="1">
      <c r="A32" s="40" t="inlineStr">
        <is>
          <t>C029</t>
        </is>
      </c>
      <c r="B32" s="40" t="inlineStr">
        <is>
          <t>CJ ENM</t>
        </is>
      </c>
      <c r="C32" s="40" t="inlineStr">
        <is>
          <t>2023-11-23</t>
        </is>
      </c>
      <c r="D32" s="41" t="inlineStr">
        <is>
          <t>DADA MNC CO.,Ltd</t>
        </is>
      </c>
      <c r="E32" s="40" t="n">
        <v>71</v>
      </c>
      <c r="F32" s="40" t="inlineStr">
        <is>
          <t>False</t>
        </is>
      </c>
      <c r="G32" s="40" t="n"/>
      <c r="H32" s="40" t="inlineStr">
        <is>
          <t>MA②</t>
        </is>
      </c>
      <c r="I32" s="40" t="inlineStr">
        <is>
          <t>MA②</t>
        </is>
      </c>
      <c r="J32" s="40" t="inlineStr">
        <is>
          <t>같음</t>
        </is>
      </c>
      <c r="K32" s="40" t="inlineStr">
        <is>
          <t>있음</t>
        </is>
      </c>
      <c r="L32" s="40" t="inlineStr">
        <is>
          <t>일치</t>
        </is>
      </c>
      <c r="M32" s="40" t="inlineStr">
        <is>
          <t>편입 후</t>
        </is>
      </c>
      <c r="N32" s="40" t="inlineStr">
        <is>
          <t>Announced</t>
        </is>
      </c>
      <c r="O32" s="42" t="n">
        <v>20.02</v>
      </c>
      <c r="P32" s="41" t="inlineStr">
        <is>
          <t>CJ ENM CO., Ltd. (KOSDAQ:A035760)</t>
        </is>
      </c>
      <c r="Q32" s="41" t="inlineStr">
        <is>
          <t>Mirae Asset Global Investments Co., Ltd.</t>
        </is>
      </c>
      <c r="R32" s="41" t="inlineStr">
        <is>
          <t>CJ ENM CO., Ltd. (KOSDAQ:A035760) agreed to acquire remaining 41.176471% stake in DADA MNC CO.,Ltd from Mirae Asset Global Investments Co., Ltd. for KRW 26.05 billion on November 23, 2023.</t>
        </is>
      </c>
      <c r="S32" s="41" t="inlineStr">
        <is>
          <t>Commerce &amp; Marketing</t>
        </is>
      </c>
      <c r="T32" s="41" t="inlineStr">
        <is>
          <t>E-commerce / Marketplace</t>
        </is>
      </c>
      <c r="U32" s="41" t="inlineStr">
        <is>
          <t>MA-1 그룹이 매수자</t>
        </is>
      </c>
      <c r="V32" s="41" t="inlineStr">
        <is>
          <t>기존 자회사 잔여지분</t>
        </is>
      </c>
      <c r="W32" s="41" t="inlineStr">
        <is>
          <t>MA② 기존 지분 확대</t>
        </is>
      </c>
      <c r="X32" s="41" t="n"/>
      <c r="Y32" s="40" t="inlineStr">
        <is>
          <t>False</t>
        </is>
      </c>
      <c r="Z32" s="41" t="inlineStr">
        <is>
          <t>MA② 기존 지분 확대</t>
        </is>
      </c>
      <c r="AA32" s="41" t="inlineStr">
        <is>
          <t>편입 후 (매수자는 CJ ENM 본체. 다다엠앤씨는 2020-12-04 설립, 2021-02-01 CJ 계열 편입된 CJ ENM 연결 종속회사(지분 58.82%)였다. 근거: 다다엠앤씨 대규모기업집단현황공시 20250602000761, CJ ENM 2022 사업보고서 20230320000724)</t>
        </is>
      </c>
      <c r="AB32" s="41" t="inlineStr">
        <is>
          <t>완료 (2023-11-30 거래일, 다다엠앤씨 '최대주주등의주식보유변동' 공시 20231201000022에 변동일 23.11.30, 취득 후 100%)</t>
        </is>
      </c>
      <c r="AC32" s="41" t="inlineStr">
        <is>
          <t>26,056,030,000원 (상환전환우선주 910,000주 × 28,633원, 공정위 공시 기준 26,056백만원)</t>
        </is>
      </c>
      <c r="AD32" s="41" t="inlineStr">
        <is>
          <t>원자료와 일치 (계산: 26,056백만원 ÷ 약 1,300원/USD(2023-11-23 무렵) ≈ USD 20.0백만, 원자료 20.02)</t>
        </is>
      </c>
      <c r="AE32" s="41" t="inlineStr">
        <is>
          <t>2023-11-23</t>
        </is>
      </c>
      <c r="AF32" s="41" t="inlineStr">
        <is>
          <t>기준 분류 유지: CJ ENM이 이미 58.82%(보통주 1,300,000주)를 보유해 연결 지배하던 자회사의 잔여 41.18%(상환전환우선주 910,000주)를 사들여 100%로 만든 거래다. 상태를 Announced에서 완료(2023-11-30)로 고친다. 매도자는 원자료의 'Mirae Asset Global Investments'가 아니라 공시상 '미래에셋파트너스 제10호 사모투자합자회사'(비계열, 미래에셋자산운용이 운용하는 PEF)다. 2021-03 유상증자 공시의 배정 대상자는 '미래에셋자산운용주식회사'로 적혀 있다.</t>
        </is>
      </c>
      <c r="AG32" s="41" t="inlineStr">
        <is>
          <t>C017(2021-02-04 다다엠앤씨가 CJ ENM 미디어커머스 사업을 양수, 설립 직후 사업 이전)과 같은 계보다. 이번 거래로 사들인 주식은 2021-04 미래에셋 PEF가 21,000,070,000원(주당 23,077원)에 인수한 상환전환우선주다. 취득가 28,633원은 발행가보다 24.1% 높다(계산: 28,633/23,077). 연복리로 환산하면 약 8.9%/년이다(계산: 2021-05-20 발행·지분 변동일~2023-11-30, 924일 = 약 2.53년, 1.2408^(1/2.53)). 다다엠앤씨 감사보고서상 상환가액 조건은 '총발행가액 + 연 복리 4%'이므로, 취득가는 상환가액보다 높다. CJ ENM은 이 우선주 투자자의 매수청구권(풋)에 대해 파생상품부채를 인식하고 있었고(2022 사업보고서 주석 '(13)'), 우선주 취득으로 그 파생상품부채가 제거됐다고 적었다(2023 사업보고서). 따라서 이 거래는 성장을 위한 지분 확대라기보다 재무적 투자자의 풋 의무를 이행한 정리 성격으로 보인다(추정: 매수청구권의 구체적 조건(행사 사유, 기준 수익률)은 공시에서 찾지 못함). 같은 날(2023-11-23) CJ ENM은 브랜드웍스코리아 유상증자 243억원 참여도 의결했다. 우선주 발행일 표기는 공시마다 다르다(최초 유상증자 공시 납입일 2021-04-23 → 2021-04-26 정정 공시로 2021-05-18, 최대주주 변동일 2021-05-20, CJ ENM 주석 '2021년 05월 24일 발행'). 2021-04-23 납입은 실제로 일어나지 않았다. 다다엠앤씨 2024·2025 회계연도는 외부감사보고서가 DART에 없어, 대규모기업집단현황공시의 요약 재무만 썼다.</t>
        </is>
      </c>
      <c r="AH32" s="41" t="inlineStr">
        <is>
          <t>㈜씨제이이엔엠(CJ ENM, 그룹 지배회사·코스닥 상장)</t>
        </is>
      </c>
      <c r="AI32" s="41" t="inlineStr">
        <is>
          <t>"경영 효율성 제고" (공정위 공시 '특수관계인으로부터주식의취득' 취득목적) / "경영 효율성 제고 목적으로 당기 중 연결회사((주)씨제이이엔엠)에서 취득" (CJ ENM 2023 사업보고서 연결 주석)</t>
        </is>
      </c>
      <c r="AJ32" s="41" t="inlineStr">
        <is>
          <t>방송·미디어플랫폼, 커머스(CJ온스타일), 영화·드라마 제작, 음악. 2022년 연결 매출 중 커머스 부문 1조 3,553억원(28.28%) (CJ ENM 2022 사업보고서 사업의 내용)</t>
        </is>
      </c>
      <c r="AK32" s="41" t="inlineStr">
        <is>
          <t>핵심</t>
        </is>
      </c>
      <c r="AL32" s="41" t="inlineStr">
        <is>
          <t>다다엠앤씨는 2017년 CJ오쇼핑 신사업개발팀에서 시작한 미디어커머스 사업을 2021년 분리해 만든 회사로, CJ ENM 커머스 부문(온라인 쇼핑·자체 브랜드)과 같은 영역이다. 인수 주체가 그룹 정점 회사(CJ ENM) 자신이므로 정점 기준 판단도 같다.</t>
        </is>
      </c>
      <c r="AM32" s="41" t="inlineStr">
        <is>
          <t>10,332,246,645,583원 (CJ ENM 2022-12-31 연결 자산총계; 별도 기준 6,472,510,235,073원)</t>
        </is>
      </c>
      <c r="AN32" s="41" t="inlineStr">
        <is>
          <t>acq_total_assets와 같음</t>
        </is>
      </c>
      <c r="AO32" s="41" t="inlineStr">
        <is>
          <t>계산: 0.25 (26,056백만원 / 2022년말 연결 자산총계 10,332,247백만원; 별도 기준 0.40 = 26,056 / 6,472,510)</t>
        </is>
      </c>
      <c r="AP32" s="41" t="inlineStr">
        <is>
          <t>계산: 0.60 (26,056백만원 / 2022년말 연결 자본총계 4,344,328백만원; 별도 기준 0.80 = 26,056 / 3,265,843)</t>
        </is>
      </c>
      <c r="AQ32" s="41" t="inlineStr">
        <is>
          <t>계산: 1,598,635,326,600원 (2023-11-22 종가 72,900원 × 발행주식총수 21,929,154주)</t>
        </is>
      </c>
      <c r="AR32" s="41" t="inlineStr">
        <is>
          <t>이 거래는 주요사항보고서 대상이 아니라 공정위 공시(특수관계인으로부터주식의취득, 20231123000406)만 있어 총자산대비 비율이 공시되지 않았다. 자산·자본은 CJ ENM 2022 사업보고서(20230320000724) 요약재무, 종가는 Yahoo Finance 035760.KQ(2023-11 이후 분할·무상증자 없음), 발행주식수는 CJ ENM 2023 사업보고서(20240318000857)의 주식 총수 표.</t>
        </is>
      </c>
      <c r="AS32" s="41" t="inlineStr">
        <is>
          <t>KRX:035760</t>
        </is>
      </c>
      <c r="AT32" s="41" t="inlineStr">
        <is>
          <t>인수 주체 CJ ENM이 코스닥 상장사(035760). 대상회사 다다엠앤씨는 비상장.</t>
        </is>
      </c>
      <c r="AU32" s="41" t="inlineStr">
        <is>
          <t>2023-11-23 DART 공정위 공시 '특수관계인으로부터주식의취득'(CJ ENM). 사전 보도는 찾지 못함. 보도는 2023-11-24 IB토마토 등.</t>
        </is>
      </c>
      <c r="AV32" s="41" t="inlineStr">
        <is>
          <t>2017: CJ오쇼핑 신사업개발팀에서 미디어커머스 사업 시작(다다픽, 필라이저, 트리플블랙); 2020-12-04: ㈜다다엠앤씨 설립(CJ ENM 100%, 자본금 6,500백만원); 2021-02-01: CJ 계열 편입; 2021-02-04: CJ ENM 미디어커머스 사업 자산·인력 등을 다다엠앤씨에 양도(C017); 2021-03-09: 미래에셋 PEF 대상 상환전환우선주 910,000주(21,000,070,000원, 주당 23,077원) 제3자배정 결의, 2023년 취급고 1,000억원과 상장 추진 계획 보도; 2021-04-26: 납입일을 2021-04-23에서 2021-05-18로 정정(유상증자결정 기재정정); 2021-05-17: 미래에셋 측 배중규 기타비상무이사 선임; 2021-05-20: 우선주 910,000주 발행, CJ ENM 지분 100%→58.82%로 희석(최대주주등의주식보유변동 변동일; CJ ENM 2022 사업보고서 주석은 발행일을 2021-05-24로 적음); 2021: 매출 233.8억원, 영업손실 79.5억원; 2022: 매출 152.6억원, 영업손실 145.9억원, 자본총계 -131.5억원(자본잠식); 2022: CJ ENM 별도 재무제표에서 다다엠앤씨 보통주 장부가 65억원 전액 감액; 2023-03-14: 프리미엄 리빙 커머스 플랫폼 사업을 CJ올리브영에 15억원에 양도 결의(2023-04-14 양도); 2023-09~11: CJ ENM에서 단기 자금 차입 계속</t>
        </is>
      </c>
      <c r="AW32" s="41" t="inlineStr">
        <is>
          <t>2023-11-30: CJ ENM 지분 100% 완료, 같은 날 미래에셋 측 기타비상무이사 안성우·배중규 사임; 2023-12-04: CJ ENM 측 이사 성동훈·이우진 사임, 서진욱·박성배(CJ ENM 커머스 경영지원실) 선임; 2023-12-18: '나른' 브랜드 사업 일체를 CJ ENM에 991백만원에 양도 결의(2023-12-29 양도), 이 '나른' 브랜드 사업을 2023 감사보고서에서 중단영업으로 분류(광고사업부문은 계속영업에 남음); 2023: 매출 75.0억원(계속 38.8억 + 중단 36.2억), 순손실 91.8억원, 자본총계 -223.3억원; 2024: 매출 1.48억원, 순손실 10.1억원, 자본총계 -233.4억원; 2024-02-15: 설립 때부터 대표였던 서승원 대표이사 사임, 박성배 대표이사 선임; 2024-09·2024-10·2025-09·2026-09: 특수관계인에게서 자금 차입 공시 계속; 2025: 매출 0원, 순손실 13.2억원, 자본총계 -246.6억원, 2025·2026 지정일 기준 종업원 0명(사실상 휴면 상태로 보임). 2026-09까지 합병·청산 공시는 확인되지 않음</t>
        </is>
      </c>
      <c r="AX32" s="41" t="inlineStr">
        <is>
          <t>있음 (2022년, CJ ENM 별도 재무제표에서 다다엠앤씨 보통주 투자 6,500백만원 전액 감액(타법인출자 현황 평가손익 -6,500, 기말 장부가 0), CJ ENM 2022 사업보고서 20230320000724). 2023년 취득분도 2023년말 타법인출자 현황 장부가가 '-'로 표시됨(CJ ENM 2023 사업보고서 20240318000857, 추정: 취득대가가 파생상품부채(매수청구권) 결제로 처리된 것으로 보임). 연결 영업권은 없음(자체 설립 회사). CJ ENM 2025 사업보고서(20260318001469) 별도 주석의 종속기업 투자 표에서도 다다엠앤씨는 지분 100%, 취득원가 6,500,000천원, 장부금액 '-'로 표시되어, 2023년 우선주 취득대가 26,056백만원이 투자주식 원가에 더해지지 않았다.</t>
        </is>
      </c>
      <c r="AY32" s="41" t="inlineStr">
        <is>
          <t>수집·검토 기록에 인수 뒤 손상이 적혀 있음</t>
        </is>
      </c>
      <c r="AZ32" s="41" t="inlineStr">
        <is>
          <t>2021: 23,379,335,275원; 2022: 15,257,443,960원</t>
        </is>
      </c>
      <c r="BA32" s="41" t="inlineStr">
        <is>
          <t>2023(취득 연도): 7,501,352천원(계속영업 3,883,448,305원 + 중단영업 3,617,903,553원); 2024: 148백만원; 2025: 0백만원</t>
        </is>
      </c>
      <c r="BB32" s="41" t="inlineStr">
        <is>
          <t>2021: -7,953,436,751원; 2022: -14,593,782,657원</t>
        </is>
      </c>
      <c r="BC32" s="41" t="inlineStr">
        <is>
          <t>2023(취득 연도): 계속영업 -5,963,103,651원, 중단영업손익(세전, 법인세 0원) -1,507,055,845원(중단영업 영업손익은 따로 공시되지 않음); 2024: 225백만원; 2025: -11백만원</t>
        </is>
      </c>
      <c r="BD32" s="41" t="inlineStr">
        <is>
          <t>다다엠앤씨 별도, K-IFRS, 12월 결산. 2021·2022는 2022 감사보고서(20230405003233, 2022 재무제표와 비교 전기), 2023은 2023 감사보고서(20240404001686) 영업부문 주석(2022도 중단영업 반영으로 재작성됨: 계속 10,644백만원 + 중단 4,614백만원). 2024·2025는 감사보고서가 없어 대규모기업집단현황공시(20250602000761, 20260601001274)의 개별 손익현황(백만원)을 썼다.</t>
        </is>
      </c>
      <c r="BE32" s="41" t="inlineStr">
        <is>
          <t>미확인 (CJ ENM 실적발표 자료와 어닝콜에서 다다엠앤씨 언급을 찾지 못함. 검토 단계에서 한국어 웹 검색('다다엠앤씨 CJ ENM 커머스 실적')을 다시 했으나 IB토마토 2023-11-24 지분 취득 기사 외에 IR·어닝콜 언급은 없었다. 실적발표 PDF 원문은 보지 않음)</t>
        </is>
      </c>
      <c r="BF32" s="40" t="inlineStr">
        <is>
          <t>완료</t>
        </is>
      </c>
      <c r="BG32" s="40" t="inlineStr">
        <is>
          <t>2026-10-31</t>
        </is>
      </c>
    </row>
    <row r="33" ht="72" customHeight="1">
      <c r="A33" s="40" t="inlineStr">
        <is>
          <t>C030</t>
        </is>
      </c>
      <c r="B33" s="40" t="inlineStr">
        <is>
          <t>CJ ENM</t>
        </is>
      </c>
      <c r="C33" s="40" t="inlineStr">
        <is>
          <t>2023-12-10</t>
        </is>
      </c>
      <c r="D33" s="41" t="inlineStr">
        <is>
          <t>Fifth Season LLC</t>
        </is>
      </c>
      <c r="E33" s="40" t="n">
        <v>20</v>
      </c>
      <c r="F33" s="40" t="inlineStr">
        <is>
          <t>True</t>
        </is>
      </c>
      <c r="G33" s="40" t="n"/>
      <c r="H33" s="40" t="inlineStr">
        <is>
          <t>MA⑤</t>
        </is>
      </c>
      <c r="I33" s="40" t="inlineStr">
        <is>
          <t>MA⑤</t>
        </is>
      </c>
      <c r="J33" s="40" t="inlineStr">
        <is>
          <t>같음</t>
        </is>
      </c>
      <c r="K33" s="40" t="inlineStr">
        <is>
          <t>있음</t>
        </is>
      </c>
      <c r="L33" s="40" t="inlineStr">
        <is>
          <t>일치</t>
        </is>
      </c>
      <c r="M33" s="40" t="inlineStr">
        <is>
          <t>편입 후</t>
        </is>
      </c>
      <c r="N33" s="40" t="inlineStr">
        <is>
          <t>Closed</t>
        </is>
      </c>
      <c r="O33" s="42" t="n">
        <v>225</v>
      </c>
      <c r="P33" s="41" t="inlineStr">
        <is>
          <t>Toho International, Inc.</t>
        </is>
      </c>
      <c r="Q33" s="41" t="inlineStr">
        <is>
          <t>CJ ENM CO., Ltd. (KOSDAQ:A035760); Endeavor Group Holdings, Inc. (NYSE:EDR)</t>
        </is>
      </c>
      <c r="R33" s="41" t="inlineStr">
        <is>
          <t>Toho International Inc acquired 25% stake in FIFTH SEASON LLC from Endeavor Group Holdings, Inc. (NYSE:EDR) and CJ ENM CO., Ltd. (KOSDAQ:A035760) for approximately $230 million on December 10, 2023. Korea’s CJ ENM remains the majority shareholder in Fifth Season, while Endeavor Group Holdings continues as a strategic shareholder along with Toho International Inc. The Toho International development and production executives will also team with Fifth Season executives on shows, which will then be sold by the CJ ENM-owned company’s sales division. The Raine Group LLC acted as financial advisor, O'Melveny &amp; Myers LLP acted as legal advisor to Fifth Season.</t>
        </is>
      </c>
      <c r="S33" s="41" t="inlineStr">
        <is>
          <t>Content Production &amp; Investment</t>
        </is>
      </c>
      <c r="T33" s="41" t="inlineStr">
        <is>
          <t>Content Production Studio</t>
        </is>
      </c>
      <c r="U33" s="41" t="inlineStr">
        <is>
          <t>MA-3 그룹의 지분 매각</t>
        </is>
      </c>
      <c r="V33" s="41" t="n"/>
      <c r="W33" s="41" t="inlineStr">
        <is>
          <t>MA⑤ 그룹의 지분 매각</t>
        </is>
      </c>
      <c r="X33" s="41" t="n"/>
      <c r="Y33" s="40" t="inlineStr">
        <is>
          <t>False</t>
        </is>
      </c>
      <c r="Z33" s="41" t="inlineStr">
        <is>
          <t>MA⑤ 그룹의 지분 매각</t>
        </is>
      </c>
      <c r="AA33" s="41" t="inlineStr">
        <is>
          <t>편입 후 (대상회사 CJ ENM FIFTH SEASON, LLC는 2022-01-19 CJ ENM 인수(C020)로 연결 종속회사가 됐고, 거래 후에도 지분 60%로 지배력 유지 — CJ ENM 2023 사업보고서 20240318000857 종속기업 표. 매수자 Toho International은 CJ ENM 계보 밖)</t>
        </is>
      </c>
      <c r="AB33" s="41" t="inlineStr">
        <is>
          <t>완료 (2023-12-12 납입; Toho 적시공시 '払込期日 2023年12月12日', CJ ENM 2023 사업보고서 '2023년 12월 제3자 배정 유상증자')</t>
        </is>
      </c>
      <c r="AC33" s="41" t="inlineStr">
        <is>
          <t>USD 225,000,000 (33,098百万円, 2023-12-06 환율 147.1円/USD 환산; Toho 적시공시). Fifth Season이 새로 발행한 지분 25.0%의 대가로 전액 회사에 유입. 참고: 東宝 2024년 2월기 연결 현금흐름표 '関係会社株式の取得による支出 32,297百万円'(실제 엔화 지출로 추정)</t>
        </is>
      </c>
      <c r="AD33" s="41" t="inlineStr">
        <is>
          <t>원자료와 일치 (225.0)</t>
        </is>
      </c>
      <c r="AE33" s="41" t="inlineStr">
        <is>
          <t>2023-12-11 (東宝 이사회 결의·TDnet 적시공시, CJ ENM 보도자료 '11일 밝혔다'(KST); 미국 현지로는 2023-12-10 밤 Deadline 보도 — Yahoo 전재본 게시 2023-12-11 06:43 UTC = 12-10 22:43 PT = 12-11 15:43 KST. CJ ENM 보도자료는 유상증자 자체를 '10일(미국 현지시간)' 단행했다고 씀)</t>
        </is>
      </c>
      <c r="AF33" s="41" t="inlineStr">
        <is>
          <t>기준 분류 유지(MA⑤ 그룹의 지분 매각 — 신주 발행에 의한 지분 희석(그룹이 구주를 판 것이 아님), 대금은 자회사로 유입): 원자료는 매도자를 CJ ENM과 Endeavor로, 설명란을 'acquired 25% stake ... from Endeavor ... and CJ ENM'으로 적었지만 실제로는 CJ ENM FIFTH SEASON, LLC의 Toho International 대상 제3자 배정 유상증자다. 근거: CJ ENM 보도자료(2023-12-11) '피프스시즌은 10일(미국 현지시간) 토호 인터내셔널을 대상으로 2억 2,500만 달러 규모의 제3자 배정 유상증자를 단행', CJ ENM 2023 사업보고서 'CJ ENM FIFTH SEASON, LLC는 2023년 12월 제3자 배정 유상증자를 진행하여 당기 중 비지배지분이 증가', Endeavor 2023 10-K 'ownership interest is 15% as a result of an investment made in Fifth Season by a third party investor', 東宝 적시공시 'FIFTH SEASON への出資', KED 'via a rights offering'·'the sale of its new shares to Toho'. 희석 전후 지분율: CJ ENM(CJ ENM USA Holdings) 80%→60%, Endeavor(IMG Worldwide Content) 20%→15%, Toho International 0%→25%(80×0.75=60, 20×0.75=15). 대금 USD 225M은 CJ ENM·Endeavor가 아니라 Fifth Season에 들어갔고, CJ ENM은 2023 경영진단에서 이 자금이 연결 부채 상환에 기여했다고 적었다. 원자료 설명란의 '~USD 230 million'은 USD 225M이 정확. 원자료 날짜 2023-12-10은 CJ ENM 보도자료가 밝힌 유상증자 단행일(미국 현지)과 같고, 공식 발표는 2023-12-11(JST·KST).</t>
        </is>
      </c>
      <c r="AG33" s="41" t="inlineStr">
        <is>
          <t>C020(2021-11 CJ ENM의 Endeavor Content 80% 인수)의 후속 거래. 가치 비교(계산): CJ ENM 인수 시 80%에 USD 785.38M → 100% 환산 약 USD 982M(인수 시 신규 출자 USD 120M 포함 post-money USD 970M) vs 이번 거래 post-money USD 900M·pre-money USD 675M — 인수 후 약 2년 만에 기업가치가 약 30% 낮게 평가됐다. CJ ENM은 이 출자가를 Fifth Season CGU의 공정가치로 보고 2023년 영업권 약 950억원을 손상 처리했다(C020 impairment 참조). 연결 회계: 비지배지분 +219,814,053천원(주석37), 2023 연결자본변동표 '종속기업의 자본 변동으로 인한 증가' 지배기업 소유주지분 +41,927,789,898원·비지배지분 +235,342,580,556원(다른 종속기업 변동 포함 가능). Endeavor는 지분 희석으로 USD 10.1M 이익 인식. 사전 정황: 2023-08-24 'FS 지분 매각 등 최대 USD 300M 조달 검토' 보도에 CJ ENM이 매각 부인. 공시: CJ ENM은 본건을 DART·KIND에 별도 공시하지 않았다(2023-11~2024-02 공시 목록 확인). Toho 쪽은 FS를 関係会社株式로 취득한 것으로 보임(東宝 2024년 2월기 CF '関係会社株式の取得による支出 32,297百万円'에서 추정; 東宝 2025-04-15 중기계획 자료는 FS를 'Acquired a partial equity stake' 목록에 기재). 매수 측 지표(acq_*)는 원칙대로 매수자 Toho 기준으로 적었다. 조사 한계: Deadline 원문은 유료지만 Yahoo 전재본(2023-12-11 06:43 UTC)으로 내용·시각을 확인했다. CJ ENM 국문 보도자료 원문은 검토 단계에서 CJ 뉴스룸(2023-12-11)으로 확인했다. Toho의 FS 지분 회계처리(持分法 여부)와 감손 여부는 2026년 2월기 決算短信까지 봤으나 FS 몫은 따로 공시되지 않음. 원자료 설명란의 'Raine Group·O'Melveny가 Fifth Season 자문'은 TheWrap(2023-12-11) 'Fifth Season was advised on this transaction by The Raine Group, which acted as exclusive financial advisor, and O’Melveny as legal advisor'로 확인. 검토 보완: 그룹 측 손상은 연결 영업권(약 950억) 외에 CJ ENM 별도 재무제표의 CJ ENM USA INC. 투자주식 손상(2023 계산 약 1,957억)도 있음. FS 연간 영업손익은 DS투자증권 법인별 표(자료: CJ ENM)로 보완.</t>
        </is>
      </c>
      <c r="AH33" s="41" t="inlineStr">
        <is>
          <t>Toho International, Inc. (東宝㈱ 100% 자회사 TOHO Global㈱의 100% 자회사, 東宝 기준 손자회사; 미국 캘리포니아주 LA, 라이선스·이커머스 사업, 1953-07-20 설립, 비상장). CJ ENM 그룹 밖의 매수자</t>
        </is>
      </c>
      <c r="AI33" s="41" t="inlineStr">
        <is>
          <t>"実写コンテンツビジネスについても、日本国内市場にとどまらず、グローバル市場へと進出していくための重要な一歩" (東宝 적시공시 '本提携の背景と目的') / "当社グループと FIFTH SEASON との間において、実写コンテンツを共同で開発・製作する体制が確立されます" (같은 공시) / CJ ENM 측: "투자금은 글로벌 유통 사업 확대 등 피프스시즌을 글로벌 최고의 스튜디오로 성장시키기 위한 사업 기반을 공고히 하는데 투입할 예정" (CJ ENM 보도자료 2023-12-11) / "글로벌 메이저 스튜디오로 도약 중인 피프스시즌이 일본 최고 엔터테인먼트 기업을 파트너로 맞이하게 돼 기쁘다" (구창근 CJ ENM 대표, 같은 보도자료) / 사후 서술: "(주)빌리프랩 지분 매각 및 FIFTH SEASON 유상증자 자금 통한 부채 상환" (CJ ENM 2023 사업보고서 경영진단)</t>
        </is>
      </c>
      <c r="AJ33" s="41" t="inlineStr">
        <is>
          <t>東宝 그룹: 2023년 2월기 연결 영업수입 244,295百万円 중 映画事業 158,015百万円(64.7%; 영화관 배급·극장 경영·애니메이션 콘텐츠 이용·패키지 판매·미술 제작), 不動産事業 66,913百万円(27.4%), 演劇事業 18,202百万円(7.5%) (2023년 2월기 決算短信). 매수 주체 Toho International은 미국에서 라이선스·이커머스 사업</t>
        </is>
      </c>
      <c r="AK33" s="41" t="inlineStr">
        <is>
          <t>인접</t>
        </is>
      </c>
      <c r="AL33" s="41" t="inlineStr">
        <is>
          <t>東宝의 주력은 일본 내 영화 배급·흥행과 애니메이션 IP 사업이다. Fifth Season은 미국에서 글로벌 OTT용 실사 TV 시리즈·영화를 기획·제작·판매한다. 같은 영상 콘텐츠 가치사슬이지만 시장(미국·글로벌)과 단계(시리즈 제작)가 달라 인접으로 본다. 東宝도 '当社単独では成し得なかったグローバル市場に向けた大型作品の製作'의 기회라고 썼다. 그룹(CJ ENM) 기준으로는 핵심 제작 자회사의 소수지분을 일본 최대 영화사에 넘기며 공동 제작 파트너를 들인 거래다.</t>
        </is>
      </c>
      <c r="AM33" s="41" t="inlineStr">
        <is>
          <t>미확인 (Toho International 재무 미공개; 자본금 USD 138.3M = 20,344百万円만 공시됨 — 東宝 적시공시)</t>
        </is>
      </c>
      <c r="AN33" s="41" t="inlineStr">
        <is>
          <t>534,097百万円 (東宝 연결, 2023-02-28; 2023년 2월기 決算短信). 참고: 그룹 측 CJ ENM 연결 총자산 10조 3,322억원(2022-12-31, 2022 사업보고서 경영진단)</t>
        </is>
      </c>
      <c r="AO33" s="41" t="inlineStr">
        <is>
          <t>계산: 6.20 (33,098百万円 / 534,097百万円, 東宝 연결 2023-02-28)</t>
        </is>
      </c>
      <c r="AP33" s="41" t="inlineStr">
        <is>
          <t>계산: 7.81 (33,098百万円 / 純資産 423,691百万円). 자기자본 409,306百万円 기준이면 8.09</t>
        </is>
      </c>
      <c r="AQ33" s="41" t="inlineStr">
        <is>
          <t>계산: 998,657,339,715円 (발표 직전 거래일 2023-12-08 실제 종가 5,355円 × 발행주식 186,490,633주, 자기주식 11,897,267주 포함, 2023-11-30). Yahoo Finance 9602.T 분할 조정 종가 1,071.0円에 5:1 주식분할(효력발생 2026-03-01 — 東宝 2026년 2월기 決算短信 '2026年３月１日付で普通株式１株につき５株', Yahoo 분할 기준일 2026-02-26)을 되돌려(×5) 산출</t>
        </is>
      </c>
      <c r="AR33" s="41" t="inlineStr">
        <is>
          <t>東宝 총자산·순자산은 2023년 2월기 決算短信(2023-04-13), 발행주식수는 2024년 2월기 3분기 決算短信(2024-01-15). 거래금액은 적시공시의 엔화 환산값(2023-12-06 147.1円/USD). 東宝는 출자 영향이 '軽微'하다고 공시. 매도·발행 측 CJ ENM 참고: 발표 직전 2023-12-08 종가 75,500원 × 21,929,154주 = 1,655,651,127,000원(계산), 거래금액은 CJ ENM 2022말 연결 총자산의 약 2.8%(계산: 약 2,900억원/10조 3,322억원, 원화 환산은 CJ ENM 보도자료 '한화 약 2,900억원'(딜사이트 보도도 같음))</t>
        </is>
      </c>
      <c r="AS33" s="41" t="inlineStr">
        <is>
          <t>TSE:9602</t>
        </is>
      </c>
      <c r="AT33" s="41" t="inlineStr">
        <is>
          <t>매수 주체 Toho International이 비상장이라 상장 지배회사 東宝(東証プライム·福証 9602)를 쓴다. 대상회사 Fifth Season은 비상장. 그룹 측 분석은 CJ ENM(KRX:035760)을 함께 본다. 참고 주가(Yahoo Finance 일별): 東宝 2023-12-08 수정종가 1,071.0 → 12-11 1,085.2(+1.3%) → 12-12 1,075.0; CJ ENM 2023-12-08 75,500원 → 12-11 78,700원(+4.2%) → 12-12 75,000원(KED: 12일 오전 4.2% 하락해 전날 상승분 반납).</t>
        </is>
      </c>
      <c r="AU33" s="41" t="inlineStr">
        <is>
          <t>2023-12-10(미국 현지 밤)/2023-12-11(KST): Deadline 기사(Yahoo 전재본 2023-12-11 06:43 UTC = KST 15:43)와 다른 매체 기사(Yahoo 전재본 06:20 UTC = KST 15:20)로 보도, 같은 날 東宝 TDnet 적시공시와 CJ ENM 보도자료(CJ 뉴스룸 2023-12-11). 東宝 공시 시각은 미확인. CJ ENM 주가는 2023-12-11 종가 78,700원(+4.2%, 종가=당일 고가)으로 장 마감(15:30) 전 반영 여부는 불분명. 사전 정황: 2023-08-24 'CJ ENM이 해외 투자자와 FS 지분 매각·최대 USD 300M 조달 협의' 보도와 CJ ENM의 매각 부인(MTN). CJ ENM의 DART·KIND 공시는 없음(2023-11~2024-02 목록 확인)</t>
        </is>
      </c>
      <c r="AV33" s="41" t="inlineStr">
        <is>
          <t>2017: Endeavor 산하 Endeavor Content 출범(東宝 공시 '2017年に設立'); 2021-11/2022-01: CJ ENM이 80% 인수, 확정대금 USD 785.38M(C020); 2022-09: 사명 FIFTH SEASON으로 변경; 2022: FS 매출 699,601,932천원·순손실 69,235,740천원, 영업권 손상 51,837백만원(CJ ENM 2022 사업보고서); 2023: 미국 작가·배우 파업으로 FS 납품 지연·매출 급감(CJ ENM 2023 사업보고서), Endeavor가 FS에 USD 30M 대여(2023-06 또는 09, 만기 2026); 2023-08-24: FS 지분 매각·외부투자 유치설 보도, CJ ENM '매각은 사실무근'(MTN); 東宝 측: 'TOHO VISION 2032' 경영전략에서 '企画&amp;IP'·'海外'를 성장 키워드로 제시(東宝 적시공시)</t>
        </is>
      </c>
      <c r="AW33" s="41" t="inlineStr">
        <is>
          <t>2023-12-12: 납입 완료 — 주주 구성 CJ ENM 60%·Toho International 25%·Endeavor(IMG Worldwide Content) 15%; 2023-12: CJ ENM 연결 비지배지분 +219,814,053천원, Endeavor 지분 희석이익 USD 10.1M; 2023 결산: CJ ENM이 출자가를 공정가치로 FS 영업권 약 950억원 손상, 별도 재무제표에서 CJ ENM USA INC. 투자주식 손상 약 1,957억원(계산), 유상증자 자금 등으로 총차입금 3,495억원 감소; 2024: FS 매출 1,038,782,865천원·순손실 91,812,320천원, 4Q24 FS 영업이익 80억원(증권사 인용); 2024-12-31·2025-12-31·2026-06-30: CJ ENM FS 지분 60% 유지(사업보고서·반기보고서); 2024·2025 회계연도(2월 결산): 東宝 持分法投資損益 2025년 2월기 △4,210百万円·2026년 2월기 △2,113百万円(FS 외 포함); 2025: FS 매출 789,711,200천원·순손실 42,163,187천원, 2분기·4분기 흑자(CJ ENM 보도자료), CJ ENM 별도 CJ ENM USA INC. 투자주식 손상 832억원(2025 사업보고서); 2025-09-26: 공동CEO Chris Rice 연말 퇴임 발표; 2026-01-07~03-22: CJ ENM 공연사업이 東宝 제작 뮤지컬 &lt;센과 치히로의 행방불명&gt; 내한공연 진행('#TOHO_presents', 4Q25 실적자료) — 東宝와의 협업 사례; 2026-02-12 보도: Apple이 &lt;Severance&gt; IP·전체 권리 인수(약 USD 70M, 계약은 2025년 말 체결 — Broadcast); 2026-03: FS USD 500M 신용한도 갱신; 2026 상반기: FS 매출 284,057,366천원·순손실 33,590,641천원, 1Q26 FS 영업손실 29억원(하나증권)</t>
        </is>
      </c>
      <c r="AX33" s="41" t="inlineStr">
        <is>
          <t>있음(그룹 측) — [연결] CJ ENM은 이 거래의 출자가(USD 225M/25%, post-money USD 900M)를 Fifth Season CGU의 공정가치로 보고 2023년 FS 영업권을 손상(CJ ENM 2023 사업보고서 20240318000857 연결주석 17 'CJ ENM FIFTH SEASON, LLC 현금창출단위 영업권의 경우 제3자 배정 유상증자 금액을 공정가치로 판단하여 순공정가치를 기초로 손상검사'). 금액은 공시에 CGU별로 없고, CJ ENM 관계자 발언 '이에 지난해 약 950억원의 손상차손을 반영했다'(딜사이트 2024-02-08)와 계산 범위 약 897억~961억원(FS CGU 영업권 363,613,494→273,896,082천원 감소 89,717,412천원 + FS 몫 환율효과)으로 뒷받침(C020 impairment 참조). [별도] 같은 2023년 CJ ENM 별도 재무제표는 '투자주식 CJ ENM USA INC. 등'의 손상을 인식(종속기업 합계 207,090,188천원, CJ ENM USA INC. 몫 계산 약 1,957억원; 20240318000857 별도주석 15). [매수자] 東宝의 FS 투자 손상은 확인 안 됨: 2024년 2월기 決算短信(2024-04-15) 持分法投資損益 +176百万円, 2026년 2월기 決算短信(2026-04-14) 持分法投資損益 2025년 2월기 △4,210百万円·2026년 2월기 △2,113百万円(FS 외 관계회사 포함, FS 몫과 감손 여부는 미공시)</t>
        </is>
      </c>
      <c r="AY33" s="41" t="inlineStr">
        <is>
          <t>수집·검토 기록에 인수 뒤 손상이 적혀 있음</t>
        </is>
      </c>
      <c r="AZ33" s="41" t="inlineStr">
        <is>
          <t>2021: USD 737 million (Endeavor 2022 10-K, 매각 대상 '제한 Endeavor Content 사업' 매출, US GAAP); 2022: 699,601,932천원 (CJ ENM FIFTH SEASON 연결, CJ ENM 2022 사업보고서). 참고 거래 연도 2023: 347,619,868천원</t>
        </is>
      </c>
      <c r="BA33" s="41" t="inlineStr">
        <is>
          <t>2024: 1,038,782,865천원; 2025: 789,711,200천원 (최근 회계연도); 참고 2026 상반기: 284,057,366천원</t>
        </is>
      </c>
      <c r="BB33" s="41" t="inlineStr">
        <is>
          <t>증권사 집계(공시 아님): 2022: -44.0십억원(DS투자증권 2026-02-06 법인별 실적표, 자료: CJ ENM; IB토마토 2023-04-28은 '418억원의 영업적자'); 2021: 미확인(대상 사업 영업손익 비공개). 공시 대체 지표: 2022 당기순손실 69,235,740천원(CJ ENM 2022 사업보고서), FS 2022 세전손실 USD 48.3M(Endeavor 2022 10-K). 참고 거래 연도 2023: 영업손익 -65.5십억원(DS; 대신증권 '655억원의 적자'와 일치), 2Q23 -326억원(MTN 2023-08-24), 순손실 117,915,270천원</t>
        </is>
      </c>
      <c r="BC33" s="41" t="inlineStr">
        <is>
          <t>증권사 집계(공시 아님): 2024: -52.0십억원; 2025(잠정): -5.6십억원 (DS투자증권 2026-02-06 법인별 실적표, 자료: CJ ENM; 같은 표 매출은 DART와 일치). 분기: 4Q24 +80억원(메리츠 2025-02-13), 2Q25 +32억원(메리츠 2025-08-08), 2025년 2분기·4분기 흑자(CJ ENM 보도자료 2026-02-05), 참고 1Q26 -29억원(하나증권 2026-05-08). 공시 대체 지표 당기순손익(CJ ENM 사업보고서 종속기업 요약재무정보, 천원): 2024: -91,812,320; 2025: -42,163,187; 2026 상반기: -33,590,641</t>
        </is>
      </c>
      <c r="BD33" s="41" t="inlineStr">
        <is>
          <t>CJ ENM FIFTH SEASON, LLC 연결(K-IFRS, 12월 결산, CJ ENM 연결조정 제거 전, 원화) — CJ ENM 2022~2025 사업보고서·2026 반기보고서의 주요 종속기업 요약재무정보. 2021은 Endeavor 10-K(US GAAP, USD)라 기준이 다르다. 거래가 2023 회계연도 말(12월)에 있어 인수 전 = 2021·2022, 인수 후 = 2024·2025로 잡았다.</t>
        </is>
      </c>
      <c r="BE33" s="41" t="inlineStr">
        <is>
          <t>2023-12-12 KED: 삼성증권 조민하 "This is a winning deal for all three", 출자금으로 콘텐츠 제작 정상화·이듬해 수익성 개선 기대, CJ ENM 목표주가 88,000원으로 상향; 2024-02-07 4Q23 실적발표 자료: 엔터 부문 'FIFTH SEASON 턴어라운드', 영화드라마 '[FY2024] ... FIFTH SEASON 턴어라운드 목표'; 2023-12-11 CJ ENM 보도자료: '이번 투자는 CJ ENM 산하 스튜디오가 유치한 외부 투자 가운데 역대 최대 규모', 구창근 대표 '글로벌 메이저 스튜디오로 도약 중인 피프스시즌이 일본 최고 엔터테인먼트 기업을 파트너로 맞이하게 돼 기쁘다'; 2024-02-08 딜사이트: CJ ENM 관계자 'CJ ENM이 피프스시즌을 인수할 당시 콘텐츠 제작사가 호황이였지만, 현재는 20~25% 정도 가격이 낮아졌다', '이에 지난해 약 950억원의 손상차손을 반영했다'(기사 재인용; '피프스시즌 투자유치 과정에서 지분가치 하락으로 손상차손을 950억원 반영'은 기자 서술); 2024-03-18 CJ ENM 2023 사업보고서 경영진단: '(주)빌리프랩 지분 매각 및 FIFTH SEASON 유상증자 자금 통한 부채 상환 등 영향으로' 총차입금 3,495억원 감소. (어닝콜 녹취록은 찾지 못해 IR 자료·기사·사업보고서로 대신함)</t>
        </is>
      </c>
      <c r="BF33" s="40" t="inlineStr">
        <is>
          <t>완료</t>
        </is>
      </c>
      <c r="BG33" s="40" t="inlineStr">
        <is>
          <t>2026-10-26</t>
        </is>
      </c>
    </row>
    <row r="34" ht="72" customHeight="1">
      <c r="A34" s="40" t="inlineStr">
        <is>
          <t>K001</t>
        </is>
      </c>
      <c r="B34" s="40" t="inlineStr">
        <is>
          <t>Kakao</t>
        </is>
      </c>
      <c r="C34" s="40" t="inlineStr">
        <is>
          <t>2005-05-27</t>
        </is>
      </c>
      <c r="D34" s="41" t="inlineStr">
        <is>
          <t>Kakao M Corp.</t>
        </is>
      </c>
      <c r="E34" s="40" t="n">
        <v>88</v>
      </c>
      <c r="F34" s="40" t="inlineStr">
        <is>
          <t>False</t>
        </is>
      </c>
      <c r="G34" s="40" t="n"/>
      <c r="H34" s="40" t="inlineStr">
        <is>
          <t>MA⑥</t>
        </is>
      </c>
      <c r="I34" s="40" t="inlineStr">
        <is>
          <t>MA⑥</t>
        </is>
      </c>
      <c r="J34" s="40" t="inlineStr">
        <is>
          <t>같음</t>
        </is>
      </c>
      <c r="K34" s="40" t="inlineStr">
        <is>
          <t>해당 없음</t>
        </is>
      </c>
      <c r="L34" s="40" t="inlineStr">
        <is>
          <t>기타</t>
        </is>
      </c>
      <c r="M34" s="40" t="inlineStr">
        <is>
          <t>편입 전</t>
        </is>
      </c>
      <c r="N34" s="40" t="inlineStr">
        <is>
          <t>Closed</t>
        </is>
      </c>
      <c r="O34" s="42" t="n">
        <v>12.67</v>
      </c>
      <c r="P34" s="41" t="inlineStr">
        <is>
          <t>SK Telecom Co., Ltd. (KOSE:A017670)</t>
        </is>
      </c>
      <c r="Q34" s="41" t="inlineStr">
        <is>
          <t>-</t>
        </is>
      </c>
      <c r="R34" s="41" t="inlineStr">
        <is>
          <t>SK Telecom Co. Ltd. resolved to purchase a 60% interest in YBM Seoul Records on May 27, 2005 for a reported consideration of approximately KRW 29.2 billion ($29.14 million). The number of acquired shares is 4,885,009, or 43.33% of the issued and outstanding shares of YBM Seoul Records, which includes SK Telecom’s option to purchase 4,697,312 new shares of YBM Seoul Records to be issued. SK Telecom intends to exercise such option on the date as agreed upon with YBM Seoul Records. The acquisition price of KRW 12.7 billion ($12.67 million) for the issued and outstanding shares was funded from SK Telecom’s reserved earnings. The conversion was made through www.oanda.com on May 26, 2005.</t>
        </is>
      </c>
      <c r="S34" s="41" t="inlineStr">
        <is>
          <t>Content Production &amp; Investment</t>
        </is>
      </c>
      <c r="T34" s="41" t="inlineStr">
        <is>
          <t>Content Investment / Distribution</t>
        </is>
      </c>
      <c r="U34" s="41" t="inlineStr">
        <is>
          <t>MA-4 외부자 간 거래</t>
        </is>
      </c>
      <c r="V34" s="41" t="n"/>
      <c r="W34" s="41" t="inlineStr">
        <is>
          <t>MA⑥ 외부자 간 거래</t>
        </is>
      </c>
      <c r="X34" s="41" t="n"/>
      <c r="Y34" s="40" t="inlineStr">
        <is>
          <t>False</t>
        </is>
      </c>
      <c r="Z34" s="41" t="inlineStr">
        <is>
          <t>MA⑥ 외부자 간 거래</t>
        </is>
      </c>
      <c r="AA34" s="41" t="inlineStr">
        <is>
          <t>편입 전 (거래 당시 대상회사 ㈜와이비엠서울음반은 민영빈 외 특수관계인이 최대주주인 코스닥 상장사였고 매수자 SK텔레콤도 카카오 그룹과 무관. 대상회사는 이후 ㈜로엔엔터테인먼트로 바뀌어 2016-03-16 카카오가 76.4% 인수 완료(로엔 최대주주변경 공시 20160316900508). 원자료에는 추출 시점(2024-05) 이름 'Kakao M Corp.'으로 들어 있음)</t>
        </is>
      </c>
      <c r="AB34" s="41" t="inlineStr">
        <is>
          <t>완료 (2005-08-11: 구주 4,885,009주 양수에 따른 최대주주 변경 확인, 같은 날 제3자배정 신주 4,697,312주 주금 납입)</t>
        </is>
      </c>
      <c r="AC34" s="41" t="inlineStr">
        <is>
          <t>29,235,561,640원 (공시 기준: 구주 4,885,009주×2,600원=12,701,023,400원 + 제3자배정 신주 4,697,312주×3,520원=16,534,538,240원; 거래 후 SKT 지분 60.00%). 최종 취득원가는 27,873,859천원 (SKT 2005 사업보고서 개별재무제표 주석·타법인출자현황, 취득일 2005-08-11; SKT 20-F 2005 연결주석 'Acquisition cost W 27,874'백만원 = 순자산 공정가치 23,796 + 영업권 4,078) — 공시 금액보다 1,361,703천원 적음</t>
        </is>
      </c>
      <c r="AD34" s="41" t="inlineStr">
        <is>
          <t>원자료 12.67은 구주 대금 12,701,023,400원만 환산한 값과 일치. 공시 총액(구주+신주) 29,235,561,640원 기준 약 29.18, SKT 장부상 최종 취득원가 27,874백만원 기준 약 27.82 (두 값 모두 원자료 설명란 'KRW 29.2 billion ($29.14 million)'에서 역산한 약 1,002원/달러, 2005-05-26 oanda 기준 적용)</t>
        </is>
      </c>
      <c r="AE34" s="41" t="inlineStr">
        <is>
          <t>2005-05-27</t>
        </is>
      </c>
      <c r="AF34" s="41" t="inlineStr">
        <is>
          <t>기준 분류 유지: 구조 축(계보 기준)에서 매수자 SK텔레콤·매도자 민영빈 외 5인(㈜와이비엠시사·정명숙·㈜티엔이·㈜키드랜드·㈜엠비유 포함) 모두 카카오 계보 밖이라 MA⑥, 시점 축은 편입 전. 금액 보정 제안: 원자료 value(12.67)는 구주분만 반영했고, SKT의 실제 투자(구주+신주, 지분 60%)는 공시상 292.4억원(약 2,918만 달러)이며 SKT 장부상 최종 취득원가는 278.7억원(약 2,782만 달러). 차이 13.6억원은 계약서의 '실사결과 30억원 한도내에서 조정가능' 조항에 따른 사후 정산으로 추정되나(추정: 종결일 매도인 보고서는 단가 2,600원 유지), 이를 밝힌 공시는 찾지 못함. 원자료 sellers '-'는 공시상 민영빈 외 5인. 원자료 date(2005-05-27)는 SKT 이사회·공시일과 일치.</t>
        </is>
      </c>
      <c r="AG34" s="41" t="inlineStr">
        <is>
          <t>로엔 계보의 첫 거래(SK텔레콤의 경영권 인수). 이후 K002(2008 RealNetworks 신주 인수) → K004(2013 SK플래닛이 어피너티 SPV에 매각) → K005(2013 RealNetworks 잔여지분 매각) → K009(2016 카카오 인수) → K027(2018 카카오 흡수합병)으로 이어짐. 계약일 2005-05-26(구주 단가 2,600원, 실사 결과 30억원 한도 안에서 조정 가능 조항)·대상회사 이사회 2005-05-26, SKT 이사회·시장 공개 2005-05-27. 신주 발행가 3,520원은 기준주가 10% 할인. 종결일(2005-08-11) 구주 단가는 매도인 민영빈 외 대량보유보고서(20050812000375)와 SKT 임원·주요주주 소유주식보고서(20050812001021) 모두 2,600원으로 기재(SKT 2005-08-13 대량보유보고서는 신주 16,534,538,240원만 기재). 그러나 SKT 2005 사업보고서와 20-F는 취득원가를 27,873,859천원(27,874백만원)으로 적어 공시 금액보다 1,361,703천원 적음 — 실사 조정 정산 여부는 미확인. 신주 납입일은 최초 2005-06-27에서 기업결합신고 등으로 2005-08-11로 늦춰짐(유상증자 정정 20050809000226). SKT는 같은 이사회에서 음악펀드(297억원 출자) 설립도 결의. 인수 후 2008-12 SKT의 온라인 음악서비스 MelOn 사업을 로엔이 24,333백만원에 양수했고(영업양수결정 20081023000234), SKT 대상 제3자배정 6,472,491주 증자로 SKT 지분은 63.48%가 됨(2011-10 최대주주변경 공시). 조사 한계: SKT 어닝콜 녹취록은 찾지 못해 20-F 본문 언급으로 대신함; 발표 직전 SKT 종가는 KRX 정보데이터시스템을 쓰지 않고 보도 등락률과 Yahoo 수정주가 비율로 역산.</t>
        </is>
      </c>
      <c r="AH34" s="41" t="inlineStr">
        <is>
          <t>SK텔레콤㈜ (SK그룹 계열 이동통신 사업자, 유가증권시장 상장; 최대주주 SK㈜ 21.47%; 카카오 그룹과 무관)</t>
        </is>
      </c>
      <c r="AI34" s="41" t="inlineStr">
        <is>
          <t>"경영권 인수" (SKT 타법인출자결정 공시 취득목적) / "음악시장에서의 디지털 유통망 확보 및 신규 디지털 시장 창출에 시너지 창출" (SKT 장래사업계획 공정공시) / "We wanted to acquire a safe source for music content." (SKT 관계자, Korea JoongAng Daily 2005-05-27)</t>
        </is>
      </c>
      <c r="AJ34" s="41" t="inlineStr">
        <is>
          <t>이동통신 서비스. 2004년 별도 매출 9,703,681백만원·영업이익 2,359,581백만원(SKT 2004 사업보고서 요약재무정보). 2004년부터 휴대폰 음악포털 MelOn을 직접 운영(Korea JoongAng Daily 2005-05-27: 'SK Telecom currently operates Melon')</t>
        </is>
      </c>
      <c r="AK34" s="41" t="inlineStr">
        <is>
          <t>인접</t>
        </is>
      </c>
      <c r="AL34" s="41" t="inlineStr">
        <is>
          <t>SKT의 주력은 이동통신이지만 자사 음악 플랫폼 MelOn에 공급할 음원을 가진 음반 제작·유통사를 인수 — 플랫폼에 콘텐츠를 공급하는 같은 가치사슬의 인접 영역(공정공시: '음악시장에서의 투자,제작,유통의 선순환 구조를 정착'). 그룹 정점 기준: 거래 당시 카카오 그룹과 무관한 편입 전 외부자 간 거래라 카카오 기준 판단은 해당 없음.</t>
        </is>
      </c>
      <c r="AM34" s="41" t="inlineStr">
        <is>
          <t>14,020,705백만원 (SKT 별도, 2004-12-31; 대상회사 최대주주변경 공시 20050811000382의 '변경후 최대주주 주요재무현황' 및 SKT 2004 사업보고서 요약재무정보)</t>
        </is>
      </c>
      <c r="AN34" s="41" t="inlineStr">
        <is>
          <t>acq_total_assets와 같음 (SKT 자신이 상장 지배회사). 단 acq_total_assets는 별도 기준이고, 연결 총자산은 14,283,357,730천원 (SKT 연결, 2004-12-31; 연결감사보고서 20050429001477, 2005-04-30 제출로 발표일 전에 공개됨)</t>
        </is>
      </c>
      <c r="AO34" s="41" t="inlineStr">
        <is>
          <t>계산: 0.21 (29,235,561,640원 / SKT 별도 총자산 14,020,705백만원, 2004-12-31)</t>
        </is>
      </c>
      <c r="AP34" s="41" t="inlineStr">
        <is>
          <t>1.11 (SKT 공시값 — 분자가 2005년 당해 사업연도 취득누계 78,935,561,640원으로 영화·음악 펀드 출자 포함) / 계산: 본건만 0.41 (29,235,561,640원 / 공시상 자기자본 7,108,589,651,380원)</t>
        </is>
      </c>
      <c r="AQ34" s="41" t="inlineStr">
        <is>
          <t>추정: 약 14.2조원 (2005-05-27 종가 176,500원이 2% 상승이라는 보도에서 역산한 2005-05-26 종가 약 173,000원 × 발행주식 82,276,711주(2005-03-31, 자기주식 포함)); 참고 계산: 2005-05-27 종가 기준 14,521,839,491,500원</t>
        </is>
      </c>
      <c r="AR34" s="41" t="inlineStr">
        <is>
          <t>총자산·자기자본은 SKT 공시(타법인출자결정 20050526800049, 대상회사 최대주주변경 20050811000382)와 SKT 2004 사업보고서(20050331001369)의 별도 기준값. 발행주식수는 SKT 2005년 1분기보고서(20050513002159). 주가는 Korea JoongAng Daily(2005-05-27) 보도 — KRX 정보데이터시스템은 로그인 요구로 조회하지 못함.</t>
        </is>
      </c>
      <c r="AS34" s="41" t="inlineStr">
        <is>
          <t>KRX:017670</t>
        </is>
      </c>
      <c r="AT34" s="41" t="inlineStr">
        <is>
          <t>인수 주체 SK텔레콤이 유가증권시장 상장사. 대상회사 ㈜와이비엠서울음반도 코스닥 상장사(KRX:016170 — 이후 서울음반·로엔·카카오엠, 2018-09 카카오 합병으로 상장폐지)라 대상회사 주가 반응도 분석 가능(2005-05-27 매매거래정지 공시, 이후 상한가 5,650원 마감 보도; 2005-05-30·31 이상급등종목 지정예고·지정).</t>
        </is>
      </c>
      <c r="AU34" s="41" t="inlineStr">
        <is>
          <t>2005-05-27: DART 공시(대상회사 '최대주주 보유지분 주식 및 경영권양수도 계약 체결'·유상증자결정, SKT 타법인출자결정·장래사업계획 공정공시)와 SKT 보도자료(오전 10시) 동시 공개, 같은 날 코스닥시장본부 매매거래정지. 공식 발표 전 인수설 보도나 조회공시는 대상회사 공시 목록(2005-01~05)에서 확인되지 않음.</t>
        </is>
      </c>
      <c r="AV34" s="41" t="inlineStr">
        <is>
          <t>1978-10: 서울음반 설립(대표 민영빈); 1982-07: ㈜서울음반 법인 설립; 2000-07: ㈜와이비엠서울음반으로 상호 변경; 2000-12: 공모 증자·코스닥 등록; 2003-06: ㈜국제음반 흡수합병; 2004-03: 제3자배정 증자(자본금 56.4억원); 2003~2004: 2년 연속 영업손실(2003 △7.9억원, 2004 △12.4억원); 2004~2005: SKT가 MelOn 운영하며 음원 확보처를 찾음(인수 배경)</t>
        </is>
      </c>
      <c r="AW34" s="41" t="inlineStr">
        <is>
          <t>2005-07-29: 임시주총에서 SKT 측 이사(서성원·안승윤)·감사(김영철) 선임, ㈜서울음반으로 상호 변경(최대주주 변동에 따른 소속기업집단 변경), 각자대표 민영빈 사임으로 함용일 단독 대표; 2005-08-11: 구주 양수·신주 납입 완료, 최대주주 SKT(60.00%), SKT 연결 편입(최종 취득원가 27,874백만원, 영업권 4,078백만원 5년 상각); 2005-10: SK 계열 편입; 2007-06: 대표 함용일 사임, 신원수 취임; 2008-03: CD·MC 생산사업부 등 ㈜서울미디어에 영업양도, ㈜로엔엔터테인먼트로 상호 변경; 2008-12: SKT로부터 MelOn 사업 양수(24,333백만원)·SKT 대상 6,472,491주 증자, RealNetworks 대상 2,848,679주 증자(K002); 2011-10-05: SKT 물적분할로 신설된 SK플래닛이 63.48% 승계; 2013-09-10: SK플래닛이 52.56%를 어피너티 SPV(Star Invest)에 매각(K004), 2013-12 SK 계열 제외; 2016-03-16: 카카오가 76.4% 인수(K009); 2018-03: ㈜카카오엠으로 상호 변경; 2018-09-01: ㈜카카오에 흡수합병되어 소멸(K027)</t>
        </is>
      </c>
      <c r="AX34" s="41" t="inlineStr">
        <is>
          <t>확인 안 됨 (SKT 2005·2006·2007·2008 사업보고서 개별재무제표 지분법 주석 확인: 취득원가 27,873,859천원 중 투자차액(영업권 상당) 4,077,843천원을 5년 정액상각(2005 407,784천원, 2006·2007 각 815,569천원, 2008 815,568천원)했고 별도 손상차손 항목 없음. 장부가 2005말 27,242,039 → 2006말 25,995,427 → 2007말 21,414,565 → 2008말 35,894,688천원(2008-12 증자 29,999,996천원 참여 포함). SKT 20-F 2005~2007 연결주석도 영업권 4,078백만원의 5년 상각만 기재. K-GAAP상 영업권 상각이며 손상 인식은 확인되지 않음)</t>
        </is>
      </c>
      <c r="AY34" s="41" t="inlineStr">
        <is>
          <t>매수자가 그룹 계보 밖(MA⑥)이라 그룹의 손상을 따지지 않음</t>
        </is>
      </c>
      <c r="AZ34" s="41" t="inlineStr">
        <is>
          <t>2003: 23,896,585천원; 2004: 27,566,806천원</t>
        </is>
      </c>
      <c r="BA34" s="41" t="inlineStr">
        <is>
          <t>2005: 24,174,597천원; 2006: 31,485,153천원; 최근(독립 법인으로서 마지막 완전 회계연도) 2017: 580,332,777천원(연결)</t>
        </is>
      </c>
      <c r="BB34" s="41" t="inlineStr">
        <is>
          <t>2003: △793,444천원; 2004: △1,244,796천원</t>
        </is>
      </c>
      <c r="BC34" s="41" t="inlineStr">
        <is>
          <t>2005: △5,850,818천원; 2006: △707,710천원; 2017: 102,737,129천원(연결)</t>
        </is>
      </c>
      <c r="BD34" s="41" t="inlineStr">
        <is>
          <t>2003~2006은 별도·K-GAAP(12월 결산) — 와이비엠서울음반 2004 사업보고서(20050331000388)와 로엔 2008 사업보고서(20090331002153)의 요약재무정보. 2017은 연결·K-IFRS — 카카오엠 2017 사업보고서(20180330003970). 2008년 생산사업부 양도와 MelOn 사업 양수로 사업 구성이 크게 바뀌어 2005~2006과 2017은 직접 비교하기 어려움. 대상회사는 2018-09-01 카카오에 합병돼 소멸(이후 실적은 K009·K027 기록).</t>
        </is>
      </c>
      <c r="BE34" s="41" t="inlineStr">
        <is>
          <t>SKT 20-F 2005(2006-06-30 제출) 사업 설명: 'Through our acquisition of YBM, we are able to offer customers of our MelOn service access to an expanded digital music contents pool' — 인수가를 'Won 27.9 billion'으로 기재, 같은 문서 연결주석의 인수 목적 'In order to produce and distribute music product and secure larger content pool'; SKT 20-F 2006(2007-06-29 제출): 'Through our investments in companies such as iHQ and Seoul Records, we are able to offer customers of our GXG, Cizle and MelOn portal services access to an expanded range of ... music-related digital contents'. 어닝콜 녹취록·실적발표 자료에서 서울음반을 다룬 언급은 찾지 못함. 발표 당시 SKT 장래사업계획 공정공시(2005-05-27): '디지털 음악과 오프라인 투자/배급을 겸하는 종합 음악 회사로 발전시켜 나간다는 계획', 대표 함용일 유임 방침</t>
        </is>
      </c>
      <c r="BF34" s="40" t="inlineStr">
        <is>
          <t>완료</t>
        </is>
      </c>
      <c r="BG34" s="40" t="inlineStr">
        <is>
          <t>2026-10-26</t>
        </is>
      </c>
    </row>
    <row r="35" ht="72" customHeight="1">
      <c r="A35" s="40" t="inlineStr">
        <is>
          <t>K002</t>
        </is>
      </c>
      <c r="B35" s="40" t="inlineStr">
        <is>
          <t>Kakao</t>
        </is>
      </c>
      <c r="C35" s="40" t="inlineStr">
        <is>
          <t>2009-02-18</t>
        </is>
      </c>
      <c r="D35" s="41" t="inlineStr">
        <is>
          <t>Kakao M Corp.</t>
        </is>
      </c>
      <c r="E35" s="40" t="n">
        <v>102</v>
      </c>
      <c r="F35" s="40" t="inlineStr">
        <is>
          <t>False</t>
        </is>
      </c>
      <c r="G35" s="40" t="n"/>
      <c r="H35" s="40" t="inlineStr">
        <is>
          <t>MA⑥</t>
        </is>
      </c>
      <c r="I35" s="40" t="inlineStr">
        <is>
          <t>MA⑥</t>
        </is>
      </c>
      <c r="J35" s="40" t="inlineStr">
        <is>
          <t>같음</t>
        </is>
      </c>
      <c r="K35" s="40" t="inlineStr">
        <is>
          <t>해당 없음</t>
        </is>
      </c>
      <c r="L35" s="40" t="inlineStr">
        <is>
          <t>일치</t>
        </is>
      </c>
      <c r="M35" s="40" t="inlineStr">
        <is>
          <t>편입 전</t>
        </is>
      </c>
      <c r="N35" s="40" t="inlineStr">
        <is>
          <t>Closed</t>
        </is>
      </c>
      <c r="O35" s="42" t="n">
        <v>9.91</v>
      </c>
      <c r="P35" s="41" t="inlineStr">
        <is>
          <t>RealNetworks, Inc.</t>
        </is>
      </c>
      <c r="Q35" s="41" t="inlineStr">
        <is>
          <t>SK Telecom Co., Ltd. (KOSE:A017670)</t>
        </is>
      </c>
      <c r="R35" s="41" t="inlineStr">
        <is>
          <t>RealNetworks Inc. (NasdaqGS: RNWK) acquired 11.58% stake in LOEN Entertainment Inc (KOSE: A016170) from SK Telecom Co. Ltd. (KOSE: A017670) for $9.9 million in the fourth quarter of 2008.</t>
        </is>
      </c>
      <c r="S35" s="41" t="inlineStr">
        <is>
          <t>Content Production &amp; Investment</t>
        </is>
      </c>
      <c r="T35" s="41" t="inlineStr">
        <is>
          <t>Content Investment / Distribution</t>
        </is>
      </c>
      <c r="U35" s="41" t="inlineStr">
        <is>
          <t>MA-4 외부자 간 거래</t>
        </is>
      </c>
      <c r="V35" s="41" t="n"/>
      <c r="W35" s="41" t="inlineStr">
        <is>
          <t>MA⑥ 외부자 간 거래</t>
        </is>
      </c>
      <c r="X35" s="41" t="n"/>
      <c r="Y35" s="40" t="inlineStr">
        <is>
          <t>False</t>
        </is>
      </c>
      <c r="Z35" s="41" t="inlineStr">
        <is>
          <t>MA⑥ 외부자 간 거래</t>
        </is>
      </c>
      <c r="AA35" s="41" t="inlineStr">
        <is>
          <t>편입 전 (거래 당시 로엔은 SK텔레콤의 자회사, 매수자 RealNetworks는 미국 상장사로 모두 카카오 그룹 밖; 로엔은 2016-03-16 카카오 인수 완료)</t>
        </is>
      </c>
      <c r="AB35" s="41" t="inlineStr">
        <is>
          <t>완료 (2008-12-24 주금 납입, 2008-12-25 신주 2,848,679주 취득으로 주요주주 등재; 2008-12-30 로엔 주요주주변경 공시)</t>
        </is>
      </c>
      <c r="AC35" s="41" t="inlineStr">
        <is>
          <t>USD 9,900,000 (=13,203,627,165원: 로엔 제3자배정 신주 2,848,679주×4,635원, 납입일 최초고시환율 1,333.7원/달러로 확정; 취득 후 지분 11.26%)</t>
        </is>
      </c>
      <c r="AD35" s="41" t="inlineStr">
        <is>
          <t>원자료와 일치 (9.9)</t>
        </is>
      </c>
      <c r="AE35" s="41" t="inlineStr">
        <is>
          <t>2008-10-31</t>
        </is>
      </c>
      <c r="AF35" s="41" t="inlineStr">
        <is>
          <t>분류는 유지(MA⑥)하되 거래 구조 정정: 원자료 sellers 'SK Telecom'과 설명란 'acquired 11.58% stake ... from SK Telecom'은 공시와 다름. DART 공시상 RealNetworks는 SKT의 구주가 아니라 로엔이 새로 발행한 제3자배정 신주 2,848,679주(11.26%)를 인수했고, 상대방은 발행회사 로엔(당시 SKT 자회사). 새 기준(구조 축=계보 기준): 매수자 RealNetworks는 카카오 계보 밖이고, 신주 발행으로 지분이 희석된 기존 지배주주 SKT도 계보 밖이라 MA⑥ 유지(대상회사 로엔 자체는 판정 기준이 아님 — K001도 같은 방식). 원자료 date(2009-02-18)는 RealNetworks–SKT 전략적 제휴 확대 보도자료(2009-02-16) 무렵으로 보이며 실제 거래 완료는 2008-12-24~25, 원자료 설명란도 '4분기 2008'로 적음. 지분율은 공시상 11.26%(원자료 11.58%와 다름).</t>
        </is>
      </c>
      <c r="AG35" s="41" t="inlineStr">
        <is>
          <t>K001(2005 SKT 인수)과 K005(2013 RealNetworks 잔여지분 매각) 사이 단계. 같은 시기 로엔은 SKT로부터 MelOn 사업을 24,333백만원에 양수했고(영업양수결정 2008-10-23), 대금 마련을 위해 SKT(6,472,491주, 29,999,995,785원)와 RealNetworks(2,848,679주)에 제3자배정 증자 — RealNetworks 대상 증자의 목적이 'MelOn사업 등 디지털 음악 서비스 사업 고도화를 위한 운영 자금 마련 및 당 사업 관련 해외 유사 사업자와의 전략적 Partnership 구축'으로 공시돼 MelOn 이전과 한 묶음(SK그룹 내부 재편인 MelOn 양수·SKT 증자는 원자료에 별도 행이 없음). 최초 공시(2008-11-03)는 2,710,485주(12,563,097,975원, 1,269원/달러)였으나 달러 고정 금액이라 납입일 환율로 2008-12-24 정정. RealNetworks는 2006년 WiderThan 인수 이후 SKT에 링백톤·음악주문형(MOD) 등을 공급하는 ASP 사업자(10-K 2008: 2007년 SKT가 연결 매출의 약 13%). 2012-05~09 장내매도로 11.26%→8.83%(2,234,221주)로 줄였고 2013-11-07 잔여분을 Star Invest에 매각(K005). SKT가 2009년 5.5%였던 로엔 대상 청구수납대행 수수료율을 2010~2011년 1.1%로 낮춰 약 52억원을 지원한 것이 부당지원으로 판단돼 2021년 공정위 시정명령을 받았다는 보도(뉴스토마토 2021-07-14)가 있음. 조사 한계: RNWK 발표 직전 종가는 무료 시세원(stooq 봇 검증, Yahoo 상장폐지 종목 데이터 없음, macrotrends 차단)으로 확인하지 못해 10-K의 분기 고저가로 범위만 추정; 어닝콜 녹취록 미확인.</t>
        </is>
      </c>
      <c r="AH35" s="41" t="inlineStr">
        <is>
          <t>RealNetworks, Inc. (미국 시애틀 소재, NASDAQ:RNWK 상장 디지털미디어·소프트웨어 기업; 카카오 그룹과 무관)</t>
        </is>
      </c>
      <c r="AI35" s="41" t="inlineStr">
        <is>
          <t>"MelOn사업 등 디지털 음악 서비스 사업 고도화를 위한 운영 자금 마련 및 당 사업 관련 해외 유사 사업자와의 전략적 Partnership 구축" (로엔 유상증자결정 공시, 제3자배정 증자의 목적) / "to develop and market digital music offerings" (RealNetworks 보도자료 2009-02-16 'SK Telecom and RealNetworks Expand Strategic Alliance')</t>
        </is>
      </c>
      <c r="AJ35" s="41" t="inlineStr">
        <is>
          <t>디지털 미디어 소프트웨어·서비스(RealPlayer, Rhapsody 음악 구독, 캐주얼 게임, 통신사 대상 링백톤·음악주문형 ASP). 2008년 연결 매출 USD 604,810천(10-K 2008)</t>
        </is>
      </c>
      <c r="AK35" s="41" t="inlineStr">
        <is>
          <t>인접</t>
        </is>
      </c>
      <c r="AL35" s="41" t="inlineStr">
        <is>
          <t>RealNetworks는 SKT의 MelOn 음악주문형 서비스를 운영하는 기술·서비스 공급자로, 그 서비스를 넘겨받는 로엔에 소수지분 투자 — 같은 디지털 음악 가치사슬의 인접 영역. 그룹 정점 기준: 편입 전 외부자 간 거래라 카카오 기준 판단은 해당 없음.</t>
        </is>
      </c>
      <c r="AM35" s="41" t="inlineStr">
        <is>
          <t>USD 1,275,442천 (RealNetworks 연결, 2007-12-31; 10-K 2008 비교 재무상태표). 참고: 2008-12-31 USD 789,013천</t>
        </is>
      </c>
      <c r="AN35" s="41" t="inlineStr">
        <is>
          <t>acq_total_assets와 같음 (RealNetworks 자신이 상장사)</t>
        </is>
      </c>
      <c r="AO35" s="41" t="inlineStr">
        <is>
          <t>계산: 0.78 (USD 9.9백만 / 2007-12-31 연결 총자산 USD 1,275.442백만)</t>
        </is>
      </c>
      <c r="AP35" s="41" t="inlineStr">
        <is>
          <t>계산: 1.13 (USD 9.9백만 / 2007-12-31 연결 자기자본 USD 875.104백만)</t>
        </is>
      </c>
      <c r="AQ35" s="41" t="inlineStr">
        <is>
          <t>추정: 약 3.9억~6.9억 달러 (2008년 4분기 주가 범위 $2.93~$5.12 × 발행주식 134,358,494주(2009-01-31), 10-K 2008). 발표 직전 거래일 종가는 미확인</t>
        </is>
      </c>
      <c r="AR35" s="41" t="inlineStr">
        <is>
          <t>RealNetworks 10-K 2008(SEC accession 0000950134-09-004088)의 재무상태표(2008·2007년말)·Item 5 분기별 주가표·표지 발행주식수. 직전 회계연도말(2007-12-31) 기준으로 계산.</t>
        </is>
      </c>
      <c r="AS35" s="41" t="inlineStr">
        <is>
          <t>NASDAQ:RNWK</t>
        </is>
      </c>
      <c r="AT35" s="41" t="inlineStr">
        <is>
          <t>인수 주체 RealNetworks가 NASDAQ 상장사(2022-12-21 비상장화 합병 완료, 2022-12-22부터 거래정지·상장폐지 — 8-K 0001046327-22-000089). 대상회사 로엔도 코스닥 상장(KRX:016170): 이사회 전일 2008-10-30 종가 4,800원, 발행가 4,635원(네이버 금융 차트 데이터).</t>
        </is>
      </c>
      <c r="AU35" s="41" t="inlineStr">
        <is>
          <t>2008-11-03: DART 로엔 '유상증자결정'(RealNetworks 대상 제3자배정, 이사회 2008-10-31). 선행 공시로 2008-10-23 로엔의 MelOn 영업양수·SKT 대상 증자 결정이 있었음. 별도 인수설 보도는 찾지 못함.</t>
        </is>
      </c>
      <c r="AV35" s="41" t="inlineStr">
        <is>
          <t>2005-08: SKT가 서울음반 60% 인수(K001); 2006: RealNetworks가 WiderThan을 인수하며 SKT와 링백톤·MOD 거래 관계 확보(10-K 2008); 2006~2007: 로엔(서울음반) 영업손실(2006 △7.1억원, 2007 △38.9억원); 2008-03: CD·MC 생산사업부 양도, ㈜로엔엔터테인먼트로 상호 변경; 2008-10-23: SKT의 MelOn 사업 양수(양수가 24,333백만원)와 SKT 대상 증자 결정</t>
        </is>
      </c>
      <c r="AW35" s="41" t="inlineStr">
        <is>
          <t>2008-12-31: MelOn 영업양수 종결; 2009-01-29: 영업양수 반대주주 주식매수청구 1,033,313주(5,116백만원) 취득; 2009-02-16: RealNetworks–SKT 전략적 제휴 확대(MelOn MOD 등 운영) 발표; 2010~2011: SKT가 MelOn 정산수수료를 1.1%로 인하(2021년 공정위 부당지원 판단·시정명령, 보도); 2011-10: 최대주주가 SK플래닛으로 변경; 2012-05~09: RealNetworks 장내매도로 8.83%까지 축소(현금 640만 달러, 10-K 2013); 2013-11-07: 잔여 2,234,221주를 Star Invest에 주당 14,000원에 매각(K005, 세전 처분이익 2,140만 달러); 2016-03: 카카오 인수(K009); 2018-09-01: 카카오에 흡수합병(K027); 2022-12-21: RealNetworks 비상장화</t>
        </is>
      </c>
      <c r="AX35" s="41" t="inlineStr">
        <is>
          <t>없음으로 확인 (RealNetworks는 로엔 지분을 매도가능증권으로 공정가치 평가 — 2008-12-31 장부가 920만 달러(원가 990만 달러)의 차이는 기타포괄손익 처리, 10-K 2008; 10-Q 2013 3분기의 공개주식 원가 합계 860만 달러(J-Stream 포함)가 잔여 2,234,221주의 비례 원가(약 776만 달러)와 J-Stream 원가에 맞아 원가 감액(손상)이 없었음을 뒷받침; 2013-11 전량 매각하며 세전 처분이익 2,140만 달러 인식, 10-K 2013)</t>
        </is>
      </c>
      <c r="AY35" s="41" t="inlineStr">
        <is>
          <t>매수자가 그룹 계보 밖(MA⑥)이라 그룹의 손상을 따지지 않음</t>
        </is>
      </c>
      <c r="AZ35" s="41" t="inlineStr">
        <is>
          <t>2006: 31,485,153천원; 2007: 34,251,941천원 (참고 2008: 30,797,083천원)</t>
        </is>
      </c>
      <c r="BA35" s="41" t="inlineStr">
        <is>
          <t>2009: 101,427,760천원; 2010: 138,980,373천원; 최근(독립 법인으로서 마지막 완전 회계연도) 2017: 580,332,777천원(연결)</t>
        </is>
      </c>
      <c r="BB35" s="41" t="inlineStr">
        <is>
          <t>2006: △707,710천원; 2007: △3,893,491천원 (참고 2008: 294,862천원)</t>
        </is>
      </c>
      <c r="BC35" s="41" t="inlineStr">
        <is>
          <t>2009: 6,360,184천원; 2010: 16,350,526천원(K-GAAP; K-IFRS 재작성 17,599,475천원); 2017: 102,737,129천원(연결)</t>
        </is>
      </c>
      <c r="BD35" s="41" t="inlineStr">
        <is>
          <t>거래 완료가 회계연도 말(2008-12-24~25)이라 인수 전 = 2006·2007, 인수 후 = 2009·2010으로 잡고 2008은 참고로 병기. 2006~2010은 별도·K-GAAP(로엔 2010 사업보고서 20110331002940 요약재무정보), 2010 K-IFRS 재작성치는 2012 사업보고서(20130329002149), 2017은 연결·K-IFRS(20180330003970). 2009년 매출 급증은 MelOn 사업 양수 효과로 본 거래 효과와 구분되지 않음.</t>
        </is>
      </c>
      <c r="BE35" s="41" t="inlineStr">
        <is>
          <t>2009-02-16 RealNetworks 보도자료: 로엔 지분은 'collaborate and innovate on digital music initiatives'의 기반; RealNetworks 10-K 2013: 로엔으로부터 매출 2011 2,030만·2012 1,810만·2013 2,640만 달러(로엔은 링백톤·음악주문형 등 ASP 서비스 고객), 2013-11 잔여 지분 매각으로 현금 2,920만 달러·세전이익 2,140만 달러; RealNetworks 2013년 4분기 실적발표(8-K 첨부, 2014-02-05): 'The increase primarily reflects a net gain of $21.4 million from the sale of its investment in LoEn'; RealNetworks 10-Q(2013 3분기): 2013년 1~9월 로엔 매출 1,730만 달러. 어닝콜 녹취록은 확인하지 못함</t>
        </is>
      </c>
      <c r="BF35" s="40" t="inlineStr">
        <is>
          <t>부분</t>
        </is>
      </c>
      <c r="BG35" s="40" t="inlineStr">
        <is>
          <t>2026-10-26</t>
        </is>
      </c>
    </row>
    <row r="36" ht="72" customHeight="1">
      <c r="A36" s="40" t="inlineStr">
        <is>
          <t>K003</t>
        </is>
      </c>
      <c r="B36" s="40" t="inlineStr">
        <is>
          <t>Kakao</t>
        </is>
      </c>
      <c r="C36" s="40" t="inlineStr">
        <is>
          <t>2013-06-25</t>
        </is>
      </c>
      <c r="D36" s="41" t="inlineStr">
        <is>
          <t>GSPark24.Co.,Ltd</t>
        </is>
      </c>
      <c r="E36" s="40" t="n">
        <v>105</v>
      </c>
      <c r="F36" s="40" t="inlineStr">
        <is>
          <t>False</t>
        </is>
      </c>
      <c r="G36" s="40" t="n"/>
      <c r="H36" s="40" t="inlineStr">
        <is>
          <t>MA⑥</t>
        </is>
      </c>
      <c r="I36" s="40" t="inlineStr">
        <is>
          <t>MA⑥</t>
        </is>
      </c>
      <c r="J36" s="40" t="inlineStr">
        <is>
          <t>같음</t>
        </is>
      </c>
      <c r="K36" s="40" t="inlineStr">
        <is>
          <t>해당 없음</t>
        </is>
      </c>
      <c r="L36" s="40" t="inlineStr">
        <is>
          <t>일치</t>
        </is>
      </c>
      <c r="M36" s="40" t="inlineStr">
        <is>
          <t>편입 전</t>
        </is>
      </c>
      <c r="N36" s="40" t="inlineStr">
        <is>
          <t>Closed</t>
        </is>
      </c>
      <c r="O36" s="42" t="n">
        <v>8.94</v>
      </c>
      <c r="P36" s="41" t="inlineStr">
        <is>
          <t>GS Energy Corporation</t>
        </is>
      </c>
      <c r="Q36" s="41" t="inlineStr">
        <is>
          <t>GS Caltex Corporation</t>
        </is>
      </c>
      <c r="R36" s="41" t="inlineStr">
        <is>
          <t>GS Energy Corporation agreed to acquire 50% stake in GS Park 24 Co., Ltd. from GS Caltex Corp. for KRW 10.3 billion on June 20, 2013. GS Energy will acquire 2.3 million shares for KRW 4,495.2 per share. The Board of Directors of GS Park 24 passed a resolution for the transaction on June 20, 2013. The transaction is expected to close on June 28, 2013.</t>
        </is>
      </c>
      <c r="S36" s="41" t="inlineStr">
        <is>
          <t>Logistics &amp; Space Infrastructure</t>
        </is>
      </c>
      <c r="T36" s="41" t="inlineStr">
        <is>
          <t>Real Estate / Space / Facility</t>
        </is>
      </c>
      <c r="U36" s="41" t="inlineStr">
        <is>
          <t>MA-4 외부자 간 거래</t>
        </is>
      </c>
      <c r="V36" s="41" t="n"/>
      <c r="W36" s="41" t="inlineStr">
        <is>
          <t>MA⑥ 외부자 간 거래</t>
        </is>
      </c>
      <c r="X36" s="41" t="n"/>
      <c r="Y36" s="40" t="inlineStr">
        <is>
          <t>False</t>
        </is>
      </c>
      <c r="Z36" s="41" t="inlineStr">
        <is>
          <t>MA⑥ 외부자 간 거래</t>
        </is>
      </c>
      <c r="AA36" s="41" t="inlineStr">
        <is>
          <t>편입 전 (대상회사 GS파크24는 2022-06-08 카카오모빌리티가 100% 인수하며 카카오 계열로 편입; 매수자 GS에너지·매도자 GS칼텍스는 카카오 계보와 무관한 GS그룹 회사. 근거: 케이엠파크 2022 감사보고서 '2022년 6월 8일자로 당사의 지배기업이 주식화사 카카오모빌리티로 변경', 접수번호 20230403002769)</t>
        </is>
      </c>
      <c r="AB36" s="41" t="inlineStr">
        <is>
          <t>완료 (2013-06-28)</t>
        </is>
      </c>
      <c r="AC36" s="41" t="inlineStr">
        <is>
          <t>10,339,000,000원 (10,339백만원; 2,300,000주 × 4,495.2원, 지분 50%)</t>
        </is>
      </c>
      <c r="AD36" s="41" t="inlineStr">
        <is>
          <t>원자료와 일치 (10,339백만원 ÷ 8.94 = 약 1,156.5원/USD로 2013-06 환율 수준과 부합)</t>
        </is>
      </c>
      <c r="AE36" s="41" t="inlineStr">
        <is>
          <t>2013-06-25</t>
        </is>
      </c>
      <c r="AF36" s="41" t="inlineStr">
        <is>
          <t>기준 분류 유지: 매수자 GS에너지(주)와 매도자 GS칼텍스(주)가 모두 GS그룹 계열사로 카카오 계보 밖이다(GS그룹 입장에서는 계열사 간 지분 이전). 금액·완료일은 양측 공정거래법 공시(20130625000090, 20130626000012)와 대상회사 최대주주 변동 공시(20130701000201)로 확인했고 원자료 설명란과 같다.</t>
        </is>
      </c>
      <c r="AG36" s="41" t="inlineStr">
        <is>
          <t>편입 전 거래: 대상회사 GS파크24(현 ㈜케이엠파크)는 2006년 설립된 주차장 운영 회사로 2012년 말 GS칼텍스·일본 Park24 Co.(TSE:4666)가 50:50으로 보유한 합작사였고, 이 거래로 GS칼텍스 몫 50%가 GS에너지로 옮겨갔다(Park24 50%는 유지). 같은 묶음의 K061(2021-09-15 GS리테일이 Park24 보유 50%를 250억원에 취득해 100%화)과 K065(카카오모빌리티의 100% 인수, 2022-06-08 완료, 650억원)가 이 회사의 후속 소유 변경이다. 그 사이 2018-12 GS에너지가 보유 50%를 GS리테일에 165억원(주당 7,174원)에 넘겼다(대상회사 공시 변동일 2018-12-20, GS에너지 2018 사업보고서는 거래 종결 2019-01-21로 기재). 카카오 관점에서 이 거래는 편입 9년 전 GS그룹 내부의 지분 이전이므로 카카오 M&amp;A 효과 분석에는 맥락 정보로만 쓰는 것이 적절하다. 사명이 케이엠파크로 바뀐 정확한 날짜는 확인하지 못했다(2022-07-08 공시부터 ㈜케이엠파크 사용). collect_status 부분 사유: earnings_call_note 미확인(GS에너지 비상장, ㈜GS IR 자료는 찾아보지 않음).</t>
        </is>
      </c>
      <c r="AH36" s="41" t="inlineStr">
        <is>
          <t>지에스에너지(주) (GS그룹 에너지 부문 중간지주회사, 2012-01-03 ㈜GS에서 물적분할 설립, 비상장; 카카오 계보 밖)</t>
        </is>
      </c>
      <c r="AI36" s="41" t="inlineStr">
        <is>
          <t>"지분 취득" (GS에너지 공정거래법 공시 '특수관계인으로부터 주식의 취득' 취득목적) / "핵심 사업 집중" (GS칼텍스 공정거래법 공시 '특수관계인에 대한 주식의 처분' 처분목적)</t>
        </is>
      </c>
      <c r="AJ36" s="41" t="inlineStr">
        <is>
          <t>에너지 지주회사: "GS칼텍스(주) 및 GS파워(주) 등 13개의 자회사를 보유"하는 지주회사로 정유(GS칼텍스 50%)·발전(GS파워 50%)·도시가스 등 에너지 자회사 관리 (GS에너지 2013년 1분기보고서)</t>
        </is>
      </c>
      <c r="AK36" s="41" t="inlineStr">
        <is>
          <t>비핵심</t>
        </is>
      </c>
      <c r="AL36" s="41" t="inlineStr">
        <is>
          <t>주차장 운영은 GS에너지의 에너지(정유·발전·가스) 사업과 다른 영역이며, 매도자 GS칼텍스도 처분 목적을 '핵심 사업 집중'으로 밝혔다. 그룹 정점 카카오 기준으로도 2013년 당시 카카오는 모바일 메신저·플랫폼 회사로 주차 사업을 하지 않았다(카카오 측 관련성은 2022년 카카오모빌리티 인수 이후 생긴다).</t>
        </is>
      </c>
      <c r="AM36" s="41" t="inlineStr">
        <is>
          <t>6,766,491백만원 (GS에너지 연결, 2013-03-31; 별도 5,565,196백만원)</t>
        </is>
      </c>
      <c r="AN36" s="41" t="inlineStr">
        <is>
          <t>12,712,426백만원 (㈜GS 연결, 2012-12-31)</t>
        </is>
      </c>
      <c r="AO36" s="41" t="inlineStr">
        <is>
          <t>계산: 0.15 (10,339 ÷ 6,766,491백만원, GS에너지 2013-03-31 연결 총자산; 별도 기준 10,339 ÷ 5,565,196 = 0.19)</t>
        </is>
      </c>
      <c r="AP36" s="41" t="inlineStr">
        <is>
          <t>계산: 0.22 (10,339 ÷ 4,635,886백만원, GS에너지 2013-03-31 연결 자본총계; 별도 기준 10,339 ÷ 3,810,309 = 0.27)</t>
        </is>
      </c>
      <c r="AQ36" s="41" t="inlineStr">
        <is>
          <t>계산: 4,617,894,286,600원 (㈜GS 보통주, 2013-06-24 종가 49,700원 × 92,915,378주); 우선주 포함 시 4,663,407,349,600원 (우선주 25,500원 × 1,784,826주 가산)</t>
        </is>
      </c>
      <c r="AR36" s="41" t="inlineStr">
        <is>
          <t>거래 규모가 작아 주요사항보고서가 없으므로 비율은 직접 계산했다. GS에너지 총자산·자본은 2013년 1분기보고서(20130515000401) 요약재무정보(2013-03-31), ㈜GS 연결 총자산과 발행주식수는 2012 사업보고서(20130329001639, 2012-12-31 기준). 주가는 Yahoo Finance 차트 API 078930.KS·078935.KS의 2013-06-24(최초 공시 2013-06-25 직전 거래일) 종가이며, ㈜GS는 이후 액면분할이 없어 조정 없이 썼다. 발행주식수가 2013-06 시점과 같은지는 별도로 확인하지 않았다.</t>
        </is>
      </c>
      <c r="AS36" s="41" t="inlineStr">
        <is>
          <t>KRX:078930</t>
        </is>
      </c>
      <c r="AT36" s="41" t="inlineStr">
        <is>
          <t>인수 주체 GS에너지는 비상장이고 ㈜GS에서 물적분할로 설립된 회사이므로 상장 지배회사 ㈜GS를 쓴다. 대상회사 GS파크24는 비상장. 합작 상대방 Park24 Co.는 TSE:4666 상장사지만 이 거래의 당사자가 아니다. 카카오(KRX:035720) 주가와는 무관한 거래다.</t>
        </is>
      </c>
      <c r="AU36" s="41" t="inlineStr">
        <is>
          <t>2013-06-25 GS칼텍스 공정거래법 공시 '특수관계인에 대한 주식의 처분'(DART 20130625000090). 이사회 결의는 2013-06-20이며 그 전 인수설 보도·조회공시는 찾지 못했다(같은 기간 ㈜GS 조회공시 2013-06-21은 웅진케미칼 인수 보도 관련으로 무관).</t>
        </is>
      </c>
      <c r="AV36" s="41" t="inlineStr">
        <is>
          <t>2006-03: GS파크24 설립(외국인투자기업, 주차장 운영 및 컨설팅 용역); 2011: 매출 87.35억원, 영업손실 3.30억원; 2012-01: GS에너지가 ㈜GS에서 물적분할 설립; 2012-12: 자본금 230억원, 주주 GS칼텍스 50%·Park24 Co. 50%, 매출 99.26억원·영업손실 5.88억원으로 적자 지속; 2013-06-20: GS칼텍스·GS에너지 이사회가 GS칼텍스 보유 50%(2,300,000주) 103.39억원 이전 결의 (배경: GS칼텍스 자회사 정리 과정에서 GS에너지가 지분 취득, 이투데이 2014-03-07)</t>
        </is>
      </c>
      <c r="AW36" s="41" t="inlineStr">
        <is>
          <t>2013-06-28: 거래 완료, GS에너지 50%·Park24 50% 체제(GS에너지 연혁 'GS파크24(주) 편입'); 2013: 매출 116.39억원·영업손실 0.82억원; 2014: 매출 155.23억원·영업이익 2.15억원으로 흑자 전환; 2018-12: GS에너지가 보유 50%를 GS리테일에 165억원(주당 7,174원)에 매각(대상회사 공시 변동일 2018-12-20, GS에너지는 2019-01-21 거래 종결로 기재); 2021-09-15: GS리테일이 Park24 보유 50%를 250억원(주당 10,870원)에 취득해 100% 보유(K061); 2021-12: 카카오모빌리티가 GS리테일로부터 100% 인수 합의(K065, Capital IQ 기준 2021-12-08); 2022-06-08: 카카오모빌리티 인수 완료(GS리테일 4,600,000주 650억원 처분, 주당 14,130원), 지배기업 변경; 2022-07-01: 카카오 기업집단 계열 편입, ㈜케이엠파크로 사명 변경(정확한 변경일 미확인); 2022: 매출 716.15억원·영업이익 10.73억원; 2025-06-09: 계열사 ㈜케이엠파킹앤스페이스(주차 소프트웨어) 흡수합병 결정, 합병기일 2025-07-31; 2025-12-02: 자기주식 225,601주 무상소각(감자), 카카오모빌리티 100% 유지; 2025: 영업수익 1,214.91억원·영업이익 55.26억원</t>
        </is>
      </c>
      <c r="AX36" s="41" t="inlineStr">
        <is>
          <t>확인 안 됨 (매수자 GS에너지 기준: 2018 사업보고서 연결 주석 관계기업 변동표에서 GS파크24 투자주식의 2017·2018년 '손상' 열은 '-', 2016년 말 장부금액 11,044백만원 → 2017년 말 11,252백만원 → 2018년 매각예정자산 11,342백만원 대체; 2013~2015년 보고서는 보지 않았음. 대상회사 감사보고서 2012·2014·2022·2024·2025년분에서 이 거래와 관련된 영업권 손상 기록은 찾지 못함)</t>
        </is>
      </c>
      <c r="AY36" s="41" t="inlineStr">
        <is>
          <t>매수자가 그룹 계보 밖(MA⑥)이라 그룹의 손상을 따지지 않음</t>
        </is>
      </c>
      <c r="AZ36" s="41" t="inlineStr">
        <is>
          <t>2011: 87.35억원 (8,734,873,973원); 2012: 99.26억원 (9,926,068,648원)</t>
        </is>
      </c>
      <c r="BA36" s="41" t="inlineStr">
        <is>
          <t>2013: 116.39억원 (11,638,882,749원); 2014: 155.23억원 (15,523,344,251원); 2025: 1,214.91억원 (영업수익 121,491,030,621원, 2025-07-31 케이엠파킹앤스페이스 합병분 포함; 참고 2024: 925.61억원)</t>
        </is>
      </c>
      <c r="BB36" s="41" t="inlineStr">
        <is>
          <t>2011: -3.30억원 (영업손실 330,484,594원); 2012: -5.88억원 (영업손실 587,534,151원)</t>
        </is>
      </c>
      <c r="BC36" s="41" t="inlineStr">
        <is>
          <t>2013: -0.82억원 (영업손실 81,630,731원); 2014: 2.15억원 (215,472,027원); 2025: 55.26억원 (5,526,104,244원; 참고 2024: 46.85억원)</t>
        </is>
      </c>
      <c r="BD36" s="41" t="inlineStr">
        <is>
          <t>대상회사 GS파크24(현 ㈜케이엠파크) 자체 감사보고서, 별도 K-IFRS, 12월 결산, 단위 원. 2011·2012는 2012 감사보고서(20130326000272; 2011은 개정 K-IFRS 1001호 영업이익 정의로 재작성된 비교 수치), 2013·2014는 2014 감사보고서(20150327001506), 2022는 2022 감사보고서(20230403002769), 2024·2025는 2024·2025 감사보고서(20250328001417, 20260324000136). 2025년은 손익계산서 표기가 '영업수익·영업비용'으로 바뀌었고 하반기 합병 효과가 섞여 있어 이전 연도와 직접 비교에 주의.</t>
        </is>
      </c>
      <c r="BE36" s="41" t="inlineStr">
        <is>
          <t>미확인 (인수 주체 GS에너지는 비상장으로 어닝콜이 없고, 상장 지배회사 ㈜GS의 IR 자료는 찾아보지 않았다. 거래액이 GS에너지 연결 총자산의 0.15%에 불과해 언급 가능성이 낮다)</t>
        </is>
      </c>
      <c r="BF36" s="40" t="inlineStr">
        <is>
          <t>부분</t>
        </is>
      </c>
      <c r="BG36" s="40" t="inlineStr">
        <is>
          <t>2026-10-26</t>
        </is>
      </c>
    </row>
    <row r="37" ht="72" customHeight="1">
      <c r="A37" s="40" t="inlineStr">
        <is>
          <t>K004</t>
        </is>
      </c>
      <c r="B37" s="40" t="inlineStr">
        <is>
          <t>Kakao</t>
        </is>
      </c>
      <c r="C37" s="40" t="inlineStr">
        <is>
          <t>2013-07-18</t>
        </is>
      </c>
      <c r="D37" s="41" t="inlineStr">
        <is>
          <t>Kakao M Corp.</t>
        </is>
      </c>
      <c r="E37" s="40" t="n">
        <v>19</v>
      </c>
      <c r="F37" s="40" t="inlineStr">
        <is>
          <t>True</t>
        </is>
      </c>
      <c r="G37" s="40" t="n"/>
      <c r="H37" s="40" t="inlineStr">
        <is>
          <t>MA⑥</t>
        </is>
      </c>
      <c r="I37" s="40" t="inlineStr">
        <is>
          <t>MA⑥</t>
        </is>
      </c>
      <c r="J37" s="40" t="inlineStr">
        <is>
          <t>같음</t>
        </is>
      </c>
      <c r="K37" s="40" t="inlineStr">
        <is>
          <t>해당 없음</t>
        </is>
      </c>
      <c r="L37" s="40" t="inlineStr">
        <is>
          <t>일치</t>
        </is>
      </c>
      <c r="M37" s="40" t="inlineStr">
        <is>
          <t>편입 전</t>
        </is>
      </c>
      <c r="N37" s="40" t="inlineStr">
        <is>
          <t>Closed</t>
        </is>
      </c>
      <c r="O37" s="42" t="n">
        <v>236.27</v>
      </c>
      <c r="P37" s="41" t="inlineStr">
        <is>
          <t>Star Invest Holdings Limited</t>
        </is>
      </c>
      <c r="Q37" s="41" t="inlineStr">
        <is>
          <t>SK Planet Co., Ltd.</t>
        </is>
      </c>
      <c r="R37" s="41" t="inlineStr">
        <is>
          <t>Star Invest Holdings Limited signed a contract to acquire 52.56% stake in LOEN Entertainment, Inc. (KOSE:A016170) from SK Planet Co., Ltd. for approximately KRW 270 million on July 18, 2013. Star Invest Holdings Limited will acquire 13.29 million shares at KRW 20,000 per share. The transaction is expected to close by October 16, 2013 and payment will also be made by October 16, 2012.</t>
        </is>
      </c>
      <c r="S37" s="41" t="inlineStr">
        <is>
          <t>Content Production &amp; Investment</t>
        </is>
      </c>
      <c r="T37" s="41" t="inlineStr">
        <is>
          <t>Content Investment / Distribution</t>
        </is>
      </c>
      <c r="U37" s="41" t="inlineStr">
        <is>
          <t>MA-4 외부자 간 거래</t>
        </is>
      </c>
      <c r="V37" s="41" t="n"/>
      <c r="W37" s="41" t="inlineStr">
        <is>
          <t>MA⑥ 외부자 간 거래</t>
        </is>
      </c>
      <c r="X37" s="41" t="n"/>
      <c r="Y37" s="40" t="inlineStr">
        <is>
          <t>True</t>
        </is>
      </c>
      <c r="Z37" s="41" t="inlineStr">
        <is>
          <t>MA⑥ 외부자 간 거래</t>
        </is>
      </c>
      <c r="AA37" s="41" t="inlineStr">
        <is>
          <t>편입 전 (매도인 SK플래닛(SK텔레콤 100% 자회사)·매수인 Star Invest Holdings(어피너티 SPV) 모두 카카오 그룹 밖; 로엔은 2016-03-16 카카오 인수 완료)</t>
        </is>
      </c>
      <c r="AB37" s="41" t="inlineStr">
        <is>
          <t>완료 (2013-09-10 양수대금 지급 완료·최대주주 변경)</t>
        </is>
      </c>
      <c r="AC37" s="41" t="inlineStr">
        <is>
          <t>265,887,380,000원 (13,294,369주×20,000원, 지분 52.56%)</t>
        </is>
      </c>
      <c r="AD37" s="41" t="inlineStr">
        <is>
          <t>원자료와 일치 (236.27; 공시 금액을 원자료 값으로 나누면 약 1,125원/달러로 2013년 7월 환율 수준)</t>
        </is>
      </c>
      <c r="AE37" s="41" t="inlineStr">
        <is>
          <t>2013-07-18</t>
        </is>
      </c>
      <c r="AF37" s="41" t="inlineStr">
        <is>
          <t>기준 분류 유지: 매도·매수 모두 거래 당시 그룹 밖. value_flag=True의 원인은 원자료 설명란 오기 — 'approximately KRW 270 million'은 공시상 2,658.9억원(KRW 265.9 billion)의 오기이며 value(236.27)는 공시 금액과 맞음. 설명란 'payment ... by October 16, 2012'도 2013의 오기(공시: 대금지급일 2013-10-16 이전 예정, 실제 지급 2013-09-10).</t>
        </is>
      </c>
      <c r="AG37" s="41" t="inlineStr">
        <is>
          <t>어피너티에쿼티파트너스의 로엔 경영권 인수 1단계. K005(2013-11 RealNetworks 지분 8.83% 추가 매입)가 2단계, K009(2016 카카오에 61.4% 매각)가 회수. 매각 배경: 로엔은 SK㈜(지주회사)→SKT→SK플래닛→로엔으로 이어지는 증손회사여서 공정거래법상 지주회사 행위제한 문제(로엔 조회공시 답변 2013-05-10: '지주회사 행위제한 요건을 고려'; 바이라인네트워크 2016-01-11). SK플래닛은 15.00%(3,793,756주)를 남기고 Star Invest와 주주간계약(협상제안권, SK플래닛 동반매도청구권 Tag-along, Star Invest 동반매각요구권 Drag-along)을 체결 — 이 조항으로 2016년 카카오 거래에 함께 매도. SKT 20-F(2013)는 로엔을 2013-07-18부로 연결에서 빼고 중단영업으로 처리. 원자료 buyers 'Star Invest Holdings Limited'는 공시와 일치하며, 어피너티가 만든 SPV라는 점은 뉴시스(2016-01-11)·에너지경제(2016-01-12) 보도로 확인. 어피너티 측 투자 원가는 이 거래 2,659억원과 K005 313억원을 합한 2,972억원(에너지경제).</t>
        </is>
      </c>
      <c r="AH37" s="41" t="inlineStr">
        <is>
          <t>(SIH) Star Invest Holdings Limited (몰타 소재 투자 SPV, 대표 Tay Tong Poh; 100% 모회사 Caribbean Sands Holdings; 사모펀드 어피너티에쿼티파트너스가 만든 특수목적법인 — 카카오 그룹과 무관)</t>
        </is>
      </c>
      <c r="AI37" s="41" t="inlineStr">
        <is>
          <t>"경영참여" (로엔 '최대주주 변경을 수반하는 주식양수도 계약 체결' 공시, 지분인수목적) / "경영권 확보" (로엔 최대주주변경 공시 2013-09-10, 지분인수목적)</t>
        </is>
      </c>
      <c r="AJ37" s="41" t="inlineStr">
        <is>
          <t>투자업(사모펀드 특수목적법인). 자체 영업 없음 — 2013-09-10 최대주주변경 공시상 자본총액 USD 10,000. 취득자금 265,887,380,000원은 자기자금 11,000,000원과 100% 모회사 Caribbean Sands Holdings 차입금 265,876,380,000원(대량보유보고서 2013-09-16: '실질적으로는 보고자의 자체 조달 자금')으로 조달했고, 종결 뒤인 2013-10-01 하나은행·농협은행·수협중앙회·우리종합금융 대주단과 총 대출금액 1,250억원 계약을 맺어 로엔 주식에 근질권을 설정함(대출 용도는 공시에 없음)</t>
        </is>
      </c>
      <c r="AK37" s="41" t="inlineStr">
        <is>
          <t>해당 없음</t>
        </is>
      </c>
      <c r="AL37" s="41" t="inlineStr">
        <is>
          <t>매수자는 운영 사업이 없는 재무적 투자자(PE)의 SPV라 핵심·인접·비핵심 구분이 성립하지 않음. 그룹 정점 기준: 편입 전 외부자 간 거래라 카카오 기준 판단은 해당 없음.</t>
        </is>
      </c>
      <c r="AM37" s="41" t="inlineStr">
        <is>
          <t>미확인 (인수 직전 값 공시 없음). 참고: 2013-09-10 최대주주변경 공시상 Star Invest 자산총액 USD 244,889,150·부채총액 USD 244,879,150·자본총액 USD 10,000(인수 완료 시점)</t>
        </is>
      </c>
      <c r="AN37" s="41" t="inlineStr">
        <is>
          <t>해당 없음 (상장 지배회사 없음 — 어피너티는 비상장 사모펀드)</t>
        </is>
      </c>
      <c r="AO37" s="41" t="inlineStr">
        <is>
          <t>해당 없음 (공시에 총자산대비 항목 없음; SPV 자산이 사실상 인수 대상 주식 자체라 비율의 의미 없음)</t>
        </is>
      </c>
      <c r="AP37" s="41" t="inlineStr">
        <is>
          <t>해당 없음 (SPV 자본 USD 10,000, 인수 대금은 차입으로 조달)</t>
        </is>
      </c>
      <c r="AQ37" s="41" t="inlineStr">
        <is>
          <t>해당 없음 (매수자 비상장). 참고 계산: 대상회사 로엔 시가총액 366,729,722,500원 (계약 전일 2013-07-17 종가 14,500원 × 25,291,705주); 인수가 20,000원은 전일 종가 대비 37.9% 프리미엄</t>
        </is>
      </c>
      <c r="AR37" s="41" t="inlineStr">
        <is>
          <t>Star Invest 재무는 로엔 최대주주변경 공시(20130910900207). 로엔 주가는 네이버 금융 차트 데이터(016170), 발행주식수 25,291,705주는 2008-12 증자 이후 불변(카카오 주요사항보고서 20160111000017 기재).</t>
        </is>
      </c>
      <c r="AS37" s="41" t="inlineStr">
        <is>
          <t>해당 없음</t>
        </is>
      </c>
      <c r="AT37" s="41" t="inlineStr">
        <is>
          <t>인수 주체가 비상장 SPV이고 상장 지배회사도 없음. 대상회사 로엔은 코스닥 상장(KRX:016170)이라 대상회사 주가 반응 분석 가능(2013-07-17 종가 14,500원, 07-18 14,650원, 07-19 13,800원). 매도측 모회사 SK텔레콤(KRX:017670)도 분석 대상으로 쓸 수 있음.</t>
        </is>
      </c>
      <c r="AU37" s="41" t="inlineStr">
        <is>
          <t>2013-02-26: 코스닥시장본부 조회공시 요구('SK플래닛(주)과의 합병 등 보도') → 같은 날 부인; 2013-03-12: 'SK텔레콤(주)와 주식교환 추진설' 조회공시 → 부인; 2013-05-10: '최대주주의 지분매각 추진보도' 조회공시 요구 → 답변(미확정: 지주회사 행위제한 요건을 고려해 다양한 방안 고민 중). 공식 발표는 2013-07-18 로엔 공시.</t>
        </is>
      </c>
      <c r="AV37" s="41" t="inlineStr">
        <is>
          <t>2005-08: SKT가 서울음반 인수(K001); 2008-12: SKT의 MelOn 사업 양수(로엔 성장 기반); 2011-06: 공정위가 디지털 음악 서비스 시장 경쟁제한 행위로 SKT에 20억원, 로엔에 87억원 과징금 부과(SKT 20-F 2013); 2011-10-05: SKT 물적분할로 SK플래닛이 로엔 63.48% 승계; 2011-12-21: 로엔 자기주식 1,033,313주를 SK플래닛에 처분(14,707,523천원)해 SK플래닛 지분 67.56%; 2011→2012: 별도 영업이익 265.6억원→301.1억원; 2013-02~05: SK플래닛 합병·SKT 주식교환·지분매각 보도와 조회공시(지주회사 행위제한 문제)</t>
        </is>
      </c>
      <c r="AW37" s="41" t="inlineStr">
        <is>
          <t>2013-07-18: SKT 연결에서 로엔 제외(중단영업); 2013-09-10: 최대주주 Star Invest(52.56%)로 변경, 임시주총에서 이사·감사 교체; 2013-10-01: 대주단 대출 1,250억원 담보로 로엔 주식 근질권 설정; 2013-11-07: RealNetworks 지분 8.83% 추가 매입(K005, Star Invest 직접 지분 61.40%); 2013-12: 스타쉽엔터테인먼트 70% 인수, SK 계열 제외; 2015-05: 스타쉽이 킹콩엔터테인먼트 100% 인수, 2015-11: 에이큐브엔터테인먼트 70% 인수; 2016-01-11: 카카오에 61.4%를 주당 97,000원(현금 9,000억원+카카오 신주 5,555,972주)에 매각 계약, SK플래닛도 동반매도(K009); 2016-03-16: 거래 종결 — 어피너티 측 차익 1조2천억원대 보도(에너지경제 2016-01-12)</t>
        </is>
      </c>
      <c r="AX37" s="41" t="inlineStr">
        <is>
          <t>해당 없음 (매수자는 비상장 SPV로 재무제표 비공개; 2016년 매각 시 큰 차익이 보도됨)</t>
        </is>
      </c>
      <c r="AY37" s="41" t="inlineStr">
        <is>
          <t>매수자가 그룹 계보 밖(MA⑥)이라 그룹의 손상을 따지지 않음</t>
        </is>
      </c>
      <c r="AZ37" s="41" t="inlineStr">
        <is>
          <t>2011: 167,176,017천원; 2012: 185,016,411천원</t>
        </is>
      </c>
      <c r="BA37" s="41" t="inlineStr">
        <is>
          <t>2013(거래 완료 연도): 252,579,014천원; 2014: 323,275,944천원; 2015: 357,640,656천원; 최근(독립 법인 마지막 완전 회계연도) 2017: 580,332,777천원</t>
        </is>
      </c>
      <c r="BB37" s="41" t="inlineStr">
        <is>
          <t>2011: 26,556,294천원; 2012: 30,107,919천원</t>
        </is>
      </c>
      <c r="BC37" s="41" t="inlineStr">
        <is>
          <t>2013: 37,349,268천원; 2014: 58,492,671천원; 2015: 63,421,782천원; 2017: 102,737,129천원</t>
        </is>
      </c>
      <c r="BD37" s="41" t="inlineStr">
        <is>
          <t>2011·2012는 별도·K-IFRS(영업이익은 K-IFRS 1001호 개정 반영 재작성치, 로엔 2012 사업보고서 20130329002149; 로엔은 2012년까지 연결대상 종속회사 없음). 2013~2015는 연결·K-IFRS(2015 사업보고서 20160330003232; 2013-12 스타쉽엔터테인먼트 편입), 2017은 연결(20180330003970). 인수 후 첫 2개 회계연도는 거래 완료가 속한 2013과 2014로 보고, 어피너티 보유 마지막 회계연도 2015와 독립 법인 마지막 완전 회계연도 2017을 병기.</t>
        </is>
      </c>
      <c r="BE37" s="41" t="inlineStr">
        <is>
          <t>해당 없음 (매수자 어피너티는 비상장 PE로 IR·어닝콜 없음). 매도측 SK텔레콤 20-F(2013): 'Loen Entertainment ceased to be our consolidated subsidiary as of July 18, 2013' — 매각가 약 2,659억원, 로엔 손익을 중단영업으로 재분류, 2013년 중단영업이익 1,832억원은 로엔 지분 52.6% 처분 관련('The profit from discontinued operations in 2013 was related to Loen Entertainment')</t>
        </is>
      </c>
      <c r="BF37" s="40" t="inlineStr">
        <is>
          <t>완료</t>
        </is>
      </c>
      <c r="BG37" s="40" t="inlineStr">
        <is>
          <t>2026-10-26</t>
        </is>
      </c>
    </row>
    <row r="38" ht="72" customHeight="1">
      <c r="A38" s="40" t="inlineStr">
        <is>
          <t>K005</t>
        </is>
      </c>
      <c r="B38" s="40" t="inlineStr">
        <is>
          <t>Kakao</t>
        </is>
      </c>
      <c r="C38" s="40" t="inlineStr">
        <is>
          <t>2013-11-08</t>
        </is>
      </c>
      <c r="D38" s="41" t="inlineStr">
        <is>
          <t>Kakao M Corp.</t>
        </is>
      </c>
      <c r="E38" s="40" t="n">
        <v>55</v>
      </c>
      <c r="F38" s="40" t="inlineStr">
        <is>
          <t>False</t>
        </is>
      </c>
      <c r="G38" s="40" t="n"/>
      <c r="H38" s="40" t="inlineStr">
        <is>
          <t>MA⑥</t>
        </is>
      </c>
      <c r="I38" s="40" t="inlineStr">
        <is>
          <t>MA⑥</t>
        </is>
      </c>
      <c r="J38" s="40" t="inlineStr">
        <is>
          <t>같음</t>
        </is>
      </c>
      <c r="K38" s="40" t="inlineStr">
        <is>
          <t>해당 없음</t>
        </is>
      </c>
      <c r="L38" s="40" t="inlineStr">
        <is>
          <t>일치</t>
        </is>
      </c>
      <c r="M38" s="40" t="inlineStr">
        <is>
          <t>편입 전</t>
        </is>
      </c>
      <c r="N38" s="40" t="inlineStr">
        <is>
          <t>Closed</t>
        </is>
      </c>
      <c r="O38" s="42" t="n">
        <v>29.34</v>
      </c>
      <c r="P38" s="41" t="inlineStr">
        <is>
          <t>Star Invest Holdings Limited</t>
        </is>
      </c>
      <c r="Q38" s="41" t="inlineStr">
        <is>
          <t>RealNetworks, Inc.</t>
        </is>
      </c>
      <c r="R38" s="41" t="inlineStr">
        <is>
          <t>Star Invest Holdings Limited and two related parties acquired an additional 8.83% stake of LOEN Entertainment, Inc. (KOSE:A016170) from RealNetworks Inc. (NasdaqGS:RNWK) for KRW 31.3 billion on November 8, 2013. As a part of the acquisition, the buyers acquired 2.23 million shares of LOEN, increasing their stake from 67.59% to 76.42% in LOEN.</t>
        </is>
      </c>
      <c r="S38" s="41" t="inlineStr">
        <is>
          <t>Content Production &amp; Investment</t>
        </is>
      </c>
      <c r="T38" s="41" t="inlineStr">
        <is>
          <t>Content Investment / Distribution</t>
        </is>
      </c>
      <c r="U38" s="41" t="inlineStr">
        <is>
          <t>MA-4 외부자 간 거래</t>
        </is>
      </c>
      <c r="V38" s="41" t="n"/>
      <c r="W38" s="41" t="inlineStr">
        <is>
          <t>MA⑥ 외부자 간 거래</t>
        </is>
      </c>
      <c r="X38" s="41" t="n"/>
      <c r="Y38" s="40" t="inlineStr">
        <is>
          <t>False</t>
        </is>
      </c>
      <c r="Z38" s="41" t="inlineStr">
        <is>
          <t>MA⑥ 외부자 간 거래</t>
        </is>
      </c>
      <c r="AA38" s="41" t="inlineStr">
        <is>
          <t>편입 전 (매수자 Star Invest(어피너티 SPV)·매도자 RealNetworks 모두 카카오 그룹 밖; 로엔은 2016-03-16 카카오 인수 완료)</t>
        </is>
      </c>
      <c r="AB38" s="41" t="inlineStr">
        <is>
          <t>완료 (2013-11-07 거래 종결; 계약 2013-11-03)</t>
        </is>
      </c>
      <c r="AC38" s="41" t="inlineStr">
        <is>
          <t>31,279,094,000원 (2,234,221주×14,000원, 지분 8.83%)</t>
        </is>
      </c>
      <c r="AD38" s="41" t="inlineStr">
        <is>
          <t>원자료와 일치 (29.34; 공시 금액/원자료 값 ≈ 1,066원/달러). 참고: 매도자 RealNetworks 10-K 2013은 거래비용 차감 후 현금 2,920만 달러로 기재</t>
        </is>
      </c>
      <c r="AE38" s="41" t="inlineStr">
        <is>
          <t>2013-11-08</t>
        </is>
      </c>
      <c r="AF38" s="41" t="inlineStr">
        <is>
          <t>기준 분류 유지: 외부자 간 거래(매수자 입장에서는 기존 지분 확대). 원자료 'Star Invest Holdings Limited and two related parties'의 두 특별관계자는 공시상 SK플래닛(주주간계약에 따른 공동보유자, 15.00%)과 신원수(로엔 대표, 0.03%)이며, 실제 매수자는 Star Invest 단독(2,234,221주). '67.59%→76.42%'는 특별관계자 합산 비율이고 Star Invest 직접 지분은 52.56%→61.40%.</t>
        </is>
      </c>
      <c r="AG38" s="41" t="inlineStr">
        <is>
          <t>K004(어피너티의 1단계 경영권 인수)에 이은 2단계 추가 취득이자, 매도자 RealNetworks 입장에서는 K002 투자(2008, 11.26%)의 최종 회수(2012년 장내매도 후 남은 8.83% 전량). 주당 14,000원은 계약 직전 거래일(2013-11-01) 종가 17,400원보다 19.5% 낮은 할인가(네이버 금융 차트 데이터로 계산) — 장외 블록 매각. RealNetworks는 세전 처분이익 2,140만 달러 인식(10-K 2013). 이 거래로 Star Invest가 보유한 61.40%(15,528,590주)가 2016년 카카오 거래의 대상이 됨(K009).</t>
        </is>
      </c>
      <c r="AH38" s="41" t="inlineStr">
        <is>
          <t>(SIH) Star Invest Holdings Limited (어피너티에쿼티파트너스의 몰타 SPV; 당시 로엔 최대주주 52.56%)</t>
        </is>
      </c>
      <c r="AI38" s="41" t="inlineStr">
        <is>
          <t>"장외 주식매매계약에 따른 추가 주식 취득" (Star Invest 대량보유보고서 변동방법) / "영향력을 행사할 예정입니다" (같은 보고서 보유목적)</t>
        </is>
      </c>
      <c r="AJ38" s="41" t="inlineStr">
        <is>
          <t>투자업(사모펀드 특수목적법인). 자체 영업 없음 — 2013-09-10 최대주주변경 공시상 자본총액 USD 10,000. 이 거래의 취득자금 31,279,094,000원은 대량보유보고서(2013-11-08)상 전액 '보고자의 자기 자금'. 1단계(K004) 취득자금은 100% 모회사 Caribbean Sands Holdings 차입이었고, 2013-10-01 국내 대주단과 총 대출금액 1,250억원 계약을 맺어 로엔 주식에 근질권을 설정함</t>
        </is>
      </c>
      <c r="AK38" s="41" t="inlineStr">
        <is>
          <t>해당 없음</t>
        </is>
      </c>
      <c r="AL38" s="41" t="inlineStr">
        <is>
          <t>매수자는 운영 사업이 없는 재무적 투자자(PE)의 SPV라 핵심·인접·비핵심 구분이 성립하지 않음. 그룹 정점 기준: 편입 전 외부자 간 거래라 카카오 기준 판단은 해당 없음.</t>
        </is>
      </c>
      <c r="AM38" s="41" t="inlineStr">
        <is>
          <t>미확인 (인수 직전 값 공시 없음). 참고: 직전 공시값은 2013-09-10 최대주주변경 공시의 자산총액 USD 244,889,150(1단계 인수 완료 시점)</t>
        </is>
      </c>
      <c r="AN38" s="41" t="inlineStr">
        <is>
          <t>해당 없음 (상장 지배회사 없음)</t>
        </is>
      </c>
      <c r="AO38" s="41" t="inlineStr">
        <is>
          <t>해당 없음 (공시에 총자산대비 항목 없음; SPV라 비율의 의미 없음)</t>
        </is>
      </c>
      <c r="AP38" s="41" t="inlineStr">
        <is>
          <t>해당 없음 (SPV 자본 USD 10,000)</t>
        </is>
      </c>
      <c r="AQ38" s="41" t="inlineStr">
        <is>
          <t>해당 없음 (매수자 비상장). 참고 계산: 대상회사 로엔 시가총액 440,075,667,000원 (2013-11-01 종가 17,400원 × 25,291,705주)</t>
        </is>
      </c>
      <c r="AR38" s="41" t="inlineStr">
        <is>
          <t>Star Invest 재무는 로엔 최대주주변경 공시(20130910900207). 로엔 주가는 네이버 금융 차트 데이터(016170), 발행주식수 25,291,705주.</t>
        </is>
      </c>
      <c r="AS38" s="41" t="inlineStr">
        <is>
          <t>해당 없음</t>
        </is>
      </c>
      <c r="AT38" s="41" t="inlineStr">
        <is>
          <t>인수 주체가 비상장 SPV. 대상회사 로엔(KRX:016170) 주가 반응(2013-11-07 17,000원 → 11-08 16,650원) 분석 가능; 매도자 RealNetworks(NASDAQ:RNWK)의 처분이익 반응도 분석 대상이 될 수 있음.</t>
        </is>
      </c>
      <c r="AU38" s="41" t="inlineStr">
        <is>
          <t>2013-11-08: DART 주식등의대량보유상황보고서(Star Invest 20131108000054, RealNetworks 20131108000171)가 계약 2013-11-03·종결 2013-11-07 사실을 처음 공개. 사전 보도는 찾지 못함.</t>
        </is>
      </c>
      <c r="AV38" s="41" t="inlineStr">
        <is>
          <t>2008-12: RealNetworks가 로엔 신주 11.26% 인수(K002); 2012-05~09: RealNetworks 장내매도로 8.83%까지 축소(사유 '투자자금회수'); 2013-07-18: Star Invest–SK플래닛 52.56% 양수도 계약(K004); 2013-09-10: K004 종결; 2013-10-01: Star Invest 로엔 주식 근질권 설정(대주단 1,250억원)</t>
        </is>
      </c>
      <c r="AW38" s="41" t="inlineStr">
        <is>
          <t>2013-12: 로엔 스타쉽엔터테인먼트 70% 인수·SK 계열 제외; 2014~2015: 로엔 연결 영업이익 585억원·634억원; 2016-01-11: Star Invest가 15,528,590주(61.4%)를 카카오에 1조5,063억원 상당(현금 9,000억원 + 카카오 신주 5,555,972주)에 매각 계약(K009); 2016-03-16: 거래 종결</t>
        </is>
      </c>
      <c r="AX38" s="41" t="inlineStr">
        <is>
          <t>해당 없음 (매수자 비상장 SPV로 재무제표 비공개; 매도자 RealNetworks는 처분이익 인식)</t>
        </is>
      </c>
      <c r="AY38" s="41" t="inlineStr">
        <is>
          <t>매수자가 그룹 계보 밖(MA⑥)이라 그룹의 손상을 따지지 않음</t>
        </is>
      </c>
      <c r="AZ38" s="41" t="inlineStr">
        <is>
          <t>2011: 167,176,017천원; 2012: 185,016,411천원</t>
        </is>
      </c>
      <c r="BA38" s="41" t="inlineStr">
        <is>
          <t>2013(거래 완료 연도): 252,579,014천원; 2014: 323,275,944천원; 2015: 357,640,656천원; 최근(독립 법인 마지막 완전 회계연도) 2017: 580,332,777천원</t>
        </is>
      </c>
      <c r="BB38" s="41" t="inlineStr">
        <is>
          <t>2011: 26,556,294천원; 2012: 30,107,919천원</t>
        </is>
      </c>
      <c r="BC38" s="41" t="inlineStr">
        <is>
          <t>2013: 37,349,268천원; 2014: 58,492,671천원; 2015: 63,421,782천원; 2017: 102,737,129천원</t>
        </is>
      </c>
      <c r="BD38" s="41" t="inlineStr">
        <is>
          <t>2011·2012는 별도·K-IFRS(영업이익은 K-IFRS 1001호 개정 반영 재작성치, 로엔 2012 사업보고서 20130329002149; 로엔은 2012년까지 연결대상 종속회사 없음). 2013~2015는 연결·K-IFRS(2015 사업보고서 20160330003232; 2013-12 스타쉽엔터테인먼트 편입), 2017은 연결(20180330003970). 인수 후 첫 2개 회계연도는 거래 완료가 속한 2013과 2014로 보고, 어피너티 보유 마지막 회계연도 2015와 독립 법인 마지막 완전 회계연도 2017을 병기. K005 거래일은 2013-11이라 K004와 같은 연도 구분을 씀.</t>
        </is>
      </c>
      <c r="BE38" s="41" t="inlineStr">
        <is>
          <t>매수자 어피너티는 IR 없음(해당 없음). 매도자 RealNetworks 10-K 2013: 'In November 2013 we sold all of our remaining shares of common stock in LoEn for cash proceeds of $29.2 million' — 세전 처분이익 2,140만 달러; RealNetworks 2013년 4분기 실적발표(8-K 첨부, 2014-02-05): 'The increase primarily reflects a net gain of $21.4 million from the sale of its investment in LoEn in the fourth quarter of 2013'</t>
        </is>
      </c>
      <c r="BF38" s="40" t="inlineStr">
        <is>
          <t>완료</t>
        </is>
      </c>
      <c r="BG38" s="40" t="inlineStr">
        <is>
          <t>2026-10-26</t>
        </is>
      </c>
    </row>
    <row r="39" ht="72" customHeight="1">
      <c r="A39" s="40" t="inlineStr">
        <is>
          <t>K006</t>
        </is>
      </c>
      <c r="B39" s="40" t="inlineStr">
        <is>
          <t>Kakao</t>
        </is>
      </c>
      <c r="C39" s="40" t="inlineStr">
        <is>
          <t>2013-12-18</t>
        </is>
      </c>
      <c r="D39" s="41" t="inlineStr">
        <is>
          <t>Starship Entertainment Corp.</t>
        </is>
      </c>
      <c r="E39" s="40" t="n">
        <v>84</v>
      </c>
      <c r="F39" s="40" t="inlineStr">
        <is>
          <t>False</t>
        </is>
      </c>
      <c r="G39" s="40" t="n"/>
      <c r="H39" s="40" t="inlineStr">
        <is>
          <t>MA①</t>
        </is>
      </c>
      <c r="I39" s="40" t="inlineStr">
        <is>
          <t>MA①</t>
        </is>
      </c>
      <c r="J39" s="40" t="inlineStr">
        <is>
          <t>같음</t>
        </is>
      </c>
      <c r="K39" s="40" t="inlineStr">
        <is>
          <t>미확인</t>
        </is>
      </c>
      <c r="L39" s="40" t="inlineStr">
        <is>
          <t>일치</t>
        </is>
      </c>
      <c r="M39" s="40" t="inlineStr">
        <is>
          <t>편입 전</t>
        </is>
      </c>
      <c r="N39" s="40" t="inlineStr">
        <is>
          <t>Closed</t>
        </is>
      </c>
      <c r="O39" s="42" t="n">
        <v>14.26</v>
      </c>
      <c r="P39" s="41" t="inlineStr">
        <is>
          <t>Kakao M Corp.</t>
        </is>
      </c>
      <c r="Q39" s="41" t="inlineStr">
        <is>
          <t>-</t>
        </is>
      </c>
      <c r="R39" s="41" t="inlineStr">
        <is>
          <t>LOEN Entertainment, Inc. (KOSDAQ:A016170) agreed to acquire 70% stake in Starship Entertainment Corp. for KRW 15 billion on December 18, 2013. The decision was taken after a Board meeting on December 18, 2013. The transaction is expected to be completed on December 20, 2013.</t>
        </is>
      </c>
      <c r="S39" s="41" t="inlineStr">
        <is>
          <t>Music &amp; Fan Entertainment</t>
        </is>
      </c>
      <c r="T39" s="41" t="inlineStr">
        <is>
          <t>Music / Artist Management</t>
        </is>
      </c>
      <c r="U39" s="41" t="inlineStr">
        <is>
          <t>MA-1 그룹이 매수자</t>
        </is>
      </c>
      <c r="V39" s="41" t="inlineStr">
        <is>
          <t>과반 인수(≥50%)</t>
        </is>
      </c>
      <c r="W39" s="41" t="inlineStr">
        <is>
          <t>MA① 경영권 인수</t>
        </is>
      </c>
      <c r="X39" s="41" t="inlineStr">
        <is>
          <t>로엔 카카오 편입 전</t>
        </is>
      </c>
      <c r="Y39" s="40" t="inlineStr">
        <is>
          <t>False</t>
        </is>
      </c>
      <c r="Z39" s="41" t="inlineStr">
        <is>
          <t>MA① 경영권 인수</t>
        </is>
      </c>
      <c r="AA39" s="41" t="inlineStr">
        <is>
          <t>편입 전 (로엔은 2016-03-16 카카오 인수 완료; 거래 당시 로엔 최대주주는 (에스아이에이치)스타인베스트홀딩스)</t>
        </is>
      </c>
      <c r="AB39" s="41" t="inlineStr">
        <is>
          <t>완료 (2013-12-20, 지배력 획득일; 로엔 2013 연결감사보고서 주석 11)</t>
        </is>
      </c>
      <c r="AC39" s="41" t="inlineStr">
        <is>
          <t>15,000,000,000원 (공시 취득금액, 70% 7,000주). 회계상 이전대가 14,495,961천원 = 현금 11,000,000천원 + 장기미지급금 3,495,961천원</t>
        </is>
      </c>
      <c r="AD39" s="41" t="inlineStr">
        <is>
          <t>원자료와 일치 (150억원 / 약 1,052원/USD(2013-12-18 무렵) ≈ 14.3)</t>
        </is>
      </c>
      <c r="AE39" s="41" t="inlineStr">
        <is>
          <t>2013-12-18</t>
        </is>
      </c>
      <c r="AF39" s="41" t="inlineStr">
        <is>
          <t>기준 분류 유지: 그룹 계보 회사(로엔, 현 카카오 계보)가 그룹 밖 개인(서현주 스타쉽 대표)으로부터 70%를 사 처음 지배력을 얻음. 원자료 sellers '-'는 공시상 상대방 '서현주'(㈜스타쉽엔터테인먼트 대표이사)로 보완. 사전 보유 지분 없음(로엔 2013 사업보고서 타법인출자현황: 기초 0주→7,000주).</t>
        </is>
      </c>
      <c r="AG39" s="41" t="inlineStr">
        <is>
          <t>편입 전 거래(로엔이 카카오에 편입되기 약 2년 3개월 전). 같은 묶음 K037(2019-12, 스타쉽의 SHOWNOTE 인수)은 이 대상회사의 후속 거래. 공시 취득금액(150억원)과 회계상 이전대가(144.96억원) 차이는 장기미지급금(분할지급분)의 현재가치 할인으로 보임(추정). 영업권 6,472,394천원 발생. 스타쉽 영업이익은 2015년 이전 자료(외부감사 전)를 찾지 못함. 2018-09 이후 카카오(카카오M·카카오엔터테인먼트) 연결 주석에서는 스타쉽 영업권 손상 여부를 개별로 추적하지 못함. 발표 직전 거래일 종가는 KRX·Yahoo 모두 조회 불가.</t>
        </is>
      </c>
      <c r="AH39" s="41" t="inlineStr">
        <is>
          <t>㈜로엔엔터테인먼트(코스닥 상장, 당시 카카오와 무관; 2016-03 카카오 편입, 이후 카카오M으로 사명 변경, 2018-09-01 ㈜카카오에 흡수합병)</t>
        </is>
      </c>
      <c r="AI39" s="41" t="inlineStr">
        <is>
          <t>"제작사업 Multi Label 체제 강화를 통한 Biz 경쟁력 제고" (거래소 공시 타법인주식및출자증권취득결정) / "글로벌 시장 진출을 위한 발판을 마련하게 될 것으로 기대" (아주경제 2013-12-18 보도, 로엔 측 설명)</t>
        </is>
      </c>
      <c r="AJ39" s="41" t="inlineStr">
        <is>
          <t>온라인 음악 서비스 멜론(MelOn)과 음원 유통. 2013년 매출 252,579백만원 중 콘텐츠매출(음원제공 및 온라인음원서비스, MelOn) 230,130백만원(91.11%), 음반 제품·상품 6.88% (로엔 2013 사업보고서 매출 구성)</t>
        </is>
      </c>
      <c r="AK39" s="41" t="inlineStr">
        <is>
          <t>인접</t>
        </is>
      </c>
      <c r="AL39" s="41" t="inlineStr">
        <is>
          <t>로엔의 주력은 음원 유통·스트리밍 플랫폼(멜론)이고 스타쉽은 그 플랫폼에 콘텐츠를 공급하는 기획·제작사(씨스타, 케이윌)라 같은 음악 가치사슬의 상류. 로엔도 자체 제작(로엔트리)을 하고 있었으나 매출 비중이 작음. 그룹 정점(현 ㈜카카오) 기준으로도 플랫폼에 공급되는 콘텐츠라 인접(다만 거래 당시 카카오와는 무관).</t>
        </is>
      </c>
      <c r="AM39" s="41" t="inlineStr">
        <is>
          <t>173,079,263,883원 (2012-12-31, 로엔 별도; 2012년에는 종속회사가 없어 연결 미작성; 공시 '최근 사업연도말 자산총액')</t>
        </is>
      </c>
      <c r="AN39" s="41" t="inlineStr">
        <is>
          <t>acq_total_assets와 같음 (편입 전이라 로엔 자신이 상장 최상위 회사)</t>
        </is>
      </c>
      <c r="AO39" s="41" t="inlineStr">
        <is>
          <t>8.67</t>
        </is>
      </c>
      <c r="AP39" s="41" t="inlineStr">
        <is>
          <t>11.71</t>
        </is>
      </c>
      <c r="AQ39" s="41" t="inlineStr">
        <is>
          <t>추정: 약 4,140억~4,450억원 (발행주식 25,291,705주 × 2013년 12월 월중 최저 16,350원~최고 17,600원; 발표 직전 거래일 2013-12-17 종가는 미확인)</t>
        </is>
      </c>
      <c r="AR39" s="41" t="inlineStr">
        <is>
          <t>총자산·자기자본(128,081,195,842원)·비율은 2013-12-18 공시의 2012-12-31 기준 값. 시가총액은 로엔 2013 사업보고서(20140516000135)의 발행주식수와 월별 주가 범위로 추정(Yahoo Finance는 016170 상장폐지로 자료 없음, KRX 시세 조회 차단).</t>
        </is>
      </c>
      <c r="AS39" s="41" t="inlineStr">
        <is>
          <t>KRX:016170</t>
        </is>
      </c>
      <c r="AT39" s="41" t="inlineStr">
        <is>
          <t>인수 주체 로엔엔터테인먼트(코스닥 016170, 2018-09-01 카카오 흡수합병으로 소멸)가 상장사. 대상회사 스타쉽엔터테인먼트는 비상장. 거래 당시 카카오는 무관하므로 카카오 종목은 쓰지 않음.</t>
        </is>
      </c>
      <c r="AU39" s="41" t="inlineStr">
        <is>
          <t>2013-11-22 거래소 조회공시 요구(풍문또는보도, '(주)스타쉽엔터테인먼트 인수 추진설'); 2013-11-25 로엔 미확정 답변("스타쉽엔터테인먼트를 포함한 다양한 사업자들과 ... 지분투자등을 포함해 여러가지 방안을 검토중"); 2013-11-26 이투데이 '[루머속살]' 보도; 2013-12-18 확정 공시</t>
        </is>
      </c>
      <c r="AV39" s="41" t="inlineStr">
        <is>
          <t>2008-01: ㈜스타쉽엔터테인먼트 설립 (스타쉽 2025 연결감사보고서 일반사항); 2010: 씨스타 데뷔 후 중견 기획사로 성장(이투데이 2013-11-26); 2010~2012: 매출 1,723→5,117→10,074백만원, 순이익 -131→225→1,605백만원 (취득결정 공시 요약재무); 2013-11: SK플래닛 보유 로엔 지분이 어피니티 계열 스타인베스트홀딩스로 넘어가 로엔 최대주주 변경(2013-11-08 대량보유보고); 2013-09: 로엔이 제작사업을 멀티 레이블 체제로 전환(아주경제); 2013-11-22: 인수 추진설 조회공시 요구</t>
        </is>
      </c>
      <c r="AW39" s="41" t="inlineStr">
        <is>
          <t>2013-12-20: 70% 취득, 로엔 최초 연결종속회사; 2014-03: 로엔 사업보고서에 '스타쉽엔터테인먼트와의 시너지 확대' 계획 기재; 2015-05-20: 스타쉽이 ㈜킹콩엔터테인먼트 100% 인수(대가 일부 주식), 로엔 지분율 70%→64.8%; 2015: 몬스타엑스 데뷔; 2016-03-16: 카카오가 로엔 인수 완료, 스타쉽은 카카오 기업집단 계열사로 편입(2016-04-28 계열사주식보유변동 공시); 2017-01-02: 김시대·이진성 대표이사 선임(2017-10-27 임원의변동 공시 기재, 인수 당시 대표는 서현주); 2017: 로엔(카카오M) 연결 영업권 손상검사에서 스타쉽 영업권 6,472,394천원 유지; 2018-09-01: ㈜카카오가 카카오M(구 로엔) 흡수합병, 스타쉽 7,000주(64.83%)가 2018-09-03 ㈜카카오로 이전; 2018-11-01: ㈜카카오가 스타쉽 주식을 신설 ㈜카카오엠에 현물출자(64.83%); 2019-12-18: 카카오엠 155주 추가 취득(64.83%→66.26%); 2019-12-21: 신주 1,698주 발행(SHOWNOTE 인수 관련, K037)으로 카카오엠 7,464주 59.73%; 2019-12: 스타쉽이 SHOWNOTE 인수(K037); 2021-03-02: 카카오페이지가 카카오엠 흡수합병·카카오엔터테인먼트로 사명 변경, 스타쉽 최대주주가 ㈜카카오엔터테인먼트(59.73%)로 바뀜; 2022-07-01: 스타쉽이 100% 자회사 ㈜하이라인엔터테인먼트 흡수합병(2022-05-13 공시); 2023-03: 신주 336주 발행으로 카카오엔터 지분 58.17%; 2023~2025: 카카오엔터테인먼트 연결 영업권 손상검사에서 스타쉽 현금창출단위 영업권 14,674,907천원 손상 없음; 2024: 연결 영업수익 207,842백만원, 영업이익 26,869백만원; 2025-08-05: 카카오엔터테인먼트가 임원 보유 1,026주 추가 취득(58.17%→66.16%); 2025: 연결 영업수익 225,267백만원, 영업이익 12,140백만원; 2025-12-31: 주주 ㈜카카오엔터테인먼트 66.16%, 서현주 18.95% (2025 연결감사보고서)</t>
        </is>
      </c>
      <c r="AX39" s="41" t="inlineStr">
        <is>
          <t>확인 안 됨 (로엔 2013·2014·2015·2017 연결감사보고서 영업권 주석: 스타쉽 영업권 6,472,394천원, 손상차손 인식 없음. 카카오엔터테인먼트 2023 연결감사보고서(20240329003124)·2025 연결감사보고서(20260327001465) 영업권 현금창출단위 표: (주)스타쉽엔터테인먼트 14,674,907천원, 2023·2024·2025 손상 없음. 2018~2022 카카오·카카오엠 연결 주석은 보지 않음)</t>
        </is>
      </c>
      <c r="AY39" s="41" t="inlineStr">
        <is>
          <t>로엔 2013~2017, 카카오엔터 2023~2025는 손상 없음이나 2018~2022를 확인하지 않았고 현금창출단위 금액이 달라 연속성을 확인할 수 없음</t>
        </is>
      </c>
      <c r="AZ39" s="41" t="inlineStr">
        <is>
          <t>2011: 5,117백만원; 2012: 10,074백만원 (참고 2013(인수 연도): 12,090,893천원)</t>
        </is>
      </c>
      <c r="BA39" s="41" t="inlineStr">
        <is>
          <t>2014: 13,124,172천원; 2015: 23,345,974천원(연결, 킹콩 포함); 최근 2025: 225,266,737천원(연결) (2024: 207,841,678천원)</t>
        </is>
      </c>
      <c r="BB39" s="41" t="inlineStr">
        <is>
          <t>미확인 (공시 요약재무에는 순이익만: 2011: 225백만원; 2012: 1,605백만원; 2013: 2,610,981천원)</t>
        </is>
      </c>
      <c r="BC39" s="41" t="inlineStr">
        <is>
          <t>2014: 미확인(순이익 2,575,703천원); 2015: 2,363,024천원(연결); 최근 2025: 12,140,073천원(연결) (2024: 26,869,265천원)</t>
        </is>
      </c>
      <c r="BD39" s="41" t="inlineStr">
        <is>
          <t>2010~2012: 2013-12-18 취득결정 공시 요약재무(별도, 백만원). 2013·2014: 로엔 2014 연결감사보고서 종속기업 요약재무정보(매출·순이익만, 천원). 2015·2016: 스타쉽 2016 연결감사보고서(20170406002061, K-IFRS 연결, 영업수익). 2024·2025: 스타쉽 2025 연결감사보고서(20260331004595, 12월 결산, 연결). 2015년부터 킹콩엔터테인먼트 등 자회사 포함이라 인수 전과 범위가 다름.</t>
        </is>
      </c>
      <c r="BE39" s="41" t="inlineStr">
        <is>
          <t>2014-03-31 로엔 2013 사업보고서(이사의 경영진단): "(주)스타쉽엔터테인먼트와의 시너지 확대, Label 체계의 진화/발전을 통한 기획/제작 시스템의 확대"; 2016-03-30 로엔 2015 사업보고서: 스타쉽이 "국내 Top Tier 가요 기획사로 자리매김"(몬스타엑스 데뷔, 씨스타); 2025-02 카카오 2024년 4분기 콘퍼런스콜(한국경제 2025-02-24 재인용): 신종환 CFO "아이브는 전년 동기 대비 높은 앨범 판매고를 기록" (아이브는 스타쉽 소속)</t>
        </is>
      </c>
      <c r="BF39" s="40" t="inlineStr">
        <is>
          <t>완료</t>
        </is>
      </c>
      <c r="BG39" s="40" t="inlineStr">
        <is>
          <t>2026-10-31</t>
        </is>
      </c>
    </row>
    <row r="40" ht="72" customHeight="1">
      <c r="A40" s="40" t="inlineStr">
        <is>
          <t>K007</t>
        </is>
      </c>
      <c r="B40" s="40" t="inlineStr">
        <is>
          <t>Kakao</t>
        </is>
      </c>
      <c r="C40" s="40" t="inlineStr">
        <is>
          <t>2015-05-19</t>
        </is>
      </c>
      <c r="D40" s="41" t="inlineStr">
        <is>
          <t>LOCNALL Inc.</t>
        </is>
      </c>
      <c r="E40" s="40" t="n">
        <v>40</v>
      </c>
      <c r="F40" s="40" t="inlineStr">
        <is>
          <t>True</t>
        </is>
      </c>
      <c r="G40" s="40" t="n"/>
      <c r="H40" s="40" t="inlineStr">
        <is>
          <t>MA①</t>
        </is>
      </c>
      <c r="I40" s="40" t="inlineStr">
        <is>
          <t>MA①</t>
        </is>
      </c>
      <c r="J40" s="40" t="inlineStr">
        <is>
          <t>같음</t>
        </is>
      </c>
      <c r="K40" s="40" t="inlineStr">
        <is>
          <t>있음</t>
        </is>
      </c>
      <c r="L40" s="40" t="inlineStr">
        <is>
          <t>일치</t>
        </is>
      </c>
      <c r="M40" s="40" t="inlineStr">
        <is>
          <t>편입 후</t>
        </is>
      </c>
      <c r="N40" s="40" t="inlineStr">
        <is>
          <t>Closed</t>
        </is>
      </c>
      <c r="O40" s="42" t="n">
        <v>57.22</v>
      </c>
      <c r="P40" s="41" t="inlineStr">
        <is>
          <t>Kakao Corp. (KOSE:A035720)</t>
        </is>
      </c>
      <c r="Q40" s="41" t="inlineStr">
        <is>
          <t>Shinhan Venture Investment Co, Ltd.; CyberAgent Capital Co., Ltd.; Partners Holdings Co., Ltd.</t>
        </is>
      </c>
      <c r="R40" s="41" t="inlineStr">
        <is>
          <t>Daum Kakao Corp. (KOSDAQ:A035720) agreed to acquire LOCNALL Inc. for KRW 62.6 billion on May 19, 2015. The final approval will be decided at the board meetings before LOC&amp;ALL becomes a wholly owned subsidiary. Kyungchun KIM of Lee &amp; Ko acted as legal advisor in the deal.</t>
        </is>
      </c>
      <c r="S40" s="41" t="inlineStr">
        <is>
          <t>Mobility &amp; Transportation</t>
        </is>
      </c>
      <c r="T40" s="41" t="inlineStr">
        <is>
          <t>Mobility / Transportation</t>
        </is>
      </c>
      <c r="U40" s="41" t="inlineStr">
        <is>
          <t>MA-1 그룹이 매수자</t>
        </is>
      </c>
      <c r="V40" s="41" t="inlineStr">
        <is>
          <t>지분율 미기재(대개 100%·사업양수)</t>
        </is>
      </c>
      <c r="W40" s="41" t="inlineStr">
        <is>
          <t>MA① 경영권 인수</t>
        </is>
      </c>
      <c r="X40" s="41" t="n"/>
      <c r="Y40" s="40" t="inlineStr">
        <is>
          <t>False</t>
        </is>
      </c>
      <c r="Z40" s="41" t="inlineStr">
        <is>
          <t>MA① 경영권 인수</t>
        </is>
      </c>
      <c r="AA40" s="41" t="inlineStr">
        <is>
          <t>편입 후 (매수자 ㈜다음카카오가 그룹 지배회사 자신, 현 ㈜카카오)</t>
        </is>
      </c>
      <c r="AB40" s="41" t="inlineStr">
        <is>
          <t>완료 (2015-06: 대가 일부인 자기주식 158,753주를 2015-06-09 교부 완료[자기주식처분결과보고서 2015-06-10]; ㈜카카오 사업보고서 타법인출자현황의 록앤올 최초취득일은 2015-06-30; 2015년 반기보고서·사업보고서에 '당기 중 지분 취득으로 자회사로 편입', 지분 100%)</t>
        </is>
      </c>
      <c r="AC40" s="41" t="inlineStr">
        <is>
          <t>626억원 (발표 금액, 지분 100%; 그중 자기주식 158,753주×107,000원[2015-05-18 종가]=16,986,571,000원, 나머지 약 456억원은 현금으로 보임) / 연결 사업결합 이전대가 64,213,553천원 (2015 사업보고서 연결주석). 차이(약 16억원)는 대부분 교부 자기주식을 취득일 공정가치 18,574백만원으로 잰 데서 생긴다(2015 사업보고서 자본 주석: 자기주식 공정가치 18,574백만원 vs 계약가 16,987백만원; 추정: 626억원+15.9억원=641.9억원 ≈ 642.1억원, 잔차 약 0.3억원은 공시로 설명되지 않음)</t>
        </is>
      </c>
      <c r="AD40" s="41" t="inlineStr">
        <is>
          <t>원자료와 일치 (KRW 62.6bn ÷ USD 57.22mm = 약 1,094원/달러로 2015-05 환율 수준)</t>
        </is>
      </c>
      <c r="AE40" s="41" t="inlineStr">
        <is>
          <t>2015-05-19</t>
        </is>
      </c>
      <c r="AF40" s="41" t="inlineStr">
        <is>
          <t>기준 분류 유지: 그룹 지배회사 ㈜다음카카오가 외부 창업자·VC로부터 록앤올 지분 100%를 취득해 처음 경영권을 얻었다(2015 사업보고서 '당기 중 지분 취득으로 자회사로 편입'). 사전 보유 지분 없음: 2015년 반기보고서 특수관계자 주석의 전기말(2014-12-31) 관계기업 목록에 록앤올이 없고, 타법인출자현황의 최초취득일이 2015-06-30이다. 금액은 발표 626억원, 연결 이전대가 642.1억원이며 차이는 교부 자기주식의 취득일 공정가치(18,574백만원)와 계약가(16,987백만원)의 차이로 대부분 설명된다.</t>
        </is>
      </c>
      <c r="AG40" s="41" t="inlineStr">
        <is>
          <t>같은 묶음의 다른 거래와 직접 관계는 없다. 매도자: 원자료는 Shinhan Venture Investment, CyberAgent Capital, Partners Holdings로 적었으나 비즈워치(2015-06-11)는 창업자 3인과 투자사 한국투자파트너스·사이버에이전트벤처스를 거론한다. 자기주식 158,753주 중 154,889주가 창업자 3인(김원태·박종환 각 54,312주, 신명진 46,265주, 주당 107,000원 기준 약 166억원)에게 갔고 나머지 3,864주의 수령자는 확인되지 않는다. 매도자별 지분율은 공시되지 않아 미확인. 2015년 반기보고서 연혁 표에는 '록앤올 지분 95.3% 인수 및 자기주식 교부'로 적혔으나 같은 보고서의 사업결합·투자주식 주석과 2015 사업보고서 연혁은 '지분 100% 인수'로 적었다(95.3%가 무엇을 뜻하는지는 공시로 설명되지 않음; 록앤올 주식에 대한 차액결제형 주식선택권이 별도로 있었다). 인수 당시 록앤올은 DeNA와의 일본 합작사 DeNA Locations 지분 49%를 갖고 있었다(연결 사업결합 시 지분법투자주식 4,722,765천원). 2015-12 카카오가 김기사 국내 사업 운영을 넘겨받기로 하고 2016년 ㈜카카오가 록앤올로부터 내비게이션 사업을 58,500백만원에 양수, 록앤올은 8,000주 유상감자(55,000백만원)로 대금을 돌려준 빈 법인이 됐다. 내비 사업은 ㈜카카오 모빌리티 사업부문에 있다가 2017-08-01 카카오모빌리티 출범 때 함께 독립했다(2017 사업보고서). 록앤올은 2022-12 ㈜카카오의 채권 5,577백만원 면제 후 청산되어 2023년 연결에서 제외됐다(2023 사업보고서). 록앤올은 인수 전 외부감사 공시가 DART에 없어 인수 전 실적은 확인하지 못했다(유료 DB인 NICE·크레탑, THE VC 유료 정보는 쓰지 않음).</t>
        </is>
      </c>
      <c r="AH40" s="41" t="inlineStr">
        <is>
          <t>㈜다음카카오(그룹 지배회사, 2015-09 ㈜카카오로 사명 변경, 당시 코스닥 상장)</t>
        </is>
      </c>
      <c r="AI40" s="41" t="inlineStr">
        <is>
          <t>"온라인과 오프라인을 연결하는 O2O(Online to Offline) 비즈니스를 확장해 나감에 있어 내비게이션 등 교통 관련 서비스는 매우 중요한 요소 중 하나" / "록앤올의 방대한 교통 정보 및 실시간 빅데이터 분석 시스템, 다음카카오 서비스와의 시너지, 미래 성장 가능성 등을 보고 전략적으로 투자했다" (회사 보도자료 2015-05-19) / "당사의 타법인 주식 (록앤올(주)) 취득에 대한 일부 대가 지급 목적" (주요사항보고서 자기주식처분결정의 처분목적)</t>
        </is>
      </c>
      <c r="AJ40" s="41" t="inlineStr">
        <is>
          <t>포털·모바일 광고와 게임 중심의 인터넷 플랫폼. 2015년 연결 매출 9,321.5억원 중 광고 62.6%, 게임 24.9%, 커머스 7.3%, 기타 5.2% (2015 사업보고서). 2015-03 카카오택시를 출시해 O2O 교통 서비스에 진입한 상태였다.</t>
        </is>
      </c>
      <c r="AK40" s="41" t="inlineStr">
        <is>
          <t>인접</t>
        </is>
      </c>
      <c r="AL40" s="41" t="inlineStr">
        <is>
          <t>내비게이션은 다음카카오의 주력인 광고·게임과 다르지만 같은 해 출시한 카카오택시(O2O 교통)와 지도·위치 서비스에 붙는 가치사슬이고 카카오톡 이용자군을 공유한다. 보도자료도 O2O 확장의 '교통 관련 서비스'로 설명했다. 인수 주체가 그룹 정점 회사 자신이므로 그룹 기준 판단도 같다.</t>
        </is>
      </c>
      <c r="AM40" s="41" t="inlineStr">
        <is>
          <t>2,768,024,898,489원 (㈜다음카카오 2014-12-31 연결 자산총계; 별도 2,755,830,752,445원)</t>
        </is>
      </c>
      <c r="AN40" s="41" t="inlineStr">
        <is>
          <t>acq_total_assets와 같음</t>
        </is>
      </c>
      <c r="AO40" s="41" t="inlineStr">
        <is>
          <t>계산: 2.26 (626억원 ÷ 2014년말 연결 자산총계 2,768,024,898,489원). 타법인주식취득결정 주요사항보고서가 없어 공시 값 없음</t>
        </is>
      </c>
      <c r="AP40" s="41" t="inlineStr">
        <is>
          <t>계산: 2.54 (626억원 ÷ 2014년말 연결 자본총계 2,463,228,066,974원)</t>
        </is>
      </c>
      <c r="AQ40" s="41" t="inlineStr">
        <is>
          <t>계산: 약 6조 4,101억원 (2015-05-18 종가 107,000원 × 발행주식 총수 59,907,555주). 종가는 자기주식처분결정 공시의 '2015년 5월 18일 종가', 주식수는 2015년 반기보고서(2015-06-30) 값이며 5-18 시점 주식수와 약간 다를 수 있다</t>
        </is>
      </c>
      <c r="AR40" s="41" t="inlineStr">
        <is>
          <t>총자산·자본: 2015년 반기보고서(20150817001426) 요약재무정보의 2014년말 연결 값. 시가총액: 자기주식처분결정(20150519000024)의 처분가 107,000원(5-18 종가)과 반기보고서 발행주식 총수로 계산. 비율의 분자는 발표 금액 626억원(연결 이전대가 642.1억원 기준이면 자산대비 2.32%)</t>
        </is>
      </c>
      <c r="AS40" s="41" t="inlineStr">
        <is>
          <t>KRX:035720</t>
        </is>
      </c>
      <c r="AT40" s="41" t="inlineStr">
        <is>
          <t>인수 주체 ㈜다음카카오가 상장 지배회사(2015년 당시 코스닥, 2017-07 유가증권시장 이전). 대상회사 록앤올은 비상장</t>
        </is>
      </c>
      <c r="AU40" s="41" t="inlineStr">
        <is>
          <t>2015-05-19 다음카카오 보도자료와 같은 날 자기주식처분결정 주요사항보고서. 공식 발표 전 인수설 보도는 이번 조사에서 확인하지 못함</t>
        </is>
      </c>
      <c r="AV40" s="41" t="inlineStr">
        <is>
          <t>2010-05: 록앤올㈜ 설립(스마트폰 내비게이션 '김기사' 개발, 창업자 김원태·박종환·신명진); 2013-말: 사이버에이전트벤처스 등 국내외 3개 기업으로부터 30억원 투자 유치(머니투데이 2014-07-13); 2014-07: 박종환 대표가 도쿄에서 일본 진출 준비(머니투데이); 2015-03: 다음카카오 카카오택시 출시(O2O 교통 진입, 연혁); 2015-05-28: DeNA와의 합작사 DeNA Locations(DeNA 51%, 록앤올 49%)가 일본판 김기사 '나비로(NAVIRO)' 공개(벤처스퀘어 2015-06-02); 2015-05: 발표 시점 김기사는 '국내 1천만명이 애용하는' 내비게이션, 위치기반 서비스·내비 전문가 38명(보도자료)</t>
        </is>
      </c>
      <c r="AW40" s="41" t="inlineStr">
        <is>
          <t>2015-06-09: 자기주식 158,753주 교부, 지분 100% 취득·종속회사 편입(타법인출자현황 최초취득일 2015-06-30; 연결 영업권 50,413,720천원); 2015-12-08: 카카오가 사업양수도 절차 후 2016-01-08부터 김기사 국내 사업의 영업·기획·고객서비스를 전담하고 록앤올 인력은 카카오 판교 사무실로 옮긴다고 발표(뉴스핌); 2016-02-24: 김기사를 전면 개편해 '카카오내비' 출시; 2016: ㈜카카오가 록앤올로부터 내비게이션 사업을 58,500백만원에 양수, 록앤올은 8,000주 유상감자로 55,000백만원 반환; 2016-03-31: 김원태·박종환 공동대표 대표이사 사임, 신명진·박종환 사내이사 사임(김원태는 사내이사 유지); 2016: 록앤올이 관계기업 DeNA Locations를 종속기업(지분 100%)으로 편입, 사명 NAVIRO Co.,Ltd.; 2016: ㈜카카오 별도재무제표에서 록앤올 투자주식 3,401,710천원 손상; 2017: NAVIRO Co.,Ltd. 청산으로 연결 제외; 2017: 잔여 장부가 5,811,843천원 전액 손상; 2017-06: 카카오모빌리티-TPG 전략적 파트너십; 2017-08-01: 카카오택시·드라이버·내비를 운영하던 모빌리티 사업부문이 카카오모빌리티로 독립 출범; 2018-03-14: 김원태 사내이사 퇴임, 유강원 선임; 2018: 록앤올 매출 0원; 2022-12-15: ㈜카카오가 록앤올 채무 5,577백만원 면제, '채무면제 후 법인 청산 진행 예정'; 2023: 록앤올 청산으로 ㈜카카오 연결 범위에서 제외</t>
        </is>
      </c>
      <c r="AX40" s="41" t="inlineStr">
        <is>
          <t>있음 (㈜카카오 별도재무제표 종속기업투자주식 손상: 2016년 3,401,710천원, 2017년 5,811,843천원으로 장부가 0원, 각 연도 사업보고서). 연결 영업권(50,413,720천원)의 개별 손상은 확인 안 됨 (2015~2018 사업보고서 연결주석의 현금창출단위별 영업권 표까지 봤으나 록앤올 영업권이 따로 표시되지 않음; 2017년 게임·기타사업 영업권 39,589백만원 손상은 대상이 다름)</t>
        </is>
      </c>
      <c r="AY40" s="41" t="inlineStr">
        <is>
          <t>수집·검토 기록에 인수 뒤 손상이 적혀 있음</t>
        </is>
      </c>
      <c r="AZ40" s="41" t="inlineStr">
        <is>
          <t>미확인 (2013·2014년 록앤올 감사보고서가 DART에 없음; ㈜카카오 2015 반기·사업보고서 사업결합 주석에 대상회사 인수 전 실적·기초 가정 실적 없음; 언론 검색 2회에서도 수치 없음)</t>
        </is>
      </c>
      <c r="BA40" s="41" t="inlineStr">
        <is>
          <t>2015: 954,574천원; 2016: 476,375천원; 2017: 109,578천원; 2018: 0원 (내비게이션 사업 양도 후 사실상 무실적, 2022 청산 결정)</t>
        </is>
      </c>
      <c r="BB40" s="41" t="inlineStr">
        <is>
          <t>미확인 (2013·2014년 실적 공시 없음; 위와 같은 경로 확인)</t>
        </is>
      </c>
      <c r="BC40" s="41" t="inlineStr">
        <is>
          <t>영업이익 미확인. 대신 당기순이익: 2015: (2,310,064)천원; 2016: (2,875,406)천원; 2017: (11,129,968)천원; 2018: (282,553)천원</t>
        </is>
      </c>
      <c r="BD40" s="41" t="inlineStr">
        <is>
          <t>㈜카카오 사업보고서 연결주석 '연결대상 종속기업의 주요 재무정보'(K-IFRS, 12월 결산, 록앤올 개별 기준; 2015년 수치는 연간인지 취득 후 기간인지 표에 명시 없음). 2016년 내비게이션 사업이 ㈜카카오로 넘어가 2016년 이후 록앤올 법인 실적은 사업 실적을 대표하지 않는다. 후속 사업 참고치: 카카오모빌리티 2018년 매출 53,368,897천원, 당기순손실 18,402,565천원(2018 사업보고서 종속기업 요약재무, 내비 외 택시 등 포함)</t>
        </is>
      </c>
      <c r="BE40" s="41" t="inlineStr">
        <is>
          <t>2015-11-12 카카오 2015년 3분기 실적발표 IR 자료: 연혁 슬라이드에 '2015.5 록앤올 (국민내비 김기사) 인수'만 적힘(성과 언급 없음); 2016-02-24 카카오 보도자료: 김기사를 '전면 업그레이드'해 카카오내비 출시, 카카오택시 기사 회원 데이터와 결합한 길안내를 강조. 인수 효과·실망을 직접 다룬 어닝콜 언급은 확인하지 못함(카카오 IR은 녹취록 미제공)</t>
        </is>
      </c>
      <c r="BF40" s="40" t="inlineStr">
        <is>
          <t>부분</t>
        </is>
      </c>
      <c r="BG40" s="40" t="inlineStr">
        <is>
          <t>2026-10-26</t>
        </is>
      </c>
    </row>
    <row r="41" ht="72" customHeight="1">
      <c r="A41" s="40" t="inlineStr">
        <is>
          <t>K008</t>
        </is>
      </c>
      <c r="B41" s="40" t="inlineStr">
        <is>
          <t>Kakao</t>
        </is>
      </c>
      <c r="C41" s="40" t="inlineStr">
        <is>
          <t>2015-11-25</t>
        </is>
      </c>
      <c r="D41" s="41" t="inlineStr">
        <is>
          <t>Play M Entertainment Corp.</t>
        </is>
      </c>
      <c r="E41" s="40" t="n">
        <v>96</v>
      </c>
      <c r="F41" s="40" t="inlineStr">
        <is>
          <t>False</t>
        </is>
      </c>
      <c r="G41" s="40" t="n"/>
      <c r="H41" s="40" t="inlineStr">
        <is>
          <t>MA①</t>
        </is>
      </c>
      <c r="I41" s="40" t="inlineStr">
        <is>
          <t>MA①</t>
        </is>
      </c>
      <c r="J41" s="40" t="inlineStr">
        <is>
          <t>같음</t>
        </is>
      </c>
      <c r="K41" s="40" t="inlineStr">
        <is>
          <t>있음</t>
        </is>
      </c>
      <c r="L41" s="40" t="inlineStr">
        <is>
          <t>일치</t>
        </is>
      </c>
      <c r="M41" s="40" t="inlineStr">
        <is>
          <t>편입 전</t>
        </is>
      </c>
      <c r="N41" s="40" t="inlineStr">
        <is>
          <t>Closed</t>
        </is>
      </c>
      <c r="O41" s="42" t="n">
        <v>11.01</v>
      </c>
      <c r="P41" s="41" t="inlineStr">
        <is>
          <t>Kakao M Corp.</t>
        </is>
      </c>
      <c r="Q41" s="41" t="inlineStr">
        <is>
          <t>Cube Entertainment, Inc. (KOSDAQ:A182360)</t>
        </is>
      </c>
      <c r="R41" s="41" t="inlineStr">
        <is>
          <t>LOEN Entertainment, Inc. (KOSDAQ:A016170) agreed to acquire 70% stake in A Cube Entertainment from Cube Entertainment Inc. (KOSDAQ:A182360) for KRW 12.6 billion on November 25, 2015. LOEN Entertainment, Inc. will acquire 7,000 shares of A Cube Entertainment in the deal. A Cube Entertainment had total assets of KRW 6.4 billion, revenues of KRW 6.5 billion and net profit of KRW 2.1 billion for the year ended December 31, 2014. The resolution date of Board of Directors of LOEN Entertainment, Inc. is November 25, 2015 and the scheduled acquisition date is November 25, 2015.</t>
        </is>
      </c>
      <c r="S41" s="41" t="inlineStr">
        <is>
          <t>Music &amp; Fan Entertainment</t>
        </is>
      </c>
      <c r="T41" s="41" t="inlineStr">
        <is>
          <t>Music / Artist Management</t>
        </is>
      </c>
      <c r="U41" s="41" t="inlineStr">
        <is>
          <t>MA-1 그룹이 매수자</t>
        </is>
      </c>
      <c r="V41" s="41" t="inlineStr">
        <is>
          <t>과반 인수(≥50%)</t>
        </is>
      </c>
      <c r="W41" s="41" t="inlineStr">
        <is>
          <t>MA① 경영권 인수</t>
        </is>
      </c>
      <c r="X41" s="41" t="inlineStr">
        <is>
          <t>로엔 카카오 편입 전</t>
        </is>
      </c>
      <c r="Y41" s="40" t="inlineStr">
        <is>
          <t>False</t>
        </is>
      </c>
      <c r="Z41" s="41" t="inlineStr">
        <is>
          <t>MA① 경영권 인수</t>
        </is>
      </c>
      <c r="AA41" s="41" t="inlineStr">
        <is>
          <t>편입 전 (로엔은 2016-03-16 카카오 인수 완료; 카카오와 로엔 최대주주 스타인베스트홀딩스의 계약은 2016-01-11)</t>
        </is>
      </c>
      <c r="AB41" s="41" t="inlineStr">
        <is>
          <t>완료 (2015-11-25, 지배력 획득일; 로엔 2015 연결감사보고서 사업결합 주석)</t>
        </is>
      </c>
      <c r="AC41" s="41" t="inlineStr">
        <is>
          <t>12,600,000,000원 (공시 취득금액, 70% 7,000주). 회계상 이전대가 12,477,023천원 = 현금 11,190,000천원 + 미지급금 1,287,023천원</t>
        </is>
      </c>
      <c r="AD41" s="41" t="inlineStr">
        <is>
          <t>원자료와 일치 (126억원 / 약 1,150원/USD(2015-11-25 무렵) ≈ 11.0)</t>
        </is>
      </c>
      <c r="AE41" s="41" t="inlineStr">
        <is>
          <t>2015-11-25</t>
        </is>
      </c>
      <c r="AF41" s="41" t="inlineStr">
        <is>
          <t>분류 유지, 매도자 정정: 원자료 sellers는 'Cube Entertainment(KOSDAQ:A182360)'이나 로엔 취득결정 공시의 상대방은 개인 '최진호'(㈜에이큐브엔터테인먼트 대표이사)이다. 큐브엔터의 2015년 3분기보고서에서 에이큐브는 종속·관계기업이 아닌 '기타 특수관계자'로만 기재되고, 큐브엔터는 2015-11~12 지분 처분 공시를 내지 않았다. 따라서 그룹 계보 회사(로엔)가 그룹 밖 개인에게서 70%를 사 처음 지배력을 얻은 MA①이다. 사전 보유 지분 없음(공시 취득후 소유주식수 7,000주 = 취득주식수).</t>
        </is>
      </c>
      <c r="AG41" s="41" t="inlineStr">
        <is>
          <t>편입 전 거래(로엔이 카카오에 편입되기 약 4개월 전, 카카오–스타인베스트 계약 약 7주 전). 원자료 설명란의 매도자(큐브엔터테인먼트)는 출처와 다름. 대상회사 계보: 에이큐브엔터테인먼트→플랜에이엔터테인먼트(2016 사명 변경)→플레이엠엔터테인먼트→아이에스티엔터테인먼트(DART 고유번호 01141085 동일). 같은 묶음 K019(2018-02 페이브엔터테인먼트), K026(2018-05 Play M)과 연결됨: K026(2018-05, 잔여 30%)은 이 거래의 후속 단계로 확인됨: 2018-05-08 공정거래법 공시(20180508002147)에서 카카오M 지분이 2018-05-02 70%→100%(3,000주, 3,513,000,000원, 주당 1,171,000원)로 변동. 원자료 K026 설명(3,000주, 주당 1,171,000원, KRW 3.5 billion)과 일치. 에이큐브 2016~2017 영업이익은 외부감사 대상이 아니어서 DART 자료 없음. 원자료가 2025 매각을 반영하지 못함(추출 후 사건).</t>
        </is>
      </c>
      <c r="AH41" s="41" t="inlineStr">
        <is>
          <t>㈜로엔엔터테인먼트(코스닥 상장, 당시 카카오와 무관; 2016-03 카카오 편입, 2018-09-01 ㈜카카오에 흡수합병)</t>
        </is>
      </c>
      <c r="AI41" s="41" t="inlineStr">
        <is>
          <t>"제작사업 Multi Label 체제 강화를 통한 Biz 경쟁력 제고" (거래소 공시 타법인주식및출자증권취득결정) / "제작사업의 영역 확대 및 시너지 창출을 통한 경쟁력 제고를 기대" (로엔 2015 연결감사보고서 사업결합 주석)</t>
        </is>
      </c>
      <c r="AJ41" s="41" t="inlineStr">
        <is>
          <t>온라인 음악 서비스 멜론(MelOn)과 음원 유통. 2015년 매출 357,641백만원 중 콘텐츠매출(음원제공 및 온라인음원서비스, MelOn) 309,128백만원(86.44%), 음반 6.06%, 기타 7.50% (로엔 2015 사업보고서 매출 구성). 2013년부터 스타쉽을 통한 기획·제작(멀티 레이블) 병행</t>
        </is>
      </c>
      <c r="AK41" s="41" t="inlineStr">
        <is>
          <t>인접</t>
        </is>
      </c>
      <c r="AL41" s="41" t="inlineStr">
        <is>
          <t>로엔의 주력은 음원 플랫폼·유통(멜론)이고 에이큐브(에이핑크, 허각)는 그 플랫폼에 콘텐츠를 공급하는 기획·제작사라 같은 음악 가치사슬의 상류. 이미 스타쉽 인수(2013)로 같은 사업을 하고 있어 로엔 레이블 사업 기준으로는 핵심에 가깝지만 매출 비중으로는 인접. 그룹 정점(현 ㈜카카오) 기준으로도 인접.</t>
        </is>
      </c>
      <c r="AM41" s="41" t="inlineStr">
        <is>
          <t>303,885,364,081원 (2014-12-31, 로엔 연결; 공시 '최근 사업연도말 자산총액', 2015 사업보고서의 2014 연결 자산총계와 같음)</t>
        </is>
      </c>
      <c r="AN41" s="41" t="inlineStr">
        <is>
          <t>acq_total_assets와 같음 (편입 전이라 로엔 자신이 상장 최상위 회사)</t>
        </is>
      </c>
      <c r="AO41" s="41" t="inlineStr">
        <is>
          <t>4.15</t>
        </is>
      </c>
      <c r="AP41" s="41" t="inlineStr">
        <is>
          <t>6.12</t>
        </is>
      </c>
      <c r="AQ41" s="41" t="inlineStr">
        <is>
          <t>추정: 약 1조6,260억~2조210억원 (발행주식 25,291,705주 × 2015년 11월 월중 최저 64,300원~최고 79,900원; 월평균 73,724원 기준 약 1조8,650억원; 발표 직전 거래일 2015-11-24 종가는 미확인)</t>
        </is>
      </c>
      <c r="AR41" s="41" t="inlineStr">
        <is>
          <t>총자산·자기자본(205,830,148,945원)·비율은 2015-11-25 공시의 2014-12-31 기준 값. 시가총액은 로엔 2015 사업보고서(20160330003232)의 발행주식수와 월별 주가 범위로 추정(Yahoo Finance는 016170 상장폐지로 자료 없음, KRX 시세 조회 차단).</t>
        </is>
      </c>
      <c r="AS41" s="41" t="inlineStr">
        <is>
          <t>KRX:016170</t>
        </is>
      </c>
      <c r="AT41" s="41" t="inlineStr">
        <is>
          <t>인수 주체 로엔엔터테인먼트(코스닥 016170, 2018-09-01 카카오 흡수합병으로 소멸)가 상장사. 대상회사 에이큐브는 비상장. 원자료 매도자로 적힌 큐브엔터(KOSDAQ:182360)는 실제 매도자가 아니므로 대상 측 종목으로 쓰지 않음.</t>
        </is>
      </c>
      <c r="AU41" s="41" t="inlineStr">
        <is>
          <t>2015-11-25 거래소 공시(타법인주식및출자증권취득결정, 이사회결의일 같은 날). 공식 발표 전 인수설 보도나 조회공시 요구는 찾지 못함(로엔 2015-11 공시 목록과 웹 검색 기준).</t>
        </is>
      </c>
      <c r="AV41" s="41" t="inlineStr">
        <is>
          <t>2011-01: ㈜에이큐브엔터테인먼트 설립 (아이에스티엔터 2025 감사보고서 일반사항); 2012~2014: 매출 3,670→4,635→6,533백만원, 순이익 1,770→947→2,112백만원(외부감사 안 받은 개별 재무제표, 취득결정 공시); 2015-09: 큐브엔터 분기보고서상 에이큐브는 큐브의 '기타 특수관계자'(종속·관계기업 아님); 2013-12~2015: 로엔이 스타쉽(2013-12) 인수 후 멀티 레이블 확대 추진</t>
        </is>
      </c>
      <c r="AW41" s="41" t="inlineStr">
        <is>
          <t>2015-11-25: 70% 취득, 로엔 연결 편입(영업권 4,207,556천원); 2016-01-11: 카카오–스타인베스트 로엔 인수 계약; 2016-03-02: 플랜에이엔터테인먼트로 사명 변경 발표(텐아시아); 2016-03-16: 카카오 편입; 2017: 카카오M(구 로엔) 연결에서 플랜에이 영업권 3,929,955천원 손상, 잔액 277,601천원; 2018-01-25: 플랜에이가 ㈜이앤티스토리엔터테인먼트 지분 60%(30,000주)를 700,000,000원에 취득 결정(취득목적 "배우 매니지먼트 투자"); 2018-01-31: 최진호(옛 대표, 30% 보유) 사내이사 사임; 2018-05-02: 카카오M이 최진호 측 잔여 30%(3,000주)를 3,513,000,000원(주당 1,171,000원)에 취득해 지분 100% (K026과 같은 거래); 2018-09-01: ㈜카카오가 카카오M 흡수합병; 2019-02-13: 카카오M 100% 자회사인 플랜에이가 페이브엔터테인먼트 흡수합병 결정(합병기일 2019-04-01); 2021-09-16: 카카오엔터테인먼트 100% 자회사인 플레이엠엔터테인먼트가 크래커엔터테인먼트 흡수합병 결정(합병기일 2021-11-01); 2021-03-02: 지분 100%(10,000주)가 ㈜카카오엠에서 ㈜카카오엠엔터테인먼트로 이전(공시 표기 그대로); 이후 아이에스티엔터테인먼트로 사명 변경(2021-03-05 공시에는 플레이엠, 2022-03-29 공시에는 아이에스티로 표기되어 그 사이로 추정); 2022-03-22: 제3자배정 유상증자(주식매수선택권 부여) 결정, 보통주 25,000주 주당 70,000원(1,750,000,000원), 실행 여부 미확인; 2025-02-04: 카카오엔터테인먼트가 보유 지분 100%(500,000주)를 ㈜비욘드뮤직에 26,700,000천원에 매각, 카카오 계열 이탈; 2025-03-14: 음원사업을 ㈜어보브뮤직으로 인적분할; 2025-12-31: 주주 ㈜콘텐츠테크놀로지스 80.95%(보통주), 피앤아이메타버스M&amp;A투자조합 19.05%(우선주)</t>
        </is>
      </c>
      <c r="AX41" s="41" t="inlineStr">
        <is>
          <t>있음 (2017, 영업권 3,929,955천원, 카카오M(구 로엔) 2017 연결감사보고서 무형자산·영업권 주석. 장부금액 4,207,556천원→277,601천원. 2014~2016 로엔 연결감사보고서에서는 손상 없음)</t>
        </is>
      </c>
      <c r="AY41" s="41" t="inlineStr">
        <is>
          <t>수집·검토 기록에 인수 뒤 손상이 적혀 있음</t>
        </is>
      </c>
      <c r="AZ41" s="41" t="inlineStr">
        <is>
          <t>2013: 4,635백만원; 2014: 6,533백만원 (참고 2015(인수 연도): 8,976,983천원)</t>
        </is>
      </c>
      <c r="BA41" s="41" t="inlineStr">
        <is>
          <t>2016: 7,892,275천원; 2017: 9,294,546천원; 최근 2025: 3,946,492천원 (2024: 26,264,810천원)</t>
        </is>
      </c>
      <c r="BB41" s="41" t="inlineStr">
        <is>
          <t>미확인 (공시 요약재무에는 순이익만: 2013: 947백만원; 2014: 2,112백만원; 2015: 2,591,661천원)</t>
        </is>
      </c>
      <c r="BC41" s="41" t="inlineStr">
        <is>
          <t>2016: 미확인(순이익 676,398천원); 2017: 985백만원 (순이익 703백만원; 공정거래법 대규모기업집단현황공시 2018-05-31, 직전 사업연도 손익현황); 최근 2025: -3,389,411천원 (2024: -4,650,827천원)</t>
        </is>
      </c>
      <c r="BD41" s="41" t="inlineStr">
        <is>
          <t>2012~2014: 2015-11-25 취득결정 공시 요약재무(개별, 외부감사 안 받음, 백만원). 2015~2017: 로엔(카카오M) 2016·2017 연결감사보고서 종속기업 요약재무정보(매출·순이익만, 천원). 2024·2025: 아이에스티엔터테인먼트 2025 감사보고서(20260402001051, 별도, 12월 결산). 2019·2021 합병으로 페이브·크래커(다른 아티스트) 사업이 더해졌고 2025-03 음원사업 분할 및 2025-02 그룹 이탈이 있어 인수 당시 에이큐브와 범위가 다름. 2017 영업이익은 플랜에이 대규모기업집단현황공시[연1회공시](20180531000873)의 회사 손익현황(백만원, 매출 9,295·순이익 703으로 감사보고서 주석 수치와 일치). 2016 회계연도 손익이 실릴 2017년 연1회공시는 DART 공시 목록(2017-01~09)에 없어 2016 영업이익은 찾지 못함.</t>
        </is>
      </c>
      <c r="BE41" s="41" t="inlineStr">
        <is>
          <t>2016-03-30 로엔 2015 사업보고서(이사의 경영진단): "'스타쉽엔터테인먼트'에 이어 로엔 Label에 합류한 '에이큐브엔터테인먼트'는 소속 가수 '에이핑크'의 활발한 Media 출연 및 공연 활동"으로 이미지 확보. 카카오 IR·어닝콜에서 플랜에이/플레이엠/IST를 따로 다룬 언급은 찾지 못함.</t>
        </is>
      </c>
      <c r="BF41" s="40" t="inlineStr">
        <is>
          <t>완료</t>
        </is>
      </c>
      <c r="BG41" s="40" t="inlineStr">
        <is>
          <t>2026-10-31</t>
        </is>
      </c>
    </row>
    <row r="42" ht="72" customHeight="1">
      <c r="A42" s="40" t="inlineStr">
        <is>
          <t>K009</t>
        </is>
      </c>
      <c r="B42" s="40" t="inlineStr">
        <is>
          <t>Kakao</t>
        </is>
      </c>
      <c r="C42" s="40" t="inlineStr">
        <is>
          <t>2016-01-11</t>
        </is>
      </c>
      <c r="D42" s="41" t="inlineStr">
        <is>
          <t>Kakao M Corp.</t>
        </is>
      </c>
      <c r="E42" s="40" t="n">
        <v>4</v>
      </c>
      <c r="F42" s="40" t="inlineStr">
        <is>
          <t>True</t>
        </is>
      </c>
      <c r="G42" s="40" t="n"/>
      <c r="H42" s="40" t="inlineStr">
        <is>
          <t>MA①</t>
        </is>
      </c>
      <c r="I42" s="40" t="inlineStr">
        <is>
          <t>MA①</t>
        </is>
      </c>
      <c r="J42" s="40" t="inlineStr">
        <is>
          <t>같음</t>
        </is>
      </c>
      <c r="K42" s="40" t="inlineStr">
        <is>
          <t>있음</t>
        </is>
      </c>
      <c r="L42" s="40" t="inlineStr">
        <is>
          <t>일치</t>
        </is>
      </c>
      <c r="M42" s="40" t="inlineStr">
        <is>
          <t>편입 후</t>
        </is>
      </c>
      <c r="N42" s="40" t="inlineStr">
        <is>
          <t>Closed</t>
        </is>
      </c>
      <c r="O42" s="42" t="n">
        <v>1564.22</v>
      </c>
      <c r="P42" s="41" t="inlineStr">
        <is>
          <t>Kakao Corp. (KOSE:A035720)</t>
        </is>
      </c>
      <c r="Q42" s="41" t="inlineStr">
        <is>
          <t>Affinity Equity Partners Limited; SK Planet Co., Ltd.; Star Invest Holdings Limited</t>
        </is>
      </c>
      <c r="R42" s="41" t="inlineStr">
        <is>
          <t>Kakao Corp. (KOSDAQ:A035720) entered into an agreement to acquire 76.4% stake in LOEN Entertainment, Inc. (KOSDAQ:A016170) from SK Planet Co., Ltd., Star Invest Holdings Limited and Affinity Equity Partners for KRW 1.9 trillion on January 11, 2016. Kakao Corp will acquire 19.3 million shares at an offer per share of KRW 97,000. The acquisition will partly be funded through a private placement of 6.9 million shares of Kakao Corp at KRW 109,121 per share to raise KRW 754.4 billion. SK Planet Co., Ltd. and Affinity Equity Partners along with some other investors will also participate in the placement. The rest will be covered via Kakao's cash holdings, merger and acquisition financing and by inviting outside investments. As on January 11, 2016, Affinity Equity Partners sold its 61.4% stake in Loen and Kakao Corp will now acquire 15% stake from SK Planet Co., Ltd. for KRW 900 billion. SK Planet shall receive KRW 219 billion as consideration. The transaction is expected to close on February 29, 2016. The transaction is now expected to complete on March 10, 2016. The expected closing date for the transaction is changed to March 16, 2016. SK Planet Co., Ltd. used the cash proceeds to invest in the acquisition of 1.4 million shares of Kakao Corp. Yun Sung-jo of Bae, Kim &amp; Lee and Song Chang-hyun of Shin &amp; Kim acted as legal advisors to Kakao in the deal. Credit Suisse acted as financial advisor for Affinity Equity Partners and LOEN Entertainment. Ernst &amp; Young Han Young acted as financial advisor and provided due diligence and accounting advisory services to Kakao.</t>
        </is>
      </c>
      <c r="S42" s="41" t="inlineStr">
        <is>
          <t>Content Production &amp; Investment</t>
        </is>
      </c>
      <c r="T42" s="41" t="inlineStr">
        <is>
          <t>Content Investment / Distribution</t>
        </is>
      </c>
      <c r="U42" s="41" t="inlineStr">
        <is>
          <t>MA-1 그룹이 매수자</t>
        </is>
      </c>
      <c r="V42" s="41" t="inlineStr">
        <is>
          <t>과반 인수(≥50%)</t>
        </is>
      </c>
      <c r="W42" s="41" t="inlineStr">
        <is>
          <t>MA① 경영권 인수</t>
        </is>
      </c>
      <c r="X42" s="41" t="n"/>
      <c r="Y42" s="40" t="inlineStr">
        <is>
          <t>False</t>
        </is>
      </c>
      <c r="Z42" s="41" t="inlineStr">
        <is>
          <t>MA① 경영권 인수</t>
        </is>
      </c>
      <c r="AA42" s="41" t="inlineStr">
        <is>
          <t>편입 후 (본 거래로 편입: 2016-03-16 양수대금 지급 완료·최대주주 카카오로 변경. 거래 직전까지 로엔은 어피너티 SPV가 최대주주인 그룹 밖 회사)</t>
        </is>
      </c>
      <c r="AB42" s="41" t="inlineStr">
        <is>
          <t>완료 (2016-03-16; 예정일 2016-02-29 → 03-10 → 03-16으로 관계기관 승인 일정에 따라 두 차례 연기)</t>
        </is>
      </c>
      <c r="AC42" s="41" t="inlineStr">
        <is>
          <t>1,874,267,562,000원 (19,322,346주×97,000원, 지분 76.40%; 대가 구성: 현금 1,119,877백만원(11,545,125주) + 7,777,221주 현물출자 대가 카카오 신주 6,913,339주(발행가 109,121원, 754,390,465,019원))</t>
        </is>
      </c>
      <c r="AD42" s="41" t="inlineStr">
        <is>
          <t>원자료와 일치 (1,564.22; 공시 금액/원자료 값 ≈ 1,198원/달러)</t>
        </is>
      </c>
      <c r="AE42" s="41" t="inlineStr">
        <is>
          <t>2016-01-11</t>
        </is>
      </c>
      <c r="AF42" s="41" t="inlineStr">
        <is>
          <t>기준 분류 유지: 카카오(그룹 지배회사)가 계보 밖 Star Invest(어피너티 SPV)·SK플래닛으로부터 로엔 76.4%를 처음 취득해 경영권 확보(MA①), 시점 축은 편입 후(매수자가 지배회사). 원자료 설명란 오류: (1) 'Kakao Corp will now acquire 15% stake from SK Planet for KRW 900 billion'은 틀림 — 9,000억원(900,000,047,000원)은 Star Invest의 9,278,351주 현금 매각 대금이고, SK플래닛 15%(3,793,756주)는 3,680억원 상당(2,266,774주 현금 219,877백만원 + 1,526,982주 현물출자로 카카오 신주 1,357,367주; 로엔 정정공시 2016-02-26). (2) 'SK Planet shall receive KRW 219 billion'은 같은 정정공시의 SK플래닛 현금 몫 219,877백만원과 일치. (3) 매도자 'Affinity Equity Partners'는 계약 당사자가 아니라 Star Invest의 배후 PE. 공시 '총자산대비 67.71%'의 분모는 2014-12-31 연결 총자산(공시 당시 2015년 감사 전).</t>
        </is>
      </c>
      <c r="AG42" s="41" t="inlineStr">
        <is>
          <t>카카오 그룹 관점의 로엔 계보 핵심 거래. 선행: K001·K002(SK 시절), K004·K005(어피너티의 로엔 인수); 후행: K027(2018 잔여 23.6% 흡수합병). 대금 구조: Star Invest는 9,278,351주를 현금 9,000억원에 팔고 6,250,239주를 현물출자해 카카오 신주 5,555,972주를 받았고, SK플래닛은 2016-01-21 동반매도청구권(Tag-along)을 행사해 같은 단가로 참여(2,266,774주 현금 219,877백만원 + 1,526,982주 현물출자로 신주 1,357,367주). 회계상 이전대가 1,877,579,051천원(현금 1,119,877백만원 + 지분상품 757,702백만원), 식별가능 순자산 공정가치 548,347,044천원, 비지배지분 134,421,013천원, 영업권 1,463,653,020천원(카카오 2016 사업보고서 주석 36) — 영업권이 이전대가의 약 78%. 지분상품 757,702백만원은 신주 6,913,339주를 납입일 2016-03-16 종가 109,600원으로 잰 값(발행가 109,121원 기준 754,390백만원보다 3,312백만원 큼). 외부평가(한영회계법인): 기준시가 평가액 75,532~147,804원 범위에서 97,000원은 경영권 프리미엄 거래사례상 합리적. 인수 현금은 2016-03-14 브릿지론 8,000억원(차입목적 로엔 76.4% 인수)으로 조달하고, 사모사채 700억원(2016-03-23)·공모사채 2,500억원(2016-04-11)·사모 전환사채 2,500억원(2016-04-11 결정)·기업어음 2,000억원과 현금 309억원(2016-07-08)으로 상환. 2016-04-26 결정한 로엔 주식 교환대상 해외교환사채 2,300억원(교환가 104,933원, 2016-05-11 납입)의 공시상 자금 목적은 '운영자금'. 원자료 buyers·target·지분율은 공시와 일치. 조사 한계: 카카오 어닝콜 녹취록은 IR 사이트에 음성만 있어 실적 보도자료와 기사로 대체.</t>
        </is>
      </c>
      <c r="AH42" s="41" t="inlineStr">
        <is>
          <t>㈜카카오 (그룹 지배회사, 당시 코스닥 상장 — 2017-07-10 유가증권시장 이전)</t>
        </is>
      </c>
      <c r="AI42" s="41" t="inlineStr">
        <is>
          <t>"모바일 컨텐츠 플랫폼 성장 동력 확보 및 경쟁력 강화" (주요사항보고서 양수목적) / "새로운 콘텐츠 플랫폼 기반을 마련하고 향후 글로벌 진출의 토대를 구축하겠다는 전략적 판단" (카카오 보도자료 2016-01-11)</t>
        </is>
      </c>
      <c r="AJ42" s="41" t="inlineStr">
        <is>
          <t>모바일·인터넷 플랫폼(카카오톡·다음 포털). 2015년 연결 매출 932,152백만원 — 광고 62.6%, 게임 24.9%, 커머스 7.3%, 기타 5.2%(2015 사업보고서 매출실적). 음악은 소셜 음악서비스 '카카오뮤직'(2015-04 스트리밍 추가)뿐으로 2015 뮤직 콘텐츠 매출 15,397백만원(IR Fact Sheet, 매출의 1.7%)</t>
        </is>
      </c>
      <c r="AK42" s="41" t="inlineStr">
        <is>
          <t>인접</t>
        </is>
      </c>
      <c r="AL42" s="41" t="inlineStr">
        <is>
          <t>카카오의 주력은 메신저·포털 광고와 게임 플랫폼이고 음악은 소규모(2015 뮤직 매출의 1.7%) — 자사 모바일 플랫폼에 얹을 음악 콘텐츠·플랫폼(멜론)을 사들인 거래로 같은 이용자층·가치사슬의 인접 영역('카카오의 모바일 플랫폼 경쟁력과 로엔이 가진 음악 컨텐츠의 결합', 보도자료). 인수 주체가 그룹 정점 회사 자신이라 그룹 기준도 같음.</t>
        </is>
      </c>
      <c r="AM42" s="41" t="inlineStr">
        <is>
          <t>2,768,024,898,489원 (카카오 연결, 2014-12-31; 주요사항보고서 기재값)</t>
        </is>
      </c>
      <c r="AN42" s="41" t="inlineStr">
        <is>
          <t>acq_total_assets와 같음 (인수 주체가 상장 지배회사 자신). 참고: 직전 회계연도말(2015-12-31) 연결 총자산 3,188,477,733,309원</t>
        </is>
      </c>
      <c r="AO42" s="41" t="inlineStr">
        <is>
          <t>67.71</t>
        </is>
      </c>
      <c r="AP42" s="41" t="inlineStr">
        <is>
          <t>76.05</t>
        </is>
      </c>
      <c r="AQ42" s="41" t="inlineStr">
        <is>
          <t>계산: 6,923,069,337,600원 (발표 직전 거래일 2016-01-08 종가 115,200원 × 발행주식 60,096,088주). 종가는 Yahoo Finance 수정주가 23,040원에 2021-04-15 5:1 액면분할을 되돌려(×5) 산출</t>
        </is>
      </c>
      <c r="AR42" s="41" t="inlineStr">
        <is>
          <t>총자산·자기자본·비율은 주요사항보고서(20160111000017; 총자산은 2014년말 연결, 자기자본은 2014년말 연결 자기자본에 공시일까지 자본금·자본잉여금 증감 반영). 발행주식수는 같은 날 유상증자결정(20160111000019)의 증자전 발행주식총수. 참고 계산: 2015-12-31 연결 기준이면 총자산대비 58.8%, 자기자본(2,585,474,995,627원)대비 72.5%.</t>
        </is>
      </c>
      <c r="AS42" s="41" t="inlineStr">
        <is>
          <t>KRX:035720</t>
        </is>
      </c>
      <c r="AT42" s="41" t="inlineStr">
        <is>
          <t>인수 주체 카카오(당시 코스닥, 현 유가증권시장). 대상회사 로엔도 코스닥 상장(KRX:016170): 2016-01-08 종가 78,600원·시가총액 1,987,928,013,000원(계산) — 인수가 97,000원은 23.4% 프리미엄; 발표일 2016-01-11 장중 고가 100,000원·종가 82,900원(네이버 금융 차트 데이터).</t>
        </is>
      </c>
      <c r="AU42" s="41" t="inlineStr">
        <is>
          <t>2016-01-11: DART 주요사항보고서(타법인주식및출자증권양수결정·유상증자결정), 로엔 '최대주주 변경을 수반하는 주식양수도 계약 체결' 공시, 카카오 보도자료 동시 공개. 2015-11~2016-01 카카오·로엔 공시 목록에 인수설 조회공시는 없고 사전 보도도 찾지 못함.</t>
        </is>
      </c>
      <c r="AV42" s="41" t="inlineStr">
        <is>
          <t>2005-08: SKT가 서울음반(현 로엔) 60% 인수(K001); 2008-12: SKT의 MelOn 사업 양수, RealNetworks 11.26% 투자(K002); 2013-09: 어피너티 SPV Star Invest가 SK플래닛으로부터 52.56% 인수(K004); 2013-11: Star Invest가 RealNetworks 8.83% 추가 매입(K005); 2013-12~2015-11: 로엔 스타쉽·킹콩·에이큐브엔터테인먼트 인수; 2014→2015: 로엔 연결 매출 323,276→357,641백만원, 영업이익 58,493→63,422백만원; 2015: 로엔이 카카오 주도 인터넷전문은행 '한국카카오은행' 컨소시엄에 파트너사로 참여(2015-11-29 예비인가) — 인수 전 두 회사의 제휴; 멜론 가입자 약 2,800만명(뉴시스 2016-01-11)·유료회원 360만명(카카오 2018-05-17 보도자료); 2015-04: 카카오뮤직 스트리밍 추가</t>
        </is>
      </c>
      <c r="AW42" s="41" t="inlineStr">
        <is>
          <t>2016-01-21: SK플래닛 동반매도청구권 행사; 2016-03-14: 인수 대금용 단기차입(브릿지론) 8,000억원; 2016-03-16: 대금 지급·최대주주 카카오로 변경, 카카오 신주 6,913,339주 납입, 로엔은 카카오와 동일인이 되어 한국카카오은행 컨소시엄 참여 철회; 2016-03~07: 브릿지론을 사모사채 700억원·공모사채 2,500억원·전환사채 2,500억원·기업어음 2,000억원·보유현금으로 상환; 2016-04-19: 카카오 CSO 박성훈이 신원수와 로엔 공동대표 취임; 2016-05-11: 로엔 주식 교환대상 해외교환사채 2,300억원(교환가 104,933원, 자금 목적 운영자금) 납입; 2016-Q2: 로엔 연결 편입(뮤직 콘텐츠 매출 905억원); 2016-12-20: 카카오톡 '프로필뮤직'에 멜론 음악DB 연동; 2017-10-18: 신원수 대표 사임, 박성훈 단독대표; 2018-01: 카카오톡 멜론 플레이어·'카카오멜론'(한 달 신규 가입자 100만명 이상, 합병 증권신고서); 2018-03: ㈜카카오엠으로 상호 변경, 2018-03-23 박성훈 사임·이제욱 대표 취임; 2018-09-01: 카카오가 카카오엠 흡수합병(K027), 2018-11-01 음악·영상 제작 사업은 신설 ㈜카카오엠에 현물출자; 2019~2023: 음악서비스(멜론) 영업권 5년 연속 손상으로 2018년말 잔액 1조2,213억원 전액 상각; 2021-07-01: 멜론 사업부문을 ㈜멜론컴퍼니로 물적분할; 2021-09-01: 카카오엔터테인먼트가 멜론컴퍼니 흡수합병</t>
        </is>
      </c>
      <c r="AX42" s="41" t="inlineStr">
        <is>
          <t>있음 (카카오 연결 기준. 로엔 인수로 '음악서비스' 현금창출단위에 영업권 1,463,653,020천원 인식(2016). 2017말 음악서비스 영업권 1,459,418,129천원, 2018 기초 재분류 후 1,446,306,714천원(13,111,415천원은 '엔터테인먼트 서비스'로 구분), 2018년 228,714,037천원은 음악·영상 콘텐츠 사업을 신설 카카오엠에 현물출자하며 '엔터테인먼트 서비스'로 이전, 기타조정 +3,691,331천원 → 2018말 1,221,284,008천원. 음악서비스 영업권 손상: 2019 352,732,955천원(+로엔 인수 시 인식한 고객관계 등 무형자산 524억원), 2020 367,976,259천원(공시 설명상 음악서비스·기타모바일서비스 합계 4,178억원), 2021 198,496,072천원, 2022 70,717,921천원, 2023 231,360,801천원('멜론 사업부 231,361백만원') — 누계 1,221,284,008천원으로 2018년말 음악서비스 영업권 전액. 사유(2019·2020 주석): '시장환경의 변화와 권리비용 징수규정 변경에 따른 수익성 저하'. 문서: 카카오 2016~2024 사업보고서 연결재무제표 주석(무형자산·영업권 손상검사). 로엔 인수·합병 시 인식한 브랜드 249,063백만원(비한정 내용연수, 2020 주석)의 손상 여부는 2019~2024 주석에서 찾지 못함)</t>
        </is>
      </c>
      <c r="AY42" s="41" t="inlineStr">
        <is>
          <t>수집·검토 기록에 인수 뒤 손상이 적혀 있음</t>
        </is>
      </c>
      <c r="AZ42" s="41" t="inlineStr">
        <is>
          <t>2014: 323,275,944천원; 2015: 357,640,656천원</t>
        </is>
      </c>
      <c r="BA42" s="41" t="inlineStr">
        <is>
          <t>2016: 450,645,544천원; 2017: 580,332,777천원; 최근(독립 법인 마지막 공시) 2018 상반기: 300,777,956천원. 후속 사업 대리지표 — 카카오 IR '뮤직(콘텐츠)' 매출(연결, 백만원): 2015 15,397(카카오뮤직, 인수 전); 2016 296,338(2분기부터 로엔 연결); 2017 478,540; 2018 532,850; 2019 586,592; 2020 612,634(2021년 분류 변경 후 705,324); 2021 772,516; 2022 894,397; 2023 1,723,949; 2024 1,920,047(2023-Q2부터 SM엔터테인먼트 연결 포함)</t>
        </is>
      </c>
      <c r="BB42" s="41" t="inlineStr">
        <is>
          <t>2014: 58,492,671천원; 2015: 63,421,782천원</t>
        </is>
      </c>
      <c r="BC42" s="41" t="inlineStr">
        <is>
          <t>2016: 79,910,288천원; 2017: 102,737,129천원; 2018 상반기: 48,531,115천원. 합병(2018-09) 후 멜론 사업 영업이익은 공시되지 않아 미확인</t>
        </is>
      </c>
      <c r="BD42" s="41" t="inlineStr">
        <is>
          <t>로엔·카카오엠 연결·K-IFRS(12월 결산): 2014~2015는 2015 사업보고서(20160330003232), 2016~2017은 2017 사업보고서(20180330003970), 2018 상반기는 반기보고서(20180814002928). 2018-09-01 합병으로 법인이 소멸해 이후는 카카오 IR Fact Sheet의 '뮤직'(2018년까지 '뮤직 콘텐츠') 매출로 대신함 — 멜론 외에 카카오엠·카카오엔터테인먼트의 음반유통·매니지먼트가 섞이고 2021년 분류가 바뀌었으며(2020 뮤직 612,634 → 재분류 705,324백만원) 2023-Q2부터 SM엔터테인먼트가 연결돼 시계열 비교에 주의. 카카오는 사업별 영업이익을 공시하지 않음.</t>
        </is>
      </c>
      <c r="BE42" s="41" t="inlineStr">
        <is>
          <t>2016-08-11 카카오 2분기 실적 보도자료: '멜론의 매출이 신규 편입된 효과로 뮤직 콘텐츠 매출은 … 905억 원' ; 2017-02-09 4분기 보도자료: '멜론 유료 고객의 확대가 가장 큰 요인' ; 2018-02-08 4분기 보도자료: 멜론 신규 가입자 전분기 대비 15만명 순증, 뮤직 콘텐츠 1,291억원 ; 2018-05-17 합병 보도자료: 인수 당시 연간 매출 3,576억원·유료회원 360만명 → 2017년 5,804억원·465만명 ; 2020-02-13 2019년 실적발표 보도(비즈워치): 당기순손실 3,398억원은 일회성 무형자산 손상차손 4,233억원 반영 탓이며, 카카오 관계자는 '보다 보수적인 회계기준을 적용하는 추세를 반영해 멜론 영업권 등 일부 무형자산에 대해 손상차손을 인식했기 때문'이라고 설명(기사 재인용). 어닝콜 녹취록은 확인하지 못함(IR 사이트에 음성만 제공)</t>
        </is>
      </c>
      <c r="BF42" s="40" t="inlineStr">
        <is>
          <t>완료</t>
        </is>
      </c>
      <c r="BG42" s="40" t="inlineStr">
        <is>
          <t>2026-10-26</t>
        </is>
      </c>
    </row>
    <row r="43" ht="72" customHeight="1">
      <c r="A43" s="40" t="inlineStr">
        <is>
          <t>K010</t>
        </is>
      </c>
      <c r="B43" s="40" t="inlineStr">
        <is>
          <t>Kakao</t>
        </is>
      </c>
      <c r="C43" s="40" t="inlineStr">
        <is>
          <t>2016-04-29</t>
        </is>
      </c>
      <c r="D43" s="41" t="inlineStr">
        <is>
          <t>Zinny Labs Corp.</t>
        </is>
      </c>
      <c r="E43" s="40" t="n">
        <v>188</v>
      </c>
      <c r="F43" s="40" t="inlineStr">
        <is>
          <t>False</t>
        </is>
      </c>
      <c r="G43" s="40" t="n"/>
      <c r="H43" s="40" t="inlineStr">
        <is>
          <t>MA②</t>
        </is>
      </c>
      <c r="I43" s="40" t="inlineStr">
        <is>
          <t>MA②</t>
        </is>
      </c>
      <c r="J43" s="40" t="inlineStr">
        <is>
          <t>같음</t>
        </is>
      </c>
      <c r="K43" s="40" t="inlineStr">
        <is>
          <t>있음</t>
        </is>
      </c>
      <c r="L43" s="40" t="inlineStr">
        <is>
          <t>일치</t>
        </is>
      </c>
      <c r="M43" s="40" t="inlineStr">
        <is>
          <t>편입 후</t>
        </is>
      </c>
      <c r="N43" s="40" t="inlineStr">
        <is>
          <t>Closed</t>
        </is>
      </c>
      <c r="O43" s="42" t="n">
        <v>0.004</v>
      </c>
      <c r="P43" s="41" t="inlineStr">
        <is>
          <t>Kakao Games Corp. (KOSDAQ:A293490)</t>
        </is>
      </c>
      <c r="Q43" s="41" t="inlineStr">
        <is>
          <t>-</t>
        </is>
      </c>
      <c r="R43" s="41" t="inlineStr">
        <is>
          <t>Nzin Corp. acquired remaining 47.6% stake in Zinny Labs Corporation from a group of individuals for CNY 4.8 million on April 29, 2016. Under the terms of the deal, 9,520 shares are acquired at an offer per share of KRW 500.</t>
        </is>
      </c>
      <c r="S43" s="41" t="inlineStr">
        <is>
          <t>Technology &amp; Infrastructure</t>
        </is>
      </c>
      <c r="T43" s="41" t="inlineStr">
        <is>
          <t>AI / Robotics</t>
        </is>
      </c>
      <c r="U43" s="41" t="inlineStr">
        <is>
          <t>MA-1 그룹이 매수자</t>
        </is>
      </c>
      <c r="V43" s="41" t="inlineStr">
        <is>
          <t>기존 자회사 잔여지분</t>
        </is>
      </c>
      <c r="W43" s="41" t="inlineStr">
        <is>
          <t>MA② 기존 지분 확대</t>
        </is>
      </c>
      <c r="X43" s="41" t="n"/>
      <c r="Y43" s="40" t="inlineStr">
        <is>
          <t>False</t>
        </is>
      </c>
      <c r="Z43" s="41" t="inlineStr">
        <is>
          <t>MA② 기존 지분 확대</t>
        </is>
      </c>
      <c r="AA43" s="41" t="inlineStr">
        <is>
          <t>편입 후 (매수자 ㈜엔진은 2015-08 카카오가 ㈜케이벤처그룹을 통해 지분 66%를 인수해 종속회사로 편입; 카카오 2015 사업보고서 20160330002170. 거래일 2016-04-29 당시 카카오 연결 종속회사, 카카오 2016 1분기보고서 20160516003597)</t>
        </is>
      </c>
      <c r="AB43" s="41" t="inlineStr">
        <is>
          <t>완료 (2016-04-29, 취득대금 지급일)</t>
        </is>
      </c>
      <c r="AC43" s="41" t="inlineStr">
        <is>
          <t>4,760,000원 (보통주 9,520주 × 주당 500원)</t>
        </is>
      </c>
      <c r="AD43" s="41" t="inlineStr">
        <is>
          <t>원자료와 일치 (4,760,000원 ÷ 1,134.0원/USD(2016-04-28 Yahoo Finance KRW=X 종가) = USD 0.0042백만)</t>
        </is>
      </c>
      <c r="AE43" s="41" t="inlineStr">
        <is>
          <t>2016-04-29</t>
        </is>
      </c>
      <c r="AF43" s="41" t="inlineStr">
        <is>
          <t>기준 분류 유지: ㈜엔진은 2015-12-31 현재 ㈜지니랩스 10,480주(52.40%)를 보유한 연결 지배회사였고(카카오 2015 사업보고서, 카카오게임즈 2016 감사보고서), 이 거래로 잔여 9,520주(47.60%)를 사들여 100%가 됐다. 금액 정정: 원자료 comment의 'CNY 4.8 million'은 통화 오기이며 실제 대가는 4,760,000원이다(공정위 공시 '최대주주등의주식보유변동' 금액 4,760,000·단가 500). 원자료 value 0.004는 원화 금액 기준이라 일치. 매수자 'Kakao Games Corp.'은 당시 사명 ㈜엔진(2016-06-30 사명을 ㈜카카오게임즈로 변경). 매도자 '-'는 실제로 개인 14명(지니랩스 임원 정승범 540주, 김종윤 4,368주 등).</t>
        </is>
      </c>
      <c r="AG43" s="41" t="inlineStr">
        <is>
          <t>거래 당일(2016-04-29) 지니랩스는 상법 제517조에 따른 해산을 주주총회에서 결의하고 청산인 선임으로 청산 절차에 들어갔다. 따라서 이 거래는 청산 전에 소수주주 지분을 액면가(500원)로 정리한 성격이다. 같은 날 엔진의 다른 자회사 ㈜아이나(70%)도 해산 결의(2016-04-27 주총) 공시가 나와, 엔진–다음게임 합병(2016-04-01) 직후 자회사 정리의 일환으로 보인다(추정: 같은 날 공시된 두 해산 건에 근거). 지니랩스는 2015-07 엔진에서 물적분할로 설립됐는데, 이는 카카오의 엔진 인수(2015-08) 직전이다. 2015년 중 엔진이 지분 일부(장부금액 72,604천원)를 처분해 52.40%가 됐으나 처분 상대와 가격은 미확인. 묶음 KK-F1의 다른 거래(K014 카카오 게임사업 양수, K016 카카오VX 등)와 직접 관계는 없고 같은 카카오게임즈 계보다. 원자료 분류 'AI / Robotics'는 근거가 없다(카카오 1분기보고서상 업종은 '온라인·모바일 게임 소프트웨어 개발 및 공급업'). 조사 한계: 지니랩스는 외감 대상이 아니라 DART에 공정위 공시 3건만 있음; 언론 보도는 한국어 웹검색 1회로 찾지 못함; 카카오 IR 실적자료는 열어보지 않음.</t>
        </is>
      </c>
      <c r="AH43" s="41" t="inlineStr">
        <is>
          <t>㈜엔진(현 ㈜카카오게임즈; ㈜카카오의 자회사 ㈜케이벤처그룹이 지배하는 종속회사, 당시 비상장)</t>
        </is>
      </c>
      <c r="AI43" s="41" t="inlineStr">
        <is>
          <t>미확인 (인수 목적을 밝힌 공시·보도 없음). 같은 날 공시 문구: "상법 제517조에 따른 법인해산 주주총회 결의" / "청산인 선임을 통한 청산절차 진행" (DART 공정위 공시 '해산사유발생', 2016-04-29)</t>
        </is>
      </c>
      <c r="AJ43" s="41" t="inlineStr">
        <is>
          <t>모바일 게임 개발 및 퍼블리싱('모바일 게임 개발 및 퍼블리싱을 주된 목적으로 2013년 8월에 설립', 카카오게임즈 2016 감사보고서). 2016-04-01 ㈜다음게임 흡수합병으로 PC온라인게임 퍼블리싱이 더해짐(2016 연결 영업수익 101,279,668천원 중 게임매출 100,562,353천원).</t>
        </is>
      </c>
      <c r="AK43" s="41" t="inlineStr">
        <is>
          <t>핵심</t>
        </is>
      </c>
      <c r="AL43" s="41" t="inlineStr">
        <is>
          <t>지니랩스의 업종은 '온라인·모바일 게임 소프트웨어 개발 및 공급업'(카카오 2016 1분기보고서)이고 엔진에서 물적분할돼 2015년 엔진에 외주용역(275,000천원)을 공급했다. 엔진의 주력인 게임 개발과 같은 영역이므로 핵심. 그룹 정점 ㈜카카오 기준으로는 카카오 플랫폼에 공급되는 게임 콘텐츠 개발이라 인접.</t>
        </is>
      </c>
      <c r="AM43" s="41" t="inlineStr">
        <is>
          <t>37,043,739,121원 (㈜엔진 별도, 2015-12-31; 연결은 38,030,093,340원). 2016-04-01 다음게임 합병 뒤라 거래일 실제 자산은 더 컸음(2016-12-31 별도 104,835,405,745원)</t>
        </is>
      </c>
      <c r="AN43" s="41" t="inlineStr">
        <is>
          <t>3,188,477,733,309원 (㈜카카오 연결, 2015-12-31)</t>
        </is>
      </c>
      <c r="AO43" s="41" t="inlineStr">
        <is>
          <t>계산: 0.0128 (4,760,000원 ÷ 엔진 별도 총자산 37,043,739,121원, 2015-12-31). 카카오 연결 총자산 대비 0.00015</t>
        </is>
      </c>
      <c r="AP43" s="41" t="inlineStr">
        <is>
          <t>계산 불가: 엔진 2015-12-31 별도 자본총계 (4,016,289,488)원으로 자본잠식</t>
        </is>
      </c>
      <c r="AQ43" s="41" t="inlineStr">
        <is>
          <t>계산: 6,777,640,404,000원 (㈜카카오 2016-04-28 종가 100,500원 × 발행주식총수 67,439,208주(2016-03-31)). 종가는 Yahoo Finance 조정종가 20,100원에 2021년 5:1 액면분할을 되돌려 ×5</t>
        </is>
      </c>
      <c r="AR43" s="41" t="inlineStr">
        <is>
          <t>엔진 총자산·자본: 카카오게임즈(구 엔진) 2016 감사보고서(20170328000012)·연결감사보고서(20170328000013)의 전기(2015-12-31) 수치. 카카오 총자산: 카카오 2015 사업보고서(20160330002170) 연결재무상태표. 시가총액: Yahoo Finance 035720.KS 2016-04-28 조정종가 ×5, 주식수는 카카오 2016 1분기보고서(20160516003597) 주식의 총수. 엔진은 비상장이라 상장 지배회사 카카오 기준.</t>
        </is>
      </c>
      <c r="AS43" s="41" t="inlineStr">
        <is>
          <t>KRX:035720</t>
        </is>
      </c>
      <c r="AT43" s="41" t="inlineStr">
        <is>
          <t>인수 주체 ㈜엔진은 당시 비상장(카카오게임즈는 이후 상장, 원자료 표기 KOSDAQ:A293490)이므로 상장 지배회사 ㈜카카오. 대상회사 지니랩스는 비상장. 거래 규모(476만원)가 카카오 시가총액의 0.0001% 미만이라 주가 이벤트 분석 대상으로는 부적합.</t>
        </is>
      </c>
      <c r="AU43" s="41" t="inlineStr">
        <is>
          <t>2016-04-29 DART 공정거래법 공시(㈜지니랩스 '최대주주등의주식보유변동', ㈜엔진 '계열사주식보유변동'). 그 전에 알려진 보도는 찾지 못함</t>
        </is>
      </c>
      <c r="AV43" s="41" t="inlineStr">
        <is>
          <t>2013-08: ㈜엔진 설립(모바일 게임 개발·퍼블리싱); 2015-07: ㈜지니랩스가 ㈜엔진에서 물적분할로 설립(자본금 1천만원, 20,000주; 엔진 장부상 '분할로 인한 증가' 152,236천원, 기타무형자산 200,000천원 '분할로 인한 감소'); 2015: 엔진이 지니랩스 지분 일부 처분(장부금액 72,604천원)·소량 추가 취득(140천원)으로 52.40% 보유; 2015-08: 카카오가 ㈜케이벤처그룹을 통해 엔진 지분 66% 인수, 지니랩스도 카카오 자회사로 편입; 2015: 엔진이 지니랩스에 외주용역비 275,000천원 지급; 2015-12-23: 엔진–다음게임 합병 이사회 결의; 2016-04-01: 엔진이 다음게임 흡수합병, 카카오 대규모기업집단 신규 지정</t>
        </is>
      </c>
      <c r="AW43" s="41" t="inlineStr">
        <is>
          <t>2016-04-29: 엔진이 개인 14명으로부터 9,520주(47.60%)를 4,760,000원에 취득해 100% 보유, 같은 날 지니랩스 해산 결의(상법 제517조)·청산 절차 개시; 2016-06-30: 엔진 사명을 ㈜카카오게임즈로 변경; 2016-12-31: 청산 중인 지니랩스를 연결 종속기업(업종 경영관리업, 100%)으로 유지, 카카오게임즈 별도재무제표에 투자주식 손상 53,170천원 인식(장부금액 31,362천원); 2017: 지니랩스 청산종결로 연결 제외(카카오게임즈 2017 연결감사보고서)</t>
        </is>
      </c>
      <c r="AX43" s="41" t="inlineStr">
        <is>
          <t>있음 (2016, 카카오게임즈 별도재무제표 종속기업투자주식 ㈜지니랩스 손상 53,170천원, 카카오게임즈 2016 감사보고서 20170328000012). 물적분할로 생긴 회사라 영업권은 없음(2015·2016 영업권 현금창출단위 배분표에 지니랩스 없음)</t>
        </is>
      </c>
      <c r="AY43" s="41" t="inlineStr">
        <is>
          <t>수집·검토 기록에 인수 뒤 손상이 적혀 있음</t>
        </is>
      </c>
      <c r="AZ43" s="41" t="inlineStr">
        <is>
          <t>2014: 해당 없음 (2015-07 설립); 2015: 미확인 (외감 대상 아님. 엔진이 지니랩스에 지급한 외주용역비 275,000천원이 특수관계자 거래로 확인됨)</t>
        </is>
      </c>
      <c r="BA43" s="41" t="inlineStr">
        <is>
          <t>2016: 144,241천원 (청산 중 연도); 2017: 해당 없음 (청산종결)</t>
        </is>
      </c>
      <c r="BB43" s="41" t="inlineStr">
        <is>
          <t>2014: 해당 없음 (2015-07 설립); 2015: 미확인. 참고: 2015-12-31 순자산 계산 약 125,288천원(엔진 지분 52.40% 해당 순자산가액 65,651천원 ÷ 0.524)</t>
        </is>
      </c>
      <c r="BC43" s="41" t="inlineStr">
        <is>
          <t>2016: 미확인 (영업이익 미공시; 당기순손실 34,289천원, 기말 자산 31,362천원·부채 없음); 2017: 해당 없음 (청산종결)</t>
        </is>
      </c>
      <c r="BD43" s="41" t="inlineStr">
        <is>
          <t>지니랩스 자체 감사보고서는 DART에 없음(외감 대상 아님, 공시는 공정위 공시 3건). 2016 수치는 카카오게임즈 2016 연결감사보고서 주석 '종속기업 관련 재무정보 요약'(K-IFRS, 12월 결산, 지니랩스 개별 수치). 2015 순자산은 카카오게임즈 2016 별도 감사보고서 종속기업투자 표의 전기 순자산가액으로 계산.</t>
        </is>
      </c>
      <c r="BE43" s="41" t="inlineStr">
        <is>
          <t>확인 안 됨 (거래 규모 476만원의 청산 법인 지분 정리라 IR 언급 가능성이 낮음; 카카오 2016 1분기 실적 자료·어닝콜 기사는 열어보지 않음)</t>
        </is>
      </c>
      <c r="BF43" s="40" t="inlineStr">
        <is>
          <t>부분</t>
        </is>
      </c>
      <c r="BG43" s="40" t="inlineStr">
        <is>
          <t>2026-10-26</t>
        </is>
      </c>
    </row>
    <row r="44" ht="72" customHeight="1">
      <c r="A44" s="40" t="inlineStr">
        <is>
          <t>K011</t>
        </is>
      </c>
      <c r="B44" s="40" t="inlineStr">
        <is>
          <t>Kakao</t>
        </is>
      </c>
      <c r="C44" s="40" t="inlineStr">
        <is>
          <t>2016-08-05</t>
        </is>
      </c>
      <c r="D44" s="41" t="inlineStr">
        <is>
          <t>Valuepotion Co., Ltd.</t>
        </is>
      </c>
      <c r="E44" s="40" t="n">
        <v>182</v>
      </c>
      <c r="F44" s="40" t="inlineStr">
        <is>
          <t>False</t>
        </is>
      </c>
      <c r="G44" s="40" t="n"/>
      <c r="H44" s="40" t="inlineStr">
        <is>
          <t>MA⑦</t>
        </is>
      </c>
      <c r="I44" s="40" t="inlineStr">
        <is>
          <t>MA⑥</t>
        </is>
      </c>
      <c r="J44" s="40" t="inlineStr">
        <is>
          <t>변경</t>
        </is>
      </c>
      <c r="K44" s="40" t="inlineStr">
        <is>
          <t>식별 불가</t>
        </is>
      </c>
      <c r="L44" s="40" t="inlineStr">
        <is>
          <t>일치</t>
        </is>
      </c>
      <c r="M44" s="40" t="inlineStr">
        <is>
          <t>편입 후</t>
        </is>
      </c>
      <c r="N44" s="40" t="inlineStr">
        <is>
          <t>Closed</t>
        </is>
      </c>
      <c r="O44" s="42" t="n">
        <v>0.092</v>
      </c>
      <c r="P44" s="41" t="inlineStr">
        <is>
          <t>-</t>
        </is>
      </c>
      <c r="Q44" s="41" t="inlineStr">
        <is>
          <t>-</t>
        </is>
      </c>
      <c r="R44" s="41" t="inlineStr">
        <is>
          <t>Kibum Kim, an officer of Valuepotion Co., Ltd., acquired additional 7.5% stake in Valuepotion Co., Ltd. for approximately KRW 100 million on August 1, 2016. Kibum Kim acquired 1000 shares at KRW 102,000 per share.</t>
        </is>
      </c>
      <c r="S44" s="41" t="inlineStr">
        <is>
          <t>Commerce &amp; Marketing</t>
        </is>
      </c>
      <c r="T44" s="41" t="inlineStr">
        <is>
          <t>Brand / Advertising / 
Marketing / IP Merchandising</t>
        </is>
      </c>
      <c r="U44" s="41" t="inlineStr">
        <is>
          <t>MA-5 매수자 미기재</t>
        </is>
      </c>
      <c r="V44" s="41" t="n"/>
      <c r="W44" s="41" t="inlineStr">
        <is>
          <t>MA⑦ 매수자 미기재</t>
        </is>
      </c>
      <c r="X44" s="41" t="n"/>
      <c r="Y44" s="40" t="inlineStr">
        <is>
          <t>False</t>
        </is>
      </c>
      <c r="Z44" s="41" t="inlineStr">
        <is>
          <t>MA⑥ 외부자 간 거래</t>
        </is>
      </c>
      <c r="AA44" s="41" t="inlineStr">
        <is>
          <t>편입 후 (대상회사 밸류포션은 2015년 케이벤처그룹이 70.0% 취득해 카카오 연결 종속회사로 편입(카카오 2015 사업보고서 사업결합 주석, 계열편입일 2015-09-30), 거래 당시에도 케이벤처그룹 70.0% 보유; 다만 매수자는 대상회사 대표이사 개인이라 그룹 회사가 아님)</t>
        </is>
      </c>
      <c r="AB44" s="41" t="inlineStr">
        <is>
          <t>완료 (2016-08-01 주식 변동일, 2016-08-05 공정거래법 공시)</t>
        </is>
      </c>
      <c r="AC44" s="41" t="inlineStr">
        <is>
          <t>102,000,000원 (보통주 1,000주 × 주당 102,000원; 밸류포션 발행주식 13,333주의 7.5%)</t>
        </is>
      </c>
      <c r="AD44" s="41" t="inlineStr">
        <is>
          <t>원자료와 일치 (원자료 0.092 = 102,000,000원 ÷ 약 1,109원/달러; Yahoo Finance USD/KRW 2016-08-01 종가 1,105.45원 적용 시 0.0923)</t>
        </is>
      </c>
      <c r="AE44" s="41" t="inlineStr">
        <is>
          <t>2016-08-05</t>
        </is>
      </c>
      <c r="AF44" s="41" t="inlineStr">
        <is>
          <t>분류 변경: MA⑦ 매수자 미기재 → MA⑥ 외부자 간 거래. 공정거래법 공시(최대주주 등의 주식보유 변동, 20160805000295)상 매수자는 밸류포션 대표이사 김기범(동일인과의 관계 '임원') 개인, 매도자는 '기타' 주주(이름 미기재, 동일인측이 아닌 주주)로, 둘 다 그룹 계보의 회사가 아니다(K036과 같은 기준: 개인은 계보 회사가 아님). 거래 전후 그룹 회사(케이벤처그룹) 지분은 9,333주·70.0%로 변하지 않았고, 공정거래법상 '동일인측' 합계만 85.0%→92.5%로 늘었다(임원이 동일인관련자로 집계되기 때문). 원자료 설명란(김기범·7.5%·1,000주·102,000원·2016-08-01)은 공시와 일치하며, 'KRW 100 million'은 102,000,000원의 반올림 표기. 원자료 date(2016-08-05)는 공시일.</t>
        </is>
      </c>
      <c r="AG44" s="41" t="inlineStr">
        <is>
          <t>단계적 진입 판정(요청 사항): 다른 연구 자료의 '2016년 케이벤처그룹 소수지분 투자 → 2017년 100% 편입' 경로는 공시와 맞지 않는다. ① 밸류포션은 다음커뮤니케이션 사내 서비스(2014-05 출시, 김기범 팀장)였고 2015-05-07 법인으로 분사·설립됐으며, ② 2015년 중 카카오 자회사 케이벤처그룹이 70.0%를 취득해 처음부터 지배력을 얻었다(이전대가 927,486천원, 영업권 264,988천원; 보도상 2015-07 인수, 공정거래법 계열편입일 2015-09-30). ③ 2016년에는 그룹 지분이 늘지 않고 오히려 2016-08-17 제3자배정 유상증자(6,381주, 주당 102,000원, 650,862,000원; 김기범 3,529주·케이벤처그룹 990주·직원 5명)로 케이벤처그룹 지분이 70.0%→52.4%로 희석됐다(대표 지분 22.5%→33.1%). ④ 2017-04-01 케이벤처그룹 인적분할로 지분이 신설 ㈜카카오인베스트먼트로 넘어갔고, ⑤ 2017-11-20 포도트리(현 카카오엔터테인먼트)가 100%를 4,499,996,496원에 사들였으며(K018), ⑥ 2018-02-01 포도트리에 흡수합병돼 소멸했다. 따라서 '소수지분 → 경영권'의 단계적 경영권 인수가 아니라 2015년 첫 투자부터 과반 지배였다. 2015년 케이벤처그룹의 70% 취득(실제 경영권 인수)은 이 묶음에 없다(원자료 누락 가능성). 본 거래(K011)는 대표이사 개인이 외부 주주의 7.5%를 산 소규모 지분 이동으로, 그룹 경계 변화가 없어 M&amp;A 분석 표본에서는 제외 대상으로 보인다. 이 거래 1주일 뒤 같은 가격(주당 102,000원)으로 유상증자가 결의(2016-08-08)돼, 대표의 구주 매입과 증자가 같은 평가에 기초한 것으로 보인다(추정: 가격 동일성 근거). 조사 한계: 매도자 '기타' 주주의 신원, 거래 목적은 공시·보도에서 찾지 못함. 밸류포션은 외부감사 대상이 아니어서 자체 감사보고서가 없고, 영업이익은 2015년만 공정거래법 공시로 확인됨.</t>
        </is>
      </c>
      <c r="AH44" s="41" t="inlineStr">
        <is>
          <t>김기범 (㈜밸류포션 대표이사, 개인; 공정거래법상 카카오 기업집단 동일인관련자 '임원') — 그룹 회사가 아님</t>
        </is>
      </c>
      <c r="AI44" s="41" t="inlineStr">
        <is>
          <t>미확인 (공정거래법 '최대주주 등의 주식보유 변동' 공시에는 목적 항목이 없고, 이 거래를 다룬 보도·회사 자료를 찾지 못함)</t>
        </is>
      </c>
      <c r="AJ44" s="41" t="inlineStr">
        <is>
          <t>해당 없음 (매수자가 개인). 참고: 대상회사 밸류포션의 사업은 모바일 게임·앱 이용자 분석·마케팅·광고 네트워크(공정거래법 공시 업종 'M7131 광고대행업', 대표사업 '모바일 광고대행'). 그룹 정점 카카오의 2015년 연결 매출 932,152백만원 = 광고 플랫폼 600,663(64.4%), 콘텐츠 플랫폼 273,623(29.4%), 기타 57,866(6.2%) (카카오 2016 사업보고서 재분류 기준)</t>
        </is>
      </c>
      <c r="AK44" s="41" t="inlineStr">
        <is>
          <t>인접</t>
        </is>
      </c>
      <c r="AL44" s="41" t="inlineStr">
        <is>
          <t>매수자가 개인이라 인수 주체 기준 판단은 할 수 없어 그룹 정점 카카오 기준으로 판단함. 밸류포션은 모바일 게임 개발사 대상 이용자 분석·인앱 광고·마케팅 도구로, 카카오의 주력인 광고 플랫폼(2015년 매출 64.4%)과 카카오 게임 플랫폼에 붙은 같은 가치사슬·고객군(광고주·게임사) 영역 → 인접. 본래 다음커뮤니케이션 사내 서비스였다가 분사한 회사라 그룹 기준으로는 기존 사업의 분리·재투자 성격.</t>
        </is>
      </c>
      <c r="AM44" s="41" t="inlineStr">
        <is>
          <t>해당 없음 (매수자가 개인). 참고: 대상회사 밸류포션 총자산 1,797백만원(2015-12-31, 개별; 공정거래법 대규모기업집단현황공시 20160531000796)</t>
        </is>
      </c>
      <c r="AN44" s="41" t="inlineStr">
        <is>
          <t>3,188,477,733,309원 (㈜카카오 연결, 2015-12-31; 2015 사업보고서 요약연결재무정보)</t>
        </is>
      </c>
      <c r="AO44" s="41" t="inlineStr">
        <is>
          <t>계산: 0.0032 (102,000,000원 / 카카오 2015-12-31 연결 총자산 3,188,477,733,309원)</t>
        </is>
      </c>
      <c r="AP44" s="41" t="inlineStr">
        <is>
          <t>계산: 0.0039 (102,000,000원 / 카카오 2015-12-31 연결 자본총계 2,585,474,995,627원)</t>
        </is>
      </c>
      <c r="AQ44" s="41" t="inlineStr">
        <is>
          <t>계산: 6,231,259,946,600원 (㈜카카오, 공시 전일 2016-08-04 종가 92,300원 × 발행주식 67,510,942주(2016-06-30, 반기보고서); 종가는 Yahoo Finance 조정종가 18,460원 × 5(2021년 5:1 액면분할 역산))</t>
        </is>
      </c>
      <c r="AR44" s="41" t="inlineStr">
        <is>
          <t>매수자가 개인이므로 규모 비교는 그룹 정점 카카오 기준. 총자산·자본은 카카오 2015 사업보고서(20160330002170) 요약연결재무정보, 발행주식수는 2016 반기보고서(20160816002028) '주식의 총수', 주가는 Yahoo Finance 035720.KS 2016-08-04 조정종가 18,460원(분할 역산 92,300원). 대상회사 규모는 공정거래법 대규모기업집단현황공시(20160531000796, 2015년말 개별).</t>
        </is>
      </c>
      <c r="AS44" s="41" t="inlineStr">
        <is>
          <t>KRX:035720</t>
        </is>
      </c>
      <c r="AT44" s="41" t="inlineStr">
        <is>
          <t>매수자가 개인이고 대상회사 밸류포션은 비상장이라 상장 지배회사 ㈜카카오(유가증권시장)를 형식상 지정. 거래 규모(1억 200만원)가 카카오 시가총액의 0.002%에 불과하고 공정거래법 공시로만 알려져 이벤트 분석의 의미는 거의 없음. 대상회사는 상장사가 아님.</t>
        </is>
      </c>
      <c r="AU44" s="41" t="inlineStr">
        <is>
          <t>2016-08-05: DART 공정거래법 공시 '최대주주 등의 주식보유 변동'(밸류포션). 사전 보도는 찾지 못함.</t>
        </is>
      </c>
      <c r="AV44" s="41" t="inlineStr">
        <is>
          <t>2014-05: 다음커뮤니케이션이 모바일 게임 분석·마케팅 플랫폼 '밸류포션' 출시(밸류포션팀 김기범 팀장); 2015-01: 카카오가 투자회사 ㈜케이벤처그룹 설립; 2015-05-07: ㈜밸류포션 법인 설립(대표 김기범; 보도상 카카오에서 분사); 2015-07: 케이벤처그룹이 인수(보도), 2015-09-30 카카오 계열 편입(공정거래법 공시) — 카카오 연결상 70.0% 취득, 이전대가 927,486천원·영업권 264,988천원; 2015-08: 싱가포르 자회사 Valuepotion Pte. Ltd. 설립; 2015-10~12: 일본 사이버에이전트 계열 SIROK과 세일즈 계약, TCL·Mainspring 등과 솔루션 계약(보도); 2015년 실적(개별): 매출 219백만원, 영업손실 424백만원, 순손실 429백만원; 2016-04-01: 카카오 대규모기업집단 지정, 지정일 주주 케이벤처그룹 9,333주(70.0%)·김기범 2,000주(15.0%)·기타 2,000주(15.0%)</t>
        </is>
      </c>
      <c r="AW44" s="41" t="inlineStr">
        <is>
          <t>2016-08-08: 이사회 제3자배정 유상증자 결의(6,381주, 주당 102,000원, 650,862,000원; 김기범 3,529주·케이벤처그룹 990주·직원 1,862주), 2016-08-17 신주 반영 — 케이벤처그룹 52.4%·김기범 33.1%·기타 14.5%(총 19,714주); 2016년 실적(개별): 매출 1,341,131천원, 순손실 864,209천원; 2017-04-01: 케이벤처그룹 인적분할 — 밸류포션 지분은 신설 ㈜카카오인베스트먼트로 이전(존속 카카오게임즈홀딩스는 2017-10-23 카카오에 흡수합병); 2017-11-07: 카카오인베스트먼트·김기범·소액주주가 포도트리와 양도 계약, 2017-11-20 포도트리가 19,714주(100%)를 4,499,996,496원(주당 228,264원)에 취득(K018); 2017년 실적(개별): 매출 1,558,624천원, 순손실 963,523천원, 자본 (454,518)천원(자본잠식); 2017-12-08: 포도트리 흡수합병 이사회 결의, 2018-02-01 합병기일 — 법인 소멸; 2018: 싱가포르 자회사는 Kakako Page Pte. Ltd.로 표기(자본금 824,640천원 동일)되어 카카오페이지 종속기업으로 남음; 2021: Kakako Page Pte. Ltd. 청산으로 연결 제외(카카오엔터테인먼트 2021 연결감사보고서)</t>
        </is>
      </c>
      <c r="AX44" s="41" t="inlineStr">
        <is>
          <t>확인 안 됨 (카카오 2015 사업보고서(20160330002170) 연결주석 사업결합에서 밸류포션 인수 영업권 264,988천원 인식 확인. 카카오 2016 사업보고서(20170331005003) 연결주석 영업권 변동표의 당기 영업권 손상차손 6,526,934천원은 주석에 '㈜슈퍼노바일레븐 등 종속기업 지분 관련한 영업권'으로, 2017 사업보고서(20180330002462)의 영업권 손상차손 39,589,367천원은 'PATH MOBILE INC. PTE. LTD.등 종속기업 지분 관련한 영업권'으로만 기재돼 있어, 밸류포션 영업권(264,988천원)이 '등'에 포함됐는지는 공시로 판별할 수 없음(밸류포션은 2016·2017 연속 순손실, 2017말 자본잠식이라 손상 가능성은 배제 못 함). 2017-11 포도트리 인수는 동일지배 거래로 처리돼 새 영업권 없음(카카오페이지 2017 연결감사보고서(20190410000806): 취득가액 4,500백만원과 순자산 (-)1,887백만원의 차이 6,387백만원을 기타자본잉여금으로 인식). 카카오페이지 2018 연결감사보고서(20190411000196)의 기타무형자산 손상차손 831,238천원이 밸류포션 관련인지는 확인 못 함)</t>
        </is>
      </c>
      <c r="AY44" s="41" t="inlineStr">
        <is>
          <t>카카오 2016·2017 영업권 손상이 '슈퍼노바일레븐 등'·'PATH MOBILE 등'으로만 기재돼 밸류포션 몫을 알 수 없음</t>
        </is>
      </c>
      <c r="AZ44" s="41" t="inlineStr">
        <is>
          <t>2014: 해당 없음 (법인 설립 전, 다음커뮤니케이션 사내 서비스); 2015: 219백만원 (2015-05-07~12-31, 개별)</t>
        </is>
      </c>
      <c r="BA44" s="41" t="inlineStr">
        <is>
          <t>2016: 1,341,131천원; 2017: 1,558,624천원; 최근: 2017이 마지막 (2018-02-01 포도트리에 흡수합병돼 이후 별도 실적 없음)</t>
        </is>
      </c>
      <c r="BB44" s="41" t="inlineStr">
        <is>
          <t>2014: 해당 없음 (법인 설립 전); 2015: -424백만원 (영업손실, 개별)</t>
        </is>
      </c>
      <c r="BC44" s="41" t="inlineStr">
        <is>
          <t>2016: 미확인 (공시된 것은 순손실 864,209천원); 2017: 미확인 (공시된 것은 순손실 963,523천원); 최근: 해당 없음 (2018-02-01 합병 소멸)</t>
        </is>
      </c>
      <c r="BD44" s="41" t="inlineStr">
        <is>
          <t>2015: 공정거래법 대규모기업집단현황공시(20160531000796) '직전 사업연도' 개별 손익(단위 백만원, 설립일 2015-05-07부터). 참고로 카카오 2015 연결주석 종속기업 요약재무정보는 편입 이후분 매출 145,274천원·순손실 310,146천원으로 기간이 다름. 2016: 카카오 2016 사업보고서 연결주석 종속기업 요약재무정보(개별, 천원). 2017: 카카오페이지 2017 연결감사보고서(정정, 20190410000806) 주석 1 종속기업 요약재무정보(개별, 천원) — 같은 해 카카오 2017 사업보고서 주석의 밸류포션 값(자산 11,644,629·부채 23,832,149·매출 1,519,121·순손실 2,169,141천원)은 2016년말 자본·2017년 손실과 맞지 않아 채택하지 않음(행 오기 의심). 밸류포션은 외부감사 대상이 아니라 감사보고서가 없고, 2016·2017 영업이익은 어느 공시에도 없음(밸류포션의 공정거래법 공시가 2016-08-31 분기 공시 뒤 2017-10-18까지 없어 2017년 연 1회 공시도 없음 — 카카오 기업집단의 지정 공백 기간으로 보임, 추정). 싱가포르 자회사 실적은 제외: 2016 매출 158,081천원·순손실 743,852천원, 2017 매출 791,054천원·순손실 499,964천원.</t>
        </is>
      </c>
      <c r="BE44" s="41" t="inlineStr">
        <is>
          <t>미확인 (카카오 실적 보도자료·IR 자료와 기사 검색에서 밸류포션 지분 거래를 언급한 내용을 찾지 못함. 참고: 2015-12-01 이투데이, 김기범 대표가 개발사의 '추가적인 수익'을 만들려는 고민에서 밸류포션을 준비했다고 발언)</t>
        </is>
      </c>
      <c r="BF44" s="40" t="inlineStr">
        <is>
          <t>부분</t>
        </is>
      </c>
      <c r="BG44" s="40" t="inlineStr">
        <is>
          <t>2026-10-26</t>
        </is>
      </c>
    </row>
    <row r="45" ht="72" customHeight="1">
      <c r="A45" s="40" t="inlineStr">
        <is>
          <t>K012</t>
        </is>
      </c>
      <c r="B45" s="40" t="inlineStr">
        <is>
          <t>Kakao</t>
        </is>
      </c>
      <c r="C45" s="40" t="inlineStr">
        <is>
          <t>2017-05-19</t>
        </is>
      </c>
      <c r="D45" s="41" t="inlineStr">
        <is>
          <t>Story Plant Co.,Ltd.</t>
        </is>
      </c>
      <c r="E45" s="40" t="n">
        <v>183</v>
      </c>
      <c r="F45" s="40" t="inlineStr">
        <is>
          <t>False</t>
        </is>
      </c>
      <c r="G45" s="40" t="n"/>
      <c r="H45" s="40" t="inlineStr">
        <is>
          <t>MA①</t>
        </is>
      </c>
      <c r="I45" s="40" t="inlineStr">
        <is>
          <t>MA①</t>
        </is>
      </c>
      <c r="J45" s="40" t="inlineStr">
        <is>
          <t>같음</t>
        </is>
      </c>
      <c r="K45" s="40" t="inlineStr">
        <is>
          <t>있음</t>
        </is>
      </c>
      <c r="L45" s="40" t="inlineStr">
        <is>
          <t>일치</t>
        </is>
      </c>
      <c r="M45" s="40" t="inlineStr">
        <is>
          <t>편입 후</t>
        </is>
      </c>
      <c r="N45" s="40" t="inlineStr">
        <is>
          <t>Closed</t>
        </is>
      </c>
      <c r="O45" s="42" t="n">
        <v>0.089</v>
      </c>
      <c r="P45" s="41" t="inlineStr">
        <is>
          <t>Kakao M Corp.</t>
        </is>
      </c>
      <c r="Q45" s="41" t="inlineStr">
        <is>
          <t>CJ E&amp;M Corporation</t>
        </is>
      </c>
      <c r="R45" s="41" t="inlineStr">
        <is>
          <t>LOEN Entertainment, Inc. (KOSDAQ:A016170) acquired Story Plant Co.,Ltd. from CJ E&amp;M Corporation (KOSDAQ:A130960) for KRW 100 million on May 12, 2017. Under the terms, 0.2 million shares were acquired at KRW 500 per share.</t>
        </is>
      </c>
      <c r="S45" s="41" t="inlineStr">
        <is>
          <t>Content Production &amp; Investment</t>
        </is>
      </c>
      <c r="T45" s="41" t="inlineStr">
        <is>
          <t>Content Production Studio</t>
        </is>
      </c>
      <c r="U45" s="41" t="inlineStr">
        <is>
          <t>MA-1 그룹이 매수자</t>
        </is>
      </c>
      <c r="V45" s="41" t="inlineStr">
        <is>
          <t>지분율 미기재(대개 100%·사업양수)</t>
        </is>
      </c>
      <c r="W45" s="41" t="inlineStr">
        <is>
          <t>MA① 경영권 인수</t>
        </is>
      </c>
      <c r="X45" s="41" t="n"/>
      <c r="Y45" s="40" t="inlineStr">
        <is>
          <t>False</t>
        </is>
      </c>
      <c r="Z45" s="41" t="inlineStr">
        <is>
          <t>MA① 경영권 인수</t>
        </is>
      </c>
      <c r="AA45" s="41" t="inlineStr">
        <is>
          <t>편입 후 (인수 주체 ㈜로엔엔터테인먼트는 2016-03-16 카카오가 76.4%를 인수해 연결 종속회사가 됨(K009); 거래 당시 카카오 76.4%·김범수 0.1% — 카카오엠(옛 로엔) 2017 사업보고서 IX. 계열회사 등에 관한 사항)</t>
        </is>
      </c>
      <c r="AB45" s="41" t="inlineStr">
        <is>
          <t>완료 (2017-05-12 주식 변동일; 로엔의 최초취득일자는 2017-05-11로 기재)</t>
        </is>
      </c>
      <c r="AC45" s="41" t="inlineStr">
        <is>
          <t>100,000,000원 (보통주 200,000주 × 500원, 지분 100%; 이전대가 전액 현금). 참고: 인수 직후 2017-07 유상증자에 로엔이 9,100,000,000원을 추가 출자해 로엔의 메가몬스터 투자 장부가는 2017말 9,200,000,000원</t>
        </is>
      </c>
      <c r="AD45" s="41" t="inlineStr">
        <is>
          <t>원자료와 일치 (0.089; 공시 금액/원자료 값 ≈ 1,124원/달러)</t>
        </is>
      </c>
      <c r="AE45" s="41" t="inlineStr">
        <is>
          <t>2017-05-11</t>
        </is>
      </c>
      <c r="AF45" s="41" t="inlineStr">
        <is>
          <t>기준 분류 유지: 카카오 연결 종속회사 로엔이 CJ E&amp;M(그룹 계보 밖 — CJ 기업집단 계열)으로부터 ㈜스토리플랜트 지분 100%를 사들여 처음 지배력을 얻은 거래(로엔 2017 반기보고서 사업결합 주석). 원자료 매수자 'Kakao M Corp.'은 추출 시점 이름이고 거래 당시 사명은 ㈜로엔엔터테인먼트(2018-03-23 ㈜카카오엠으로 변경). 원자료 date 2017-05-19는 DART 공정거래법 공시 '최대주주 등의 주식보유 변동' 공시일이며 실제 주식 변동일은 2017-05-12. 원자료 설명란의 거래일(2017-05-12)·주식수(0.2백만 주)·주당 500원·총액 1억원은 공시와 일치.</t>
        </is>
      </c>
      <c r="AG45" s="41" t="inlineStr">
        <is>
          <t>대상회사 계보: ㈜스토리플랜트(2014-11-20 CJ E&amp;M 100% 출자 설립) → 2017-07-11 메가몬스터㈜로 사명 변경 → 카카오엔터테인먼트 94.14% 자회사(DART 고유번호 01068454, 회사명 '메가몬스터'로 조회)로 2025말 '청산 절차 진행중'(카카오엔터 2025 연결감사보고서). 인수 영업권은 2019 전액 손상됐고 2018~2021·2024 영업손실, 2025 순손실이 나, 인수 뒤 약 8년 만에 정리 단계에 들어감. 매도자 CJ E&amp;M은 이 연구의 또 다른 대상 그룹(CJ ENM)이라 CJ 쪽에서는 그룹의 지분 매각(MA⑤)에 해당하는 거래이나 CJ 원자료 목록(list188)에는 같은 거래 행이 없어 이중 집계는 아님. 거래 구조: 대상회사는 2016말 부채 3,583,629천원이 자산 2,569,427천원을 넘는 완전자본잠식 상태라 대가가 액면가 수준(1억원)에 그쳤고, 사업결합 주석상 식별가능 순자산 -1,864,050천원에 영업권 1,964,050천원이 생김. 인수와 함께 CJ E&amp;M 자회사 스튜디오드래곤과 로엔이 '드라마 생태계 양성을 위한 공동사업 계약'을 맺고 스토리플랜트에 공동투자하기로 해(CJ E&amp;M 2017-05-11 해명 공시), 2017-07 유상증자 136억원(로엔 91억·포도트리 30억·스튜디오드래곤 15억 — 액면 500원 발행, 금액은 주식수×액면으로 계산)으로 로엔 67.15%·포도트리(현 카카오엔터테인먼트) 21.90%·스튜디오드래곤 10.95%가 됨. 즉 실질 투자는 1억원 인수 + 91억원 증자이고, CJ 계열 스튜디오드래곤이 소수주주로 남은 합작 성격. 이후 카카오의 카카오엠 흡수합병(2018-09)·신설 카카오엠 현물출자(2018-11)·카카오엠-카카오페이지 합병(2021-03)으로 직접 주주가 바뀜. 조사 한계: 스토리플랜트는 2018년까지 외부감사 대상 감사보고서가 DART에 없어 2015~2017 영업이익은 확인하지 못함(당기순손익만 지배회사 주석으로 확인). 인수 직후 제작 작품 목록은 1차 자료로 확인하지 못함.</t>
        </is>
      </c>
      <c r="AH45" s="41" t="inlineStr">
        <is>
          <t>㈜로엔엔터테인먼트(카카오 연결 종속회사, 코스닥 상장 016170; 카카오 76.4%) — 2018-03-23 ㈜카카오엠으로 사명 변경, 2018-09-01 ㈜카카오에 흡수합병</t>
        </is>
      </c>
      <c r="AI45" s="41" t="inlineStr">
        <is>
          <t>"고부가가치를 창출하며 성장하고 있는 드라마 컨텐츠 시장에 진입하고 다양한 국내외 플랫폼에 컨텐츠를 유통하여 신규 수익 창출 및 기존 사업과의 시너지를 극대화 할 수 있는 기반을 마련" (로엔 2017 반기보고서 연결재무제표 주석 사업결합) / "웹툰, 웹소설 등을 활용하는 드라마 기획과 신인 작가 발굴 및 양성 등이 주요 사업 목적" (CJ E&amp;M 풍문 해명 공시 — 스튜디오드래곤·로엔 공동사업 계약)</t>
        </is>
      </c>
      <c r="AJ45" s="41" t="inlineStr">
        <is>
          <t>음원 유통·온라인 음악서비스(멜론) 중심 종합 음악사업: 2016 연결 매출 450,646백만원 중 콘텐츠매출(음원제공·온라인음원서비스) 367,950백만원(81.6%), 음반 제품·상품 49,095백만원, 기타 33,601백만원 (로엔 2017 사업보고서 II. 사업의 내용 매출실적 표의 제35기 값). 아티스트 매니지먼트 자회사(스타쉽·플랜에이 등)와 영상컨텐츠컴퍼니, 영상물서비스 자회사 크리스피스튜디오(2017-01 설립) 보유</t>
        </is>
      </c>
      <c r="AK45" s="41" t="inlineStr">
        <is>
          <t>인접</t>
        </is>
      </c>
      <c r="AL45" s="41" t="inlineStr">
        <is>
          <t>드라마 기획·제작은 로엔의 주력(음원 유통·멜론)과 다른 장르지만 같은 엔터테인먼트 콘텐츠 가치사슬이고, 로엔이 이미 영상컨텐츠컴퍼니·크리스피스튜디오로 영상 콘텐츠를 시작한 상태에서 '다양한 국내외 플랫폼에 컨텐츠를 유통'하려는 목적이라 인접으로 판정. 그룹 정점(카카오) 기준: 카카오는 포털·카카오톡 플랫폼과 포도트리(카카오페이지)의 웹툰·웹소설 IP를 가진 상태로, 웹 IP를 드라마로 만드는 제작 기능을 들인 것이라 역시 인접(공급되는 콘텐츠 쪽으로의 수직 확장).</t>
        </is>
      </c>
      <c r="AM45" s="41" t="inlineStr">
        <is>
          <t>453,850,491천원 (로엔 연결 총자산, 2016-12-31; 연결 자본총계 302,391,926천원)</t>
        </is>
      </c>
      <c r="AN45" s="41" t="inlineStr">
        <is>
          <t>5,484,117,180,416원 (㈜카카오 연결 총자산, 2016-12-31)</t>
        </is>
      </c>
      <c r="AO45" s="41" t="inlineStr">
        <is>
          <t>계산: 0.022 (100,000천원 / 로엔 연결 총자산 453,850,491천원). 참고: 후속 증자 출자 포함 로엔 투자 9,200,000천원 기준 2.03; 카카오 연결 총자산 대비 0.0018</t>
        </is>
      </c>
      <c r="AP45" s="41" t="inlineStr">
        <is>
          <t>계산: 0.033 (100,000천원 / 로엔 연결 자본총계 302,391,926천원, 2016-12-31)</t>
        </is>
      </c>
      <c r="AQ45" s="41" t="inlineStr">
        <is>
          <t>계산: 2,266,136,768,000원 (매각 보도·해명 공시 전 거래일 2017-05-10 로엔 종가 89,600원 × 발행주식 25,291,705주). 참고: 카카오 2017-05-10 종가 94,000원(Yahoo 수정주가 18,800원 × 5, 2021-04-15 5:1 분할 되돌림)</t>
        </is>
      </c>
      <c r="AR45" s="41" t="inlineStr">
        <is>
          <t>로엔 총자산·자본은 카카오엠(옛 로엔) 2017 사업보고서 요약연결재무정보(20180330003970)의 제35기(2016-12-31) 값, 카카오 총자산은 카카오 2017 사업보고서 요약연결재무정보(20180330002462)의 제22기(2016-12-31) 값. 로엔 종가는 네이버 금융 차트 데이터(016170, KK-A 수집분 재사용), 주식수는 로엔 2017 1분기보고서(20170515004000) '주식의 총수'(2017-03-31). 거래 공시가 공정거래법 공시뿐이라 주요사항보고서의 총자산대비·자기자본대비 값은 없음.</t>
        </is>
      </c>
      <c r="AS45" s="41" t="inlineStr">
        <is>
          <t>KRX:016170</t>
        </is>
      </c>
      <c r="AT45" s="41" t="inlineStr">
        <is>
          <t>인수 주체 로엔이 코스닥 상장사(2018-09 카카오 합병으로 상장폐지). 대상회사 스토리플랜트는 비상장. 매도자 CJ E&amp;M(KRX:130960)도 상장사. 다만 대가 1억원은 로엔 시가총액의 약 0.004%에 불과해 주가 이벤트 분석의 실익은 거의 없음. 2017-05-10 종가 89,600원 → 05-11 89,000원 → 05-12 88,600원(네이버 금융 차트 데이터).</t>
        </is>
      </c>
      <c r="AU45" s="41" t="inlineStr">
        <is>
          <t>2017-05-10~11: 마켓인사이트·한국경제신문 'CJ E&amp;M, 드라마제작 자회사 카카오에 판다' 보도(스튜디오드래곤과 스토리플랜트를 혼동한 기사); 2017-05-11: CJ E&amp;M 코스닥 '풍문 또는 보도에 대한 해명' 공시 — 스튜디오드래곤 매각 계획은 없고, 스튜디오드래곤과 로엔이 스토리플랜트에 공동투자한다고 밝힘; 2017-05-12: 아이뉴스24 등 '로엔·스튜디오드래곤 공동투자 드라마 제작사' 보도; 2017-05-19: DART 공정거래법 공시 '최대주주 등의 주식보유 변동'(스토리플랜트, 변동일 2017-05-12). 로엔 자체의 거래소 공시는 없음(규모 미달)</t>
        </is>
      </c>
      <c r="AV45" s="41" t="inlineStr">
        <is>
          <t>2014-11-20: CJ E&amp;M이 자본금 10억원(200,000주, 액면 5,000원)으로 ㈜스토리플랜트 설립 — '신인 작가 발굴 및 드라마 생태계 양성' 목적; 2015: 매출 5,149,104천원·당기순손실 627,432천원; 2016-03-16: 카카오가 로엔 76.4% 인수(K009); 2016-05-01: CJ E&amp;M이 드라마사업본부를 물적분할해 스튜디오드래곤 설립(CJ E&amp;M 90.76%); 2016: 스토리플랜트 매출 12,595,266천원·당기순손실 1,296,984천원, 연말 부채 3,583,629천원이 자산 2,569,427천원 초과(완전자본잠식); 2017-01-16: 로엔이 영상물서비스 자회사 크리스피스튜디오 설립; 2017-05-10~11: CJ E&amp;M 드라마 자회사 매각 보도와 해명 공시 — 스튜디오드래곤·로엔 '드라마 생태계 양성을 위한 공동사업 계약' 체결</t>
        </is>
      </c>
      <c r="AW45" s="41" t="inlineStr">
        <is>
          <t>2017-05-11: 대표이사 김양→이준호(로엔 영상컨텐츠컴퍼니 대표), 기타비상무이사에 최진희(스튜디오드래곤 대표)·홍기성(CJ E&amp;M 경영지원실장)과 로엔 인사 선임; 2017-06: 액면 5,000원→500원 무상감자(자본금 10억→1억원), CJ 계열 제외·카카오 계열 편입; 2017-07-11: 메가몬스터㈜로 사명 변경; 2017-07: 유상증자 136억원(로엔·포도트리·스튜디오드래곤 배정, 자본금 137억원) — 로엔 67.15%·포도트리 21.90%·스튜디오드래곤 10.95%; 2017: 매출 6,730천원·당기순손실 547,081천원; 2018-03-23: 로엔→㈜카카오엠 사명 변경; 2018-07: '올 하반기 지상파로 첫 자체 제작 드라마 방영 예정' 보도; 2018-09-03: 카카오가 옛 카카오엠 흡수합병 → 카카오 67.15% 직접 보유; 2018-11-01: 카카오가 메가몬스터 주식을 신설 ㈜카카오엠에 현물출자; 2019: 신설 카카오엠 연결상 메가몬스터 영업권 1,964,050천원 전액 손상; 2020-02-14: 주식병합 99% 감자 결정(27,400,000주→274,000주, 자본금 137억→1.37억원, 사유 '회사 경영상 필요'); 2020-03-26: 주주배정 유상증자 237,729주(주당 25,239원, 실권 116,280주 미재배정)를 카카오엠이 6,000,042,231원에 단독 인수 → 카카오엠 82.41%·카카오페이지 11.73%·스튜디오드래곤 5.86%; 2021-03-02: 카카오페이지가 카카오엠 흡수합병·카카오엔터테인먼트로 사명 변경 → 카카오엔터 94.14%; 2022~2023: 영업이익 흑자 전환(355,283천원, 327,945천원); 2024: 매출 57,061천원·영업손실 1,507,928천원; 2024말 주주 카카오엔터테인먼트 94.14%·스튜디오드래곤 5.86%; 2025: 매출 10,441,649천원·당기순손실 2,686,897천원, 연말 기준 '청산 절차 진행중'(카카오엔터테인먼트 2025 연결감사보고서 종속기업 표 주석); 2026-02-25 분기 공정거래법 공시가 마지막 DART 공시(2026-05 연1회 기업집단 공시와 2025 감사보고서는 DART에서 찾지 못함, 해산 공시도 찾지 못함)</t>
        </is>
      </c>
      <c r="AX45" s="41" t="inlineStr">
        <is>
          <t>있음 (2019, 영업권 1,964,050천원 전액: 신설 ㈜카카오엠 2019 연결감사보고서 주석 '영업권의 손상 평가' 표에서 ㈜메가몬스터 영업권이 전기말 1,964,050천원 → 당기말 0, '(주)메가몬스터와 (주)비에이치엔터테인먼트 관련 영업권의 장부금액이 회수가능액을 4,912,426천원 초과'해 손상 반영 — 같은 금액이 카카오 연결 '엔터테인먼트 서비스' CGU의 2019 손상과 일치. 2017말 로엔 연결 손상검사(세전할인율 20.69%)에서는 손상 없음 — 카카오엠 2017 사업보고서 연결주석)</t>
        </is>
      </c>
      <c r="AY45" s="41" t="inlineStr">
        <is>
          <t>수집·검토 기록에 인수 뒤 손상이 적혀 있음</t>
        </is>
      </c>
      <c r="AZ45" s="41" t="inlineStr">
        <is>
          <t>2015: 5,149,104천원; 2016: 12,595,266천원</t>
        </is>
      </c>
      <c r="BA45" s="41" t="inlineStr">
        <is>
          <t>2017: 6,730천원; 2018: 5,564,118,656원; 2019: 10,244,682,414원; 2020: 14,575,897,153원; 2021: 1,998,483,635원; 2022: 19,842,814,709원; 2023: 15,330,167,802원; 2024: 57,061,021원; 2025(최근): 10,441,649천원</t>
        </is>
      </c>
      <c r="BB45" s="41" t="inlineStr">
        <is>
          <t>2015: 미확인 (당기순손실 627,432천원); 2016: 미확인 (당기순손실 1,296,984천원)</t>
        </is>
      </c>
      <c r="BC45" s="41" t="inlineStr">
        <is>
          <t>2017: 미확인 (당기순손실 547,081천원); 2018: -1,258,260,894원; 2019: -1,056,411,324원; 2020: -2,657,196,773원; 2021: -1,232,462,493원; 2022: 355,283,069원; 2023: 327,945,262원; 2024: -1,507,927,662원; 2025(최근): 미확인 (당기순손실 2,686,897천원)</t>
        </is>
      </c>
      <c r="BD45" s="41" t="inlineStr">
        <is>
          <t>스토리플랜트/메가몬스터 별도·K-IFRS·12월 결산. 2015·2016은 CJ E&amp;M 2016 사업보고서(20170331004920) 연결주석 '종속기업의 요약 재무정보'(자산·부채·매출·당기순손익만 공시), 2017은 카카오엠(옛 로엔) 2017 사업보고서(20180330003970) 종속기업 요약재무정보 — 연간 전체인지 편입 후 기간인지 명시 없음. 2018·2019는 메가몬스터 2019 감사보고서(20200323000516), 2020·2021은 2021 감사보고서(20220331002057), 2022·2023은 2023 감사보고서(20240325000567), 2024는 2024 감사보고서(20250326000807), 2025는 카카오엔터테인먼트 2025 연결감사보고서(20260327001465) 종속기업 요약재무(매출·당기순손익만; 메가몬스터 2025 감사보고서는 DART에 없음). 영업수익을 매출로 적음. 거래가 2017 회계연도 중이라 인수 전 = 2015·2016, 인수 후 = 2017·2018과 최근 2025.</t>
        </is>
      </c>
      <c r="BE45" s="41" t="inlineStr">
        <is>
          <t>미확인 (로엔·카카오의 2017년 실적 발표·IR 자료에서 스토리플랜트·메가몬스터 언급을 찾지 못함 — 한국어 웹 검색 3회, 로엔은 2018 합병으로 IR 페이지 폐쇄. 카카오 IR에는 녹취록이 없음). 참고: 2018-07-28 경향신문 — '카카오엠은 로엔 시절이던 지난해 5월 CJ E&amp;M의 드라마 제작 자회사인 스토리플랜트를 인수한 뒤 메가몬스터로 사명을 변경했다'</t>
        </is>
      </c>
      <c r="BF45" s="40" t="inlineStr">
        <is>
          <t>완료</t>
        </is>
      </c>
      <c r="BG45" s="40" t="inlineStr">
        <is>
          <t>2026-10-26</t>
        </is>
      </c>
    </row>
    <row r="46" ht="72" customHeight="1">
      <c r="A46" s="40" t="inlineStr">
        <is>
          <t>K013</t>
        </is>
      </c>
      <c r="B46" s="40" t="inlineStr">
        <is>
          <t>Kakao</t>
        </is>
      </c>
      <c r="C46" s="40" t="inlineStr">
        <is>
          <t>2017-06-30</t>
        </is>
      </c>
      <c r="D46" s="41" t="inlineStr">
        <is>
          <t>Kakao Mobility Co., Ltd.</t>
        </is>
      </c>
      <c r="E46" s="40" t="n">
        <v>22</v>
      </c>
      <c r="F46" s="40" t="inlineStr">
        <is>
          <t>True</t>
        </is>
      </c>
      <c r="G46" s="40" t="n"/>
      <c r="H46" s="40" t="inlineStr">
        <is>
          <t>MA⑤</t>
        </is>
      </c>
      <c r="I46" s="40" t="inlineStr">
        <is>
          <t>MA⑤</t>
        </is>
      </c>
      <c r="J46" s="40" t="inlineStr">
        <is>
          <t>같음</t>
        </is>
      </c>
      <c r="K46" s="40" t="inlineStr">
        <is>
          <t>해당 없음</t>
        </is>
      </c>
      <c r="L46" s="40" t="inlineStr">
        <is>
          <t>일치</t>
        </is>
      </c>
      <c r="M46" s="40" t="inlineStr">
        <is>
          <t>편입 후</t>
        </is>
      </c>
      <c r="N46" s="40" t="inlineStr">
        <is>
          <t>Closed</t>
        </is>
      </c>
      <c r="O46" s="42" t="n">
        <v>220.6</v>
      </c>
      <c r="P46" s="41" t="inlineStr">
        <is>
          <t>Korea Investment &amp; Securities Co., Ltd., Investment Arm; KIP Growth, Ltd.; Mobility Co-Invest, Limited Partnership; OA Mobility Limited</t>
        </is>
      </c>
      <c r="Q46" s="41" t="inlineStr">
        <is>
          <t>Kakao Corp. (KOSE:A035720)</t>
        </is>
      </c>
      <c r="R46" s="41" t="inlineStr">
        <is>
          <t>An undisclosed buyer, OA Mobility Limited, Mobility Co-Invest, Limited Partnership, KIP Growth, Ltd. and Korea Investment &amp; Securities Co., Ltd., Investment Arm signed a contract to acquire 21% stake in KM Company Co., Ltd. from Kakao Corp. (KOSE:A035720) for KRW 300 billion on June 30, 2017. Kakao Corp. will sell 4.41 million shares and reduce holding to 16.59 million shares. Board of Directors of Kakao Corp. made a resolution in favor of the transaction on June 30, 2017. The sale date for 3.68 million shares worth KRW 250 billion is September 29, 2017 and sale date of remaining 0.74 million worth KRW 50 billion is within 3 months according to the funding situation. As of September 29, 2017, the sale of 3.68 million shares have been completed. OA Mobility Limited acquire 0.84%, Mobility Co-Invest, Limited Partnership acquired 4.2%, KIP Growth, Ltd. acquired 1.09%, Korea Investment &amp; Securities Co., Ltd., Investment Arm acquired 0.13%, and another buyer acquired 11.24% stake.</t>
        </is>
      </c>
      <c r="S46" s="41" t="inlineStr">
        <is>
          <t>Mobility &amp; Transportation</t>
        </is>
      </c>
      <c r="T46" s="41" t="inlineStr">
        <is>
          <t>Mobility / Transportation</t>
        </is>
      </c>
      <c r="U46" s="41" t="inlineStr">
        <is>
          <t>MA-3 그룹의 지분 매각</t>
        </is>
      </c>
      <c r="V46" s="41" t="n"/>
      <c r="W46" s="41" t="inlineStr">
        <is>
          <t>MA⑤ 그룹의 지분 매각</t>
        </is>
      </c>
      <c r="X46" s="41" t="n"/>
      <c r="Y46" s="40" t="inlineStr">
        <is>
          <t>False</t>
        </is>
      </c>
      <c r="Z46" s="41" t="inlineStr">
        <is>
          <t>MA⑤ 그룹의 지분 매각</t>
        </is>
      </c>
      <c r="AA46" s="41" t="inlineStr">
        <is>
          <t>편입 후 (대상회사 ㈜카카오모빌리티(옛 ㈜케이엠컴패니)는 2017-05-08 카카오 100% 자회사로 설립돼 거래 당시 카카오 연결 종속회사(카카오 2017 사업보고서 연결대상 변동 '당기 신규설립'). 매도자는 그룹 지배회사 ㈜카카오)</t>
        </is>
      </c>
      <c r="AB46" s="41" t="inlineStr">
        <is>
          <t>완료 (1차분 3,675,000주·2,500억원 처분 2017-09-29. 같은 처분 계약의 잔여 735,000주·500억원은 2018-02-13 처분 완료 = K020)</t>
        </is>
      </c>
      <c r="AC46" s="41" t="inlineStr">
        <is>
          <t>250,000,000,000원 (카카오 보유 구주 3,675,000주×68,027원, 2017-09-29 1차 처분분). 같은 처분 계약 전체는 4,410,000주·300,000,000,000원(이사회 2017-06-30). 이와 별도로 같은 날 결의된 카카오모빌리티 신주 2,940,000주×68,027원=200,000,000,000원(TPG 컨소시엄 제3자배정, 대금은 카카오모빌리티로 유입)이 있어 TPG 컨소시엄 투자 총액은 5,000억원</t>
        </is>
      </c>
      <c r="AD46" s="41" t="inlineStr">
        <is>
          <t>원자료와 일치 (원자료 220.6; 1차분 2,500억원/1,145.94원(KRW=X 2017-09-28 종가) = 218.2백만 달러. 처분 계약 전체 3,000억원으로 환산하면 261.8백만 달러(+19%)라 원자료 금액은 1차분만 반영한 값으로 판단)</t>
        </is>
      </c>
      <c r="AE46" s="41" t="inlineStr">
        <is>
          <t>2017-06-30</t>
        </is>
      </c>
      <c r="AF46" s="41" t="inlineStr">
        <is>
          <t>기준 분류 유지: 매도자는 그룹 지배회사 카카오, 대상은 그 100% 자회사 카카오모빌리티, 매수자는 그룹 밖 재무적 투자자(TPG 컨소시엄)다. 카카오 공시가 '타법인주식및출자증권처분결정'(처분목적 '사업자금 확보')이고 카카오 2017 사업보고서 경영상 주요계약도 '구주처분'으로 적고 있어, 이 거래(원자료 금액)는 신주 발행에 의한 희석이 아니라 그룹이 구주를 판 거래다. 다만 같은 날 결의된 신주 2,000억원 때문에 카카오 지분은 100%→82.50%(2017-09-29 구주 1차 매각)→72.37%(2017-09-30 신주 발행 희석)로 두 단계로 내려갔다(카카오모빌리티 최대주주 등의 주식보유 변동 공시). 원자료 설명란의 '21% stake…KRW 300 billion'은 현물출자 후 발행주식 21,000,000주 기준 처분 계약 전체(4,410,000주)를 말하고, 원자료 금액 220.6은 1차분 2,500억원에 해당한다. 설명란의 'another buyer acquired 11.24%'는 공시상 KHAKI HOLDINGS, LP(2,360,131주, 160,553,129,252원)다.</t>
        </is>
      </c>
      <c r="AG46" s="41" t="inlineStr">
        <is>
          <t>같은 묶음 관계: K020은 같은 처분 계약(2017-06-30 이사회)의 2차분(735,000주·500억원, 2018-02-13). 두 행을 합치면 처분 계약 전체 3,000억원이 된다(이중 집계 아님, 단계 분할). 원자료 누락 가능: 같은 날 결의된 신주 2,000억원(2,940,000주, KHAKI 1,930,044주·MOBILITY CO-INVEST 721,836주·케이아이피그로쓰 152,880주·오에이모빌리티 117,600주·한국투자증권 17,640주)은 이 묶음에 별도 행이 없다 — 지침상 MA⑤ 신주 희석 거래로 따로 잡을 수 있는 규모. 가치평가(계산): 주당 68,027원은 현물출자 직후 21,000,000주 기준 pre-money 1조 4,286억원, 신주 반영 23,940,000주 기준 post-money 1조 6,286억원. 카카오가 2017-08 스마트모빌리티 사업부문을 현물출자하면서 받은 19,000,000주의 장부상 대가는 순자산 67,677,836,815원(주당 약 3,562원)이라, 두 달 뒤 외부 매각가(68,027원)와 큰 차이가 있다(현물출자는 장부가 기준 동일지배 거래). 주주간 계약: 카카오모빌리티 2025 사업보고서 'VII. 주주에 관한 사항'에 2017-09 체결 계약으로 Khaki Holdings·Mobility Co-Invest·OA Mobility·Kip Growth·한국투자증권에 대한 동반매도권(카카오가 제3자에게 매도 시 동일 조건 매도권), Khaki·Mobility Co-Invest의 이사지명권(기타비상무이사 2인)이 기재돼 있다. 컨소시엄 구성: 보도(MTN 2022-07-20)는 TPG·한국투자파트너스·오릭스로 적는다. 비히클 대응은 보도 기준으로 KHAKI HOLDINGS=TPG, MOBILITY CO-INVEST=한국투자증권·오릭스PE다(딜사이트 2020-09-21 'TPG(KHAKI HOLDINGS, LP)와 한국투자증권-오릭스(MOBILITY CO-INVEST, LIMITED PARTNERSHIP)'; MTN 2024-11-13·이투데이 2025-04-17의 '한국투자증권·오릭스PE 5.35%'도 MOBILITY CO-INVEST 지분율과 일치). 케이아이피그로쓰·오에이모빌리티의 귀속은 공시·보도에 없다(이름으로 보아 각각 한국투자 측·오릭스 측일 가능성: 추정). 2018-02 잔여분 735,000주(K020)는 TPG 주도 공동투자에 참여한 미국 주 연기금 2곳·홍콩 공공기금 1곳이 매수했다(KED Global 2018-02-21, 기관 이름 비공개). 이후 지분 희석: 2021년 칼라일·구글·LG·GS 등 신주 발행으로 카카오 지분 57.55%(2021-12-31), 2025-12-31 57.2%. 조사 한계: 카카오모빌리티 2017 회계연도는 DART에 감사보고서가 없어(첫 감사보고서는 2018 회계연도) 2017 수치는 2018 감사보고서의 비교재무제표와 카카오 2017 사업보고서 종속기업 요약재무로 대신함. TPG의 회수 수익률·처분 손익은 공시되지 않음.</t>
        </is>
      </c>
      <c r="AH46" s="41" t="inlineStr">
        <is>
          <t>TPG 컨소시엄(그룹 밖 재무적 투자자) — 1차 구주 3,675,000주 매수: KHAKI HOLDINGS, LP(해외) 2,360,131주(11.24%)·160,553,129,252원, MOBILITY CO-INVEST, LIMITED PARTNERSHIP(해외) 882,689주(4.20%)·60,046,870,748원, 케이아이피그로쓰 유한회사(국내) 229,320주(1.09%)·15,600,000,000원, 오에이모빌리티 유한회사(국내) 176,400주(0.84%)·12,000,000,000원, 한국투자증권㈜(국내) 26,460주(0.13%)·1,800,000,000원 (카카오모빌리티 최대주주 등의 주식보유 변동 공시, 변동일 2017-09-29)</t>
        </is>
      </c>
      <c r="AI46" s="41" t="inlineStr">
        <is>
          <t>"사업자금 확보" (카카오 타법인주식및출자증권처분결정 공시의 처분목적) / "모빌리티 사업의 새로운 도약과 성장을 모색하고 빠른 의사결정 및 실행을 통해 공격적인 확장을 추진해 나간다" (카카오 보도자료 2017-06-30) / "TPG의 전문성을 활용해 카카오 모빌리티의 성장에 기여하겠다" (같은 보도자료, 팀 다텔스 TPG캐피탈 아시아 총괄 대표)</t>
        </is>
      </c>
      <c r="AJ46" s="41" t="inlineStr">
        <is>
          <t>해당 없음 (매수자는 사모투자 비히클·증권사. TPG는 글로벌 대체투자사로 에어비앤비·스포티파이·우버 등에 투자 — 카카오 보도자료 2017-06-30)</t>
        </is>
      </c>
      <c r="AK46" s="41" t="inlineStr">
        <is>
          <t>해당 없음</t>
        </is>
      </c>
      <c r="AL46" s="41" t="inlineStr">
        <is>
          <t>매수자가 재무적 투자자라 사업 영역 비교가 성립하지 않는다. 그룹 정점(카카오) 기준: 카카오택시·드라이버·내비는 카카오의 신사업 '(3) 스마트모빌리티'(카카오 2017 사업보고서 II. 사업의 내용)로, 이 거래는 그 사업을 분사한 자회사 지분 일부를 외부 투자자에게 넘겨 사업자금을 확보한 것이다.</t>
        </is>
      </c>
      <c r="AM46" s="41" t="inlineStr">
        <is>
          <t>해당 없음 (매수자 비히클 재무 미공시). 참고: 대상회사 카카오모빌리티 자산총액 217,455,510,831원(2017-08-31 기준, 카카오 기타경영사항(종속회사의 주요경영사항) 공시 2017-09-29)</t>
        </is>
      </c>
      <c r="AN46" s="41" t="inlineStr">
        <is>
          <t>해당 없음 (매수자에 상장 지배회사 없음). 참고: 매도측 그룹 정점 카카오 연결 총자산 5,484,117,180,416원(2016-12-31, 카카오 2017 사업보고서 요약재무정보·처분결정 공시 직전 사업연도말)</t>
        </is>
      </c>
      <c r="AO46" s="41" t="inlineStr">
        <is>
          <t>해당 없음 (매수자 측 공시 없음). 참고 계산: 매도측 카카오 기준 1차분 2,500억원/연결 총자산 5,484,117,180,416원(2016-12-31) = 4.56</t>
        </is>
      </c>
      <c r="AP46" s="41" t="inlineStr">
        <is>
          <t>해당 없음 (매수자 측 공시 없음). 참고: 매도측 카카오 처분결정 공시 자기자본대비 8.10 (처분 계약 전체 3,000억원/자기자본 3,702,943,850,948원). 계산: 1차분 2,500억원 기준 6.75</t>
        </is>
      </c>
      <c r="AQ46" s="41" t="inlineStr">
        <is>
          <t>해당 없음 (매수자 비상장). 참고 계산: 매도측 카카오 2017-06-29 시가총액 6,879,785,202,500원 (당시 실제 종가 101,500원 = Yahoo 조정종가 20,300원×5(2021-04 액면분할 5:1 환원) × 발행주식 67,781,135주(2017-06-30, 카카오 2017 반기보고서))</t>
        </is>
      </c>
      <c r="AR46" s="41" t="inlineStr">
        <is>
          <t>거래 금액·주식수·지분율: 카카오 처분결정(20170630900916)·처분예정일 확정(20170929800631)·카카오모빌리티 최대주주 등의 주식보유 변동(20171010000752)·유상증자결정(20171010000755). 카카오 총자산·자기자본: 2017 사업보고서(20180330002462) 요약재무정보(2016-12-31). 대상회사 자산: 카카오 기타경영사항 공시(20170929800626, 2017-08-31 기준). 시가총액: Yahoo Finance 035720.KS 조정종가(분할 환원)와 2017 반기보고서(20170814002090) 발행주식수. 환율: Yahoo Finance KRW=X.</t>
        </is>
      </c>
      <c r="AS46" s="41" t="inlineStr">
        <is>
          <t>KRX:035720</t>
        </is>
      </c>
      <c r="AT46" s="41" t="inlineStr">
        <is>
          <t>매수자(TPG 컨소시엄)와 대상회사(카카오모빌리티)가 모두 비상장이라 매도측 그룹 지배회사 카카오 종목을 쓴다. 발표일(2017-06-30) 당시 카카오는 코스닥 상장사였고 2017-07 유가증권시장으로 이전상장했다(카카오 2017 사업보고서 연혁, 종목코드 035720 유지). 대상회사는 비상장(2026-05 미국 ADR 상장 추진 보도).</t>
        </is>
      </c>
      <c r="AU46" s="41" t="inlineStr">
        <is>
          <t>2017-05-02: 한국경제신문 A01·A19면 '카카오택시·드라이버 5,000억 투자 유치한다' 보도 → 같은 날 카카오 해명공시(미확정, '다양한 방법을 검토중'), 2017-06-01 재해명(미확정); 2017-06-30: 카카오 타법인주식처분결정·종속회사 유상증자결정 공시와 'TPG 전략적 파트너십' 보도자료</t>
        </is>
      </c>
      <c r="AV46" s="41" t="inlineStr">
        <is>
          <t>2015-03: 카카오택시 출시; 2015-06: 내비 앱 운영사 록앤올 인수(카카오 연혁); 2015-08: 카카오택시 블랙 출시(카카오모빌리티 연혁; 카카오 연혁은 2015-11); 2016-02: 카카오내비 출시; 2016-05: 카카오드라이버(대리운전) 출시; 2017-05-02: 5,000억 투자 유치 보도·카카오 해명공시; 2017-05-08: ㈜케이엠컴패니 설립(자본금 2억원, 카카오 100%); 2017-06: 카카오택시 일 호출 150만건, 카카오드라이버 가입자 270만, 카카오내비 가입자 1천만(보도자료); 2017-06-30: TPG와 전략적 파트너십 — 카카오 구주 4,410,000주 3,000억원 처분·카카오모빌리티 신주 2,940,000주 2,000억원 결의; 2017-07-01: ㈜카카오모빌리티로 사명 변경; 2017-08: 카카오 스마트모빌리티 사업부문 현물출자(신주 19,000,000주, 순자산 67,677,836,815원); 2017-08-01: 카카오모빌리티 공식 출범</t>
        </is>
      </c>
      <c r="AW46" s="41" t="inlineStr">
        <is>
          <t>2017-09-29: 1차 구주 2,500억원 처분, 신주 2,000억원 납입(카카오 지분 72.37%); 2017-10: 카카오T 통합 앱·카카오T 주차 출시; 2018-02-13: 잔여 구주 500억원 처분(K020, 카카오 69.30%); 2018-03-31: 카풀 스타트업 럭시 100% 인수(K021, 이전대가 24,765백만원), 2018-12-31 흡수합병; 2019: 타고솔루션즈(케이엠솔루션)·진화·동고택시 지분 인수와 택시회사 사업 양수(케이엠원~세븐) 등으로 가맹택시 진출(2019 감사보고서 사업결합); 2019-06: 류긍선 공동대표 선임(정주환·류긍선 공동대표); 2020-03-20: 정기주총에서 류긍선 단독 대표 체제 전환(정주환은 2020-02 카카오 신사업 총괄로 이동, 쿠키뉴스 2020-03-20); 2020-07: 무상증자(1주당 1.2주); 2020: 무형자산(영업권)손상차손 20,918,409천원(2020 감사보고서); 2021-02~08: 칼라일 Kilometer Holdings 2,199억원(주당 58,205원, pre-money 계산 약 3조 693억원)·구글 565억원·TPG 측 Mobility Holdings LP 1,307억원(2,246,123주)·칼라일 Kilometer 추가 92억원(157,643주, 2021-06-09 이사회 합계 1,399억원)·LG 1,000억원(주당 63,770원)·GS칼텍스·GS에너지 300억원 신주 발행; 2021: 첫 연간 영업흑자 12,566백만원; 2021-10: 무상증자(1주당 3주); 2022-06~08: 카카오가 MBK파트너스에 지분 매각 검토 → 2022-08-18 '주주 구성 변경 검토 중단'(바이라인네트워크); 2023-06-13: 공정위 과징금 271.2억원(일반택시 차별); 2024-03-18: 금감원 감리에 따라 2020·2021 연결 매출 순액법 재작성(감사보고서 재발행); 2024-11-12: 증선위·금융위 과징금 34.6억원(매출 과대계상); 2024-12-12: 공정위 과징금 151.3억원(경쟁 가맹사 콜 차단); 2025-04-17: VIG파트너스의 FI 지분 40% 인수 추진 보도, 회사 '카카오의 경영권 매각 의사는 없다'(이투데이) → 협상 결렬; 2025-12-16: 카카오의 FI 교체 재추진(현대오토에버·배민 접촉) 보도(한국경제); 2025-12-31: 카카오 57.2%, KHAKI 14.29%, Kilometer 6.17%, MOBILITY CO-INVEST 5.34%; 2026-01-26: 콜 차별·회계 관련 형사 절차 혐의없음 종결(경쟁사 콜 차단 건은 기소); 2026-03-25: 류긍선 사내이사 재선임(카카오모빌리티 2025 사업보고서 경영진 변동); 2026-05-14: TPG 주도로 미국 ADR 연내 상장 추진 보도(한국경제)</t>
        </is>
      </c>
      <c r="AX46" s="41" t="inlineStr">
        <is>
          <t>해당 없음 (그룹의 지분 매각 거래라 매수 측 영업권 손상 개념 없음). 참고: 카카오모빌리티 연결상 2020년 무형자산(영업권)손상차손 20,918,409천원 인식(2020 연결감사보고서 주석 17·28) — 럭시 인수 영업권 20,868,409천원과 규모가 비슷하나 대상 CGU는 주석에 명시 없음(K021 참조). 2021 회계연도 이후 2025까지 카카오모빌리티 영업권 손상은 이 묶음 조사 범위에서 확인 안 됨(2021 감사보고서 주석 17, 2025 사업보고서 요약재무까지 봄)</t>
        </is>
      </c>
      <c r="AY46" s="41" t="inlineStr">
        <is>
          <t>그룹의 지분 매각(MA⑤)이라 매수자 쪽 손상을 따지지 않음</t>
        </is>
      </c>
      <c r="AZ46" s="41" t="inlineStr">
        <is>
          <t>2015: 해당 없음(법인 미설립, 카카오 사업부문); 2016: 해당 없음(법인 미설립, 카카오 사업부문 — 카카오는 모빌리티 매출을 '기타 매출'에 묶어 따로 공시하지 않음)</t>
        </is>
      </c>
      <c r="BA46" s="41" t="inlineStr">
        <is>
          <t>2017(2017-05-08~12-31): 16,709,276,355원; 2018: 53,634,355,884원; 2025: 739,311,256천원 (참고 2020: 정정 전 280,094,642,072원 → 순액법 재작성 194,671,015,551원; 2021: 정정 전 546,463,870,148원 → 재작성 320,307,583,477원)</t>
        </is>
      </c>
      <c r="BB46" s="41" t="inlineStr">
        <is>
          <t>2015: 해당 없음(법인 미설립); 2016: 해당 없음(법인 미설립)</t>
        </is>
      </c>
      <c r="BC46" s="41" t="inlineStr">
        <is>
          <t>2017(2017-05-08~12-31): -10,639,807,433원; 2018: -21,085,479,322원; 2025: 115,488,825천원 (참고 2019: -22,104,593,327원; 2020: -12,968,097,076원; 2021: 12,566,090,767원; 2023: 38,747,770천원; 2024: 92,977,097천원)</t>
        </is>
      </c>
      <c r="BD46" s="41" t="inlineStr">
        <is>
          <t>카카오모빌리티 연결·K-IFRS(12월 결산). 2017·2018: 2018 연결감사보고서(20190408001591; 2017은 설립일 2017-05-08부터, 사업 현물출자 2017-08 이후 영업); 2019: 2019 연결감사보고서(20200331002182); 2020·2021: 2024-03 재발행 연결감사보고서(20240318000864, 20240319000002)의 정정 후 값과 최초 보고서(20210409001918, 20220408001788) 값 병기 — 택시 가맹 수수료 총액법→순액법 변경으로 매출·영업비용만 같은 금액 감소, 영업이익 불변; 2023~2025: 카카오모빌리티 2025 사업보고서(20260331003637) 요약 연결재무정보. 거래(2017-06 발표, 2017-09 완료)가 2017 회계연도 중이라 인수 전 = 2015·2016(법인 없음), 인수 후 = 2017·2018.</t>
        </is>
      </c>
      <c r="BE46" s="41" t="inlineStr">
        <is>
          <t>2017-11-09 카카오 2017년 3분기 실적 컨퍼런스콜: 최용석 CFO '카카오 모빌리티가 독립하면서 서비스 안정화와 카카오T 플랫폼 출시 준비 등 이유로 수익화 시점이 지연됐다', '내년 1분기에는 수익화 진행될 것이다' (뉴스토마토 기사 재인용); 2019-02-14 카카오 2018년 4분기 실적 보도자료: 기타 매출 1,770억원(전년 동기 대비 48% 증가)에 대해 '선물하기, 메이커스 등 커머스의 거래액 증가와 모빌리티, 페이의 매출액 성장이 주효했다' (카카오 보도자료); 2021-05-06 카카오 2021년 1분기 컨퍼런스콜: 여민수 공동대표 '카카오T블루가 브랜드 인지도 상승, 운행 효율 개선, 제주까지 서비스 확장을 기반으로 2만1000여대까지 확대됐다', '페이 모빌리티 등 주요 신사업들이 턴어라운드 돼서' (데일리안 기사 재인용). 카카오 IR에는 어닝콜 녹취록이 없어 기사로 대신함.</t>
        </is>
      </c>
      <c r="BF46" s="40" t="inlineStr">
        <is>
          <t>완료</t>
        </is>
      </c>
      <c r="BG46" s="40" t="inlineStr">
        <is>
          <t>2026-10-26</t>
        </is>
      </c>
    </row>
    <row r="47" ht="72" customHeight="1">
      <c r="A47" s="40" t="inlineStr">
        <is>
          <t>K014</t>
        </is>
      </c>
      <c r="B47" s="40" t="inlineStr">
        <is>
          <t>Kakao</t>
        </is>
      </c>
      <c r="C47" s="40" t="inlineStr">
        <is>
          <t>2017-08-17</t>
        </is>
      </c>
      <c r="D47" s="41" t="inlineStr">
        <is>
          <t>Kakao Corp., Game Publishing Business and Others in the Game Business Segment</t>
        </is>
      </c>
      <c r="E47" s="40" t="n">
        <v>23</v>
      </c>
      <c r="F47" s="40" t="inlineStr">
        <is>
          <t>True</t>
        </is>
      </c>
      <c r="G47" s="40" t="n"/>
      <c r="H47" s="40" t="inlineStr">
        <is>
          <t>MA④</t>
        </is>
      </c>
      <c r="I47" s="40" t="inlineStr">
        <is>
          <t>MA④</t>
        </is>
      </c>
      <c r="J47" s="40" t="inlineStr">
        <is>
          <t>같음</t>
        </is>
      </c>
      <c r="K47" s="40" t="inlineStr">
        <is>
          <t>해당 없음</t>
        </is>
      </c>
      <c r="L47" s="40" t="inlineStr">
        <is>
          <t>일치</t>
        </is>
      </c>
      <c r="M47" s="40" t="inlineStr">
        <is>
          <t>편입 후</t>
        </is>
      </c>
      <c r="N47" s="40" t="inlineStr">
        <is>
          <t>Closed</t>
        </is>
      </c>
      <c r="O47" s="42" t="n">
        <v>193.97</v>
      </c>
      <c r="P47" s="41" t="inlineStr">
        <is>
          <t>Kakao Games Corp. (KOSDAQ:A293490)</t>
        </is>
      </c>
      <c r="Q47" s="41" t="inlineStr">
        <is>
          <t>Kakao Corp. (KOSE:A035720)</t>
        </is>
      </c>
      <c r="R47" s="41" t="inlineStr">
        <is>
          <t>Kakao Games Corporation agreed to acquire game publishing business and others in the game business segment from Kakao Corp. (KOSE:A035720) for approximately KRW 220 billion on August 16, 2017. As consideration, Kakao Games Corporation will issue 0.03 million shares to Kakao Corp. The transaction requires submission of Fair Trade Commission report and was resolved by the Board of Kakao Corp. on August 16, 2017. Expected date of the general meeting of shareholders is September 19, 2017 and the transaction is expected to close on November 1, 2017.</t>
        </is>
      </c>
      <c r="S47" s="41" t="inlineStr">
        <is>
          <t>Gaming &amp; Sport</t>
        </is>
      </c>
      <c r="T47" s="41" t="inlineStr">
        <is>
          <t>Game Development / Operating</t>
        </is>
      </c>
      <c r="U47" s="41" t="inlineStr">
        <is>
          <t>MA-2 그룹 내부 재편</t>
        </is>
      </c>
      <c r="V47" s="41" t="n"/>
      <c r="W47" s="41" t="inlineStr">
        <is>
          <t>MA④ 그룹 내부 재편</t>
        </is>
      </c>
      <c r="X47" s="41" t="n"/>
      <c r="Y47" s="40" t="inlineStr">
        <is>
          <t>False</t>
        </is>
      </c>
      <c r="Z47" s="41" t="inlineStr">
        <is>
          <t>MA④ 그룹 내부 재편</t>
        </is>
      </c>
      <c r="AA47" s="41" t="inlineStr">
        <is>
          <t>편입 후 (매수자 ㈜카카오게임즈는 거래 당시 ㈜카카오의 연결 종속회사. 카카오는 '종속회사인 (주)카카오게임즈의 주요경영사항'으로 공시(2017-08-17, 20170817800005). 현물출자 직전 카카오 직접 지분 68.95%(카카오게임즈홀딩스 흡수합병 뒤), 직후 80.00%(20171107000335))</t>
        </is>
      </c>
      <c r="AB47" s="41" t="inlineStr">
        <is>
          <t>완료 (2017-11-01: 현물출자기일, 카카오게임즈 보통주 30,005주 발행)</t>
        </is>
      </c>
      <c r="AC47" s="41" t="inlineStr">
        <is>
          <t>220,949,918,850원 (현물출자가액, 외부 감정평가 기준. 현물출자 대상 자산총계 257,746,338,033원 - 부채총계 36,796,419,183원. 대가는 카카오게임즈 신주 30,005주 x 7,363,770원)</t>
        </is>
      </c>
      <c r="AD47" s="41" t="inlineStr">
        <is>
          <t>원자료와 일치 (계산: 220,949,918,850원 / 1,134.80원/USD(2017-08-16, Yahoo Finance KRW=X 종가) = 194.70)</t>
        </is>
      </c>
      <c r="AE47" s="41" t="inlineStr">
        <is>
          <t>2017-08-16</t>
        </is>
      </c>
      <c r="AF47" s="41" t="inlineStr">
        <is>
          <t>기준 분류 유지: 매도자 ㈜카카오(그룹 지배회사)가 자기 게임사업부문(게임 퍼블리싱·게임샵·애드플러스)을 종속회사 ㈜카카오게임즈에 현물출자하고 신주를 받은 계열 내 사업 양수도. 현금 대가 없음. 원자료 comment의 금액(약 2,200억원)·신주 0.03백만주·주총 2017-09-19·완료 예정 2017-11-01은 공시와 일치. 카카오게임즈는 동일지배하 사업결합으로 장부금액법 처리(순자산 장부금액 714,825천원 승계, 차액 220,235,094천원 자본잉여금).</t>
        </is>
      </c>
      <c r="AG47" s="41" t="inlineStr">
        <is>
          <t>같은 날(2017-08-16 이사회) 카카오는 카카오게임즈 지분 41.8%를 보유하던 100% 자회사 ㈜카카오게임즈홀딩스(구 ㈜케이벤처그룹) 흡수합병(소규모합병, 합병기일 2017-10-23)도 결의했다(20170817000001). 두 거래로 카카오-카카오게임즈 직접 지배구조가 되고 카카오 직접 지분이 27.1%(보도)→68.95%(합병)→80.00%(현물출자)가 됐다. 현물출자기일·납입일은 2017-11-01이고, 카카오 타법인주식취득결정 공시의 취득예정일과 카카오게임즈 2020 증권신고서 자본금 변동표의 발행일은 2017-11-02로 하루 다르다. 공시 정정 없이 완료. 같은 묶음 K016(마음골프 주식교환, 2017-09-25 이사회, 2017-11-28 완료)과 같은 인수 주체의 연속 재편이다. 양수 사업은 법인이 아니어서 인수 전 2개년 단독 매출·영업이익이 공시되지 않았다(카카오 2016 사업보고서는 광고/콘텐츠/기타 3부문만 공시, 카카오게임즈 2020 증권신고서에도 양수 사업 단독 재무 없음, 카카오 분기 실적의 게임 매출은 2015-08 이후 카카오게임즈 실적이 섞인 연결값). 2017-01~10월 매출만 카카오게임즈 감사보고서 주석에 있다. 인수 후 실적은 카카오게임즈 연결 실적으로 대신했으므로 양수 사업 성과만 분리한 값이 아니다. 발표 전 인수설 보도는 한국어 웹 검색 2회에서 확인되지 않았다. 2026-06-19 카카오가 카카오게임즈 구주 18,107,732주를 엘트리플에이인베스트먼트(LY주식회사가 최대출자자인 사모투자 합자회사의 투자목적회사)에 팔고 같은 회사에 신주 17,458,354주가 발행되어, 카카오는 최대주주 지위를 잃었다(37.93%→14.68%). 이 거래로 카카오게임즈에 넘긴 게임사업도 이때 카카오 지배에서 벗어난 것으로 보이나, 카카오 연결 제외 시점과 처분손익은 카카오 2026 반기보고서로 확인하지 않았다.</t>
        </is>
      </c>
      <c r="AH47" s="41" t="inlineStr">
        <is>
          <t>㈜카카오게임즈(㈜카카오의 연결 종속회사, 당시 비상장; 2016-07 ㈜엔진에서 사명 변경)</t>
        </is>
      </c>
      <c r="AI47" s="41" t="inlineStr">
        <is>
          <t>"게임사업 경쟁력 강화" (카카오 영업양수 결정(종속회사의 주요경영사항) 공시 '양수목적') / "게임사업 부문 경쟁력 강화 및 경영 효율성 제고" (같은 공시 '영업양수 영향') / "발행회사를 통한 게임사업 경쟁력 강화" (카카오 타법인주식및출자증권취득결정 '취득목적') / "카카오의 게임 사업 부문을 카카오게임즈로 통합해, 게임 사업에 대한 전문성을 높이고 빠른 의사결정과 신속한 실행력으로 게임 산업에서 위상을 강화하겠다는 전략의 일환" (카카오 보도자료, 2017-08-17) / "게임의 개발, 유통이라는 게임산업의 모든 밸류체인을 보유하기 위해" (카카오게임즈 2017 연결감사보고서 주석34)</t>
        </is>
      </c>
      <c r="AJ47" s="41" t="inlineStr">
        <is>
          <t>게임 퍼블리싱(PC온라인·모바일). 2016-04 ㈜다음게임 흡수합병, 2016-07 사명 변경. 2016 연결 영업수익 1,012.8억원·영업이익 101.2억원(카카오게임즈 2017 연결감사보고서 비교재무). 공시상 주요사업 '소프트웨어 개발, 공급 및 판매업'</t>
        </is>
      </c>
      <c r="AK47" s="41" t="inlineStr">
        <is>
          <t>핵심</t>
        </is>
      </c>
      <c r="AL47" s="41" t="inlineStr">
        <is>
          <t>양수 대상은 카카오의 게임 퍼블리싱·게임샵·애드플러스(게임 광고) 사업으로, 게임 퍼블리셔인 카카오게임즈의 주력 사업과 같은 영역. 그룹 정점 ㈜카카오 기준으로는 자기 게임사업(콘텐츠 플랫폼 부문의 일부)을 자회사로 옮긴 내부 재배치이므로 역시 핵심 영역 안의 이동이다.</t>
        </is>
      </c>
      <c r="AM47" s="41" t="inlineStr">
        <is>
          <t>131,110,698,771원 (카카오게임즈 2016-12-31 연결 자산총계; 카카오 타법인주식및출자증권취득결정 공시의 발행회사 요약재무, 종속회사 영업양수 공시의 '종속회사의 자산총액')</t>
        </is>
      </c>
      <c r="AN47" s="41" t="inlineStr">
        <is>
          <t>5,484,117,180,416원 (㈜카카오 2016-12-31 연결 자산총액; 카카오 타법인주식및출자증권취득결정·종속회사 영업양수 결정 공시)</t>
        </is>
      </c>
      <c r="AO47" s="41" t="inlineStr">
        <is>
          <t>168.52 (현물출자가액 / 카카오게임즈 최근사업연도 자산총액, 카카오 '유상증자결정(종속회사의 주요경영사항)' 공시). 카카오 기준: 4.03 (취득가액 / 카카오 2016말 연결 자산총액, 타법인주식취득결정 공시)</t>
        </is>
      </c>
      <c r="AP47" s="41" t="inlineStr">
        <is>
          <t>계산: 220,949,918,850 / 68,015,485,517(카카오게임즈 2016말 연결 자본총계) = 324.85. 카카오 기준: 5.97 (카카오 2016말 연결 자기자본 3,702,943,850,948원 대비, 타법인주식취득결정 공시)</t>
        </is>
      </c>
      <c r="AQ47" s="41" t="inlineStr">
        <is>
          <t>계산: ㈜카카오 7,651,875,795,000원 (2017-08-14 종가 113,000원 x 발행주식 67,715,715주). 종가는 Yahoo Finance 035720.KS 조정종가 22,600원에 2021-04 5:1 액면분할을 되돌려 x5. 주식수는 공시 자본금 33,857,857,500원 / 액면 500원. 참고: 공시 전 마지막 종가(2017-08-16, 이사회 당일) 114,500원 기준 7,753,449,367,500원</t>
        </is>
      </c>
      <c r="AR47" s="41" t="inlineStr">
        <is>
          <t>인수 주체·지배회사 총자산과 비율은 2016-12-31 연결 기준(2017-08-17 카카오 공시). 시가총액은 이사회 결의일(2017-08-16) 직전 거래일 2017-08-14 종가(2017-08-15 광복절 휴장) 기준 계산. 인수 주체가 비상장이라 상장 지배회사 카카오 시가총액을 썼다.</t>
        </is>
      </c>
      <c r="AS47" s="41" t="inlineStr">
        <is>
          <t>KRX:035720</t>
        </is>
      </c>
      <c r="AT47" s="41" t="inlineStr">
        <is>
          <t>인수 주체 ㈜카카오게임즈는 당시 비상장(2020-09-10 코스닥 상장, KOSDAQ:293490)이고, 매도자이자 상장 지배회사인 ㈜카카오 종목을 쓴다. 대상은 카카오 내부 사업부문이라 별도 종목 없음.</t>
        </is>
      </c>
      <c r="AU47" s="41" t="inlineStr">
        <is>
          <t>2017-08-17: ㈜카카오 DART 공시(주요사항보고서(회사합병결정), 타법인주식및출자증권취득결정, 유상증자결정·영업양수결정(종속회사의 주요경영사항))와 카카오 보도자료('16일 오후 열린 이사회에서 … 결의했다고 17일 발표'), 같은 날 보도(비즈니스워치 2017-08-17 11:06). 공식 발표 전 인수설 보도는 확인 안 됨(한국어 웹 검색 2회)</t>
        </is>
      </c>
      <c r="AV47" s="41" t="inlineStr">
        <is>
          <t>2013-08: ㈜엔진(카카오게임즈 전신) 설립; 2014-05: ㈜다음게임 설립; 2015-01: 카카오, 투자 자회사 ㈜케이벤처그룹(이후 ㈜카카오게임즈홀딩스) 설립; 2015-04: 카카오, 모바일 게임유통 채널 '카카오게임샵' 출시(이후 양수 대상 게임샵 사업); 2015-08: 엔진, ㈜케이벤처그룹·㈜파티게임즈 공동 투자 유치; 2015-08-20: 엔진 최대주주가 남궁훈(38.55%)에서 ㈜케이벤처그룹(65.79%)으로 변경, 카카오 계열 편입; 2015-10: 에이티넘인베스트먼트·LB인베스트먼트·네시삼십삼분 투자 유치; 2015-12: 엔진-다음게임 합병계약; 2016-04-01: 엔진이 다음게임 흡수합병(카카오 최종 지배 하 종속기업 간 합병, 장부금액법); 2016-07-01: 사명 ㈜카카오게임즈로 변경; 2016: 카카오게임즈 연결 영업수익 1,012.8억원·영업이익 101.2억원(2015: 매출 7.6억원·순손실 99.4억원); 2017-08-10: 카카오 2017년 2분기 게임 매출 787억원, 전년 수준 유지(국내 경쟁 심화, 모바일 게임 퍼블리싱 집중); 2017-01~10: 양수 대상 카카오 게임사업부문 매출 1,040.6억원; 2017-08-16: 카카오 이사회가 게임사업부문 현물출자와 카카오게임즈 지분 41.8%를 보유한 카카오게임즈홀딩스 흡수합병 결의</t>
        </is>
      </c>
      <c r="AW47" s="41" t="inlineStr">
        <is>
          <t>2017-09-19: 카카오게임즈 임시주주총회 승인; 2017-10-23: 카카오의 카카오게임즈홀딩스 흡수합병 기일, 카카오게임즈 최대주주가 카카오게임즈홀딩스(41.84%)에서 ㈜카카오(68.95%)로 변경; 2017-11-01: 현물출자 완료(보통주 30,005주, 증권신고서 자본금 변동표상 발행일 2017-11-02), 카카오 지분 68.95%→80.00%; 2017-11-28: 마음골프(카카오VX) 포괄적 주식교환 완료(K016); 2017-12-22: 슈퍼노바일레븐(현 프렌즈게임즈) 주식교환; 2018-01-30: 액면분할(5,000원→100원); 2018-03-01: 텐센트·넷마블·액토즈소프트·크래프톤·프리미어M&amp;A PEF 대상 제3자배정 유상증자(보통주 901,132주, 주당 155,361원, 약 1,400억원); 2018-04-16: 무상증자(1주당 9주); 2018-11-08: 카카오게임즈 게임개발 사업부문을 현물출자 방식으로 ㈜프렌즈게임즈에 양도; 2020-09-10: 코스닥 상장; 2022-03-28: 각자대표 남궁훈 사임, 조계현 단독 대표; 2024-03-28: 대표이사 한상우 선임; 2024-12-31: 골프사업부문 매각계획에 따라 카카오VX 및 종속기업 자산·부채를 매각예정으로 분류(중단영업); 2025-10-01: 카카오VX 주식을 ㈜아이브이쥐에 매도하는 계약 체결, 2025-10-15 종결; 2025: 카카오게임즈 연결 매출 4,650.2억원·영업손실 395.9억원(계속영업); 2026-03-24: 카카오게임즈 이사회가 엘트리플에이인베스트먼트 유한회사 대상 제3자배정 유상증자·전환사채 발행 결의, 같은 날 최대주주 ㈜카카오가 같은 회사와 주식매매계약 체결; 2026-06-19: 거래 종결로 최대주주가 ㈜카카오 외 13인(45.38%)에서 엘트리플에이인베스트먼트 외 10인(38.95%)으로 변경, ㈜카카오 지분 37.93%→14.68%(엘트리플에이의 최대주주는 페트리코제육호사모투자 합자회사, 그 최대출자자는 LY주식회사); 2026-06-22: 대표이사 김태환·이시우 공동대표 선임</t>
        </is>
      </c>
      <c r="AX47" s="41" t="inlineStr">
        <is>
          <t>확인 안 됨 (동일지배하 사업결합이라 영업권이 생기지 않음: 카카오게임즈는 순자산 장부금액 714,825천원만 인식하고 차액 220,235,094천원을 자본잉여금으로 처리, 2017 연결감사보고서 주석34. 카카오 연결 기준으로는 내부거래. 카카오게임즈 2018 연결감사보고서, 2024·2025 사업보고서의 영업권 표에 이 거래 관련 항목 없음)</t>
        </is>
      </c>
      <c r="AY47" s="41" t="inlineStr">
        <is>
          <t>동일지배 합병·그룹 내 이전으로 새 영업권·투자주식 평가가 생기지 않음</t>
        </is>
      </c>
      <c r="AZ47" s="41" t="inlineStr">
        <is>
          <t>미확인 (2015·2016 사업부문 단독 매출 미공시). 참고: 2017-01~10월(현물출자 전 10개월): 1,040.60억원 (카카오게임즈 2017 연결감사보고서 주석34 '당기초부터 현물출자 되었다고 가정할 경우 추가로 포함될 매출액 104,060백만원')</t>
        </is>
      </c>
      <c r="BA47" s="41" t="inlineStr">
        <is>
          <t>양수 사업이 카카오게임즈에 흡수돼 별도 실적 없음 → 카카오게임즈 연결 매출: 2017: 2,012.6억원(양수 사업 11~12월분 포함); 2018: 4,208.0억원; 2019: 3,910.4억원; 2025: 4,650.2억원(골프사업 중단영업 분리 후)</t>
        </is>
      </c>
      <c r="BB47" s="41" t="inlineStr">
        <is>
          <t>미확인 (회사 설명: '독립된 회사로 관리되고 있지 않았으므로 당기순이익 측정이 실무적으로 불가능', 카카오게임즈 2017 연결감사보고서 주석34)</t>
        </is>
      </c>
      <c r="BC47" s="41" t="inlineStr">
        <is>
          <t>카카오게임즈 연결 영업이익: 2017: 386.3억원; 2018: 471.8억원; 2019: 350.0억원; 2025: -395.9억원</t>
        </is>
      </c>
      <c r="BD47" s="41" t="inlineStr">
        <is>
          <t>양수 사업은 법인이 아니므로 인수 후 값은 인수 주체 카카오게임즈의 연결 실적(K-IFRS, 12월 결산)으로 대신했다. 2017~2019: 카카오게임즈 2019 사업보고서 요약재무정보(연결, 원 단위) / 2016·2017: 2017 연결감사보고서 / 2025: 2025 사업보고서 요약재무정보(연결, 백만원 단위, 2024-12 이후 골프사업 중단영업). 비교 기준: 인수 직전 카카오게임즈 2016 연결 매출 1,012.8억원·영업이익 101.2억원. 카카오게임즈 실적에는 이후 인수한 자회사(카카오VX 등)와 자체 퍼블리싱 실적이 섞여 있어 양수 사업의 성과만을 뜻하지 않는다.</t>
        </is>
      </c>
      <c r="BE47" s="41" t="inlineStr">
        <is>
          <t>2017-08-10 카카오 2017년 2분기 실적 보도자료(카카오 IR, 영문): "Game revenue maintained last year's figures at KRW 78.7 billion despite intense competition in the domestic market" (발표 6일 전, 모바일 게임 퍼블리싱 집중을 이유로 듦); 2018-02-08 카카오 2017년 4분기 실적 보도자료(카카오 IR): "게임 콘텐츠 매출은 전분기 대비 5%, 전년 동기 대비 4% 하락한 892억원을 기록하였다" (이관 뒤에도 카카오 연결 게임 매출로 집계); 현물출자 자체의 성과·시너지를 다룬 어닝콜 발언은 찾지 못함(카카오 IR에 녹취록 없음, 2017년 3분기 실적 기사(바이라인네트워크 2017-11-09)에도 게임사업 통합 언급 없음)</t>
        </is>
      </c>
      <c r="BF47" s="40" t="inlineStr">
        <is>
          <t>부분</t>
        </is>
      </c>
      <c r="BG47" s="40" t="inlineStr">
        <is>
          <t>2026-10-26</t>
        </is>
      </c>
    </row>
    <row r="48" ht="72" customHeight="1">
      <c r="A48" s="40" t="inlineStr">
        <is>
          <t>K015</t>
        </is>
      </c>
      <c r="B48" s="40" t="inlineStr">
        <is>
          <t>Kakao</t>
        </is>
      </c>
      <c r="C48" s="40" t="inlineStr">
        <is>
          <t>2017-09-07</t>
        </is>
      </c>
      <c r="D48" s="41" t="inlineStr">
        <is>
          <t>Metabora</t>
        </is>
      </c>
      <c r="E48" s="40" t="n">
        <v>187</v>
      </c>
      <c r="F48" s="40" t="inlineStr">
        <is>
          <t>False</t>
        </is>
      </c>
      <c r="G48" s="40" t="n"/>
      <c r="H48" s="40" t="inlineStr">
        <is>
          <t>MA⑦</t>
        </is>
      </c>
      <c r="I48" s="40" t="inlineStr">
        <is>
          <t>MA⑥</t>
        </is>
      </c>
      <c r="J48" s="40" t="inlineStr">
        <is>
          <t>변경</t>
        </is>
      </c>
      <c r="K48" s="40" t="inlineStr">
        <is>
          <t>있음</t>
        </is>
      </c>
      <c r="L48" s="40" t="inlineStr">
        <is>
          <t>일치</t>
        </is>
      </c>
      <c r="M48" s="40" t="inlineStr">
        <is>
          <t>편입 후</t>
        </is>
      </c>
      <c r="N48" s="40" t="inlineStr">
        <is>
          <t>Closed</t>
        </is>
      </c>
      <c r="O48" s="42" t="n">
        <v>0.006</v>
      </c>
      <c r="P48" s="41" t="inlineStr">
        <is>
          <t>-</t>
        </is>
      </c>
      <c r="Q48" s="41" t="inlineStr">
        <is>
          <t>-</t>
        </is>
      </c>
      <c r="R48" s="41" t="inlineStr">
        <is>
          <t>Youngho Park, Jaekwan Nam, Woongkyu Choi and others acquired 5.46% stake in Supernova11 Co., Ltd. from Daejin Kim for KRW 7.3 million on September 6, 2017. Daejin Kim transferred 0.07 million shares at KRW 100 per share. Under the terms of the transaction, Youngho Park, Jaekwan Nam, Woongkyu Choi and others acquired 1.64%, 1.64%, 0.9%, and 1.28% respectively.</t>
        </is>
      </c>
      <c r="S48" s="41" t="inlineStr">
        <is>
          <t>Technology &amp; Infrastructure</t>
        </is>
      </c>
      <c r="T48" s="41" t="inlineStr">
        <is>
          <t>Blockchain / Web3</t>
        </is>
      </c>
      <c r="U48" s="41" t="inlineStr">
        <is>
          <t>MA-5 매수자 미기재</t>
        </is>
      </c>
      <c r="V48" s="41" t="n"/>
      <c r="W48" s="41" t="inlineStr">
        <is>
          <t>MA⑦ 매수자 미기재</t>
        </is>
      </c>
      <c r="X48" s="41" t="n"/>
      <c r="Y48" s="40" t="inlineStr">
        <is>
          <t>False</t>
        </is>
      </c>
      <c r="Z48" s="41" t="inlineStr">
        <is>
          <t>MA⑥ 외부자 간 거래</t>
        </is>
      </c>
      <c r="AA48" s="41" t="inlineStr">
        <is>
          <t>편입 후 (대상회사 ㈜슈퍼노바일레븐은 2016-04 ㈜엔진(현 카카오게임즈)이 과반 지분을 취득한 뒤 카카오 연결 종속회사였고, 거래 당시 카카오게임즈가 73.09%를 보유했다. 다만 매수자·매도자는 모두 개인이며 그룹 회사가 아니다)</t>
        </is>
      </c>
      <c r="AB48" s="41" t="inlineStr">
        <is>
          <t>완료 (2017-09-06 주식 이전)</t>
        </is>
      </c>
      <c r="AC48" s="41" t="inlineStr">
        <is>
          <t>7,250,900원 (김대진 처분 72,509주 x 주당 100원; 매수 측은 박영호 2,175,400원, 남재관 2,175,500원, 최웅규 1,200,000원, 기타 1,700,000원)</t>
        </is>
      </c>
      <c r="AD48" s="41" t="inlineStr">
        <is>
          <t>원자료와 일치 (7,250,900원 ÷ 약 1,130원/USD(추정: 2017-09 초 원/달러 수준) ≈ USD 0.0064mm, 원자료 0.006)</t>
        </is>
      </c>
      <c r="AE48" s="41" t="inlineStr">
        <is>
          <t>2017-09-07</t>
        </is>
      </c>
      <c r="AF48" s="41" t="inlineStr">
        <is>
          <t>MA⑦ 매수자 미기재 → MA⑥ 외부자 간 거래로 변경. 근거: 슈퍼노바일레븐의 2017-09-07 '최대주주 등의 주식보유 변동' 공시(20170907000320)에 따르면, 2017-09-06 개인 김대진(동일인과의 관계 '기타')이 보유한 72,509주(5.46%)를 주당 100원(액면가 수준)에 모두 처분했고, 박영호(임원) 21,754주(1.64%), 남재관(임원) 21,755주(1.64%), 최웅규(기타) 12,000주(0.90%), 기타 17,000주(1.28%)가 이를 취득했다. 매수자와 매도자가 모두 개인이어서 그룹 계보의 회사가 아니다. 박영호·남재관은 계열회사 슈퍼노바일레븐의 임원이므로 공정거래법상 동일인관련자에 해당하지만, 회사는 아니다. 카카오게임즈 지분은 970,001주(73.09%)로 변동이 없다. 원자료의 금액·지분율·매수자별 지분은 공시와 일치한다</t>
        </is>
      </c>
      <c r="AG48" s="41" t="inlineStr">
        <is>
          <t>대상회사는 ㈜슈퍼노바일레븐이며, 2018-02-02 ㈜프렌즈게임즈로, 2022년 ㈜메타보라로 사명을 바꿨다. 이 거래는 그룹 지분에 변화가 없는 개인 주주 간의 액면가 지분 이전이므로 그룹의 M&amp;A로 보기 어렵다(분석 표본 제외 후보). 같은 묶음 K017(2017-10-31 카카오게임즈가 잔여 지분을 주식교환으로 인수)의 직전 거래다. 이 거래로 지분을 늘린 임원 박영호·남재관과 기존 주주 김동준(대표)이 K017 주식교환에서 카카오게임즈 신주를 배정받았다(카카오게임즈 유상증자결정 20171106000323의 제3자배정 내역: 김동준 412주, 남재관 49주, 박영호 41주, 기타 244주). 따라서 주식교환 직전에 임원 지분을 정리한 거래로 보이지만(추정), 공시에 목적은 적혀 있지 않다. 카카오게임즈 지분율이 이 공시의 73.09%(970,001/1,327,182주)에서 주식교환 공시의 71.38%로 낮아진 것은 발행주식총수가 1,359,001주로 늘었기 때문이다(970,001/1,359,001=71.38%; 카카오 2017 사업보고서 종속기업 표의 슈퍼노바일레븐 1,359,001주). 늘어난 31,819주를 어떻게 발행했는지는 확인하지 못했다. 매도자 김대진의 신원(전 임원·창업자 여부)도 확인하지 못했다. 대상회사는 외부감사 대상이 아니어서 감사보고서가 DART에 없고, 카카오 연결주석에는 매출과 당기순손익만 있어 영업이익은 미확인이다.</t>
        </is>
      </c>
      <c r="AH48" s="41" t="inlineStr">
        <is>
          <t>개인 박영호·남재관(㈜슈퍼노바일레븐 임원), 최웅규, 기타 개인(그룹 법인 아님)</t>
        </is>
      </c>
      <c r="AI48" s="41" t="inlineStr">
        <is>
          <t>해당 없음 (공정거래법상 '최대주주 등의 주식보유 변동' 공시여서 취득 목적이 기재되지 않음; 보도자료·보도 없음)</t>
        </is>
      </c>
      <c r="AJ48" s="41" t="inlineStr">
        <is>
          <t>해당 없음 (매수자가 개인)</t>
        </is>
      </c>
      <c r="AK48" s="41" t="inlineStr">
        <is>
          <t>해당 없음</t>
        </is>
      </c>
      <c r="AL48" s="41" t="inlineStr">
        <is>
          <t>매수자가 개인이므로 사업 영역을 판단할 대상이 아니다. 대상회사는 카카오게임즈 자회사인 게임 개발사(카카오 연결주석 업종 '게임개발 및 서비스업')이며, 카카오 그룹 기준으로는 게임 사업에 속한 기존 종속회사다</t>
        </is>
      </c>
      <c r="AM48" s="41" t="inlineStr">
        <is>
          <t>해당 없음 (매수자가 개인)</t>
        </is>
      </c>
      <c r="AN48" s="41" t="inlineStr">
        <is>
          <t>5,484,117,180,416원 (㈜카카오 2016-12-31 연결 자산총액; 카카오 2017-08-17 타법인주식및출자증권취득결정 공시 기재값으로, 같은 묶음 K014·K016 기록과 같음). 참고용이며, 그룹 자금이 들어간 거래가 아니다</t>
        </is>
      </c>
      <c r="AO48" s="41" t="inlineStr">
        <is>
          <t>해당 없음 (그룹 법인이 지급한 대가 없음)</t>
        </is>
      </c>
      <c r="AP48" s="41" t="inlineStr">
        <is>
          <t>해당 없음 (그룹 법인이 지급한 대가 없음)</t>
        </is>
      </c>
      <c r="AQ48" s="41" t="inlineStr">
        <is>
          <t>해당 없음 (매수자가 개인. 그룹 상장 지배회사 ㈜카카오는 이 거래의 당사자가 아님)</t>
        </is>
      </c>
      <c r="AR48" s="41" t="inlineStr">
        <is>
          <t>거래 금액 7,250,900원은 슈퍼노바일레븐 2017-09-07 공시(20170907000320) 기준이다. ㈜카카오 총자산은 2016-12-31 연결 기준(카카오 2017-08-17 공시)이다. 개인 간 액면가 이전이므로 규모 비교 지표는 계산하지 않았다</t>
        </is>
      </c>
      <c r="AS48" s="41" t="inlineStr">
        <is>
          <t>해당 없음</t>
        </is>
      </c>
      <c r="AT48" s="41" t="inlineStr">
        <is>
          <t>매수자가 개인이어서 이벤트 분석에 쓸 종목이 없다. 그룹 지배회사는 KRX:035720(㈜카카오)이고, 직접 지배회사 카카오게임즈는 당시 비상장이었다(2020-09-10 코스닥 상장, KOSDAQ:293490). 대상회사 슈퍼노바일레븐은 비상장</t>
        </is>
      </c>
      <c r="AU48" s="41" t="inlineStr">
        <is>
          <t>2017-09-07 (DART, ㈜슈퍼노바일레븐 '최대주주 등의 주식보유 변동' 공시). 사전 보도는 확인되지 않음</t>
        </is>
      </c>
      <c r="AV48" s="41" t="inlineStr">
        <is>
          <t>2015-04: ㈜슈퍼노바일레븐 설립(카카오 2016 사업보고서 종속회사 현황의 설립일); 2016-04-01: ㈜엔진(현 카카오게임즈)이 슈퍼노바일레븐 주식을 추가 취득해 지분 17.36%→56.45%, 카카오 연결 편입(엔진 2016-04-29 계열사 주식보유 변동 공시); 2016: 슈퍼노바일레븐이 ㈜레드스타게임즈·㈜블랙스타게임즈를 흡수합병(카카오 2016 사업보고서); 2016: 카카오가 슈퍼노바일레븐 등 종속기업 지분 관련 영업권에서 손상차손 6,526,934천원 인식(매출 부진); 2016-12-31: 카카오게임즈 지분 57.3%(760,001주), 슈퍼노바일레븐 자본총계 -499,858천원(자본잠식); 2017-09 직전: 카카오게임즈 970,001주(73.09%), 김동준(대표) 13.78%</t>
        </is>
      </c>
      <c r="AW48" s="41" t="inlineStr">
        <is>
          <t>2017-10-31: 카카오게임즈가 나머지 지분 28.62%를 포괄적 주식교환으로 인수하기로 결정(K017), 2017-11-06 공시, 2017년 말 카카오게임즈 100%(카카오 2017 사업보고서 종속기업 표 1,359,001주 100.0%); 2018-02-02: ㈜프렌즈게임즈로 사명 변경; 2018-04-24: 전환상환우선주 발행(카카오 2018 사업보고서), 2018-12-31 카카오게임즈 지분 82.0%; 2021(3분기): ㈜웨이투빗을 흡수합병(카카오 2021 3분기보고서 주석); 2022: ㈜메타보라로 사명 변경(카카오 2022 사업보고서 주석); 2025-12-31: 카카오게임즈 지분 61.60%(보통주 기준), 자본총계 -36,518,043천원(카카오게임즈 2025 사업보고서); 2026-06: 카카오게임즈 최대주주가 바뀌어 카카오 연결에서 카카오게임즈·메타보라 제외(카카오 2026 반기보고서 '지배력 상실로 인한 연결제외')</t>
        </is>
      </c>
      <c r="AX48" s="41" t="inlineStr">
        <is>
          <t>있음 (2016, 카카오 연결 영업권 손상차손 6,526,934천원: '㈜슈퍼노바일레븐 등 종속기업 지분 관련한 영업권'에서 발생, 슈퍼노바일레븐 단독 금액은 미공시; 카카오 2016 사업보고서 연결주석 20170331005003. 2024·2025, ㈜카카오게임즈 별도재무제표의 ㈜메타보라 종속기업투자 손상 2024: 10,422,187천원, 2025: 12,441,815천원(장부금액 2023말 32,556,592천원→2025말 9,692,590천원, 취득원가 50,865,104천원); 카카오게임즈 2025 사업보고서 20260318001659). 2017~2018 카카오 사업보고서 주석에서는 추가 손상 확인 안 됨, 2019~2023은 보지 않음. 이 거래(개인 간 이전)에는 그룹 대가가 없어 거래 자체로 생긴 영업권은 없다</t>
        </is>
      </c>
      <c r="AY48" s="41" t="inlineStr">
        <is>
          <t>수집·검토 기록에 인수 뒤 손상이 적혀 있음</t>
        </is>
      </c>
      <c r="AZ48" s="41" t="inlineStr">
        <is>
          <t>2015: 미확인; 2016: 1,723,738천원(약 17.2억원)</t>
        </is>
      </c>
      <c r="BA48" s="41" t="inlineStr">
        <is>
          <t>2017: 1,651,413천원(약 16.5억원); 2018: 915,173천원(약 9.2억원, ㈜프렌즈게임즈); 2025: 5,188,715천원(약 51.9억원, ㈜메타보라)</t>
        </is>
      </c>
      <c r="BB48" s="41" t="inlineStr">
        <is>
          <t>미확인 (영업이익 공시 없음. 참고로 당기순손익 2016: -4,618,556천원)</t>
        </is>
      </c>
      <c r="BC48" s="41" t="inlineStr">
        <is>
          <t>미확인 (영업이익 공시 없음. 참고로 당기순손익 2017: -3,357,802천원; 2018: -5,919,181천원; 2025: -10,327,210천원)</t>
        </is>
      </c>
      <c r="BD48" s="41" t="inlineStr">
        <is>
          <t>대상회사 별도 기준, K-IFRS, 12월 결산. 2016~2018은 ㈜카카오 사업보고서 연결재무제표 주석 '종속기업 관련 재무정보 요약'(단위 천원; 2016 20170331005003, 2017 20180330002462, 2018 20190401005013), 2025는 ㈜카카오게임즈 2025 사업보고서 연결주석(20260318001659). 2021년 웨이투빗 합병으로 사업 범위가 바뀌었으므로 2025 수치는 거래 당시 사업과 바로 비교할 수 없다. 대상회사는 외부감사 대상이 아니어서(2016 자산 27.4억원) 자체 감사보고서가 DART에 없다. 2015 실적은 카카오 편입 전이라 카카오 주석에 없다</t>
        </is>
      </c>
      <c r="BE48" s="41" t="inlineStr">
        <is>
          <t>해당 없음 (그룹 법인이 당사자가 아닌 개인 간 소액 지분 이전이어서 IR·어닝콜에서 다룰 대상이 아님; 카카오 IR은 검색하지 않음)</t>
        </is>
      </c>
      <c r="BF48" s="40" t="inlineStr">
        <is>
          <t>완료</t>
        </is>
      </c>
      <c r="BG48" s="40" t="inlineStr">
        <is>
          <t>2026-10-31</t>
        </is>
      </c>
    </row>
    <row r="49" ht="72" customHeight="1">
      <c r="A49" s="40" t="inlineStr">
        <is>
          <t>K016</t>
        </is>
      </c>
      <c r="B49" s="40" t="inlineStr">
        <is>
          <t>Kakao</t>
        </is>
      </c>
      <c r="C49" s="40" t="inlineStr">
        <is>
          <t>2017-09-26</t>
        </is>
      </c>
      <c r="D49" s="41" t="inlineStr">
        <is>
          <t>Kakao VX Inc.</t>
        </is>
      </c>
      <c r="E49" s="40" t="n">
        <v>118</v>
      </c>
      <c r="F49" s="40" t="inlineStr">
        <is>
          <t>False</t>
        </is>
      </c>
      <c r="G49" s="40" t="n"/>
      <c r="H49" s="40" t="inlineStr">
        <is>
          <t>MA①</t>
        </is>
      </c>
      <c r="I49" s="40" t="inlineStr">
        <is>
          <t>MA①</t>
        </is>
      </c>
      <c r="J49" s="40" t="inlineStr">
        <is>
          <t>같음</t>
        </is>
      </c>
      <c r="K49" s="40" t="inlineStr">
        <is>
          <t>있음</t>
        </is>
      </c>
      <c r="L49" s="40" t="inlineStr">
        <is>
          <t>기타</t>
        </is>
      </c>
      <c r="M49" s="40" t="inlineStr">
        <is>
          <t>편입 후</t>
        </is>
      </c>
      <c r="N49" s="40" t="inlineStr">
        <is>
          <t>Closed</t>
        </is>
      </c>
      <c r="O49" s="42" t="n">
        <v>5.49</v>
      </c>
      <c r="P49" s="41" t="inlineStr">
        <is>
          <t>Kakao Games Corp. (KOSDAQ:A293490)</t>
        </is>
      </c>
      <c r="Q49" s="41" t="inlineStr">
        <is>
          <t>-</t>
        </is>
      </c>
      <c r="R49" s="41" t="inlineStr">
        <is>
          <t>Kakao Games Corporation agreed to acquire Maum Golf Co., Ltd. for KRW 10.9 million on September 25, 2017. Under the terms of transaction, Kakao Games Corporation will issue 5042 new shares for Maum Golf Co., Ltd. shares for KRW 7.4 million each and will acquire 1.5 million shares. For the year ended December 31, 2016, Maum Golf Co., Ltd. reported total assets of KRW 11.1 billion and net assets of KRW 1.3 billion. The transaction is subject to approval from shareholders of Kakao Games Corporation. The Board of Kakao Games Corporation resolved the transaction. The transaction is expected to be completed by November 28, 2017. The proceeds from the transaction will be used to acquire other company’s securities.</t>
        </is>
      </c>
      <c r="S49" s="41" t="inlineStr">
        <is>
          <t>Gaming &amp; Sport</t>
        </is>
      </c>
      <c r="T49" s="41" t="inlineStr">
        <is>
          <t>Sports / Leisure</t>
        </is>
      </c>
      <c r="U49" s="41" t="inlineStr">
        <is>
          <t>MA-1 그룹이 매수자</t>
        </is>
      </c>
      <c r="V49" s="41" t="inlineStr">
        <is>
          <t>지분율 미기재(대개 100%·사업양수)</t>
        </is>
      </c>
      <c r="W49" s="41" t="inlineStr">
        <is>
          <t>MA① 경영권 인수</t>
        </is>
      </c>
      <c r="X49" s="41" t="n"/>
      <c r="Y49" s="40" t="inlineStr">
        <is>
          <t>True</t>
        </is>
      </c>
      <c r="Z49" s="41" t="inlineStr">
        <is>
          <t>MA① 경영권 인수</t>
        </is>
      </c>
      <c r="AA49" s="41" t="inlineStr">
        <is>
          <t>편입 후 (매수자 ㈜카카오게임즈는 거래 당시 ㈜카카오의 연결 종속회사. 카카오가 2017-08-17 '종속회사인 (주)카카오게임즈'로 공시(20170817800005), 카카오게임즈 공시도 기업집단 '카카오' 소속으로 제출)</t>
        </is>
      </c>
      <c r="AB49" s="41" t="inlineStr">
        <is>
          <t>완료 (2017-11-28: 포괄적 주식교환일, 카카오게임즈 신주 5,042주 발행, 마음골프 100% 취득)</t>
        </is>
      </c>
      <c r="AC49" s="41" t="inlineStr">
        <is>
          <t>37,133,325,000원 (계약 기준: 카카오게임즈 유상증자결정 공시(20171027000462)의 '타법인증권 취득자금'. 계산: 마음골프 1,485,333주 x 1주당 25,000원 = 37,133,325,000원이며 교환비율 0.0033950 = 25,000/7,363,770으로 역산된다. 실제 대가는 카카오게임즈 신주 5,042주 x 7,363,770원 = 37,128,128,340원이고, 카카오게임즈 2017 연결감사보고서 자본금 변동표의 '㈜카카오VX(구. 마음골프㈜)와의 포괄적 주식교환' 37,128,128천원과 일치한다). 참고: 같은 감사보고서 주석34 사업결합 표의 이전대가는 47,133,325천원인데, 추정: 차액 10,000,000천원은 주식교환 다음 날인 2017-11-29 카카오VX가 100% 주주 카카오게임즈에 발행한 신주 400,000주(카카오VX 2017 감사보고서 가중평균주식수 표 '유상증자 2017.11.29.' 1,485,333주→1,885,333주, 계산상 1주당 25,000원)가 합산된 값으로 보인다. 외부 매도 주주에게 지급된 대가는 37,128,128,340원(신주)이다.</t>
        </is>
      </c>
      <c r="AD49" s="41" t="inlineStr">
        <is>
          <t>원자료(5.49)와 불일치: 계산: 37,133,325,000원 / 1,133.82원/USD(2017-09-25, Yahoo Finance KRW=X) = 32.75. 주석34 이전대가 47,133,325천원은 인수 직후 증자 100억원이 섞인 값으로 추정되어 비교 기준으로 쓰지 않는다(참고 계산: 47,133,325천원 / 1,090.06(2017-11-28) = 43.24).</t>
        </is>
      </c>
      <c r="AE49" s="41" t="inlineStr">
        <is>
          <t>2017-09-25</t>
        </is>
      </c>
      <c r="AF49" s="41" t="inlineStr">
        <is>
          <t>분류는 기준 분류 유지: 카카오게임즈가 외부 회사 마음골프의 지분 100%를 포괄적 주식교환으로 처음 취득했다(카카오게임즈의 사전 보유 지분 없음: 교환비율 1:0.0033950 x 1,485,333주 = 5,042주로 전 주식 대상. 카카오VX 2017 감사보고서도 '2017년 11월 주주간 주식교환거래로 ㈜카카오게임즈의 100%자회사로 편입'이라고 적는다). 금액 정정: 원자료 value 5.49백만달러와 comment의 'KRW 10.9 million'은 모두 공시와 맞지 않는다. 공시 기준 거래 금액은 37,133,325,000원(약 32.75백만달러)이다. comment의 10.9는 2017-12-01 최대주주등의주식보유변동 공시(20171201000379)에 적힌 ㈜케이큐브홀딩스 취득금액 10,994,108,610원(1,493주 x 7,363,770원)과 자릿수만 다르게 일치한다(추정: Capital IQ가 계열 대주주 몫을 옮기며 단위를 틀렸을 가능성, 확인 안 됨). 원자료 comment의 'issue 5042 new shares ... KRW 7.4 million each', '1.5 million shares', 2016 총자산 111억원·순자산 13억원, 완료 예정 2017-11-28은 공시와 일치한다. 회계상 이전대가 47,133,325천원과 계약가의 차액 100억원은 인수 직후 증자분으로 추정한다(value_chk_local 참조).</t>
        </is>
      </c>
      <c r="AG49" s="41" t="inlineStr">
        <is>
          <t>매도자 중 ㈜케이큐브홀딩스(김범수 의장 개인회사, 공정거래법상 카카오 기업집단 계열회사이나 카카오 연결 종속회사는 아님)가 2016말 마음골프 24.51%를 보유했고, 주식교환 대가로 카카오게임즈 보통주 1,493주(발행 신주 5,042주의 29.6%, 교환 후 카카오게임즈 지분 1.67%, 금액 10,994,108,610원)를 받았다. 카카오게임즈 대표 남궁훈도 60주를 받았다(2017-12-01 최대주주등의주식보유변동). 계열 대주주 지분이 섞인 거래이므로 MA④ 성격도 일부 있으나, 카카오 연결 그룹 기준으로는 외부 회사의 경영권 인수라 MA①을 유지했다. 대상회사 마음골프는 인수 직전인 2017년에 ㈜지스윙(2017-04-14)·㈜정원이엔지(2017-07-31)·㈜브이알엔피(2017-08-31)를 흡수합병했으므로, 2015~2016 실적(target_*_pre)은 합병 전 마음골프 단독 실적이고 인수 후 실적과 사업 범위가 다르다. 같은 묶음 K014(카카오 게임사업부문 현물출자, 2017-11-01 완료, 같은 발행가 7,363,770원)와 같은 인수 주체의 연속 거래이고, K043·K044·K048(가승개발)은 이 대상회사(카카오VX)가 이후 매수자인 거래다. 회계상 이전대가(47,133,325천원)가 계약 평가액(37,133,325,000원)보다 정확히 100억원 큰데, 카카오VX가 2017-11-29 카카오게임즈에 신주 400,000주를 발행한 증자와 금액이 맞아 그 몫이 합산된 것으로 추정한다. 2025-10 매각 금액은 보도(2,595억원)가 공시의 장부가액 기준 '처분금액' 259,479,450,249원을 옮긴 것이고 실제 매각가는 209,997백만원이다(특수관계인에대한주식의처분 공시). 2025-10 카카오게임즈가 사들인 재무적투자자 지분 1,567,493주는 계산상 2018 전환우선주 215,365주(케이비증권·미래에셋대우·비티씨아이제1호2018사모투자합자회사·한국투자 투자조합 등) + 2020-02 우선주 420,141주(2018 큐씨피 13호 사모투자합자회사) + 2021-07 보통주 776,656주(벨벳제1호 유한회사) + 2021-08 보통주 155,331주(스톤브릿지미드캡제1호사모투자합자회사)의 합과 같다. 매수자 ㈜아이브이쥐는 카카오인베스트먼트 자회사(보도)로 카카오 기업집단 편입 예정이므로, 카카오VX는 카카오게임즈를 떠났지만 ㈜카카오 계열에 남았다. 대상회사 인수 후 실적은 2018~2019·2024~2025만 공시로 확인했다(2020 매출 572억원·영업이익 2억원, 2022 매출 1,735억원 등은 검색 결과 요약에만 있고 공시로 확인하지 않음).</t>
        </is>
      </c>
      <c r="AH49" s="41" t="inlineStr">
        <is>
          <t>㈜카카오게임즈(㈜카카오의 연결 종속회사, 당시 비상장)</t>
        </is>
      </c>
      <c r="AI49" s="41" t="inlineStr">
        <is>
          <t>"VR(Virtual Reality) 및 AR(Augmented Reality) 사업 영역 진출" (카카오게임즈 주식교환ㆍ이전 결정 공시 '교환ㆍ이전 목적') / "게임 사업을 넘어 새로운 영역으로 이끌어 줄 도전과 기회가 될 것" (남궁훈 대표, 언론 보도 2017-09-26)</t>
        </is>
      </c>
      <c r="AJ49" s="41" t="inlineStr">
        <is>
          <t>게임 퍼블리싱(PC온라인·모바일). 2016 연결 영업수익 1,012.8억원·영업이익 101.2억원(카카오게임즈 2017 연결감사보고서 비교재무). 공시상 주요사업 '소프트웨어 개발, 공급 및 판매업'</t>
        </is>
      </c>
      <c r="AK49" s="41" t="inlineStr">
        <is>
          <t>비핵심</t>
        </is>
      </c>
      <c r="AL49" s="41" t="inlineStr">
        <is>
          <t>대상 마음골프의 주요사업은 '골프, 가상스포츠 및 동작인식 관련 서비스업'(공시)이고 2016 매출 179.7억원 중 제품매출이 149.5억원이다. 게임 퍼블리셔인 카카오게임즈가 하지 않던 스크린골프·가상스포츠로 들어간 거래이며, 공시 목적도 'VR·AR 사업 영역 진출'이다. 그룹 정점 ㈜카카오 기준(광고·콘텐츠·기타 플랫폼)으로도 골프 시뮬레이터 사업은 없던 영역이라 비핵심이다.</t>
        </is>
      </c>
      <c r="AM49" s="41" t="inlineStr">
        <is>
          <t>131,110,698,771원 (카카오게임즈 2016-12-31 연결 자산총계, 직전 회계연도말. 2017-08-17 카카오 타법인주식취득결정 공시의 발행회사 요약재무. K014 현물출자(2017-11-01 완료) 반영 전)</t>
        </is>
      </c>
      <c r="AN49" s="41" t="inlineStr">
        <is>
          <t>5,484,117,180,416원 (㈜카카오 2016-12-31 연결 자산총액; 카카오 2017-08-17 타법인주식및출자증권취득결정 공시)</t>
        </is>
      </c>
      <c r="AO49" s="41" t="inlineStr">
        <is>
          <t>계산: 37,133,325,000 / 131,110,698,771(카카오게임즈 2016말 연결 자산총계) = 28.32. 카카오 기준 계산: 37,133,325,000 / 5,484,117,180,416 = 0.68 (공정거래법 공시라 비율 기재 없음)</t>
        </is>
      </c>
      <c r="AP49" s="41" t="inlineStr">
        <is>
          <t>계산: 37,133,325,000 / 68,015,485,517(카카오게임즈 2016말 연결 자본총계) = 54.60. 카카오 기준 계산: 37,133,325,000 / 3,702,943,850,948 = 1.00</t>
        </is>
      </c>
      <c r="AQ49" s="41" t="inlineStr">
        <is>
          <t>계산: ㈜카카오 9,378,626,527,500원 (2017-09-25 종가 138,500원 x 발행주식 67,715,715주). 종가는 Yahoo Finance 035720.KS 조정종가 27,700원 x 5(2021-04 5:1 액면분할 되돌림). 직전 거래일 2017-09-22는 Yahoo 데이터에 없어 이사회 당일(공시 전날) 종가를 썼다. 주식수는 2017-08-17 공시 자본금 33,857,857,500원 / 액면 500원(이후 변동 미확인)</t>
        </is>
      </c>
      <c r="AR49" s="41" t="inlineStr">
        <is>
          <t>총자산·자본은 2016-12-31 연결 기준(카카오 2017-08-17 공시). 거래 금액은 계약 평가액 37,133,325,000원 기준. 인수 주체 비상장이라 상장 지배회사 카카오 시가총액 사용, 2017-09-25 종가 기준 계산.</t>
        </is>
      </c>
      <c r="AS49" s="41" t="inlineStr">
        <is>
          <t>KRX:035720</t>
        </is>
      </c>
      <c r="AT49" s="41" t="inlineStr">
        <is>
          <t>인수 주체 ㈜카카오게임즈는 당시 비상장(2020-09-10 코스닥 상장, KOSDAQ:293490)이라 상장 지배회사 ㈜카카오 종목. 대상 마음골프는 비상장으로 종목 없음.</t>
        </is>
      </c>
      <c r="AU49" s="41" t="inlineStr">
        <is>
          <t>2017-09-26: 카카오게임즈 공정거래법 공시(주식교환ㆍ이전 결정, 유상증자 결정)와 같은 날 보도('지분 스왑 방식으로 100% 자회사 편입', 사명 카카오VX 전환 계획). 공식 발표 전 인수설 보도는 확인 안 됨</t>
        </is>
      </c>
      <c r="AV49" s="41" t="inlineStr">
        <is>
          <t>2012-07-13: 마음골프㈜ 설립(㈜엔플루토에서 분할, 대표 문태식); 2015: 매출 144.4억원·영업손실 55.3억원·순손실 56.4억원; 2016: 매출 179.7억원·영업손실 21.0억원·순손실 12.3억원; 2016-12-31: 주주 문태식 외 특수관계자 34.66%, 김병관 25.68%, ㈜케이큐브홀딩스 24.51%, 기타 15.15%(총 571,200주); 2017-02-06: 출자전환·유상증자로 발행주식 891,200주; 2017-04-14: 스크린골프 분야 경쟁력 강화를 위해 ㈜지스윙 흡수합병(합병신주 594,133주 발행, 1,485,333주); 2017-07-31: 지스윙 합병으로 종속회사가 된 ㈜정원이엔지 흡수합병; 2017-08-31: 종속회사 ㈜브이알엔피 흡수합병('경영정상화 등'); 2017-09: 스크린골프 시장 20%대 점유율 2위(보도); 2017-09-25: 카카오게임즈 이사회 포괄적 주식교환 결의(교환비율 1:0.0033950)</t>
        </is>
      </c>
      <c r="AW49" s="41" t="inlineStr">
        <is>
          <t>2017-11-28: 주식교환 완료, 카카오게임즈 100% 자회사, 사명 ㈜카카오VX(현 ㈜카카오브이엑스), 영업권 23,231,668천원 인식; 2017-11-29: 카카오VX 신주 400,000주 발행(1,885,333주, 카카오게임즈 100% 유지, 계산상 1주당 25,000원·100억원); 2018-10·2018-12: 카카오VX 전환우선주 107,633주(케이비증권·미래에셋대우)·107,732주(비티씨아이제1호2018사모투자합자회사·한국투자 투자조합 등) 발행(주당 37,129원, 각 약 40억원), 2018말 카카오게임즈 지분 89.75%; 2018: ㈜골프존이 카카오VX에 특허권침해금지 소송(소송가액 96.9억원); 2020-02-13: 우선주 420,141주(주당 47,603원, 계산상 약 200억원)를 2018 큐씨피 13호 사모투자합자회사에 배정 결정; 2020-09-28: 임직원 주식매수선택권 부여(행사가 47,603원); 2020-11-27: 카카오게임즈에 보통주 1,050,353주(주당 47,603원, 계산상 약 500억원) 배정 결정; 2020-11~2021-02: 가승개발 인수(K043·K048); 2021-07-26: 벨벳제1호 유한회사에 보통주 776,656주(주당 128,757원, 계산상 약 1,000억원) 배정 결정(보도상 기업가치 5,600억원); 2021-08-24: 스톤브릿지미드캡제1호사모투자합자회사에 보통주 155,331주(주당 128,757원, 계산상 약 200억원) 배정 결정, 이후 총 4,503,179주 중 카카오게임즈 2,935,686주(65.19%); 2022-07-01: ㈜볼메이트 흡수합병; 2023: 골프사업 영업권 손상 77.9억원; 2024-04-26: 임원의변동 공시상 대표이사 문태식 유지(2012-07-13 선임, 인수 후 대표 교체 확인 안 됨); 2024-11: 골프용품·헬스케어 플랫폼·골프 NFT 사업 철수 결정(중단영업); 2024-12: 골프사업부문 매각계획 수립, 매각예정 분류; 2024: 골프사업 영업권 손상 68.4억원; 2025-06-20: 여주 18홀 골프장 사용권 처분 결의(446.4억원, 리스계약 양도); 2025-08-12: ㈜테인스밸리 흡수합병 결정; 2025-10-01: 카카오게임즈 이사회, 재무적투자자 보유 34.81%(1,567,493주)를 1,623.5억원에 취득하고 전량 4,503,179주를 ㈜아이브이쥐에 2,100.0억원에 매각 결의; 2025-10-13: FI 지분 취득(100%); 2025-10-15: 매각 종결(카카오 기업집단 내 잔류); 2025-10-27: ㈜비글 흡수합병 결정; 2025: 카카오게임즈 중단영업처분손실 88.9억원</t>
        </is>
      </c>
      <c r="AX49" s="41" t="inlineStr">
        <is>
          <t>있음 (카카오게임즈 연결 골프사업 CGU 영업권 손상: 2023년 7,792,994천원, 2024년 6,842,962천원, 2024 사업보고서 연결주석 영업권 현금창출단위 표(20250324000902); 2024말 잔액 21,386,828천원은 매각예정 분류. 2025년 중단영업처분손실 8,893,696천원(2025 사업보고서 20260318001659 중단영업 주석). 같은 보고서 기타손실 내역의 매각예정자산손상차손 4,348,024천원(현금흐름 조정표는 4,399,319천원)은 골프사업 처분자산집단 관련으로 보이나 주석에 대상이 명시되지 않아 확인 안 됨. 2018~2022년은 손상 없음: 2018 연결감사보고서(20190411001845) 골프사업 영업권 22,787,168천원 손상 없음, 2020 사업보고서(20210318001118) 2020말 '종속기업 골프사업(㈜카카오VX)' 영업권 22,787,168천원, 2022 사업보고서(20230317001061) CGU 표 2021(+2,022,996천원)·2022(+10,130,311천원) 손상란 '-'. 골프사업 CGU 영업권에는 카카오VX의 이후 인수분이 섞여 있다)</t>
        </is>
      </c>
      <c r="AY49" s="41" t="inlineStr">
        <is>
          <t>수집·검토 기록에 인수 뒤 손상이 적혀 있음</t>
        </is>
      </c>
      <c r="AZ49" s="41" t="inlineStr">
        <is>
          <t>2015: 144.4억원; 2016: 179.7억원</t>
        </is>
      </c>
      <c r="BA49" s="41" t="inlineStr">
        <is>
          <t>2018: 300.1억원; 2019: 433.0억원; 2024: 1,116.0억원(2025 감사보고서 비교표, 중단영업 분리 재작성); 2025: 999.0억원</t>
        </is>
      </c>
      <c r="BB49" s="41" t="inlineStr">
        <is>
          <t>2015: -55.3억원; 2016: -21.0억원</t>
        </is>
      </c>
      <c r="BC49" s="41" t="inlineStr">
        <is>
          <t>2018: -43.7억원; 2019: -29.8억원; 2024: -148.9억원(재작성); 2025: -33.3억원</t>
        </is>
      </c>
      <c r="BD49" s="41" t="inlineStr">
        <is>
          <t>인수 전: 마음골프 별도 재무제표(일반기업회계기준, 12월 결산), 2016 감사보고서(성운회계법인, 20170413001293)의 당기·전기. 인수 후: 카카오VX(카카오브이엑스) 연결재무제표(K-IFRS, 12월 결산), 2019 연결감사보고서(20200403001056)의 2019·2018, 2025 연결감사보고서(20260407003027)의 2025·2024(계속영업 기준, 중단영업 분리). 기준이 별도→연결, K-GAAP→K-IFRS로 바뀌므로 직접 비교에 주의. 참고: 카카오게임즈 2018 연결감사보고서의 카카오VX 요약재무(별도 추정) 2018 매출 28,545,911천원·순손실 4,493,963천원. 보도(2025-10)는 2024 매출 1,241억원·순손실 184억원으로 적어 재작성 전 수치로 보인다(확인 안 함). 2017 인수 연도: 카카오게임즈 연결 기준 당기초 인수 가정 시 매출 261.4억원·순손실 43.8억원.</t>
        </is>
      </c>
      <c r="BE49" s="41" t="inlineStr">
        <is>
          <t>2021-05-04 카카오게임즈 1Q21 실적 보도(비즈워치): 카카오VX와 신사업으로 구성된 기타 부문 매출 189억원(전년비 76.9% 증가), "골프 비수기에도 카카오프렌즈 지식재산권(IP)을 활용한 스크린 골프와 골프용품 매출이 증가했다"(기자 서술, 발언자 인용 아님); 2024-11-06 카카오게임즈 3Q24 컨퍼런스콜, 조혁민 CFO: "카카오VX 매각과 관련해 결정된 사항은 없으나, 경영 효율화 과정에서 골프용품, 헬스케어 플랫폼, 골프 관련 NFT 사업은 우선 철수 결정에 따라 해당 사업들도 회계 기준상 중단영업손익으로 반영했다" (아이뉴스24 재인용); 2025-10-01 매각 보도: 매각은 "비핵심 사업을 정리하고 본업인 게임 사업에 역량을 더하는 '선택과 집중' 전략의 연장선"으로 풀이(아이뉴스24, 기자 해석)</t>
        </is>
      </c>
      <c r="BF49" s="40" t="inlineStr">
        <is>
          <t>완료</t>
        </is>
      </c>
      <c r="BG49" s="40" t="inlineStr">
        <is>
          <t>2026-10-26</t>
        </is>
      </c>
    </row>
    <row r="50" ht="72" customHeight="1">
      <c r="A50" s="40" t="inlineStr">
        <is>
          <t>K017</t>
        </is>
      </c>
      <c r="B50" s="40" t="inlineStr">
        <is>
          <t>Kakao</t>
        </is>
      </c>
      <c r="C50" s="40" t="inlineStr">
        <is>
          <t>2017-11-06</t>
        </is>
      </c>
      <c r="D50" s="41" t="inlineStr">
        <is>
          <t>Metabora</t>
        </is>
      </c>
      <c r="E50" s="40" t="n">
        <v>124</v>
      </c>
      <c r="F50" s="40" t="inlineStr">
        <is>
          <t>False</t>
        </is>
      </c>
      <c r="G50" s="40" t="n"/>
      <c r="H50" s="40" t="inlineStr">
        <is>
          <t>MA②</t>
        </is>
      </c>
      <c r="I50" s="40" t="inlineStr">
        <is>
          <t>MA②</t>
        </is>
      </c>
      <c r="J50" s="40" t="inlineStr">
        <is>
          <t>같음</t>
        </is>
      </c>
      <c r="K50" s="40" t="inlineStr">
        <is>
          <t>있음</t>
        </is>
      </c>
      <c r="L50" s="40" t="inlineStr">
        <is>
          <t>일치</t>
        </is>
      </c>
      <c r="M50" s="40" t="inlineStr">
        <is>
          <t>편입 후</t>
        </is>
      </c>
      <c r="N50" s="40" t="inlineStr">
        <is>
          <t>Closed</t>
        </is>
      </c>
      <c r="O50" s="42" t="n">
        <v>4.94</v>
      </c>
      <c r="P50" s="41" t="inlineStr">
        <is>
          <t>Kakao Games Corp. (KOSDAQ:A293490)</t>
        </is>
      </c>
      <c r="Q50" s="41" t="inlineStr">
        <is>
          <t>-</t>
        </is>
      </c>
      <c r="R50" s="41" t="inlineStr">
        <is>
          <t>Kakao Games Corporation agreed to acquire remaining 28.59% stake in Supernova11 Co., Ltd. for KRW 5.5 billion on October 31, 2017. The exchange ratio for the transaction is 0.0019202 and Kakao Games will issue 746 shares at an issue price of KRW 7.36 million per share as consideration. Kakao Games Corporation held 71.4% stake and upon closing it will hold 100% stake in Supernova11 Co., Ltd.
As of December 31, 2016, Supernova11 reported total assets of KRW 2.66 billion and net liabilities of KRW 600 million. The general meeting of shareholders will be held on December 1, 2017. The transaction was resolved by the Board of Directors of Kakao Corp. (KOSE:A035720). The transaction is expected to close on December 22, 2017.</t>
        </is>
      </c>
      <c r="S50" s="41" t="inlineStr">
        <is>
          <t>Technology &amp; Infrastructure</t>
        </is>
      </c>
      <c r="T50" s="41" t="inlineStr">
        <is>
          <t>Blockchain / Web3</t>
        </is>
      </c>
      <c r="U50" s="41" t="inlineStr">
        <is>
          <t>MA-1 그룹이 매수자</t>
        </is>
      </c>
      <c r="V50" s="41" t="inlineStr">
        <is>
          <t>기존 자회사 잔여지분</t>
        </is>
      </c>
      <c r="W50" s="41" t="inlineStr">
        <is>
          <t>MA② 기존 지분 확대</t>
        </is>
      </c>
      <c r="X50" s="41" t="n"/>
      <c r="Y50" s="40" t="inlineStr">
        <is>
          <t>False</t>
        </is>
      </c>
      <c r="Z50" s="41" t="inlineStr">
        <is>
          <t>MA② 기존 지분 확대</t>
        </is>
      </c>
      <c r="AA50" s="41" t="inlineStr">
        <is>
          <t>편입 후 (매수자 ㈜카카오게임즈는 거래 당시 ㈜카카오의 연결 종속회사이며 공시상 기업집단 '카카오' 소속. 대상 ㈜슈퍼노바일레븐도 2016년 다음게임 합병으로 이미 카카오게임즈의 종속기업이었다)</t>
        </is>
      </c>
      <c r="AB50" s="41" t="inlineStr">
        <is>
          <t>완료 (2017-12-22, 포괄적 주식교환일)</t>
        </is>
      </c>
      <c r="AC50" s="41" t="inlineStr">
        <is>
          <t>5,500,425,439원 (주식교환 대가로 카카오게임즈 보통주 746주를 제3자배정으로 발행, 1주당 7,363,770원; 유상증자결정 공시의 '타법인증권 취득자금')</t>
        </is>
      </c>
      <c r="AD50" s="41" t="inlineStr">
        <is>
          <t>원자료와 일치 (추정: 약 USD 4.9 million, 2017-11 초 환율 약 1,115원/달러 적용)</t>
        </is>
      </c>
      <c r="AE50" s="41" t="inlineStr">
        <is>
          <t>2017-11-06</t>
        </is>
      </c>
      <c r="AF50" s="41" t="inlineStr">
        <is>
          <t>기준 분류 유지: 카카오게임즈가 이미 지배하던 종속기업(2016년 다음게임 합병으로 지분 57.26%가 되어 종속기업에 편입, 2017-10-31 기준 970,001주 보유)의 잔여 389,000주(28.62%)를 포괄적 주식교환으로 취득해 100% 완전자회사로 만든 거래다. 경영권은 2016년에 이미 얻었으므로 단계적 경영권 인수가 아니다. 원자료의 잔여 28.59%·기존 71.4%는 공시상 28.62%·71.38%(교환 후 발행주식 1,359,001주 기준)와 사소하게 다르다. 금액 KRW 5.5 billion은 공시와 일치한다. 참고: 746주×7,363,770원=5,493,372,420원으로 공시된 자금 5,500,425,439원과 7,053,019원 차이가 있다. 유상증자결정 공시(20171106000323)는 이 차이를 교환비율에 따라 생긴 1주 미만 단주 0.96주 때문이라고 밝혔다("1주 미만인 0.96주의 단주 차이가 발생함 ... 차이금액은 7,053,019 원임"). 또 카카오게임즈가 보유한 71.38%에 배정될 1,862.60주의 자기주식은 발행하지 않아 금액에 넣지 않았다고 적었으므로, 55억원은 외부 주주 몫(28.62%)에 대한 대가다.</t>
        </is>
      </c>
      <c r="AG50" s="41" t="inlineStr">
        <is>
          <t>대상회사 Metabora의 전신은 ㈜슈퍼노바일레븐(2015-04 설립, 모바일게임 개발)이다. 같은 묶음의 K015(2017-09 개인 간 소액 지분 이전)는 이 회사 소액주주 사이의 거래이고, K023·K024(2018-04 프렌즈게임즈가 카카오게임즈로부터 엔글·손노리 지분 취득)와 K029(2018-10 손노리 추가 취득)는 이 거래로 100% 자회사가 된 프렌즈게임즈가 매수자인 그룹 내부 재편이다. 회계 처리 특이점: 카카오게임즈 2017 연결감사보고서의 자본금 변동 주석은 이 주식교환(746주)을 자본금 3,730천원·자본잉여금 18,921천원(합계 22,651천원)으로 기록했다. 연결 관점의 비지배지분 취득(자본거래)으로 처리하면서 공정가치 55억원이 그대로 자본잉여금에 반영되지 않은 것으로 보이지만, 사유는 확인하지 않았다. 이후 프렌즈게임즈가 상환전환우선주(RCPS)를 외부에 발행(2018-05, 2019-08, 2020-07, 2021-04)하면서 카카오게임즈 지분은 2019년 말 82.40%, 2024년 말 61.60%(보통주 기준, RCPS 포함 57.1%)로 낮아졌다. 대상회사의 자체 감사보고서가 DART에 없어서 실적은 카카오게임즈 연결 주석의 종속기업 요약재무정보(매출·당기순손익만 공시)로 대신했고, 영업이익은 미확인이다. 2015년 실적, 2020~2023년 실적, IR 언급은 확인하지 못했다. 2025-10 싱가포르 법인 말소(비즈워치 보도)는 검색 결과 요약만 보았고 원문은 열지 않아 기록에서 뺐다. MTN(2025-03-19)은 슈퍼노바일레븐이 2015-12 카카오게임즈에 합류했다고 썼으나, DART상 최초 취득일은 2015-06-23(카카오게임즈 2019 사업보고서 타법인출자현황)이고 종속기업 편입은 2016년 다음게임 합병 때다.</t>
        </is>
      </c>
      <c r="AH50" s="41" t="inlineStr">
        <is>
          <t>㈜카카오게임즈(㈜카카오 자회사, 2017년 당시 비상장; 2020-09 코스닥 상장)</t>
        </is>
      </c>
      <c r="AI50" s="41" t="inlineStr">
        <is>
          <t>"주식교환을 통한 경영 효율성 증대 및 시너지 효과 극대화" (주식교환ㆍ이전결정 공시, 2017-11-06)</t>
        </is>
      </c>
      <c r="AJ50" s="41" t="inlineStr">
        <is>
          <t>게임 퍼블리싱·서비스(PC 온라인게임과 카카오 게임하기 모바일게임 퍼블리싱). 2017-11-01 ㈜카카오 게임사업부를 현물출자로 넘겨받았다(카카오게임즈 2017 연결감사보고서 자본금 변동 주석). 2017년 사업 내용은 비상장이라 사업보고서가 없어 감사보고서 주석 외에는 확인하지 못했다.</t>
        </is>
      </c>
      <c r="AK50" s="41" t="inlineStr">
        <is>
          <t>핵심</t>
        </is>
      </c>
      <c r="AL50" s="41" t="inlineStr">
        <is>
          <t>대상회사는 모바일게임 개발사로, 퍼블리셔인 카카오게임즈의 개발→퍼블리싱 가치사슬 안에 있고 이미 종속기업이었다. 개발 자회사를 100% 보유로 바꾼 거래이므로 카카오게임즈 기준으로 핵심이다. 그룹 정점 ㈜카카오 기준으로는 게임이 콘텐츠 부문의 한 축이므로 인접이다.</t>
        </is>
      </c>
      <c r="AM50" s="41" t="inlineStr">
        <is>
          <t>131,110,698,771원 (㈜카카오게임즈 연결, 2016-12-31; 2016 연결감사보고서). 같은 시점 자본총계 68,015,485,517원</t>
        </is>
      </c>
      <c r="AN50" s="41" t="inlineStr">
        <is>
          <t>5,484,117,180,416원 (㈜카카오 연결, 2016-12-31; 카카오 2016 사업보고서)</t>
        </is>
      </c>
      <c r="AO50" s="41" t="inlineStr">
        <is>
          <t>계산: 4.20 (5,500,425,439원 / 카카오게임즈 연결 총자산 131,110,698,771원, 2016-12-31)</t>
        </is>
      </c>
      <c r="AP50" s="41" t="inlineStr">
        <is>
          <t>계산: 8.09 (5,500,425,439원 / 카카오게임즈 연결 자본총계 68,015,485,517원, 2016-12-31)</t>
        </is>
      </c>
      <c r="AQ50" s="41" t="inlineStr">
        <is>
          <t>계산: 10,345,462,597,500원 (상장 지배회사 ㈜카카오, 공시 전 거래일 2017-11-03 종가 152,500원 × 발행주식 67,839,099주(2017-09-30 기준). 종가는 Yahoo Finance 035720.KS 조정종가 30,500원에 2021-04 5:1 액면분할을 되돌려 ×5). 카카오게임즈는 당시 비상장</t>
        </is>
      </c>
      <c r="AR50" s="41" t="inlineStr">
        <is>
          <t>주식교환 공시에 총자산대비 비율이 없어서 카카오게임즈 2016 연결감사보고서(직전 사업연도말; 비상장이라 분기 재무는 공시되지 않음)로 직접 계산했다. 지배회사 총자산은 카카오 2016 사업보고서의 연결 자산총계다. 시가총액은 공시일(2017-11-06) 직전 거래일 기준이며, 주식수는 카카오 2017 3분기보고서 값이다(K018 기록과 같은 값).</t>
        </is>
      </c>
      <c r="AS50" s="41" t="inlineStr">
        <is>
          <t>KRX:035720</t>
        </is>
      </c>
      <c r="AT50" s="41" t="inlineStr">
        <is>
          <t>인수 주체 카카오게임즈는 2017년에 비상장이었으므로(2020-09-10 코스닥 상장, KOSDAQ:293490) 상장 지배회사 ㈜카카오를 쓴다. 대상회사 슈퍼노바일레븐(현 메타보라)은 비상장이다. 거래 규모가 카카오 시가총액의 약 0.05%여서 주가 반응은 기대하기 어렵다.</t>
        </is>
      </c>
      <c r="AU50" s="41" t="inlineStr">
        <is>
          <t>2017-11-06 DART 공정거래법 공시(카카오게임즈 주식교환ㆍ이전결정·유상증자결정, 슈퍼노바일레븐 주식교환ㆍ이전결정). 이사회 결의는 2017-10-31이다. 공시 전 보도는 찾지 못했다.</t>
        </is>
      </c>
      <c r="AV50" s="41" t="inlineStr">
        <is>
          <t>2015-04: ㈜슈퍼노바일레븐 설립(모바일게임 개발, 대표 김동준·박영호); 2015-06: 카카오게임즈 측이 최초로 지분 취득(타법인출자현황 최초취득일 2015-06-23), 2015년 말에는 매도가능금융상품 5,000,086천원으로 보유; 2016: ㈜다음게임과의 합병으로 지분이 57.26%가 되어 종속기업에 편입(2016년 매출 1,723,199천원, 순손실 3,100,933천원, 자본총계 -500,267천원); 2017-09: 카카오게임즈 보유 970,001주(73.09%), 특수관계인 합계 90.45%; 2017-09-26: 카카오게임즈가 마음골프(카카오VX)도 포괄적 주식교환으로 100% 취득하기로 결의(같은 시기 자회사 정비); 2017-10-31: 카카오게임즈 이사회가 슈퍼노바일레븐 주식교환 결의</t>
        </is>
      </c>
      <c r="AW50" s="41" t="inlineStr">
        <is>
          <t>2017-12-22: 주식교환 완료, 카카오게임즈 보통주 746주 발행, 슈퍼노바일레븐은 100% 완전자회사가 됨; 2018-02: 카카오게임즈가 슈퍼노바일레븐을 중심으로 개발 자회사 '프렌즈게임즈'를 출범(사명 변경; 한국경제 2018-02-07 기사 제목, 원문은 접근 차단으로 못 열었고 DART 2018 감사보고서에 '프렌즈게임즈(구. 슈퍼노바일레븐)'로 확인); 2018-04: 프렌즈게임즈가 카카오게임즈로부터 엔글 51.22%, 손노리 34.44% 취득(K023·K024); 2018-05: 프렌즈게임즈 RCPS 외부 발행 시작(이후 2019-08, 2020-07, 2021-04 추가 발행); 2018-10: 손노리 추가 취득(K029); 2019-02-22: 손노리 90,909주 추가 취득; 2019-12: 카카오게임즈 지분 82.40%; 2022: 사명을 '메타보라'로 바꾸고 블록체인(보라) 게임 사업으로 전환(MTN 2025-03-19 보도로 사명 변경 경로 확인, 연도는 검색 결과 요약 기준); 2024: 카카오게임즈 별도재무제표에서 메타보라 종속기업투자 손상차손 10,422,187천원 인식, 메타보라 자본총계 -25,622,685천원(완전 자본잠식); 2025-03: 거점을 싱가포르에서 UAE(두바이)로 옮기고 국내 법인 대표를 우상준에서 임영준·최세훈 공동대표로 교체할 예정(MTN 2025-03-19)</t>
        </is>
      </c>
      <c r="AX50" s="41" t="inlineStr">
        <is>
          <t>있음 (2024, 카카오게임즈 별도재무제표 종속기업투자 ㈜메타보라 손상차손 10,422,187천원, 장부가 32,556,592천원→22,134,405천원; 카카오게임즈 2024 사업보고서 접수번호 20250318001434). 연결 영업권 손상은 2017 연결감사보고서까지는 없음을 확인했고, 2018~2023년 연결 영업권 손상 주석은 확인하지 않았다.</t>
        </is>
      </c>
      <c r="AY50" s="41" t="inlineStr">
        <is>
          <t>수집·검토 기록에 인수 뒤 손상이 적혀 있음</t>
        </is>
      </c>
      <c r="AZ50" s="41" t="inlineStr">
        <is>
          <t>2015: 미확인; 2016: 1,723,199천원 (연결 편입 이후분만, 연간 실적 아님); (참고) 2017: 1,651,413천원</t>
        </is>
      </c>
      <c r="BA50" s="41" t="inlineStr">
        <is>
          <t>2018: 915,173천원; 2019: 7,260,851천원; 2024: 4,565,600천원</t>
        </is>
      </c>
      <c r="BB50" s="41" t="inlineStr">
        <is>
          <t>미확인 (영업이익은 공시되지 않음. 당기순손익 참고: 2016: -3,100,933천원(연결 편입 이후분); 2017: -3,357,802천원)</t>
        </is>
      </c>
      <c r="BC50" s="41" t="inlineStr">
        <is>
          <t>미확인 (영업이익은 공시되지 않음. 당기순손익 참고: 2018: -5,881,744천원; 2019: -2,504,243천원; 2024: -5,223,059천원)</t>
        </is>
      </c>
      <c r="BD50" s="41" t="inlineStr">
        <is>
          <t>대상회사(슈퍼노바일레븐→프렌즈게임즈→메타보라)는 DART에 자체 감사보고서가 없어서 카카오게임즈 연결재무제표 주석의 '종속기업 요약재무정보'(K-IFRS, 12월 결산, 단위 천원)를 썼다. 2016은 카카오게임즈 2016 연결감사보고서(20170328000013), 2017은 2017 연결감사보고서 정정본(20181102000493), 2018은 2018 연결감사보고서(20190411001845), 2019는 2019 사업보고서(20200330004670), 2024는 2024 사업보고서(20250318001434)다. 2016 수치는 연간 실적이 아니다. 2016 연결감사보고서 종속기업 요약재무정보 표의 각주 (주1)이 "당기 합병으로 인한 연결 편입 이후의 재무정보로 표시하였습니다"라고 밝히므로, 2016년 다음게임 합병으로 연결에 편입된 시점 이후분만 담겼다. 2018년 이후는 손노리 등 자회사를 보유한 뒤의 수치이며, 개별 기준인지 소연결 기준인지는 주석에 명시돼 있지 않다.</t>
        </is>
      </c>
      <c r="BE50" s="41" t="inlineStr">
        <is>
          <t>미확인 (카카오게임즈는 2017년 비상장이어서 IR·어닝콜이 없었고, 상장 후 IR 자료에서 메타보라 언급은 찾아보지 않았다. 참고: MTN 2025-03-19 보도는 보라 코인과 관련 게임이 초기 기대에 못 미쳤고 오딘 P2E 프로젝트가 출시되지 않았다고 전했다)</t>
        </is>
      </c>
      <c r="BF50" s="40" t="inlineStr">
        <is>
          <t>부분</t>
        </is>
      </c>
      <c r="BG50" s="40" t="inlineStr">
        <is>
          <t>2026-10-31</t>
        </is>
      </c>
    </row>
    <row r="51" ht="72" customHeight="1">
      <c r="A51" s="40" t="inlineStr">
        <is>
          <t>K018</t>
        </is>
      </c>
      <c r="B51" s="40" t="inlineStr">
        <is>
          <t>Kakao</t>
        </is>
      </c>
      <c r="C51" s="40" t="inlineStr">
        <is>
          <t>2017-11-13</t>
        </is>
      </c>
      <c r="D51" s="41" t="inlineStr">
        <is>
          <t>Valuepotion Co., Ltd.</t>
        </is>
      </c>
      <c r="E51" s="40" t="n">
        <v>131</v>
      </c>
      <c r="F51" s="40" t="inlineStr">
        <is>
          <t>False</t>
        </is>
      </c>
      <c r="G51" s="40" t="n"/>
      <c r="H51" s="40" t="inlineStr">
        <is>
          <t>MA④</t>
        </is>
      </c>
      <c r="I51" s="40" t="inlineStr">
        <is>
          <t>MA④</t>
        </is>
      </c>
      <c r="J51" s="40" t="inlineStr">
        <is>
          <t>같음</t>
        </is>
      </c>
      <c r="K51" s="40" t="inlineStr">
        <is>
          <t>해당 없음</t>
        </is>
      </c>
      <c r="L51" s="40" t="inlineStr">
        <is>
          <t>일치</t>
        </is>
      </c>
      <c r="M51" s="40" t="inlineStr">
        <is>
          <t>편입 후</t>
        </is>
      </c>
      <c r="N51" s="40" t="inlineStr">
        <is>
          <t>Closed</t>
        </is>
      </c>
      <c r="O51" s="42" t="n">
        <v>4.02</v>
      </c>
      <c r="P51" s="41" t="inlineStr">
        <is>
          <t>Kakao Page Corp.</t>
        </is>
      </c>
      <c r="Q51" s="41" t="inlineStr">
        <is>
          <t>Kakao Investment Co.,Ltd</t>
        </is>
      </c>
      <c r="R51" s="41" t="inlineStr">
        <is>
          <t>podotree, inc agreed to acquire Valuepotion Co., Ltd from group of sellers for KRW 4.5 billion on November 6, 2017. On November 7, 2017, podotree, inc signed a contract with group of sellers. Under the terms, podotree, inc acquire 0.02 million shares at KRW 228,264 per share. The Board of Directors of Kakao Corp. resolved the transaction on November 6, 2017. The transaction consideration is expected to be paid on November 20, 2017 and the transaction is expected to close on November 20, 2017.</t>
        </is>
      </c>
      <c r="S51" s="41" t="inlineStr">
        <is>
          <t>Commerce &amp; Marketing</t>
        </is>
      </c>
      <c r="T51" s="41" t="inlineStr">
        <is>
          <t>Brand / Advertising / 
Marketing / IP Merchandising</t>
        </is>
      </c>
      <c r="U51" s="41" t="inlineStr">
        <is>
          <t>MA-2 그룹 내부 재편</t>
        </is>
      </c>
      <c r="V51" s="41" t="n"/>
      <c r="W51" s="41" t="inlineStr">
        <is>
          <t>MA④ 그룹 내부 재편</t>
        </is>
      </c>
      <c r="X51" s="41" t="n"/>
      <c r="Y51" s="40" t="inlineStr">
        <is>
          <t>False</t>
        </is>
      </c>
      <c r="Z51" s="41" t="inlineStr">
        <is>
          <t>MA④ 그룹 내부 재편</t>
        </is>
      </c>
      <c r="AA51" s="41" t="inlineStr">
        <is>
          <t>편입 후 (매수자 포도트리는 2015년 카카오가 65.6%를 취득해 연결 종속회사로 편입(카카오 2015 사업보고서 사업결합 주석), 거래 당시 카카오 56.99% 보유; 대상회사 밸류포션도 2015년부터 카카오 연결 종속회사)</t>
        </is>
      </c>
      <c r="AB51" s="41" t="inlineStr">
        <is>
          <t>완료 (2017-11-20 주식 이전·잔금일; 양도 계약 2017-11-07)</t>
        </is>
      </c>
      <c r="AC51" s="41" t="inlineStr">
        <is>
          <t>4,499,996,496원 (19,714주 = 100% × 주당 228,264원). 매도자별: ㈜카카오인베스트먼트 10,323주(52.36%) 2,356,369,272원(그룹 내부), 대표이사 김기범 5,979주(30.33%) 1,364,790,456원, 기타 개인 9명 3,412주(17.31%) 778,836,768원 — 그룹 밖 주주에게 지급된 대가 합계 2,143,627,224원(47.64%)</t>
        </is>
      </c>
      <c r="AD51" s="41" t="inlineStr">
        <is>
          <t>원자료와 일치 (원자료 4.02 = 4,499,996,496원 ÷ 약 1,119원/달러; Yahoo Finance USD/KRW 2017-11-13 1,118.31원 적용 시 4.024)</t>
        </is>
      </c>
      <c r="AE51" s="41" t="inlineStr">
        <is>
          <t>2017-11-13</t>
        </is>
      </c>
      <c r="AF51" s="41" t="inlineStr">
        <is>
          <t>기준 분류 유지(MA④)하되 혼합 거래임을 명시: 매수자 포도트리와 최대 매도자 카카오인베스트먼트(52.36%)가 모두 카카오 계열사라 원자료대로 그룹 내부 재편으로 둔다. 다만 같은 거래에서 47.64%(2,143,627,224원)는 그룹 밖 개인 주주(대표 김기범 30.33%, 직원 등 9명 17.31%)에게서 샀으므로 이 부분은 성격상 MA②(이미 지배하던 회사의 잔여 지분 매입)다. 분석에서 외부 유출 대가만 쓰려면 2,143,627,224원을 쓴다. 원자료 sellers 'Kakao Investment'는 일부만 맞음(설명란 'group of sellers'가 정확). 원자료 설명란의 'Board of Directors of Kakao Corp. resolved ... November 6, 2017'은 공시상 카카오인베스트먼트 이사회(2017-11-06) 결의이며, 카카오 본사의 관련 공시는 없음. 설명란의 계약일 2017-11-07·대금지급·종결 2017-11-20, 주당 228,264원·약 2만 주는 공시와 일치. 포도트리 2017 연결감사보고서는 '2017년 9월 29일 이사회 결의', 취득일 '2017년 12월 31일'로 적어 공정거래법 공시(이전일 2017-11-20)와 다름 — 회계상 편의 취득일로 보이며(추정), 공시 날짜를 채택.</t>
        </is>
      </c>
      <c r="AG51" s="41" t="inlineStr">
        <is>
          <t>같은 대상회사의 앞 단계: K011(2016-08, 대표 개인의 7.5% 매입, MA⑥). 단계적 진입 판정: 다른 연구 자료의 '2016년 케이벤처그룹 소수지분 투자 → 2017년 포도트리가 외부 지분까지 사서 100% 편입' 중 앞부분은 공시와 다름 — 케이벤처그룹은 2015년에 이미 70.0%(이전대가 927,486천원, 영업권 264,988천원)로 경영권을 취득했고, 2016-08 유상증자로 52.4%로 희석된 상태에서 2017-04-01 인적분할로 카카오인베스트먼트가 승계했다. 따라서 본 거래는 '소수지분 → 경영권'의 단계적 경영권 인수가 아니라 이미 그룹이 지배하던 회사를 그룹 안의 콘텐츠 자회사로 옮기면서 남은 외부 지분(47.64%)을 정리한 거래다. 뒷부분('외부 주주 지분까지 사서 100%')은 공시와 맞음. 거래 직후 2017-12-08 이사회에서 포도트리가 밸류포션을 흡수합병하기로 하고 2018-02-01 합병해 법인이 소멸 — 인수부터 합병까지 약 2.5개월로, 외부 지분 정리 후 합병을 위한 거래였다. 그룹 실효 지분 변화: 카카오(카카오인베스트먼트 100% 보유 가정) 실효 지분 52.36% → 카카오의 포도트리 지분 56.99%×100% = 56.99%(계산)로 소폭 증가. 인수 대상 순자산은 (−)1,887,389천원으로 자본잠식 상태였고 대가와의 차이 6,387,385천원은 포도트리 기타자본(차감)으로 처리(동일지배 사업결합, 영업권 없음). 2015년 케이벤처그룹의 70% 취득(실제 경영권 인수)은 이 묶음에 없다(원자료 누락 가능성). 주당 가격 102,000원(2016-08) → 228,264원(2017-11)으로 약 2.24배인데, 그 사이 순손실이 이어져 2017년말 자본잠식 — 그룹 내부 가격 결정의 근거는 공시에 없음.</t>
        </is>
      </c>
      <c r="AH51" s="41" t="inlineStr">
        <is>
          <t>㈜포도트리 (카카오 자회사, 비상장; 카카오 56.99%·2017년말; 2018-08 ㈜카카오페이지, 2021-03 ㈜카카오엔터테인먼트로 사명 변경)</t>
        </is>
      </c>
      <c r="AI51" s="41" t="inlineStr">
        <is>
          <t>"발행회사와 사업연계를 통한 시너지 모색" (매도자 카카오인베스트먼트의 공정거래법 공시 '특수관계인에 대한 주식의 처분' 처분목적) / "경영 효율성 증대 및 사업간 시너지 효과의 극대화를 통한 기업가치 제고" (후속 흡수합병 공정거래법 공시 합병목적, 2017-12-13) / "카카오페이지 유저들을 대상으로 광고 플랫폼 개발을 위한 조치" (카카오 관계자, 더벨 2017-11-22 보도)</t>
        </is>
      </c>
      <c r="AJ51" s="41" t="inlineStr">
        <is>
          <t>모바일 콘텐츠 플랫폼(카카오페이지·다음웹툰 운영). 2017년 연결 영업수익 118,423,995천원 = 플랫폼사업관련수익 110,906,937(93.7%), 광고수익 3,999,210(3.4%), 기타 3,517,848(3.0%) (카카오페이지 2018 연결감사보고서 주석 6 전기 수치); 2016년 영업수익 64,037,044천원</t>
        </is>
      </c>
      <c r="AK51" s="41" t="inlineStr">
        <is>
          <t>인접</t>
        </is>
      </c>
      <c r="AL51" s="41" t="inlineStr">
        <is>
          <t>밸류포션은 모바일 이용자 행태 분석·광고·마케팅 플랫폼으로 포도트리의 주력(유료 콘텐츠 플랫폼)과 다르지만, 포도트리가 이미 밸류포션과 함께 카카오페이지 이용자 대상 보상형 광고 플랫폼 '캐시프렌즈'를 운영하고 있었고(더벨) 같은 이용자·광고주를 상대하는 가치사슬 영역 → 인접. 그룹 정점 카카오 기준으로는 광고 플랫폼(2016년 매출 36.5%)과 같은 영역이라 핵심에 가까움.</t>
        </is>
      </c>
      <c r="AM51" s="41" t="inlineStr">
        <is>
          <t>160,410,101,417원 (포도트리 연결, 2016-12-31; 카카오페이지 2017 연결감사보고서 비교 수치 — 합병 공시(20171213000198)의 '최근 사업연도 자산총계 160,410백만원(2016년 기말)'과 일치)</t>
        </is>
      </c>
      <c r="AN51" s="41" t="inlineStr">
        <is>
          <t>5,484,117,180,416원 (㈜카카오 연결, 2016-12-31; 2016 사업보고서 요약연결재무정보)</t>
        </is>
      </c>
      <c r="AO51" s="41" t="inlineStr">
        <is>
          <t>계산: 2.81 (4,499,996,496원 / 포도트리 2016-12-31 총자산 160,410,101,417원); 참고: 카카오 연결 총자산 대비 0.082, 외부 유출분 2,143,627,224원 기준 포도트리 총자산 대비 1.34</t>
        </is>
      </c>
      <c r="AP51" s="41" t="inlineStr">
        <is>
          <t>계산: 2.97 (4,499,996,496원 / 포도트리 2016-12-31 자본총계 151,744,267,361원); 참고: 카카오 연결 자본총계 3,702,943,850,948원 대비 0.12</t>
        </is>
      </c>
      <c r="AQ51" s="41" t="inlineStr">
        <is>
          <t>계산: 10,345,462,597,500원 (상장 지배회사 ㈜카카오, 공시 전 거래일 2017-11-10 종가 152,500원 × 발행주식 67,839,099주(2017-09-30, 3분기보고서); 종가는 Yahoo Finance 조정종가 30,500원 × 5(2021년 5:1 액면분할 역산)). 포도트리는 비상장</t>
        </is>
      </c>
      <c r="AR51" s="41" t="inlineStr">
        <is>
          <t>포도트리 총자산·자본은 카카오페이지 2017 연결감사보고서(정정, 20190410000806)의 2016-12-31 비교 수치(정정은 2017년 수치만 대상). 카카오 총자산·자본은 2016 사업보고서(20170331005003). 카카오 발행주식수는 2017 3분기보고서(20171114002088), 주가는 Yahoo Finance 035720.KS 조정종가(분할 역산). 공시가 공정거래법 공시뿐이라 주요사항보고서의 총자산대비 비율은 없음.</t>
        </is>
      </c>
      <c r="AS51" s="41" t="inlineStr">
        <is>
          <t>KRX:035720</t>
        </is>
      </c>
      <c r="AT51" s="41" t="inlineStr">
        <is>
          <t>매수자 포도트리와 매도자 카카오인베스트먼트가 모두 비상장이라 상장 지배회사 ㈜카카오(유가증권시장)를 지정. 거래 규모가 카카오 시가총액의 0.04%이고 공정거래법 공시로만 알려져 주가 반응 분석의 의미는 작음. 대상회사 밸류포션도 비상장.</t>
        </is>
      </c>
      <c r="AU51" s="41" t="inlineStr">
        <is>
          <t>2017-11-13: DART 공정거래법 공시 '특수관계인에 대한 주식의 처분'(카카오인베스트먼트, 이사회 2017-11-06·계약 2017-11-07). 이어 2017-11-20 '최대주주 등의 주식보유 변동'(밸류포션), 2017-11-22 더벨 보도. 그 전 보도는 찾지 못함.</t>
        </is>
      </c>
      <c r="AV51" s="41" t="inlineStr">
        <is>
          <t>2014-05: 다음커뮤니케이션이 '밸류포션' 서비스 출시; 2015-05-07: ㈜밸류포션 분사·설립(대표 김기범); 2015: 케이벤처그룹 70.0% 취득(이전대가 927,486천원, 계열편입 2015-09-30); 2015: 카카오가 포도트리를 종속기업으로 편입(카카오 2015 연결주석: 취득 지분율 65.6%, 이전대가 44,130,449천원); 2016-08-01: 대표 김기범이 외부 주주 7.5% 매입(K011); 2016-08-17: 제3자배정 증자로 케이벤처그룹 52.4%·김기범 33.1%; 2016: 포도트리가 카카오로부터 다음웹툰 사업 현물출자(34,000백만원), 2016-12-05 앵커에퀴티파트너스(GIC 참여) 1,250억원 제3자배정 투자 유치 발표(기업가치 5,000억원대); 2017-04-01: 케이벤처그룹 인적분할 — 밸류포션 지분은 신설 카카오인베스트먼트로; 2017 이전: 포도트리·밸류포션이 카카오페이지 보상형 광고 플랫폼 '캐시프렌즈' 운영(더벨); 밸류포션 실적: 2015 매출 219백만원·영업손실 424백만원, 2016 매출 1,341,131천원·순손실 864,209천원</t>
        </is>
      </c>
      <c r="AW51" s="41" t="inlineStr">
        <is>
          <t>2017-11-20: 포도트리 100% 취득 완료; 2017년 밸류포션 실적 매출 1,558,624천원·순손실 963,523천원·자본 (454,518)천원; 2017-12-08: 흡수합병 이사회 결의(2017-12-13 공시), 2018-02-01 합병기일 — 밸류포션 법인 소멸; 2018-08-01: 포도트리가 ㈜카카오페이지로 사명 변경 발표; 2018-09-01: 카카오페이지 사업부문 현물출자(K025); 2018~2020: 카카오페이지 연결 광고수익 3,999,210(2017)→10,111,369(2018)→23,692,068(2019)→24,552,101천원(2020); 싱가포르 자회사(구 Valuepotion Pte. Ltd.)는 'Kakako Page Pte. Ltd.'로 남아 2018 매출 436,731천원·2019 186,744천원; 2021-03-01: 카카오페이지가 카카오엠을 합병해 ㈜카카오엔터테인먼트 출범; 2021: Kakako Page Pte. Ltd. 청산</t>
        </is>
      </c>
      <c r="AX51" s="41" t="inlineStr">
        <is>
          <t>확인 안 됨 (동일지배 거래로 처리돼 포도트리 연결에 새 영업권이 생기지 않음 — 대가와 순자산 차이 6,387,385천원은 기타자본 차감(카카오페이지 2017 연결감사보고서 주석 19·29). 카카오 연결상 2015년 밸류포션 영업권 264,988천원의 손상 여부는 카카오 2016·2017 사업보고서 연결주석에서 별도 기재를 찾지 못함. 카카오페이지 2018 연결감사보고서의 기타무형자산 손상 831,238천원과의 관련은 확인 못 함)</t>
        </is>
      </c>
      <c r="AY51" s="41" t="inlineStr">
        <is>
          <t>동일지배 합병·그룹 내 이전으로 새 영업권·투자주식 평가가 생기지 않음</t>
        </is>
      </c>
      <c r="AZ51" s="41" t="inlineStr">
        <is>
          <t>2015: 219백만원 (2015-05-07~12-31, 개별); 2016: 1,341,131천원 (개별)</t>
        </is>
      </c>
      <c r="BA51" s="41" t="inlineStr">
        <is>
          <t>2017(인수 연도, 마지막 독립 실적): 1,558,624천원; 2018 이후: 해당 없음(2018-02-01 합병 소멸). 대리지표 — 카카오페이지 연결 광고수익(밸류포션 외 캐시프렌즈 등 포함): 2018 10,111,369천원, 2019 23,692,068천원, 최근 별도 공시 2020 24,552,101천원(2021년부터 Story·Music·Media 부문으로만 공시)</t>
        </is>
      </c>
      <c r="BB51" s="41" t="inlineStr">
        <is>
          <t>2015: -424백만원 (개별, 영업손실); 2016: 미확인 (공시된 것은 순손실 864,209천원)</t>
        </is>
      </c>
      <c r="BC51" s="41" t="inlineStr">
        <is>
          <t>2017: 미확인 (공시된 것은 순손실 963,523천원); 2018 이후: 해당 없음 (합병 소멸, 광고 사업 영업이익은 미공시)</t>
        </is>
      </c>
      <c r="BD51" s="41" t="inlineStr">
        <is>
          <t>2015: 공정거래법 대규모기업집단현황공시(20160531000796, 개별, 백만원). 2016: 카카오 2016 사업보고서 연결주석 종속기업 요약재무정보(개별, 천원). 2017: 카카오페이지 2017 연결감사보고서(정정, 20190410000806) 주석 1 요약재무정보(개별, 천원; 같은 해 카카오 2017 사업보고서의 밸류포션 값은 2016년말 자본과 맞지 않아 쓰지 않음). 대리지표 광고수익은 카카오페이지 연결감사보고서 주석 6 영업수익 상세(2018: 20190411000196, 2019: 20200331000581, 2020: 20210401000639; K-IFRS 1115 적용 2018년부터) — 밸류포션만의 매출이 아니므로 해석 주의. 밸류포션은 외부감사 대상이 아니어서 영업이익은 2015년만 확인.</t>
        </is>
      </c>
      <c r="BE51" s="41" t="inlineStr">
        <is>
          <t>2017-11-22 더벨: 카카오가 '3분기 포도트리의 성과에 자신감'을 보였다며 컨퍼런스콜 발언 '카카오페이지의 하루 평균 거래액은 5억 원을 웃돌고 있다'를 재인용(밸류포션 자체에 대한 어닝콜 언급은 아님). 카카오 IR·실적 보도자료에서 밸류포션 인수를 다룬 언급은 찾지 못함</t>
        </is>
      </c>
      <c r="BF51" s="40" t="inlineStr">
        <is>
          <t>부분</t>
        </is>
      </c>
      <c r="BG51" s="40" t="inlineStr">
        <is>
          <t>2026-10-26</t>
        </is>
      </c>
    </row>
    <row r="52" ht="72" customHeight="1">
      <c r="A52" s="40" t="inlineStr">
        <is>
          <t>K019</t>
        </is>
      </c>
      <c r="B52" s="40" t="inlineStr">
        <is>
          <t>Kakao</t>
        </is>
      </c>
      <c r="C52" s="40" t="inlineStr">
        <is>
          <t>2018-02-08</t>
        </is>
      </c>
      <c r="D52" s="41" t="inlineStr">
        <is>
          <t>Fave Entertainment Co., Ltd.</t>
        </is>
      </c>
      <c r="E52" s="40" t="n">
        <v>170</v>
      </c>
      <c r="F52" s="40" t="inlineStr">
        <is>
          <t>False</t>
        </is>
      </c>
      <c r="G52" s="40" t="n"/>
      <c r="H52" s="40" t="inlineStr">
        <is>
          <t>MA②</t>
        </is>
      </c>
      <c r="I52" s="40" t="inlineStr">
        <is>
          <t>MA②</t>
        </is>
      </c>
      <c r="J52" s="40" t="inlineStr">
        <is>
          <t>같음</t>
        </is>
      </c>
      <c r="K52" s="40" t="inlineStr">
        <is>
          <t>해당 없음</t>
        </is>
      </c>
      <c r="L52" s="40" t="inlineStr">
        <is>
          <t>일치</t>
        </is>
      </c>
      <c r="M52" s="40" t="inlineStr">
        <is>
          <t>편입 후</t>
        </is>
      </c>
      <c r="N52" s="40" t="inlineStr">
        <is>
          <t>Closed</t>
        </is>
      </c>
      <c r="O52" s="42" t="n">
        <v>0.341</v>
      </c>
      <c r="P52" s="41" t="inlineStr">
        <is>
          <t>Kakao M Corp.</t>
        </is>
      </c>
      <c r="Q52" s="41" t="inlineStr">
        <is>
          <t>-</t>
        </is>
      </c>
      <c r="R52" s="41" t="inlineStr">
        <is>
          <t>Kakao M Corp. acquired remaining 20% stake in Fave Entertainment Co., Ltd. from Danny Hyunjin Jang for approximately KRW 370 million on February 8, 2018. Under the terms of the transaction, Kakao M Corp. acquired 8,000 shares at KRW 46,663 per share.</t>
        </is>
      </c>
      <c r="S52" s="41" t="inlineStr">
        <is>
          <t>Music &amp; Fan Entertainment</t>
        </is>
      </c>
      <c r="T52" s="41" t="inlineStr">
        <is>
          <t>Music / Artist Management</t>
        </is>
      </c>
      <c r="U52" s="41" t="inlineStr">
        <is>
          <t>MA-1 그룹이 매수자</t>
        </is>
      </c>
      <c r="V52" s="41" t="inlineStr">
        <is>
          <t>기존 자회사 잔여지분</t>
        </is>
      </c>
      <c r="W52" s="41" t="inlineStr">
        <is>
          <t>MA② 기존 지분 확대</t>
        </is>
      </c>
      <c r="X52" s="41" t="n"/>
      <c r="Y52" s="40" t="inlineStr">
        <is>
          <t>False</t>
        </is>
      </c>
      <c r="Z52" s="41" t="inlineStr">
        <is>
          <t>MA② 기존 지분 확대</t>
        </is>
      </c>
      <c r="AA52" s="41" t="inlineStr">
        <is>
          <t>편입 후 (매수자 ㈜카카오엠은 ㈜카카오 100% 자회사; 페이브엔터테인먼트는 2016-05 로엔 80% 출자로 설립되어 카카오 계열 편입, 로엔은 2016-03-16 카카오 인수 완료)</t>
        </is>
      </c>
      <c r="AB52" s="41" t="inlineStr">
        <is>
          <t>완료 (추정: 2019-02-08. 공시상 변동일은 2018-02-08로 적혀 있으나 오기로 판단, notes 참조)</t>
        </is>
      </c>
      <c r="AC52" s="41" t="inlineStr">
        <is>
          <t>373,304,000원 (보통주 8,000주 × 46,663원, 지분 20%)</t>
        </is>
      </c>
      <c r="AD52" s="41" t="inlineStr">
        <is>
          <t>원자료와 일치 (2018-02 환율 약 1,080~1,090원/달러 기준 0.34; 실제 거래일로 판단한 2019-02 환율 약 1,120원/달러로 환산해도 약 0.33, ±10% 이내)</t>
        </is>
      </c>
      <c r="AE52" s="41" t="inlineStr">
        <is>
          <t>2019-02-13</t>
        </is>
      </c>
      <c r="AF52" s="41" t="inlineStr">
        <is>
          <t>기준 분류 유지: 카카오엠이 80% 보유 중이던 종속회사의 잔여 20%를 임원(장데니현진)에게서 매입해 100%로 만든 거래. 금액·주식수·단가는 원자료와 공시가 일치. 다만 거래일은 원자료(2018-02-08)와 달리 2019-02-08로 보는 것이 타당함(notes 참조).</t>
        </is>
      </c>
      <c r="AG52" s="41" t="inlineStr">
        <is>
          <t>거래일 불일치: 2019-02-13 페이브 '최대주주등의주식보유변동' 공시는 변동일을 2018.02.08로 적었으나, ① 카카오엠 2018.1Q 분기보고서(2018-03-31 지배지분율 80.0%), ② 2018-09-07·2018-11-06 페이브 주식보유변동 공시(카카오엠→카카오→신설 카카오엠으로 80% 이전, 장데니현진 20% 그대로 보유), ③ 카카오 2018 사업보고서(2018-12-31 페이브 32,000주 80.0%)가 모두 2018년 말까지 20%가 남아 있었음을 보여 준다. 또 공시 속 매수자 '(주)카카오엠'은 2018-11 신설된 법인이며, 플랜에이의 페이브 흡수합병 이사회 결의일이 2019-02-08이다. 따라서 실제 취득일은 2019-02-08이고 공시의 '2018'은 연도 오기로 판단(추정). Capital IQ는 이 오기를 그대로 옮긴 것으로 보인다. 거래 성격: 플랜에이엔터테인먼트가 페이브를 신주 발행 없이 간이합병(합병비율 1:0, 합병기일 2019-04-01)하기 위한 사전 단계로 소수지분을 정리한 것. 같은 묶음의 K008·K026(플레이엠)과 같은 카카오엠 레이블 계열 정리 흐름. 영업이익은 지배회사 공시 요약재무에 순이익만 있어 미확인. 페이브 자체 감사보고서는 DART에 없음(외감 대상 아님으로 보임). 카카오 2018 사업보고서 요약재무의 2018 수치(페이브 매출 85,579천원, 신설 카카오엠 매출 391억원)는 신설 카카오엠 편입(2018-11) 이후 부분 기간일 가능성이 있음. 생성아시아 위키에 페이브의 전신이 2012년 'LOEN TREE' 레이블이라는 서술이 검색 요약에 나오나 페이지 접속 실패(HTTP 503)로 직접 확인 못함. 어닝콜 언급은 찾지 않음(거래 규모 3.7억원).</t>
        </is>
      </c>
      <c r="AH52" s="41" t="inlineStr">
        <is>
          <t>㈜카카오엠(2018-11-01 신설된 카카오의 100% 자회사, 비상장; 구 이엔컴퍼니㈜)</t>
        </is>
      </c>
      <c r="AI52" s="41" t="inlineStr">
        <is>
          <t>미확인 (주식 매입 자체의 목적 문구는 공시 없음) / 동시 공시된 페이브 흡수합병 목적: "경영효율성 제고를 통한 기업가치 증대" (공정거래법 회사합병결정 공시)</t>
        </is>
      </c>
      <c r="AJ52" s="41" t="inlineStr">
        <is>
          <t>음악·영상 콘텐츠 제작·유통과 아티스트 매니지먼트(카카오엠 2018.1Q 분기보고서: 페이브·크래커·스타쉽·플랜에이·문화인 5개 독립 레이블 운영)</t>
        </is>
      </c>
      <c r="AK52" s="41" t="inlineStr">
        <is>
          <t>핵심</t>
        </is>
      </c>
      <c r="AL52" s="41" t="inlineStr">
        <is>
          <t>페이브는 방송연예인 매니지먼트 레이블로 카카오엠의 매니지먼트 사업과 같은 영역. 그룹 정점 ㈜카카오(플랫폼) 기준으로는 플랫폼에 공급되는 콘텐츠·IP 영역이라 '인접'.</t>
        </is>
      </c>
      <c r="AM52" s="41" t="inlineStr">
        <is>
          <t>590,964,100천원 (㈜카카오엠 연결, 2018-12-31; 카카오 2018 사업보고서 종속기업 요약재무)</t>
        </is>
      </c>
      <c r="AN52" s="41" t="inlineStr">
        <is>
          <t>7,959,542,105,267원 (㈜카카오 연결, 2018-12-31)</t>
        </is>
      </c>
      <c r="AO52" s="41" t="inlineStr">
        <is>
          <t>계산: 0.06 (373,304,000원 / 카카오엠 총자산 590,964,100천원); 카카오 연결 기준 0.005</t>
        </is>
      </c>
      <c r="AP52" s="41" t="inlineStr">
        <is>
          <t>계산: 0.09 (373,304,000원 / 카카오엠 자본 429,966,708천원); 카카오 연결 자본 5,627,157,564,368원 기준 0.007</t>
        </is>
      </c>
      <c r="AQ52" s="41" t="inlineStr">
        <is>
          <t>계산: 약 8조 2,554억원 (㈜카카오 2019-02-07 종가 99,000원 × 발행주식 83,387,773주. 종가는 Yahoo 조정값 19,800원에 2021년 5:1 분할을 되돌려 ×5)</t>
        </is>
      </c>
      <c r="AR52" s="41" t="inlineStr">
        <is>
          <t>카카오엠은 비상장이라 시가총액은 상장 지배회사 ㈜카카오 기준. 총자산·자본은 카카오 2018 사업보고서(20190401005013) 2018-12-31 값. 발행주식수는 같은 보고서의 2018-12-31 발행주식총수. 발표 직전 거래일은 실제 거래일 추정(2019-02-08) 기준.</t>
        </is>
      </c>
      <c r="AS52" s="41" t="inlineStr">
        <is>
          <t>KRX:035720</t>
        </is>
      </c>
      <c r="AT52" s="41" t="inlineStr">
        <is>
          <t>인수 주체 카카오엠이 비상장이라 상장 지배회사 ㈜카카오. 대상회사 페이브는 비상장. 참고: 원자료 날짜(2018-02-08)를 따르면 당시 매수자는 상장사 로엔엔터테인먼트(KOSDAQ:016170, 2018-09 카카오에 합병되어 상장폐지)가 되지만 근거상 그 날짜는 오기로 판단. 거래 규모가 극히 작아 주가 반응 분석 대상으로는 부적합.</t>
        </is>
      </c>
      <c r="AU52" s="41" t="inlineStr">
        <is>
          <t>2019-02-13 DART 공정거래법 공시(페이브 '최대주주등의주식보유변동' 및 '회사합병결정'). 사전 보도 확인 안 됨.</t>
        </is>
      </c>
      <c r="AV52" s="41" t="inlineStr">
        <is>
          <t>2016-05: 로엔엔터테인먼트가 80% 출자(10억원)로 ㈜페이브엔터테인먼트 설립, 나머지 20%(8,000주)는 임원 장데니현진 보유; 2016-07-01: 공정거래법상 카카오 기업집단 계열 편입 공시; 2017: 페이브가 가수 아이유를 매니지먼트(카카오엠 2017 사업보고서 '사업의 내용'); 2017-09: 프로젝트 그룹 JBJ 음반을 씨제이이앤엠과 공동 제작사로 유통(로엔 2017 사업보고서); 2017: 매출 38.4억원·순이익 5.1억원; 2018-03: 로엔이 카카오엠으로 사명 변경, 페이브 80% 유지; 2018-09-03: 카카오가 카카오엠을 흡수합병하며 페이브 80%가 ㈜카카오로 이전; 2018-11-01: 카카오가 신설 ㈜카카오엠(구 이엔컴퍼니)으로 80% 이전</t>
        </is>
      </c>
      <c r="AW52" s="41" t="inlineStr">
        <is>
          <t>2019-02-08: 카카오엠이 잔여 20% 취득해 100% 보유, 같은 날 플랜에이엔터테인먼트의 페이브 간이합병 이사회 결의; 2019-04-01: 플랜에이엔터테인먼트가 페이브를 흡수합병(페이브 소멸); 2019~2020: 존속법인 플랜에이엔터테인먼트가 ㈜플레이엠엔터테인먼트로 사명 변경(같은 DART 고유번호 01141085 법인의 2020 감사보고서 회사명이 '주식회사 플레이엠엔터테인먼트', 정확한 변경일 미확인); 2021-09-16: 같은 법인(현 아이에스티엔터테인먼트) 회사합병결정 공시(내용 미열람), 이후 아이에스티엔터테인먼트로 사명 변경; 2025: 존속법인 아이에스티엔터테인먼트 매출 39.5억원으로 급감, 영업손실 33.9억원</t>
        </is>
      </c>
      <c r="AX52" s="41" t="inlineStr">
        <is>
          <t>확인 안 됨 (페이브 투자주식·영업권 손상 기재 없음: 카카오엠 2017 사업보고서·2018.1Q 분기보고서, 카카오 2018 사업보고서까지 확인. 종속회사 지분 추가취득이라 영업권 발생 없음)</t>
        </is>
      </c>
      <c r="AY52" s="41" t="inlineStr">
        <is>
          <t>이미 지배하던 회사의 잔여지분 추가 취득이라 새 영업권이 생기지 않음, 직후 간이합병</t>
        </is>
      </c>
      <c r="AZ52" s="41" t="inlineStr">
        <is>
          <t>2017: 3,839,066천원; 2018: 85,579천원 (카카오 2018 사업보고서 요약재무, 부분 기간 수치로 판단: 카카오엠 2018.1Q 분기보고서에서 2018-01~03 3개월 매출만 596,738천원) (참고 2016 설립연도: 1,239,842천원)</t>
        </is>
      </c>
      <c r="BA52" s="41" t="inlineStr">
        <is>
          <t>페이브 소멸로 존속법인 플랜에이엔터테인먼트(현 아이에스티엔터테인먼트) 별도 영업수익: 2019: 11,683,172,002원; 2020: 16,124,173,262원; 2025(최근): 매출액 3,946,491,923원 (2024: 26,264,809,529원; 2023: 40,317,629,075원)</t>
        </is>
      </c>
      <c r="BB52" s="41" t="inlineStr">
        <is>
          <t>미확인 (당기순이익으로 대신: 2017: 512,921천원; 2018: (386,370)천원; 2016: (2,489)천원)</t>
        </is>
      </c>
      <c r="BC52" s="41" t="inlineStr">
        <is>
          <t>존속법인 별도 영업이익: 2019: 409,785,075원; 2020: (1,402,950,418)원; 2025: (3,389,411,069)원 (2024: (4,650,826,658)원; 2023: (1,119,548,474)원)</t>
        </is>
      </c>
      <c r="BD52" s="41" t="inlineStr">
        <is>
          <t>인수 전: 지배회사 연결재무제표 주석의 종속기업 요약재무(K-IFRS, 12월 결산, 천원): 2016·2017은 카카오엠 2017 사업보고서, 2018은 카카오 2018 사업보고서. 영업이익 미공시라 순이익 기재. 인수 후: 페이브가 2019-04-01 플랜에이에 흡수합병돼 존속법인(플랜에이엔터테인먼트 → 플레이엠엔터테인먼트 → 아이에스티엔터테인먼트, DART 고유번호 01141085 동일 법인) 별도 감사보고서 값. 2020 감사보고서(20210330000166)는 '주식회사 플레이엠엔터테인먼트' 명의 제10기, 2025 감사보고서(20260402001051)는 '주식회사 아이에스티엔터테인먼트' 제15기, 단위 원. 2021년 이후 수치는 다른 레이블 합병분이 섞여 페이브 사업만의 성과로 볼 수 없음.</t>
        </is>
      </c>
      <c r="BE52" s="41" t="inlineStr">
        <is>
          <t>미확인 (거래 규모 3.7억원으로 카카오 IR 자료·실적발표에서 언급을 찾지 않음)</t>
        </is>
      </c>
      <c r="BF52" s="40" t="inlineStr">
        <is>
          <t>부분</t>
        </is>
      </c>
      <c r="BG52" s="40" t="inlineStr">
        <is>
          <t>2026-10-31</t>
        </is>
      </c>
    </row>
    <row r="53" ht="72" customHeight="1">
      <c r="A53" s="40" t="inlineStr">
        <is>
          <t>K020</t>
        </is>
      </c>
      <c r="B53" s="40" t="inlineStr">
        <is>
          <t>Kakao</t>
        </is>
      </c>
      <c r="C53" s="40" t="inlineStr">
        <is>
          <t>2018-02-13</t>
        </is>
      </c>
      <c r="D53" s="41" t="inlineStr">
        <is>
          <t>Kakao Mobility Co., Ltd.</t>
        </is>
      </c>
      <c r="E53" s="40" t="n">
        <v>44</v>
      </c>
      <c r="F53" s="40" t="inlineStr">
        <is>
          <t>True</t>
        </is>
      </c>
      <c r="G53" s="40" t="n"/>
      <c r="H53" s="40" t="inlineStr">
        <is>
          <t>MA⑦</t>
        </is>
      </c>
      <c r="I53" s="40" t="inlineStr">
        <is>
          <t>MA⑤</t>
        </is>
      </c>
      <c r="J53" s="40" t="inlineStr">
        <is>
          <t>변경</t>
        </is>
      </c>
      <c r="K53" s="40" t="inlineStr">
        <is>
          <t>해당 없음</t>
        </is>
      </c>
      <c r="L53" s="40" t="inlineStr">
        <is>
          <t>일치</t>
        </is>
      </c>
      <c r="M53" s="40" t="inlineStr">
        <is>
          <t>편입 후</t>
        </is>
      </c>
      <c r="N53" s="40" t="inlineStr">
        <is>
          <t>Closed</t>
        </is>
      </c>
      <c r="O53" s="42" t="n">
        <v>46.13</v>
      </c>
      <c r="P53" s="41" t="inlineStr">
        <is>
          <t>-</t>
        </is>
      </c>
      <c r="Q53" s="41" t="inlineStr">
        <is>
          <t>Kakao Corp. (KOSE:A035720)</t>
        </is>
      </c>
      <c r="R53" s="41" t="inlineStr">
        <is>
          <t>An unknown buyer acquired additional 3.07% stake in Kakao Mobility from Kakao Corp. (KOSE:A035720) for KRW 50 billion on February 13, 2018. Kakao Corp. sold 0.74 million shares for KRW 68,027 each. Upon completion, the buyer owns 27.69% stake and Kakao Corp owns 69.3% stake in Kakao Mobility.</t>
        </is>
      </c>
      <c r="S53" s="41" t="inlineStr">
        <is>
          <t>Mobility &amp; Transportation</t>
        </is>
      </c>
      <c r="T53" s="41" t="inlineStr">
        <is>
          <t>Mobility / Transportation</t>
        </is>
      </c>
      <c r="U53" s="41" t="inlineStr">
        <is>
          <t>MA-5 매수자 미기재</t>
        </is>
      </c>
      <c r="V53" s="41" t="n"/>
      <c r="W53" s="41" t="inlineStr">
        <is>
          <t>MA⑦ 매수자 미기재</t>
        </is>
      </c>
      <c r="X53" s="41" t="n"/>
      <c r="Y53" s="40" t="inlineStr">
        <is>
          <t>False</t>
        </is>
      </c>
      <c r="Z53" s="41" t="inlineStr">
        <is>
          <t>MA⑤ 그룹의 지분 매각</t>
        </is>
      </c>
      <c r="AA53" s="41" t="inlineStr">
        <is>
          <t>편입 후 (대상회사 카카오모빌리티는 2017-05-08 설립 때부터 카카오 연결 종속회사, 거래 직전 카카오 지분 72.37%. 매도자는 그룹 지배회사 ㈜카카오)</t>
        </is>
      </c>
      <c r="AB53" s="41" t="inlineStr">
        <is>
          <t>완료 (2018-02-13)</t>
        </is>
      </c>
      <c r="AC53" s="41" t="inlineStr">
        <is>
          <t>50,000,000,000원 (카카오 보유 카카오모빌리티 구주 735,000주×68,027원)</t>
        </is>
      </c>
      <c r="AD53" s="41" t="inlineStr">
        <is>
          <t>원자료와 일치 (원자료 46.13; 500억원/1,082.61원(KRW=X 2018-02-13 종가) = 46.2백만 달러)</t>
        </is>
      </c>
      <c r="AE53" s="41" t="inlineStr">
        <is>
          <t>2017-06-30</t>
        </is>
      </c>
      <c r="AF53" s="41" t="inlineStr">
        <is>
          <t>분류 변경: MA⑦ 매수자 미기재 → MA⑤ 그룹의 지분 매각. 이 거래는 2017-06-30 카카오 이사회가 결의한 구주 처분(4,410,000주·3,000억원, K013)의 잔여분으로, 카카오 기타경영사항 공시(2018-02-13)가 '나머지 500억 원(735,000주)에 관하여는 2018년 2월 13일 처분 완료'라고 밝혔다. 카카오 2017 사업보고서 경영상 주요계약은 구주처분 계약 상대방을 'TPG consortium'으로 적고, 카카오모빌리티 공정거래법 공시는 매수자를 '기타(해외)'로만 적는다. 매수자 이름은 공시되지 않았지만 그룹 밖 해외 투자자이므로 그룹이 구주를 외부에 판 거래(MA⑤)다. 매수자 정체: KHAKI HOLDINGS(4,290,175주)·MOBILITY CO-INVEST(1,604,525주) 보유주식은 2017-09-30 이후 2019-12-31까지 그대로라(2018·2019 감사보고서 주주현황) 735,000주는 이 두 비히클이 아닌 해외 투자자가 받았고 감사보고서 '기타' 1,455,300주(2018말)에 들어 있다. KED Global 2018-02-21은 매수자를 TPG 주도 공동투자에 참여한 미국 주 연기금 2곳·홍콩 공공기금 1곳(이름 비공개)으로 보도했다. 원자료 설명란의 'the buyer owns 27.69% stake'는 공시상 '기타(해외)' 합계(5,894,700주→6,629,700주)로, 한 매수자의 지분이 아니다.</t>
        </is>
      </c>
      <c r="AG53" s="41" t="inlineStr">
        <is>
          <t>같은 묶음 관계: K013과 같은 처분 계약의 2차분(단계 분할, 이중 집계 아님). 1차분 공시(2017-09-29)는 잔여분을 '매수인의 자금조달상황에 맞추어 3월 이내에 처분 완료 예정'이라 했으나 실제로는 약 4.5개월 뒤 처분됨. 처분 단가는 1차분과 같은 68,027원이고, 신주 발행가 기준 카카오모빌리티 기업가치는 post-money 1조 6,286억원(계산: 23,940,000주×68,027원). 처분 후 카카오 16,590,000주(69.30%), 외부 7,350,000주(30.70%: 해외 6,629,700주·국내 720,300주) — 이 구조는 2019-12-31까지 거의 그대로(2019 중 신주 1,800주 발행으로 발행주식 23,941,800주·카카오 69.29%, 2019 연결감사보고서). 매수자: KED Global(한국경제 영문판) 2018-02-21 보도는 미국 주 연기금 2곳과 홍콩 공공기금 1곳이 'TPG 주도 공동투자'로 3.07%를 2018-02-13에 500억원(주당 68,027원)에 샀다고 적었다. 기관 이름은 취재원 요청으로 기사에서 빠졌다(기사 태그에 Teacher Retirement System of Texas·University of California Retirement Plan·Hong Kong Monetary Authority가 있으나 본문이 이 거래와 연결하지 않으므로 이름은 미확인). 카카오모빌리티 2025 사업보고서의 2017.09 동반매도권 계약 상대방 목록(Khaki·Mobility Co-Invest·OA Mobility·Kip Growth·한국투자증권)에는 이 3곳이 따로 없다.</t>
        </is>
      </c>
      <c r="AH53" s="41" t="inlineStr">
        <is>
          <t>TPG 주도 공동투자에 참여한 그룹 밖 해외 기관투자자 3곳(미국 주 연기금 2곳·홍콩 공공기금 1곳, 이름 비공개 — KED Global 2018-02-21) — 카카오모빌리티 최대주주 등의 주식보유 변동 공시상 '기타(해외)' 735,000주(3.07%)·50,000,000,000원 매수(변동일 2018-02-13, 투자자별 내역 없이 합계만 기재). 구주처분 계약 상대방은 TPG consortium(카카오 2017 사업보고서). KHAKI HOLDINGS, LP·MOBILITY CO-INVEST, LP는 아님(보유주식 불변, 2018·2019 감사보고서)</t>
        </is>
      </c>
      <c r="AI53" s="41" t="inlineStr">
        <is>
          <t>"사업자금 확보" (카카오 타법인주식및출자증권처분결정 공시의 처분목적, 2017-06-30) / "나머지 500억 원(735,000주)에 관하여는 매수인의 자금조달상황에 맞추어 3월 이내에 처분 완료 예정" (카카오 기타경영사항 공시, 2017-09-29)</t>
        </is>
      </c>
      <c r="AJ53" s="41" t="inlineStr">
        <is>
          <t>해당 없음 (매수자는 미국 주 연기금 2곳·홍콩 공공기금 1곳으로 보도된 재무적 투자자, 이름 비공개 — KED Global 2018-02-21)</t>
        </is>
      </c>
      <c r="AK53" s="41" t="inlineStr">
        <is>
          <t>해당 없음</t>
        </is>
      </c>
      <c r="AL53" s="41" t="inlineStr">
        <is>
          <t>매수자가 재무적 투자자라 사업 영역 비교가 성립하지 않는다. 그룹 정점(카카오) 기준: 스마트모빌리티는 카카오의 신사업(2017 사업보고서 II. 사업의 내용 '(3) 스마트모빌리티')이고, 이 거래는 그 자회사 지분 3.07%를 추가로 외부에 넘긴 것.</t>
        </is>
      </c>
      <c r="AM53" s="41" t="inlineStr">
        <is>
          <t>해당 없음 (매수자 미공시). 참고: 대상회사 카카오모빌리티 연결 총자산 265,821,005,764원(2017-12-31, 2018 연결감사보고서 비교재무제표)</t>
        </is>
      </c>
      <c r="AN53" s="41" t="inlineStr">
        <is>
          <t>해당 없음 (매수자에 상장 지배회사 없음). 참고: 매도측 그룹 정점 카카오 연결 총자산 6,349,428,454,887원(2017-12-31, 카카오 2017 사업보고서 요약재무정보)</t>
        </is>
      </c>
      <c r="AO53" s="41" t="inlineStr">
        <is>
          <t>해당 없음 (매수자 측 공시 없음). 참고 계산: 매도측 카카오 기준 500억원/연결 총자산 6,349,428,454,887원(2017-12-31) = 0.79</t>
        </is>
      </c>
      <c r="AP53" s="41" t="inlineStr">
        <is>
          <t>해당 없음 (매수자 측 공시 없음). 참고 계산: 500억원/카카오 연결 자본총계 4,507,819,805,367원(2017-12-31) = 1.11. 처분결정 공시의 자기자본대비 8.10은 처분 계약 전체(3,000억원) 기준</t>
        </is>
      </c>
      <c r="AQ53" s="41" t="inlineStr">
        <is>
          <t>해당 없음 (매수자 비상장). 참고 계산: 매도측 카카오 2018-02-12 시가총액 약 9,000,275,596,000원 (당시 실제 종가 118,000원 = Yahoo 조정종가 23,600원×5(2021-04 액면분할 5:1 환원) × 발행주식 76,273,522주(2018-03-31, 2018-01 해외DR 신주 포함; 2018-02-12 당일 주식수와는 주식선택권 행사분만큼 소폭 차이 가능))</t>
        </is>
      </c>
      <c r="AR53" s="41" t="inlineStr">
        <is>
          <t>거래 금액·지분: 카카오 기타경영사항(20180213801033), 카카오모빌리티 최대주주 등의 주식보유 변동(20180214000006). 매수자 판별: 카카오모빌리티 2018·2019 감사보고서 주주현황(20190408001591, 20200331002182). 카카오 총자산·자본: 2017 사업보고서(20180330002462). 시가총액: Yahoo Finance 035720.KS 조정종가(분할 환원), 카카오 2018 1분기보고서(20180515002511) 발행주식수. 환율: Yahoo Finance KRW=X.</t>
        </is>
      </c>
      <c r="AS53" s="41" t="inlineStr">
        <is>
          <t>KRX:035720</t>
        </is>
      </c>
      <c r="AT53" s="41" t="inlineStr">
        <is>
          <t>매수자와 대상회사(카카오모빌리티)가 비상장이라 매도측 그룹 지배회사 카카오(유가증권시장) 종목을 쓴다. 다만 이 거래는 2017-06-30에 이미 발표된 처분 계약의 이행이라 2018-02-13 공시 자체의 정보가치는 낮다(신규 정보는 잔여분 처분 완료 사실뿐). 대상회사는 비상장.</t>
        </is>
      </c>
      <c r="AU53" s="41" t="inlineStr">
        <is>
          <t>2017-06-30: 처분 계약 전체(3,000억원) 공시(K013); 2017-09-29: 잔여 500억원은 3개월 이내 처분 예정 공시; 2018-02-13: 카카오 기타경영사항(자율공시)으로 잔여분 처분 완료 공시; 2018-02-14: 카카오모빌리티 공정거래법 '최대주주 등의 주식보유 변동' 공시. 2018-02-21: KED Global(한국경제 영문판) 'US, HK public funds join TPG-led group to co-invest $50 mn in Kakao Mobility' 보도(이 2차분만 다룬 기사).</t>
        </is>
      </c>
      <c r="AV53" s="41" t="inlineStr">
        <is>
          <t>2017-05-02: 5,000억 투자 유치 보도·카카오 해명공시; 2017-05-08: ㈜케이엠컴패니 설립(카카오 100%); 2017-06-30: TPG와 전략적 파트너십, 구주 4,410,000주·3,000억원 처분과 신주 2,940,000주·2,000억원 결의(K013); 2017-07-01: ㈜카카오모빌리티로 사명 변경; 2017-08: 카카오 스마트모빌리티 사업부문 현물출자(19,000,000주)·카카오모빌리티 출범; 2017-09-29: 1차 구주 3,675,000주·2,500억원 처분, 신주 2,000억원 납입(카카오 72.37%); 2017-09-29: 잔여 500억원은 '매수인의 자금조달상황에 맞추어 3월 이내' 처분 예정 공시; 2017-10: 카카오T 통합 앱 출시; 2017(5.8~12.31): 카카오모빌리티 매출 167억원·영업손실 106억원; 2018-02-09: 카카오모빌리티 이사회 럭시 인수 결의(K021)</t>
        </is>
      </c>
      <c r="AW53" s="41" t="inlineStr">
        <is>
          <t>2018-02-13: 잔여 구주 735,000주·500억원 처분 완료(카카오 69.30%); 2018-03-31: 카풀 스타트업 럭시 100% 인수(K021, 이전대가 24,765백만원), 2018-12-31 흡수합병; 2019: 타고솔루션즈(케이엠솔루션)·진화·동고택시 지분 인수와 택시회사 사업 양수(케이엠원~세븐) 등으로 가맹택시 진출(2019 감사보고서 사업결합); 2019-06: 류긍선 공동대표 선임(정주환·류긍선 공동대표); 2020-03-20: 정기주총에서 류긍선 단독 대표 체제 전환(정주환은 2020-02 카카오 신사업 총괄로 이동, 쿠키뉴스 2020-03-20); 2020-07: 무상증자(1주당 1.2주); 2020: 무형자산(영업권)손상차손 20,918,409천원(2020 감사보고서); 2021-02~08: 칼라일 Kilometer Holdings 2,199억원(주당 58,205원, pre-money 계산 약 3조 693억원)·구글 565억원·TPG 측 Mobility Holdings LP 1,307억원(2,246,123주)·칼라일 Kilometer 추가 92억원(157,643주, 2021-06-09 이사회 합계 1,399억원)·LG 1,000억원(주당 63,770원)·GS칼텍스·GS에너지 300억원 신주 발행; 2021: 첫 연간 영업흑자 12,566백만원; 2021-10: 무상증자(1주당 3주); 2022-06~08: 카카오가 MBK파트너스에 지분 매각 검토 → 2022-08-18 '주주 구성 변경 검토 중단'(바이라인네트워크); 2023-06-13: 공정위 과징금 271.2억원(일반택시 차별); 2024-03-18: 금감원 감리에 따라 2020·2021 연결 매출 순액법 재작성(감사보고서 재발행); 2024-11-12: 증선위·금융위 과징금 34.6억원(매출 과대계상); 2024-12-12: 공정위 과징금 151.3억원(경쟁 가맹사 콜 차단); 2025-04-17: VIG파트너스의 FI 지분 40% 인수 추진 보도, 회사 '카카오의 경영권 매각 의사는 없다'(이투데이) → 협상 결렬; 2025-12-16: 카카오의 FI 교체 재추진(현대오토에버·배민 접촉) 보도(한국경제); 2025-12-31: 카카오 57.2%, KHAKI 14.29%, Kilometer 6.17%, MOBILITY CO-INVEST 5.34%; 2026-01-26: 콜 차별·회계 관련 형사 절차 혐의없음 종결(경쟁사 콜 차단 건은 기소); 2026-03-25: 류긍선 사내이사 재선임(카카오모빌리티 2025 사업보고서 경영진 변동); 2026-05-14: TPG 주도로 미국 ADR 연내 상장 추진 보도(한국경제)</t>
        </is>
      </c>
      <c r="AX53" s="41" t="inlineStr">
        <is>
          <t>해당 없음 (그룹의 지분 매각 거래라 매수 측 영업권 손상 개념 없음). 참고: 카카오모빌리티 연결상 2020년 무형자산(영업권)손상차손 20,918,409천원 인식(2020 연결감사보고서 주석 17·28) — 럭시 인수 영업권 20,868,409천원과 규모가 비슷하나 대상 CGU는 주석에 명시 없음(K021 참조). 2021 회계연도 이후 2025까지 카카오모빌리티 영업권 손상은 이 묶음 조사 범위에서 확인 안 됨(2021 감사보고서 주석 17, 2025 사업보고서 요약재무까지 봄)</t>
        </is>
      </c>
      <c r="AY53" s="41" t="inlineStr">
        <is>
          <t>그룹의 지분 매각(MA⑤)이라 매수자 쪽 손상을 따지지 않음</t>
        </is>
      </c>
      <c r="AZ53" s="41" t="inlineStr">
        <is>
          <t>2016: 해당 없음(법인 미설립, 카카오 사업부문); 2017(2017-05-08~12-31): 16,709,276,355원</t>
        </is>
      </c>
      <c r="BA53" s="41" t="inlineStr">
        <is>
          <t>2018: 53,634,355,884원; 2019: 104,851,956,418원; 2025: 739,311,256천원 (참고 2020: 정정 전 280,094,642,072원 → 순액법 재작성 194,671,015,551원; 2021: 정정 전 546,463,870,148원 → 재작성 320,307,583,477원; 2023: 601,811,112천원; 2024: 674,986,809천원)</t>
        </is>
      </c>
      <c r="BB53" s="41" t="inlineStr">
        <is>
          <t>2016: 해당 없음(법인 미설립); 2017(2017-05-08~12-31): -10,639,807,433원</t>
        </is>
      </c>
      <c r="BC53" s="41" t="inlineStr">
        <is>
          <t>2018: -21,085,479,322원; 2019: -22,104,593,327원; 2025: 115,488,825천원 (참고 2020: -12,968,097,076원; 2021: 12,566,090,767원; 2023: 38,747,770천원; 2024: 92,977,097천원)</t>
        </is>
      </c>
      <c r="BD53" s="41" t="inlineStr">
        <is>
          <t>카카오모빌리티 연결·K-IFRS(12월 결산). 2017·2018: 2018 연결감사보고서(20190408001591; 2017은 설립일부터, 2017-08 사업 현물출자 이후 영업); 2019: 2019 연결감사보고서(20200331002182); 2020·2021: 2024-03 재발행 연결감사보고서(20240318000864, 20240319000002) 정정 후 값과 최초 값 병기(택시 가맹 수수료 순액법 변경, 영업이익 불변); 2023~2025: 2025 사업보고서(20260331003637) 요약 연결재무정보. 거래(2018-02)가 2018 회계연도 중이라 인수 전 = 2016·2017, 인수 후 = 2018·2019.</t>
        </is>
      </c>
      <c r="BE53" s="41" t="inlineStr">
        <is>
          <t>2017-11-09 카카오 2017년 3분기 실적 컨퍼런스콜: 최용석 CFO '카카오 모빌리티가 독립하면서 서비스 안정화와 카카오T 플랫폼 출시 준비 등 이유로 수익화 시점이 지연됐다', '내년 1분기에는 수익화 진행될 것이다' (뉴스토마토 기사 재인용); 2019-02-14 카카오 2018년 4분기 실적 보도자료: 기타 매출 1,770억원(전년 동기 대비 48% 증가)에 대해 '선물하기, 메이커스 등 커머스의 거래액 증가와 모빌리티, 페이의 매출액 성장이 주효했다' (카카오 보도자료); 2021-05-06 카카오 2021년 1분기 컨퍼런스콜: 여민수 공동대표 '카카오T블루가 브랜드 인지도 상승, 운행 효율 개선, 제주까지 서비스 확장을 기반으로 2만1000여대까지 확대됐다', '페이 모빌리티 등 주요 신사업들이 턴어라운드 돼서' (데일리안 기사 재인용). 카카오 IR에는 어닝콜 녹취록이 없어 기사로 대신함.</t>
        </is>
      </c>
      <c r="BF53" s="40" t="inlineStr">
        <is>
          <t>완료</t>
        </is>
      </c>
      <c r="BG53" s="40" t="inlineStr">
        <is>
          <t>2026-10-26</t>
        </is>
      </c>
    </row>
    <row r="54" ht="72" customHeight="1">
      <c r="A54" s="40" t="inlineStr">
        <is>
          <t>K021</t>
        </is>
      </c>
      <c r="B54" s="40" t="inlineStr">
        <is>
          <t>Kakao</t>
        </is>
      </c>
      <c r="C54" s="40" t="inlineStr">
        <is>
          <t>2018-02-14</t>
        </is>
      </c>
      <c r="D54" s="41" t="inlineStr">
        <is>
          <t>LUXI Co., Ltd.</t>
        </is>
      </c>
      <c r="E54" s="40" t="n">
        <v>62</v>
      </c>
      <c r="F54" s="40" t="inlineStr">
        <is>
          <t>False</t>
        </is>
      </c>
      <c r="G54" s="40" t="n"/>
      <c r="H54" s="40" t="inlineStr">
        <is>
          <t>MA①</t>
        </is>
      </c>
      <c r="I54" s="40" t="inlineStr">
        <is>
          <t>MA①</t>
        </is>
      </c>
      <c r="J54" s="40" t="inlineStr">
        <is>
          <t>같음</t>
        </is>
      </c>
      <c r="K54" s="40" t="inlineStr">
        <is>
          <t>있음</t>
        </is>
      </c>
      <c r="L54" s="40" t="inlineStr">
        <is>
          <t>일치</t>
        </is>
      </c>
      <c r="M54" s="40" t="inlineStr">
        <is>
          <t>편입 후</t>
        </is>
      </c>
      <c r="N54" s="40" t="inlineStr">
        <is>
          <t>Closed</t>
        </is>
      </c>
      <c r="O54" s="42" t="n">
        <v>23.41</v>
      </c>
      <c r="P54" s="41" t="inlineStr">
        <is>
          <t>Kakao Mobility Co., Ltd.</t>
        </is>
      </c>
      <c r="Q54" s="41" t="inlineStr">
        <is>
          <t>Hyundai Motor Company (KOSE:A005380)</t>
        </is>
      </c>
      <c r="R54" s="41" t="inlineStr">
        <is>
          <t>Kakao Mobility agreed to acquire LUXI Co., Ltd. for KRW 25.2 billion on February 9, 2018. Under the terms of transaction, Kakao Mobility will acquire 0.23 million shares for KRW 25.2 billion. The transaction has been resolved by Board of Kakao Mobility. The transaction expected to be completed by March 5, 2018.</t>
        </is>
      </c>
      <c r="S54" s="41" t="inlineStr">
        <is>
          <t>Mobility &amp; Transportation</t>
        </is>
      </c>
      <c r="T54" s="41" t="inlineStr">
        <is>
          <t>Mobility / Transportation</t>
        </is>
      </c>
      <c r="U54" s="41" t="inlineStr">
        <is>
          <t>MA-1 그룹이 매수자</t>
        </is>
      </c>
      <c r="V54" s="41" t="inlineStr">
        <is>
          <t>지분율 미기재(대개 100%·사업양수)</t>
        </is>
      </c>
      <c r="W54" s="41" t="inlineStr">
        <is>
          <t>MA① 경영권 인수</t>
        </is>
      </c>
      <c r="X54" s="41" t="n"/>
      <c r="Y54" s="40" t="inlineStr">
        <is>
          <t>False</t>
        </is>
      </c>
      <c r="Z54" s="41" t="inlineStr">
        <is>
          <t>MA① 경영권 인수</t>
        </is>
      </c>
      <c r="AA54" s="41" t="inlineStr">
        <is>
          <t>편입 후 (인수 주체 카카오모빌리티는 카카오 연결 종속회사, 거래 당시 카카오 지분 72.37%→69.30%(2018-02-13). 대상회사 럭시는 2018-05-01 카카오 계열 편입(공정거래법 현황공시), 카카오모빌리티 연결 편입 2018-03-31)</t>
        </is>
      </c>
      <c r="AB54" s="41" t="inlineStr">
        <is>
          <t>완료 (2018-03-31 지분 100% 취득·종속회사 편입 — 카카오모빌리티 2018 연결감사보고서 주석 34. 취득결정 공시상 취득예정일 2018-03-05, 카카오 2017 사업보고서상 구주인수 계약 2018-03-27)</t>
        </is>
      </c>
      <c r="AC54" s="41" t="inlineStr">
        <is>
          <t>25,202,323,551원 (럭시 234,831주 100%, 현금취득 — 카카오모빌리티 타법인주식취득결정 공시). 확정 이전대가는 24,764,564천원(2018 연결감사보고서 사업결합 주석). 카카오 2017 사업보고서 경영상 주요계약 표는 35,202,323,551원으로 적었으나 취득결정 공시·보도(252억원)와 첫 자리만 달라 오기로 판단(추정)</t>
        </is>
      </c>
      <c r="AD54" s="41" t="inlineStr">
        <is>
          <t>원자료와 일치 (원자료 23.41; 공시 금액 25,202,323,551원/1,082.61원(KRW=X 2018-02-13) = 23.28백만 달러; 확정 이전대가 24,764,564천원/1,074.12원(2018-03-27) = 23.06백만 달러)</t>
        </is>
      </c>
      <c r="AE54" s="41" t="inlineStr">
        <is>
          <t>2018-02-14</t>
        </is>
      </c>
      <c r="AF54" s="41" t="inlineStr">
        <is>
          <t>기준 분류 유지: 카카오모빌리티가 럭시 지분 100%를 현금으로 사들여 경영권을 처음 얻은 거래(취득목적 '지분 취득을 통한 기업인수'). 매도자 정정: 원자료는 매도자를 현대자동차 한 곳으로 적었으나 카카오 2017 사업보고서는 계약 상대방을 '길창수, 최바다 등 주주 15인'으로 적는다. 현대자동차는 2017-08 50억원을 출자해 28,638주(12.20%)를 보유한 주주 중 하나였다(현대자동차 2017 사업보고서 타법인출자현황). 현대자동차 2018 사업보고서 타법인출자현황(기타포괄손익-공정가치측정 금융자산 표)은 럭시 28,638주 전량을 '매각'으로 적고 처분금액 5,263백만원·평가손익 263백만원을 기재한다. 현대차 몫의 주당 가격은 약 183,777원(계산: 5,263백만원/28,638주)으로 전체 평균 단가 약 107,321원(25,202,323,551원/234,831주)보다 높아 주주별 가격이 달랐다(현대차 2017-08 취득 단가 약 174,593원 = 5,000백만원/28,638주). 나머지 주주 14인 몫은 계산상 약 19,939백만원·주당 약 96,700원. 원자료 날짜(2018-02-14)는 공정거래법 공시·보도자료일이고 설명란의 'February 9, 2018'은 카카오모빌리티 이사회 결의일.</t>
        </is>
      </c>
      <c r="AG54" s="41" t="inlineStr">
        <is>
          <t>인수 이후 경과: 2018-12-31 카카오모빌리티가 럭시를 소규모 흡수합병(무증자, 합병 공시 2018-11-13)해 법인 소멸, 럭시가 갖고 있던 이월결손금 12,538백만원 승계(2018 연결감사보고서 법인세 주석). 카풀 사업은 2018-12-07 '카카오 T 카풀' 베타 시작 → 택시업계 반발과 기사 분신(2018-12-10) → 2019-01-15 시범서비스 중단 발표(2019-01-18 중단) → 2019-03-07 사회적 대타협(평일 07~09시·18~20시만 카풀 허용)으로 사실상 접혔다. 이후 카카오모빌리티는 가맹택시(카카오T 블루)로 방향을 틀었다(2019 타고솔루션즈·택시회사 인수). 영업권: 이전대가 24,764,564천원 중 영업권 20,868,409천원(84%), 식별가능 순자산 3,896,155천원. 2020년 무형자산(영업권)손상차손 20,918,409천원 — 2021 감사보고서의 CGU별 기초 영업권을 계산으로 대조하면 럭시 영업권만 빠져 있어 사실상 전액 손상으로 판단(추정, impairment 열 참조). 승자의 저주 관점: 인수가 252억원 대비 2017 매출 30.7억원(PSR 약 8.2배)·영업손실 84.2억원의 초기 스타트업을 샀고, 규제 환경 때문에 서비스가 1년 안에 중단되고 영업권이 3년 안에 손상된 사례. 조사 한계: 럭시는 외부감사 대상이 아니었는지 DART에 감사보고서가 없고(공정거래법 현황공시만 있음), 2016 영업이익은 공시에서 찾지 못함. 현대차의 처분: 현대차 2018 사업보고서 타법인출자현황에 럭시 28,638주(12.20%) 전량 '매각', 처분금액 5,263백만원, 평가손익 263백만원(기초 장부가 5,000백만원)으로 기재됨. 2018 연결감사보고서의 럭시 종속기업 요약(매출 45,511천원·순이익 19,036천원)은 주석이 '흡수합병 시점 이후의 재무정보로 표시'라고만 적어 대상 기간이 불분명하다.</t>
        </is>
      </c>
      <c r="AH54" s="41" t="inlineStr">
        <is>
          <t>㈜카카오모빌리티(카카오 자회사, 비상장, 카카오 지분 69.30%)</t>
        </is>
      </c>
      <c r="AI54" s="41" t="inlineStr">
        <is>
          <t>"지분 취득을 통한 기업인수" (카카오모빌리티 타법인주식및출자증권취득결정 공시의 취득목적) / "카풀을 택시 서비스의 보완 수단으로 활용한다는 목표다" (카카오 보도자료 2018-02-14) / "카풀 서비스를 관련 법 내에서 택시 수요가 많은 특정 시간대에 한해 택시를 보완하는 용도로 운영할 예정" (같은 보도자료)</t>
        </is>
      </c>
      <c r="AJ54" s="41" t="inlineStr">
        <is>
          <t>택시 호출(카카오T 택시)·대리운전·주차·내비게이션을 운영하는 모빌리티 플랫폼(카카오모빌리티 정관상 위치기반 서비스·대리운전·O2O 서비스업; 2017 영업수익 167억원, 카카오 보도자료상 카카오 T 가입자 1,700만명·일 최대 택시 호출 240만건)</t>
        </is>
      </c>
      <c r="AK54" s="41" t="inlineStr">
        <is>
          <t>핵심</t>
        </is>
      </c>
      <c r="AL54" s="41" t="inlineStr">
        <is>
          <t>럭시는 승객과 자가용 운전자를 연결하는 카풀 중개 플랫폼으로, 카카오모빌리티의 주력인 택시 호출 중개와 같은 승차 호출·이동 중개 영역이다(보도자료가 '택시 서비스의 보완 수단'으로 규정). 그룹 정점(카카오) 기준으로는 카카오의 신사업 '스마트모빌리티'(카카오 2017 사업보고서) 안의 확장으로, 메신저·광고 본업과는 인접 영역.</t>
        </is>
      </c>
      <c r="AM54" s="41" t="inlineStr">
        <is>
          <t>265,821,005,764원 (카카오모빌리티 연결 총자산, 2017-12-31 — 2018 연결감사보고서 비교재무제표). 취득결정 공시는 설립 시 납입자본금 200,000,000원을 자기자본으로 적어 비교 기준이 되지 않음</t>
        </is>
      </c>
      <c r="AN54" s="41" t="inlineStr">
        <is>
          <t>6,349,428,454,887원 (㈜카카오 연결 총자산, 2017-12-31 — 카카오 2017 사업보고서 요약재무정보)</t>
        </is>
      </c>
      <c r="AO54" s="41" t="inlineStr">
        <is>
          <t>계산: 9.48 (25,202,323,551원 / 카카오모빌리티 연결 총자산 265,821,005,764원(2017-12-31)). 공시에는 총자산대비 값이 없음. 참고: 카카오 연결 총자산 대비 0.40</t>
        </is>
      </c>
      <c r="AP54" s="41" t="inlineStr">
        <is>
          <t>공시값 12,601.16 (취득결정 공시가 자기자본을 설립 시 자본금 200,000,000원으로 기재한 데 따른 값이라 의미 없음). 계산: 9.83 (25,202,323,551원 / 카카오모빌리티 연결 자본총계 256,386,659,858원(2017-12-31))</t>
        </is>
      </c>
      <c r="AQ54" s="41" t="inlineStr">
        <is>
          <t>계산: 9,076,549,118,000원 (상장 지배회사 카카오 2018-02-13 시가총액 — 당시 실제 종가 119,000원 = Yahoo 조정종가 23,800원×5(2021-04 액면분할 5:1 환원) × 발행주식 76,273,522주(2018-03-31))</t>
        </is>
      </c>
      <c r="AR54" s="41" t="inlineStr">
        <is>
          <t>인수 주체 총자산·자본: 카카오모빌리티 2018 연결감사보고서(20190408001591) 비교재무제표(2017-12-31). 카카오 총자산: 2017 사업보고서(20180330002462). 거래 금액·지분: 카카오모빌리티 타법인주식취득결정(20180214000005), 확정 이전대가 2018 감사보고서 주석 34. 시가총액: Yahoo Finance 035720.KS 조정종가(분할 환원)×카카오 2018 1분기보고서(20180515002511) 발행주식수. 환율: Yahoo Finance KRW=X.</t>
        </is>
      </c>
      <c r="AS54" s="41" t="inlineStr">
        <is>
          <t>KRX:035720</t>
        </is>
      </c>
      <c r="AT54" s="41" t="inlineStr">
        <is>
          <t>인수 주체 카카오모빌리티가 비상장이라 상장 지배회사 카카오(유가증권시장) 종목을 쓴다. 대상회사 럭시도 비상장. 매도 주주 중 현대자동차(KRX:005380)는 상장사지만 지분 12.20%·처분금액 52.6억원(현대차 2018 사업보고서) 규모라 반응 분석 실익이 작다.</t>
        </is>
      </c>
      <c r="AU54" s="41" t="inlineStr">
        <is>
          <t>2018-02-14: 카카오 보도자료 '카카오모빌리티, 카풀 스타트업 럭시 인수'와 카카오모빌리티 공정거래법 '타법인주식및출자증권취득결정' 공시(이사회 2018-02-09). 이보다 앞선 인수설 보도는 찾지 못함.</t>
        </is>
      </c>
      <c r="AV54" s="41" t="inlineStr">
        <is>
          <t>2014-07-10: ㈜럭시 설립(다날 출신 멤버 주축, 카카오 보도자료); 2015: 매출 4.57억원·순손실 3.63억원; 2016-08: 액셀러레이터 네오플라이 지원으로 카풀 서비스 출시; 2016: 매출 8.48억원·순손실 27.42억원(취득결정 공시); 2017-08: 현대자동차 50억원 출자(28,638주, 12.20%); 2017: 매출 30.69억원·영업손실 84.20억원·자산 58.23억원(공정거래법 현황공시); 2017-12: 카카오 T 가입자 1,700만명, 출근 시간대 택시 호출의 80% 이상 공급 불가(보도자료); 2018-02-09: 카카오모빌리티 이사회 인수 결의; 2018-02-14: 인수 발표</t>
        </is>
      </c>
      <c r="AW54" s="41" t="inlineStr">
        <is>
          <t>2018-03-08: 현대차가 보유 럭시 지분 매각 쪽으로 기울었다는 보도(뉴시스); 2018-03: 현대차 보유 28,638주 전량 매각(처분금액 5,263백만원, 현대차 2018 사업보고서); 2018-03-31: 지분 100% 취득·종속회사 편입(이전대가 24,765백만원, 영업권 20,868백만원); 2018-05-01: 카카오 계열 편입(대표 이창민); 2018-10-16: 카카오 T 카풀 크루(운전자) 사전 모집 시작 — 회사 설명 '럭시에 가입되어 있는 기존 카풀 참여자들을 인수인계', 택시업계 2018-10-18 하루 운행 중단·집회(바이라인네트워크); 2018-11-08: 카카오 '카풀 신중히 접근'(3분기 실적 발표); 2018-11-13: 카카오모빌리티의 럭시 흡수합병 결정; 2018-12-07: 카카오 T 카풀 베타 서비스 시작; 2018-12-31: 합병 완료, 럭시 소멸; 2019-01-15: 카풀 시범서비스 중단 발표(2019-01-18 중단); 2019-03-07: 택시·카풀 사회적 대타협(평일 출퇴근 2시간씩만 허용); 2019: 가맹택시로 전환(타고솔루션즈·택시회사 인수); 2020: 무형자산(영업권)손상차손 20,918,409천원(럭시 영업권 사실상 전액으로 판단, 추정)</t>
        </is>
      </c>
      <c r="AX54" s="41" t="inlineStr">
        <is>
          <t>있음 (2020, 카카오모빌리티 연결 무형자산(영업권)손상차손 20,918,409천원 — 2020 연결감사보고서 주석 17·28. 주석은 대상 CGU를 밝히지 않음. 추정 근거(계산): 2021 연결감사보고서 주석 17의 CGU별 기초 영업권은 O2O플랫폼서비스 54,776,200·택시운송 관련 54,242,061·대리운전 관련 2,376,588천원으로, 택시+대리(56,618,649)는 2019 취득·사업결합분(4,082,000+52,536,648)과 같고 O2O는 현물출자분 55,552,410−파킹스퀘어 청산 5,138,690+마이발렛 4,412,480−50,000과 같아, 럭시 영업권 20,868,409천원은 어느 CGU에도 남아 있지 않다. 따라서 손상액 중 20,868,409천원은 럭시 영업권 전액, 50,000천원은 O2O 쪽 손상으로 판단)</t>
        </is>
      </c>
      <c r="AY54" s="41" t="inlineStr">
        <is>
          <t>수집·검토 기록에 인수 뒤 손상이 적혀 있음</t>
        </is>
      </c>
      <c r="AZ54" s="41" t="inlineStr">
        <is>
          <t>2016: 848백만원; 2017: 3,069백만원</t>
        </is>
      </c>
      <c r="BA54" s="41" t="inlineStr">
        <is>
          <t>2018(추정: 편입 후 2018-04~12, perf_basis 참조): 45,511천원; 2019: 해당 없음(2018-12-31 카카오모빌리티에 흡수합병, 카풀 실적 별도 공시 없음 — 승계 법인 카카오모빌리티 연결 104,851,956,418원); 2025: 해당 없음(카풀 서비스 2019-01 중단 — 승계 법인 카카오모빌리티 연결 739,311,256천원)</t>
        </is>
      </c>
      <c r="BB54" s="41" t="inlineStr">
        <is>
          <t>2016: 미확인 (취득결정 공시에 당기순손실 -2,742백만원만 기재); 2017: -8,420백만원</t>
        </is>
      </c>
      <c r="BC54" s="41" t="inlineStr">
        <is>
          <t>2018(편입 후): 미확인 (연결감사보고서 종속기업 요약에 당기순이익 19,036천원만 기재); 2019: 해당 없음(합병 소멸 — 승계 법인 카카오모빌리티 연결 영업손실 -22,104,593,327원); 2025: 해당 없음(승계 법인 카카오모빌리티 연결 영업이익 115,488,825천원)</t>
        </is>
      </c>
      <c r="BD54" s="41" t="inlineStr">
        <is>
          <t>럭시 별도(12월 결산). 2015·2016: 카카오모빌리티 타법인주식취득결정 공시(20180214000005)의 요약 재무상황(공시 주석상 '당해연도'는 2016 기준, 단위 백만원, 감사 여부 미기재). 2017: 럭시 공정거래법 현황공시(20180531000193)와 합병 결정 공시(20181113000288)의 직전 사업연도 재무(백만원). 2018: 카카오모빌리티 2018 연결감사보고서(20190408001591) 주석 종속기업 요약재무정보(단위 천원). 주석 원문은 '2018년 3월 31일에 종속회사로 편입되어 12월 31일자로 연결회사에 흡수합병되었으므로, 흡수합병 시점 이후의 재무정보로 표시'라고만 적어, 편입 후 9개월(2018-04~12) 값이라는 해석은 추정이다(2017 매출 3,069백만원 대비 급감한 수치라 기간 해석에 주의). 2019 이후는 법인이 없어 승계 법인 카카오모빌리티 연결(K-IFRS) 값으로 대신했으나 카풀 사업 몫은 구분되지 않음.</t>
        </is>
      </c>
      <c r="BE54" s="41" t="inlineStr">
        <is>
          <t>2018-11-08 카카오 2018년 3분기 실적 발표: 카카오 측 '카풀 서비스는 택시 수요가 많은 반면 공급이 부족한 문제를 보안, 이용자 편의성을 크게 향상시킬 것으로 기대한다', '규제 환경 및 다른 사업자들과 커뮤니케이션이 필요한 상황으로 조심스럽게 접근하려 한다' (데일리안 기사 재인용, 발언자 미기재); 2018-08-09 카카오 2018년 2분기 실적 보도자료: 기타 부문 매출 1,198억원(전년동기 대비 45% 증가)의 요인으로 '커머스 사업의 지속적인 성장과 카카오모빌리티, 카카오페이 등 신규 사업 매출 기여도 증가' (럭시를 직접 언급하지 않음). 카카오 IR에 녹취록이 없어 기사로 대신함.</t>
        </is>
      </c>
      <c r="BF54" s="40" t="inlineStr">
        <is>
          <t>완료</t>
        </is>
      </c>
      <c r="BG54" s="40" t="inlineStr">
        <is>
          <t>2026-10-26</t>
        </is>
      </c>
    </row>
    <row r="55" ht="72" customHeight="1">
      <c r="A55" s="40" t="inlineStr">
        <is>
          <t>K022</t>
        </is>
      </c>
      <c r="B55" s="40" t="inlineStr">
        <is>
          <t>Kakao</t>
        </is>
      </c>
      <c r="C55" s="40" t="inlineStr">
        <is>
          <t>2018-03-15</t>
        </is>
      </c>
      <c r="D55" s="41" t="inlineStr">
        <is>
          <t>JOH &amp; Company</t>
        </is>
      </c>
      <c r="E55" s="40" t="n">
        <v>57</v>
      </c>
      <c r="F55" s="40" t="inlineStr">
        <is>
          <t>False</t>
        </is>
      </c>
      <c r="G55" s="40" t="n"/>
      <c r="H55" s="40" t="inlineStr">
        <is>
          <t>MA④</t>
        </is>
      </c>
      <c r="I55" s="40" t="inlineStr">
        <is>
          <t>MA②</t>
        </is>
      </c>
      <c r="J55" s="40" t="inlineStr">
        <is>
          <t>변경</t>
        </is>
      </c>
      <c r="K55" s="40" t="inlineStr">
        <is>
          <t>식별 불가</t>
        </is>
      </c>
      <c r="L55" s="40" t="inlineStr">
        <is>
          <t>일치</t>
        </is>
      </c>
      <c r="M55" s="40" t="inlineStr">
        <is>
          <t>편입 후</t>
        </is>
      </c>
      <c r="N55" s="40" t="inlineStr">
        <is>
          <t>Closed</t>
        </is>
      </c>
      <c r="O55" s="42" t="n">
        <v>27.49</v>
      </c>
      <c r="P55" s="41" t="inlineStr">
        <is>
          <t>Kakaospace Corp.</t>
        </is>
      </c>
      <c r="Q55" s="41" t="inlineStr">
        <is>
          <t>Kakao Investment</t>
        </is>
      </c>
      <c r="R55" s="41" t="inlineStr">
        <is>
          <t>Kakaofriends Corp. agreed to acquire JOH &amp; Company from Kakao Investment and other shareholders for KRW 29.3 billion on March 14, 2018. Kakao Corp. will acquire 0.88 million shares at KRW 33334 per share. Kakao Corp. will acquire 0.4 million shares amounting to 45.46% stake from Kakao Investment for KRW 13.3 billion and 0.48 million shares amounting to 54.54% stake from other shareholders for KRW 16 billion. The Board of Directors passed a resolution on the transaction on March 14, 2018.</t>
        </is>
      </c>
      <c r="S55" s="41" t="inlineStr">
        <is>
          <t>Commerce &amp; Marketing</t>
        </is>
      </c>
      <c r="T55" s="41" t="inlineStr">
        <is>
          <t>Brand / Advertising / 
Marketing / IP Merchandising</t>
        </is>
      </c>
      <c r="U55" s="41" t="inlineStr">
        <is>
          <t>MA-2 그룹 내부 재편</t>
        </is>
      </c>
      <c r="V55" s="41" t="n"/>
      <c r="W55" s="41" t="inlineStr">
        <is>
          <t>MA④ 그룹 내부 재편</t>
        </is>
      </c>
      <c r="X55" s="41" t="n"/>
      <c r="Y55" s="40" t="inlineStr">
        <is>
          <t>False</t>
        </is>
      </c>
      <c r="Z55" s="41" t="inlineStr">
        <is>
          <t>MA② 기존 지분 확대</t>
        </is>
      </c>
      <c r="AA55" s="41" t="inlineStr">
        <is>
          <t>편입 후 (매수자 ㈜카카오가 그룹 지배회사 자신. 대상 JOH는 2016년부터 카카오 기업집단 계열회사이자 연결 관계기업, 2018-03-15 종속기업 편입)</t>
        </is>
      </c>
      <c r="AB55" s="41" t="inlineStr">
        <is>
          <t>완료 (2018-03-15 주식 취득, ㈜카카오 지분 100%)</t>
        </is>
      </c>
      <c r="AC55" s="41" t="inlineStr">
        <is>
          <t>29,333,920,000원 (880,000주×33,334원, 지분 100%). 그중 그룹 내부 이전 13,333,600,000원(카카오인베스트먼트 400,000주, 45.46%), 외부 지급 16,000,320,000원(기타 주주 480,000주, 54.54%)</t>
        </is>
      </c>
      <c r="AD55" s="41" t="inlineStr">
        <is>
          <t>원자료와 일치 (KRW 29.33bn ÷ USD 27.49mm = 약 1,067원/달러로 2018-03 환율 수준). 외부 지급분만이면 약 USD 15.0mm(같은 환율)</t>
        </is>
      </c>
      <c r="AE55" s="41" t="inlineStr">
        <is>
          <t>2018-03-14</t>
        </is>
      </c>
      <c r="AF55" s="41" t="inlineStr">
        <is>
          <t>분류 수정: MA④ 그룹 내부 재편 → MA② 기존 지분 확대 (단계적 경영권 인수). 거래 직전 그룹(카카오인베스트먼트)이 JOH 지분 45.46%를 보유했고 카카오 연결재무제표에서 관계기업(지분법)으로 처리했다(2016·2017 사업보고서 관계기업 목록에 '㈜제이오에이치 45.5%'). 이 거래로 ㈜카카오가 카카오인베스트먼트 보유분(그룹 내부 이전)과 외부 주주 54.54%를 함께 사서 100%가 됐고, 2018 사업보고서는 '당기 중 추가 취득을 통해 관계기업에서 종속기업으로 편입'으로 적었다. 매수자도 원자료(Kakaospace Corp., 설명란은 Kakaofriends Corp.)와 달리 공시상 ㈜카카오다. 카카오프렌즈는 이후 2018-07-01 JOH를 흡수합병한 회사다. 금액은 원자료와 같다.</t>
        </is>
      </c>
      <c r="AG55" s="41" t="inlineStr">
        <is>
          <t>같은 묶음의 다른 거래와 직접 관계는 없다. 대상회사 JOH는 조수용(2016년 카카오 합류, 2018-03-16 카카오 공동대표 선임)이 세운 브랜드 디자인 회사(매거진B 발행)로, 거래 전 주주는 카카오인베스트먼트 45.45%, 조수용 34.09%, 김정호 20.46%(JOH 2017 감사보고서). 조수용은 2018-03-05 보유 300,001주를 처분했고(JOH 최대주주등의주식보유변동, 매수자는 동일인측 밖으로 기재), 3-15 ㈜카카오가 '기타' 주주 480,000주를 산 것으로 공시됐다. 조수용 지분을 3-05에 산 상대방과 김정호 지분의 매도 경로는 공시에 이름이 없어 미확인. 원자료 설명란의 'other shareholders 54.54%'는 이 기타 주주다. 2018년 JOH 법인 연간 실적은 합병(2018-07-01)으로 없다. 비즈한국(2018-03-16)은 카카오 관계자가 JOH가 카카오프렌즈 등 오프라인 리테일 사업과 시너지를 낼 것으로 판단해 인수했다고 설명했다고 전한다(원문 인용 아님). 원자료 매수자 'Kakaospace Corp.'는 JOH를 흡수합병한 카카오프렌즈→카카오아이엑스 법인의 이후 사명(DART 법인명 ㈜카카오스페이스, 고유번호 01146460)이다. 추출 시점의 승계 법인명을 매수자로 적은 것으로 보인다(추정). 공시상 실제 취득 주체는 ㈜카카오다. 2022-03 이후 비미디어컴퍼니의 카카오 연결 제외는 시대일보(2026-08-05) 한 매체로만 확인했다. 무신사의 비미디어컴퍼니 지분 전량 인수(2026-04-20)는 디지털데일리로 교차 확인했으나 매도자·금액은 보도에 없다.</t>
        </is>
      </c>
      <c r="AH55" s="41" t="inlineStr">
        <is>
          <t>㈜카카오(그룹 지배회사, 유가증권시장 상장)</t>
        </is>
      </c>
      <c r="AI55" s="41" t="inlineStr">
        <is>
          <t>"사업경쟁력 강화" (특수관계인으로부터 주식의 취득 공시의 취득목적, 2018-03-15) / 요지: JOH가 카카오프렌즈 등 오프라인 리테일 사업과 시너지를 낼 수 있다고 판단 (카카오 관계자, 비즈한국 2018-03-16 기사 재인용, 원문 문장 아님)</t>
        </is>
      </c>
      <c r="AJ55" s="41" t="inlineStr">
        <is>
          <t>카카오톡 기반 광고·콘텐츠 플랫폼. 2017년 연결 매출 1조 9,723억원 중 광고 플랫폼 30.2%, 콘텐츠 플랫폼(게임·음악·유료콘텐츠·IP 비즈니스 등) 50.0%, 기타 19.8% (2017 사업보고서). 캐릭터 IP·오프라인 매장 사업은 종속회사 카카오프렌즈가 했다(2017 매출 976억원).</t>
        </is>
      </c>
      <c r="AK55" s="41" t="inlineStr">
        <is>
          <t>인접</t>
        </is>
      </c>
      <c r="AL55" s="41" t="inlineStr">
        <is>
          <t>JOH의 주된 사업은 '디자인, 마케팅컨설팅업', '건축설계, 인테리어디자인', '생활용품개발, 유통판매업'(2017 감사보고서)과 매거진B 출판으로, 카카오의 광고·콘텐츠 플랫폼 본업은 아니다. 다만 카카오프렌즈의 캐릭터 IP 상품·오프라인 매장(브랜드·리테일 가치사슬)에 붙는 디자인·공간·상품 역량이고, 실제로 카카오프렌즈에 흡수합병됐으므로 인접으로 본다. 매거진B·F&amp;B 사업만 보면 비핵심 성격이 섞여 있다. 인수 주체가 그룹 정점 회사이므로 그룹 기준 판단도 같다.</t>
        </is>
      </c>
      <c r="AM55" s="41" t="inlineStr">
        <is>
          <t>6,349,428,454,887원 (㈜카카오 2017-12-31 연결 자산총계; 별도 4,956,877,856,097원)</t>
        </is>
      </c>
      <c r="AN55" s="41" t="inlineStr">
        <is>
          <t>acq_total_assets와 같음</t>
        </is>
      </c>
      <c r="AO55" s="41" t="inlineStr">
        <is>
          <t>계산: 0.46 (29,333,920,000원 ÷ 2017년말 연결 자산총계 6,349,428,454,887원). 외부 지급분 16,000,320,000원 기준 0.25. 주요사항보고서 대상 규모가 아니어서 공시 값 없음</t>
        </is>
      </c>
      <c r="AP55" s="41" t="inlineStr">
        <is>
          <t>계산: 0.65 (29,333,920,000원 ÷ 2017년말 연결 자본총계 4,507,819,805,367원)</t>
        </is>
      </c>
      <c r="AQ55" s="41" t="inlineStr">
        <is>
          <t>계산: 약 10조 7,159억원 (2018-03-13 종가 140,500원 × 발행주식 총수 76,270,022주 = 10,715,938,091,000원). 종가는 Yahoo Finance 조정 종가 28,100원에 2021년 5:1 액면분할을 되돌려 ×5. 주식수는 2017-12-31 67,908,527주에 2018-01-23 주식매수선택권 52,832주, 2018-01-24 GDR 유상증자 신주 8,261,731주, 2018-01-31 전환권 25,255주, 2018-02-23 주식매수선택권 21,677주를 더한 값(2018-03-31 발행주식총수 76,273,522주에서 03-21 행사분 3,500주를 뺀 값과 같음; ㈜카카오 2018 1분기보고서 증자현황)</t>
        </is>
      </c>
      <c r="AR55" s="41" t="inlineStr">
        <is>
          <t>총자산·자본: ㈜카카오 2017 사업보고서(20180330002462) 요약재무정보(2017-12-31 연결). 비율의 분모는 직전 회계연도말 값이라 2018-01 GDR 유상증자(1,068,894,495,049원) 유입 전이다. 시가총액: 이사회 결의일(2018-03-14) 직전 거래일 2018-03-13 종가(Yahoo Finance 조정 종가 ×5)와 그날 발행주식 총수 76,270,022주(2018 1분기보고서 20180515002511 증자현황으로 역산, GDR 신주는 증권발행실적보고서 20180124000408)로 계산. 분자는 공시된 총 취득금액</t>
        </is>
      </c>
      <c r="AS55" s="41" t="inlineStr">
        <is>
          <t>KRX:035720</t>
        </is>
      </c>
      <c r="AT55" s="41" t="inlineStr">
        <is>
          <t>인수 주체 ㈜카카오가 상장 지배회사. 대상 JOH는 비상장. 같은 날(2018-03-16) 조수용 공동대표 선임 주총이 있어 이벤트 창이 겹친다</t>
        </is>
      </c>
      <c r="AU55" s="41" t="inlineStr">
        <is>
          <t>2018-03-15 ㈜카카오 '특수관계인으로부터주식의취득' 공시와 JOH '최대주주등의주식보유변동'(2018-03-16). 앞서 2018-03-12·13 JOH 공시로 조수용 지분 처분(3-05)이 먼저 알려졌다</t>
        </is>
      </c>
      <c r="AV55" s="41" t="inlineStr">
        <is>
          <t>2010-12: ㈜제이오에이치 설립(디자인·마케팅컨설팅, 건축·인테리어디자인, 생활용품 개발·유통); 2016: 카카오 그룹(현 카카오인베스트먼트)이 JOH 지분 45.5%를 100억원에 신규 취득, 카카오 연결 관계기업·기업집단 계열회사 편입; 2016: JOH 매출 100.2억원, 영업이익 5.2억원; 2017: 매출 67.7억원, 영업손실 20.4억원으로 악화; 2018-03-05: 조수용(카카오 임원) 보유 34.09% 처분</t>
        </is>
      </c>
      <c r="AW55" s="41" t="inlineStr">
        <is>
          <t>2018-03-15: ㈜카카오 지분 100% 취득, 관계기업→종속기업(연결 이전대가 29,333,920천원, 영업권 18,043,773천원); 2018-03-16: 이사회에서 여민수·조수용 카카오 공동대표 선임; 2018-05-11: 카카오프렌즈의 JOH 흡수합병 결의(무증자, 합병목적 '경영효율성 증대'); 2018-07-01: 합병기일(카카오 연혁 2018.07 제이오에이치와 합병); 2018-07-09: 카카오프렌즈 주주총회에서 사명을 카카오아이엑스㈜로 변경; 2020-01-01: 카카오아이엑스가 일부를 분할해 비미디어컴퍼니㈜ 설립(출판 사업 부문 분리로 보도); 2020-08-05: 카카오IX 리테일 부문은 카카오커머스와 합병, IP 라이선스 부문은 카카오가 맡는 재편 발표; 2020: 카카오아이엑스 2020 감사보고서(정정본)는 이전 사업을 중단영업으로 표시, 잔존 법인의 DART 법인명은 ㈜카카오스페이스(사명 변경일 미확인); 2022-03 이후: 비미디어컴퍼니 카카오 연결 제외(언론, 시대일보 한 매체); 2026-04-20: 무신사가 비미디어컴퍼니 지분 전량 인수 발표(매도자·금액 미공개, 디지털데일리·시대일보)</t>
        </is>
      </c>
      <c r="AX55" s="41" t="inlineStr">
        <is>
          <t>확인 안 됨 (2018·2019 사업보고서 연결주석의 현금창출단위별 영업권 표까지 봤으나 JOH 영업권 18,043,773천원이 따로 표시되지 않음. 2019년 기타모바일서비스 CGU 손상 9,186,718천원은 대상 회사가 특정되지 않음. 2020년 이후 보고서는 보지 못함)</t>
        </is>
      </c>
      <c r="AY55" s="41" t="inlineStr">
        <is>
          <t>JOH 영업권이 기타모바일서비스 현금창출단위에 묶여 2019 손상 9,186,718천원의 귀속을 알 수 없음</t>
        </is>
      </c>
      <c r="AZ55" s="41" t="inlineStr">
        <is>
          <t>2016: 10,019,410,943원; 2017: 6,771,218,759원</t>
        </is>
      </c>
      <c r="BA55" s="41" t="inlineStr">
        <is>
          <t>JOH 법인은 2018-07-01 합병 소멸. 승계 법인 카카오아이엑스㈜(구 카카오프렌즈, JOH 포함) 2018: 105,184,163천원; 2019: 145,004,612천원 (참고: 합병 전 카카오프렌즈 2017: 97,604,058천원). 2020년 카카오IX 재편 이후 값은 미확인</t>
        </is>
      </c>
      <c r="BB55" s="41" t="inlineStr">
        <is>
          <t>2016: 524,422,971원; 2017: (2,036,266,610)원</t>
        </is>
      </c>
      <c r="BC55" s="41" t="inlineStr">
        <is>
          <t>JOH 법인은 2018-07-01 합병 소멸. 승계 법인 카카오아이엑스㈜(구 카카오프렌즈, JOH 포함) 영업이익 2018: 9,107,804,303원; 2019: 13,171,093,544원 (별도, K-IFRS). 2020년 이후는 사업 이전과 중단영업 재분류로 비교 가능한 값 미채택. 참고: 당기순이익 2018: 7,155,537천원; 2019: 2,691,758천원 (카카오 연결주석 종속기업 요약)</t>
        </is>
      </c>
      <c r="BD55" s="41" t="inlineStr">
        <is>
          <t>인수 전: JOH 감사보고서(제8기 2017, 일반기업회계기준, 별도, 12월 결산, 20180406001852)의 당기·전기 값. 인수 후 매출: ㈜카카오 사업보고서 연결주석 '종속기업 요약 재무정보'(K-IFRS)의 카카오아이엑스 값(2018: 20190401005013, 2019: 20200330004659)이며, 카카오아이엑스 감사보고서(제5기 2019, K-IFRS, 별도, 12월 결산, 20200406002026)의 매출액 145,004,611,507원(2019)·105,184,163,059원(2018)과 일치. 인수 후 영업이익: 같은 감사보고서의 당기·전기 값. 승계 법인은 카카오프렌즈 캐릭터 사업이 대부분이라 JOH 사업 기여분은 분리되지 않는다</t>
        </is>
      </c>
      <c r="BE55" s="41" t="inlineStr">
        <is>
          <t>2020-02-13 카카오 2019년 4분기·연간 실적 보도자료(회사 IR): "카카오IX의 프렌즈 IP를 활용한 글로벌 및 온라인 매출 성장이 실적 호조를 이끌었다" (JOH 승계 법인 언급이며 JOH 자체 언급은 아님); 2020-08-05 카카오 보도자료: IX 재편 목적 "카카오 공동체 내 시너지를 극대화하고 커머스 사업 경쟁력 강화". 어닝콜 녹취록은 카카오 IR 미제공이고, JOH 인수를 직접 다룬 실적발표 언급은 찾지 못함</t>
        </is>
      </c>
      <c r="BF55" s="40" t="inlineStr">
        <is>
          <t>부분</t>
        </is>
      </c>
      <c r="BG55" s="40" t="inlineStr">
        <is>
          <t>2026-10-26</t>
        </is>
      </c>
    </row>
    <row r="56" ht="72" customHeight="1">
      <c r="A56" s="40" t="inlineStr">
        <is>
          <t>K023</t>
        </is>
      </c>
      <c r="B56" s="40" t="inlineStr">
        <is>
          <t>Kakao</t>
        </is>
      </c>
      <c r="C56" s="40" t="inlineStr">
        <is>
          <t>2018-04-04</t>
        </is>
      </c>
      <c r="D56" s="41" t="inlineStr">
        <is>
          <t>NGLE Corporation</t>
        </is>
      </c>
      <c r="E56" s="40" t="n">
        <v>172</v>
      </c>
      <c r="F56" s="40" t="inlineStr">
        <is>
          <t>False</t>
        </is>
      </c>
      <c r="G56" s="40" t="inlineStr">
        <is>
          <t>K023</t>
        </is>
      </c>
      <c r="H56" s="40" t="inlineStr">
        <is>
          <t>MA④</t>
        </is>
      </c>
      <c r="I56" s="40" t="inlineStr">
        <is>
          <t>MA④</t>
        </is>
      </c>
      <c r="J56" s="40" t="inlineStr">
        <is>
          <t>같음</t>
        </is>
      </c>
      <c r="K56" s="40" t="inlineStr">
        <is>
          <t>해당 없음</t>
        </is>
      </c>
      <c r="L56" s="40" t="inlineStr">
        <is>
          <t>일치</t>
        </is>
      </c>
      <c r="M56" s="40" t="inlineStr">
        <is>
          <t>편입 후</t>
        </is>
      </c>
      <c r="N56" s="40" t="inlineStr">
        <is>
          <t>Closed</t>
        </is>
      </c>
      <c r="O56" s="42" t="n">
        <v>0.287</v>
      </c>
      <c r="P56" s="41" t="inlineStr">
        <is>
          <t>Metabora</t>
        </is>
      </c>
      <c r="Q56" s="41" t="inlineStr">
        <is>
          <t>Kakao Games Corp. (KOSDAQ:A293490)</t>
        </is>
      </c>
      <c r="R56" s="41" t="inlineStr">
        <is>
          <t>Friendsgames Co., Ltd. agreed to acquire 51.22% stake in NGLE Corporation from Kakao Games Corporation for approximately KRW 300 million on March 29, 2018. A contract was signed on March 30, 2018. Under the terms of the acquisition, 0.21 million shares will be acquired at KRW 1450 per share. The Board of Directors passed a resolution on the transaction on March 29, 2018.</t>
        </is>
      </c>
      <c r="S56" s="41" t="inlineStr">
        <is>
          <t>Gaming &amp; Sport</t>
        </is>
      </c>
      <c r="T56" s="41" t="inlineStr">
        <is>
          <t>Game Development / Operating</t>
        </is>
      </c>
      <c r="U56" s="41" t="inlineStr">
        <is>
          <t>MA-2 그룹 내부 재편</t>
        </is>
      </c>
      <c r="V56" s="41" t="n"/>
      <c r="W56" s="41" t="inlineStr">
        <is>
          <t>MA④ 그룹 내부 재편</t>
        </is>
      </c>
      <c r="X56" s="41" t="n"/>
      <c r="Y56" s="40" t="inlineStr">
        <is>
          <t>False</t>
        </is>
      </c>
      <c r="Z56" s="41" t="inlineStr">
        <is>
          <t>MA④ 그룹 내부 재편</t>
        </is>
      </c>
      <c r="AA56" s="41" t="inlineStr">
        <is>
          <t>편입 후 (매수자 ㈜프렌즈게임즈(옛 ㈜슈퍼노바일레븐, 카카오 계열 편입 2015-12-04)는 ㈜카카오게임즈의 100% 자회사, 대상 ㈜엔글은 2015-12-15 계열 편입. 카카오 2017 사업보고서 연결대상 종속회사 표에 두 회사 모두 '의결권의 과반수를 소유'로 기재)</t>
        </is>
      </c>
      <c r="AB56" s="41" t="inlineStr">
        <is>
          <t>완료 (2018-03-30: 계약 체결일이자 엔글 최대주주 변동 공시상 대금 지급일)</t>
        </is>
      </c>
      <c r="AC56" s="41" t="inlineStr">
        <is>
          <t>304,500,000원 (210,000주 × 1,450원, 지분 51.22%)</t>
        </is>
      </c>
      <c r="AD56" s="41" t="inlineStr">
        <is>
          <t>원자료와 일치 (원자료 0.287 = 304.5백만원 ÷ 약 1,061원/달러)</t>
        </is>
      </c>
      <c r="AE56" s="41" t="inlineStr">
        <is>
          <t>2018-03-29 (㈜프렌즈게임즈 이사회 결의일; 공개 공시는 2018-04-04 DART 공정거래법 공시 '특수관계인으로부터 주식의 취득')</t>
        </is>
      </c>
      <c r="AF56" s="41" t="inlineStr">
        <is>
          <t>기준 분류 유지: 매도자 ㈜카카오게임즈와 매수자 ㈜프렌즈게임즈(카카오게임즈 100% 자회사)가 모두 카카오 계열사인 계열사 간 지분 이전이다. 원자료 comment의 'approximately KRW 300 million'은 공시상 취득금액 305백만원(정확히 304,500,000원)과 일치한다. 원자료 매수자명 'Metabora'는 현재 사명이며, 거래 당시 사명은 ㈜프렌즈게임즈다.</t>
        </is>
      </c>
      <c r="AG56" s="41" t="inlineStr">
        <is>
          <t>매수자 법인 계보: ㈜슈퍼노바일레븐(2015-04 설립) → 2018-02-02 ㈜프렌즈게임즈로 사명 변경(카카오 2017 사업보고서) → 2021 ㈜웨이투빗 흡수합병(2021-05-27 회사합병결정) → 현재 ㈜메타보라(DART 고유번호 01140572, 개명일 미확인). 같은 날(2018-03-29 이사회, 2018-03-30 계약) 프렌즈게임즈는 카카오게임즈로부터 ㈜손노리 40.10%(5,929백만원, K024와 같은 재편)와 ㈜레프트라이트 40.01%(400백만원)도 함께 취득했다. 이 세 건의 취득자금(타법인증권취득자금 6,633,210,000원)은 같은 날 카카오게임즈가 단독 참여한 프렌즈게임즈 주주배정 유상증자(11,686백만원, 전환사채 2,386백만원 출자전환 포함)로 조달했다. 즉 카카오게임즈가 게임 개발·지원 계열사를 프렌즈게임즈 아래로 모은 내부 재편이며, 그룹 밖으로 나간 대가는 없다. 엔글은 2015-08-19 설립, 2015-12-15 카카오 계열 편입(당시 대주주 ㈜엔진 51.22%, 엔진은 카카오게임즈의 전신). 2024-03-27 메타보라가 엔글 지분 51.22% 전량을 카카오게임즈에 2,003백만원(주당 9,536원)에 되팔아 엔글은 다시 카카오게임즈의 직속 자회사가 됐다(묶음 밖의 후속 내부 거래). 대상 FY2016 실적은 카카오가 2016-09~2017-09 대규모기업집단 지정에서 빠져 있어 그 해 연1회 공시가 없으므로 미확인이다. 엔글 감사보고서는 2023 회계연도분부터 DART에 있다. 어닝콜·IR 자료는 거래 규모(3억원)와 내부 재편 성격을 고려해 검색하지 않았다.</t>
        </is>
      </c>
      <c r="AH56" s="41" t="inlineStr">
        <is>
          <t>㈜프렌즈게임즈(현 ㈜메타보라, ㈜카카오게임즈 100% 자회사, 비상장; 카카오게임즈는 ㈜카카오 종속회사로 당시 비상장)</t>
        </is>
      </c>
      <c r="AI56" s="41" t="inlineStr">
        <is>
          <t>"계열회사의 사업 경쟁력 강화" (공정거래법 공시 '특수관계인으로부터 주식의 취득'의 취득목적)</t>
        </is>
      </c>
      <c r="AJ56" s="41" t="inlineStr">
        <is>
          <t>모바일 게임 소프트웨어 개발 및 공급(업종 J5821). FY2017 매출 1,625백만원, 영업손실 1,273백만원, 자본총계 -536백만원(자본잠식) (2018-05-31 대규모기업집단현황공시)</t>
        </is>
      </c>
      <c r="AK56" s="41" t="inlineStr">
        <is>
          <t>인접</t>
        </is>
      </c>
      <c r="AL56" s="41" t="inlineStr">
        <is>
          <t>엔글의 대표사업은 게임 QA(품질관리) 용역이다(2018 연1회 공시 '대표품목: QA', 2024 감사보고서상 카카오게임즈와 게임·플랫폼 품질관리 업무대행 계약). 게임 개발사인 프렌즈게임즈와 같은 게임 가치사슬에 붙어 있는 서비스이므로 인접으로 본다. 그룹 정점 ㈜카카오 기준으로도 게임 부문(카카오게임즈)을 지원하는 기능이므로 인접이다.</t>
        </is>
      </c>
      <c r="AM56" s="41" t="inlineStr">
        <is>
          <t>4,221백만원 (㈜프렌즈게임즈 별도, 2017-12-31; 2018-05-31 대규모기업집단현황공시 재무현황)</t>
        </is>
      </c>
      <c r="AN56" s="41" t="inlineStr">
        <is>
          <t>6,349,428백만원 (㈜카카오 연결, 2017-12-31; 2017 사업보고서 요약재무정보)</t>
        </is>
      </c>
      <c r="AO56" s="41" t="inlineStr">
        <is>
          <t>계산: 304.5백만원 ÷ 4,221백만원 = 7.21% (인수 주체 별도 총자산 기준); 카카오 연결 총자산 대비 0.005%</t>
        </is>
      </c>
      <c r="AP56" s="41" t="inlineStr">
        <is>
          <t>계산 불가: 인수 주체 자본총계 -536백만원(2017-12-31 자본잠식). 같은 날 유상증자 11,686백만원으로 잠식 해소</t>
        </is>
      </c>
      <c r="AQ56" s="41" t="inlineStr">
        <is>
          <t>계산: 약 8조 7,262억원 (㈜카카오 2018-04-03 종가 128,500원 × 발행주식 67,908,527주). 종가는 Yahoo Finance 조정종가 25,700원에 2021년 5:1 액면분할 비율 5를 곱해 되돌린 값이고, 주식수는 2017 사업보고서의 2017-12-31 기준 값이다</t>
        </is>
      </c>
      <c r="AR56" s="41" t="inlineStr">
        <is>
          <t>인수 주체 총자산·자본은 2018-05-31 프렌즈게임즈 대규모기업집단현황공시(직전 사업연도말 2017-12-31) 값이다. 지배회사 총자산과 발행주식수는 카카오 2017 사업보고서(20180330002462) 값이다. 시가총액 기준일은 최초 공시일(2018-04-04) 직전 거래일인 2018-04-03이다. 인수 주체 프렌즈게임즈와 중간지배회사 카카오게임즈가 모두 당시 비상장이어서 ㈜카카오 시가총액을 썼다.</t>
        </is>
      </c>
      <c r="AS56" s="41" t="inlineStr">
        <is>
          <t>KRX:035720</t>
        </is>
      </c>
      <c r="AT56" s="41" t="inlineStr">
        <is>
          <t>인수 주체 ㈜프렌즈게임즈와 매도자 ㈜카카오게임즈가 모두 당시 비상장(카카오게임즈 코스닥 상장은 2020-09)이므로 상장 지배회사 ㈜카카오를 쓴다. 대상 ㈜엔글은 비상장이다. 다만 계열사 간 3억원 규모의 지분 이전이라 주가 이벤트 분석의 의미는 거의 없다.</t>
        </is>
      </c>
      <c r="AU56" s="41" t="inlineStr">
        <is>
          <t>2018-04-04 DART 공정거래법 공시(㈜프렌즈게임즈 '특수관계인으로부터 주식의 취득', ㈜엔글 '최대주주 등의 주식보유 변동'). 사전 보도는 찾지 못함</t>
        </is>
      </c>
      <c r="AV56" s="41" t="inlineStr">
        <is>
          <t>2015-04: ㈜슈퍼노바일레븐(후의 프렌즈게임즈) 설립; 2015-08: ㈜엔글 설립(2015-08-19); 2015-12: 엔글 카카오 계열 편입(2015-12-15), ㈜엔진(카카오게임즈 전신)이 51.22%(210,000주) 보유; 2016-04: 카카오 대규모기업집단 지정에 따른 엔글 최초 지분 공시(엔진 51.22%, 문소영 25.85%, 정원영 11.22%); 2017-11: 슈퍼노바일레븐과 카카오게임즈의 주식교환 결정(K017 관련); 2017-12: 엔글 대표 문소영 지분 25.85%→19.76%, 최대주주 표기 ㈜카카오게임즈 51.22%; 2017: 엔글 매출 2,338백만원, 영업이익 257백만원; 2018-02: 슈퍼노바일레븐이 ㈜프렌즈게임즈로 사명 변경(2018-02-02); 2018-03: 이사회(3-29)에서 엔글·손노리·레프트라이트 지분을 프렌즈게임즈로 이전 결정</t>
        </is>
      </c>
      <c r="AW56" s="41" t="inlineStr">
        <is>
          <t>2018-03: 계약 체결·대금 지급(2018-03-30), 프렌즈게임즈가 51.22% 최대주주; 2018: 엔글 매출 6,050백만원(전년 대비 약 2.6배); 2019-03: 임원 정원영 11.22% 처분(2019-03-29); 2021-05: 프렌즈게임즈가 ㈜웨이투빗 흡수합병 결정; 이후(날짜 미확인): 프렌즈게임즈 사명이 ㈜메타보라로 변경; 2023-12: 엔글이 중국 대련은격과기유한공사 지분 100% 보유(메타보라 2023 연결감사보고서); 2023: 엔글 영업손실 272백만원으로 적자 전환; 2024-03: 메타보라가 '재무구조 개선 및 경영 효율성 제고'를 목적으로 엔글 51.22%를 카카오게임즈에 2,003백만원(주당 9,536원)에 처분(이사회·계약 2024-03-27); 2024: 엔글 영업손실 725백만원, 2024-12-31 주주는 카카오게임즈 51.22%·문소영 19.76%·기타 29.02%; 2025: 카카오 계열 소속 유지(2025-11 분기별 공시까지 확인)</t>
        </is>
      </c>
      <c r="AX56" s="41" t="inlineStr">
        <is>
          <t>확인 안 됨 (메타보라 2019·2023 연결감사보고서에서 엔글 관련 영업권·손상 기재를 찾지 못함. 계열사 간 이전이라 카카오 연결 차원에서는 새 영업권이 생기지 않는 구조다. 카카오 연결 주석은 보지 않음)</t>
        </is>
      </c>
      <c r="AY56" s="41" t="inlineStr">
        <is>
          <t>동일지배 합병·그룹 내 이전으로 새 영업권·투자주식 평가가 생기지 않음</t>
        </is>
      </c>
      <c r="AZ56" s="41" t="inlineStr">
        <is>
          <t>2016: 미확인; 2017: 2,338백만원 (참고 2015(8~12월): 189백만원)</t>
        </is>
      </c>
      <c r="BA56" s="41" t="inlineStr">
        <is>
          <t>2018: 6,050백만원; 2019: 8,605백만원; 2020: 9,147백만원; 2021: 9,712백만원; 2022: 12,360백만원; 2023: 11,524백만원; 2024: 9,351백만원</t>
        </is>
      </c>
      <c r="BB56" s="41" t="inlineStr">
        <is>
          <t>2016: 미확인; 2017: 257백만원 (참고 2015(8~12월): 42백만원)</t>
        </is>
      </c>
      <c r="BC56" s="41" t="inlineStr">
        <is>
          <t>2018: 969백만원; 2019: 1,148백만원; 2020: 219백만원; 2021: 434백만원; 2022: 523백만원; 2023: -272백만원; 2024: -725백만원</t>
        </is>
      </c>
      <c r="BD56" s="41" t="inlineStr">
        <is>
          <t>㈜엔글 별도, 12월 결산, 일반기업회계기준(2024 감사보고서 기준). 2015~2023 수치는 매년 5월 대규모기업집단현황공시(연1회) '회사 손익현황'(직전 사업연도, 백만원)에서 옮겼다. 2024는 같은 공시(2025-06-02 정정본)와 2024 감사보고서(영업수익 9,350,976,205원, 당기순손실 828,646천원)로 확인했다. FY2016은 카카오가 2016-09~2017-09 대규모기업집단에서 제외돼 해당 공시가 없고 엔글 감사보고서도 2023 회계연도분부터만 있어 미확인이다. 참고: 메타보라 2019 연결감사보고서의 종속기업 요약재무에서 FY2019 엔글 매출 8,604,741천원, 당기순이익 1,094,806천원.</t>
        </is>
      </c>
      <c r="BE56" s="41" t="inlineStr">
        <is>
          <t>미확인 (거래 규모 3억원의 계열사 간 지분 이전이라 카카오 IR 자료·어닝콜은 검색하지 않음)</t>
        </is>
      </c>
      <c r="BF56" s="40" t="inlineStr">
        <is>
          <t>부분</t>
        </is>
      </c>
      <c r="BG56" s="40" t="inlineStr">
        <is>
          <t>2026-10-31</t>
        </is>
      </c>
    </row>
    <row r="57" ht="72" customHeight="1">
      <c r="A57" s="40" t="inlineStr">
        <is>
          <t>K024</t>
        </is>
      </c>
      <c r="B57" s="40" t="inlineStr">
        <is>
          <t>Kakao</t>
        </is>
      </c>
      <c r="C57" s="40" t="inlineStr">
        <is>
          <t>2018-04-04</t>
        </is>
      </c>
      <c r="D57" s="41" t="inlineStr">
        <is>
          <t>Sonnori Corp.</t>
        </is>
      </c>
      <c r="E57" s="40" t="n">
        <v>117</v>
      </c>
      <c r="F57" s="40" t="inlineStr">
        <is>
          <t>False</t>
        </is>
      </c>
      <c r="G57" s="40" t="inlineStr">
        <is>
          <t>K023</t>
        </is>
      </c>
      <c r="H57" s="40" t="inlineStr">
        <is>
          <t>MA④</t>
        </is>
      </c>
      <c r="I57" s="40" t="inlineStr">
        <is>
          <t>MA④</t>
        </is>
      </c>
      <c r="J57" s="40" t="inlineStr">
        <is>
          <t>같음</t>
        </is>
      </c>
      <c r="K57" s="40" t="inlineStr">
        <is>
          <t>있음</t>
        </is>
      </c>
      <c r="L57" s="40" t="inlineStr">
        <is>
          <t>일치</t>
        </is>
      </c>
      <c r="M57" s="40" t="inlineStr">
        <is>
          <t>편입 후</t>
        </is>
      </c>
      <c r="N57" s="40" t="inlineStr">
        <is>
          <t>Closed</t>
        </is>
      </c>
      <c r="O57" s="42" t="n">
        <v>5.59</v>
      </c>
      <c r="P57" s="41" t="inlineStr">
        <is>
          <t>Metabora</t>
        </is>
      </c>
      <c r="Q57" s="41" t="inlineStr">
        <is>
          <t>Kakao Games Corp. (KOSDAQ:A293490)</t>
        </is>
      </c>
      <c r="R57" s="41" t="inlineStr">
        <is>
          <t>Friendsgames Co., Ltd. acquired 34.44% stake in Sonnori Corp. from Kakao Games Corporation for KRW 5.9 billion on March 30, 2018. Under the terms of the transaction, Friendsgames Co., Ltd. acquired 0.14 million common shares and 0.11 million preferred shares at KRW 23,522 per share.</t>
        </is>
      </c>
      <c r="S57" s="41" t="inlineStr">
        <is>
          <t>Gaming &amp; Sport</t>
        </is>
      </c>
      <c r="T57" s="41" t="inlineStr">
        <is>
          <t>Game Development / Operating</t>
        </is>
      </c>
      <c r="U57" s="41" t="inlineStr">
        <is>
          <t>MA-2 그룹 내부 재편</t>
        </is>
      </c>
      <c r="V57" s="41" t="n"/>
      <c r="W57" s="41" t="inlineStr">
        <is>
          <t>MA④ 그룹 내부 재편</t>
        </is>
      </c>
      <c r="X57" s="41" t="n"/>
      <c r="Y57" s="40" t="inlineStr">
        <is>
          <t>False</t>
        </is>
      </c>
      <c r="Z57" s="41" t="inlineStr">
        <is>
          <t>MA④ 그룹 내부 재편</t>
        </is>
      </c>
      <c r="AA57" s="41" t="inlineStr">
        <is>
          <t>편입 후 (매수자 ㈜프렌즈게임즈와 매도자 ㈜카카오게임즈 모두 거래 당시 ㈜카카오의 연결 종속회사 계열. 공정위 공시 20180404002641에서 거래상대방과 발행회사 모두 '계열회사')</t>
        </is>
      </c>
      <c r="AB57" s="41" t="inlineStr">
        <is>
          <t>완료 (계약 체결 2018-03-30; 카카오게임즈 처분 후 소유주식 0주. 카카오게임즈 2018 연결감사보고서에서 손노리 지분이 프렌즈게임즈 보유로 이어짐)</t>
        </is>
      </c>
      <c r="AC57" s="41" t="inlineStr">
        <is>
          <t>5,929백만원 (252,036주, 총액거래 평균단가 23,522원)</t>
        </is>
      </c>
      <c r="AD57" s="41" t="inlineStr">
        <is>
          <t>원자료와 일치 (추정: 5,929백만원 / 2018-03-30 무렵 약 1,066원/달러 ≈ 5.56백만 달러 vs 원자료 5.59)</t>
        </is>
      </c>
      <c r="AE57" s="41" t="inlineStr">
        <is>
          <t>2018-04-04</t>
        </is>
      </c>
      <c r="AF57" s="41" t="inlineStr">
        <is>
          <t>기준 분류 유지: 카카오게임즈(매도)에서 자회사 프렌즈게임즈(매수)로 넘어간 계열사 간 지분 이전. 지분율은 원자료 설명란의 34.44%가 아니라 공시상 40.10%(취득 후 소유주식 252,036주)로 정정한다. K029(2018-10 추가 18.18% 취득 후 58.28%)와도 40.10%가 맞물린다. 원자료 설명란의 거래일 2018-03-30은 공시의 계약 체결일과 일치한다.</t>
        </is>
      </c>
      <c r="AG57" s="41" t="inlineStr">
        <is>
          <t>K023(엔글 51.22%, 305백만원)과 레프트라이트 40.01%(400백만원, 원자료 행 없음)와 같은 날(이사회 2018-03-29, 계약 2018-03-30, 공시 2018-04-04) 카카오게임즈가 계열 개발사 지분을 자회사 프렌즈게임즈(옛 슈퍼노바일레븐, 현 메타보라)로 모은 재편의 일부다. 같은 날 카카오게임즈는 프렌즈게임즈 유상증자에 11,686백만원(전환사채 2,386백만원 출자전환 포함, 실제 납입 9,300백만원)을 출자해 사실상 인수 대금을 댔다(20180404002619). 이전가 5,929백만원은 카카오게임즈의 2016년 최초 취득원가 5,928,510천원과 같다(지분법 장부가 3,766,768천원보다 높음). 손노리의 이전 사명은 ㈜로이게임즈(사명 변경일 미확인). 이후 K028(2018-07 개인 간 12.69% 매매), K029(2018-10 프렌즈게임즈 18.18% 추가 취득, 지배력 획득)로 이어진다. 원자료 매수자 'Metabora'는 현재 사명이며 당시 사명은 ㈜프렌즈게임즈. 손노리 자체 감사보고서는 DART에서 회사명으로 찾지 못했다. 영업이익은 지배회사 주석에 순손익만 있어 미확인. 2018년 손노리 손익, 어닝콜 언급은 찾지 못했다.</t>
        </is>
      </c>
      <c r="AH57" s="41" t="inlineStr">
        <is>
          <t>㈜프렌즈게임즈(구 ㈜슈퍼노바일레븐, 현 ㈜메타보라; 카카오게임즈 자회사, 비상장, ㈜카카오의 손자회사)</t>
        </is>
      </c>
      <c r="AI57" s="41" t="inlineStr">
        <is>
          <t>"계열회사의 사업 경쟁력 강화" (공정위 공시 '특수관계인으로부터 주식의 취득'의 취득목적, 카카오게임즈 '특수관계인에 대한 주식의 처분'의 처분목적)</t>
        </is>
      </c>
      <c r="AJ57" s="41" t="inlineStr">
        <is>
          <t>카카오프렌즈 IP를 활용한 캐주얼 모바일게임 개발 (슈퍼노바일레븐 2017년 매출 1,651,413천원, 순손실 3,357,802천원; 카카오게임즈 2017 연결감사보고서 종속기업 요약재무). 딜사이트는 카카오프렌즈를 활용한 모바일게임을 개발한다고 보도</t>
        </is>
      </c>
      <c r="AK57" s="41" t="inlineStr">
        <is>
          <t>핵심</t>
        </is>
      </c>
      <c r="AL57" s="41" t="inlineStr">
        <is>
          <t>대상 손노리(이원술 대표, '화이트데이'와 '다함께 차차차' 개발 스튜디오)는 게임 개발사로, 인수 주체의 주력(게임 개발)과 같은 영역이다. 그룹 정점 ㈜카카오 기준으로는 카카오게임즈를 통해 이미 하던 게임 사업 안의 재편이며, 메신저 플랫폼에 콘텐츠를 공급하는 '인접' 영역이다.</t>
        </is>
      </c>
      <c r="AM57" s="41" t="inlineStr">
        <is>
          <t>2,396,556천원 (㈜슈퍼노바일레븐 2017-12-31 별도 요약재무, 카카오게임즈 2017 연결감사보고서; 자본총계 -3,297,034천원으로 자본잠식)</t>
        </is>
      </c>
      <c r="AN57" s="41" t="inlineStr">
        <is>
          <t>6,349,428,454,887원 (㈜카카오 2017-12-31 연결, 2017 사업보고서 요약재무정보)</t>
        </is>
      </c>
      <c r="AO57" s="41" t="inlineStr">
        <is>
          <t>계산: 5,929백만원 / 2,396.6백만원(프렌즈게임즈 2017말 총자산) = 247.4% (그룹 정점 기준 5,929백만원 / 6조3,494억원 = 0.09%)</t>
        </is>
      </c>
      <c r="AP57" s="41" t="inlineStr">
        <is>
          <t>계산 불가 (프렌즈게임즈 2017말 자본총계 -3,297백만원, 자본잠식). 그룹 정점 기준은 계산하지 않음</t>
        </is>
      </c>
      <c r="AQ57" s="41" t="inlineStr">
        <is>
          <t>계산: 약 9조8,011억원 (㈜카카오 2018-04-03 종가 128,500원 × 발행주식 76,273,522주)</t>
        </is>
      </c>
      <c r="AR57" s="41" t="inlineStr">
        <is>
          <t>인수 주체가 비상장이라 시가총액은 ㈜카카오 기준. 종가는 Yahoo Finance 035720.KS 2018-04-03 조정종가 25,700원에 2021년 5:1 액면분할을 되돌려 ×5 = 128,500원으로 계산. 발행주식수는 ㈜카카오 2018 1분기보고서의 2018-03-31 보통주 76,273,522주(2018-01 GDR 신주 8,261,731주 반영). 기준일은 공시일(2018-04-04) 직전 거래일. 총자산은 각각 2017-12-31.</t>
        </is>
      </c>
      <c r="AS57" s="41" t="inlineStr">
        <is>
          <t>KRX:035720</t>
        </is>
      </c>
      <c r="AT57" s="41" t="inlineStr">
        <is>
          <t>인수 주체 프렌즈게임즈와 매도자 카카오게임즈가 모두 당시 비상장(카카오게임즈 코스닥 상장은 2020-09)이라 상장 지배회사 ㈜카카오를 쓴다. 대상회사 손노리는 비상장. 그룹 내부 이전이고 규모가 작아 주가 반응은 기대하기 어렵다.</t>
        </is>
      </c>
      <c r="AU57" s="41" t="inlineStr">
        <is>
          <t>2018-04-04 DART 공정거래법상 공시(프렌즈게임즈 '특수관계인으로부터 주식의 취득', 카카오게임즈 '특수관계인에 대한 주식의 처분'). 그 이전 보도는 찾지 못함</t>
        </is>
      </c>
      <c r="AV57" s="41" t="inlineStr">
        <is>
          <t>2016-06: 카카오게임즈 계보 회사가 로이게임즈(이원술 대표) 지분 252,036주(40.1%)를 약 60억원(5,928,510천원)에 취득해 최대주주가 되고 관계기업(지분법)으로 처리; 2016: 로이게임즈 매출 99,320천원, 순손실 586,040천원; 2017: 사명이 ㈜손노리로 바뀜(시점 미확인), 순손실 3,737,408천원, 자본 -813,620천원으로 자본잠식; 2017-09~11: 카카오게임즈가 슈퍼노바일레븐 지분을 주식교환으로 100% 확보; 2018-02: 슈퍼노바일레븐을 통합 개발 자회사 프렌즈게임즈로 재출범(언론); 2018-03-29: 이사회 결의(손노리, 엔글, 레프트라이트 지분 이전과 프렌즈게임즈 유상증자)</t>
        </is>
      </c>
      <c r="AW57" s="41" t="inlineStr">
        <is>
          <t>2018-03-30: 프렌즈게임즈가 카카오게임즈로부터 손노리 40.10% 취득 계약; 2018-07: 개인 간 손노리 12.69% 매매(K028); 2018-10: 프렌즈게임즈가 손노리 114,284주(18.18%)를 추가 취득해 58.28%로 종속기업 편입(K029), 카카오게임즈 연결 기준 이전대가 9,928,564천원, 영업권 4,321,718천원 인식; 2019: 지분율 66.71%, 손노리 자회사 툰노리 50.98%; 2019: 손노리 현금창출단위 영업권 전액 손상(카카오게임즈 연결 4,321,752천원); 2021: 지분율 53.36%; 2021말: 툰노리 청산(언론); 2021-11: 프렌즈게임즈가 웨이투빗과 합병 결정, 이후 메타보라로 사명 변경; 2022: 이원술 대표가 손노리 지분을 되사 약 75% 보유, 메타보라 연결범위에서 제외되고 카카오 계열에서 분리(MTN 2022-09-08, 카카오게임즈 확인)</t>
        </is>
      </c>
      <c r="AX57" s="41" t="inlineStr">
        <is>
          <t>있음 (2019, 영업권 4,321,752천원, 카카오게임즈 2019 사업보고서 연결 주석 '㈜손노리 현금창출단위와 관련한 영업권', 접수번호 20200330004670; 프렌즈게임즈 2019 연결감사보고서에는 '일부 게임사업부문' 영업권 손상 4,660,680천원, 20200407002575). 거래 전 카카오게임즈 단계(2017)에는 지분법손실 1,868,720천원만 있고 손상 없음</t>
        </is>
      </c>
      <c r="AY57" s="41" t="inlineStr">
        <is>
          <t>수집·검토 기록에 인수 뒤 손상이 적혀 있음</t>
        </is>
      </c>
      <c r="AZ57" s="41" t="inlineStr">
        <is>
          <t>2016: 99,320천원; 2017: (898,776)천원 (주석 표 원문 그대로 음수 표기, 오기 가능성)</t>
        </is>
      </c>
      <c r="BA57" s="41" t="inlineStr">
        <is>
          <t>2018: 미확인; 2019: 1,451,958천원; 2020: 1,415,130천원; 2021: 314,011,930원; 2022(매각 전까지): 55,053천원</t>
        </is>
      </c>
      <c r="BB57" s="41" t="inlineStr">
        <is>
          <t>미확인 (주석에 영업이익 없음. 참고 당기순손익 2016: -586,040천원; 2017: -3,737,408천원)</t>
        </is>
      </c>
      <c r="BC57" s="41" t="inlineStr">
        <is>
          <t>미확인 (참고 당기순손익 2019: -1,372,723천원; 2020: 89,866천원; 2021: -1,113,393,650원; 2022 매각 전: -29,275천원. 2018말 자본총계 -11,715,748천원)</t>
        </is>
      </c>
      <c r="BD57" s="41" t="inlineStr">
        <is>
          <t>손노리 별도 기준(K-IFRS, 12월 결산) 요약재무. 2016과 2017은 카카오게임즈 2017 연결감사보고서(20180406000861) 관계기업 요약재무, 2018말 재무상태는 카카오게임즈 2018 연결감사보고서(20190411001845), 2019~2022는 프렌즈게임즈(메타보라) 연결감사보고서(20200407002575, 20210407002275, 20220412001773, 20230407003508) 종속기업 요약재무. 손노리 자체 감사보고서는 DART에서 찾지 못함.</t>
        </is>
      </c>
      <c r="BE57" s="41" t="inlineStr">
        <is>
          <t>미확인 (카카오게임즈는 2020-09 상장 전이라 IR 자료 없음. ㈜카카오 실적 자료에서 손노리 언급은 찾지 못함)</t>
        </is>
      </c>
      <c r="BF57" s="40" t="inlineStr">
        <is>
          <t>부분</t>
        </is>
      </c>
      <c r="BG57" s="40" t="inlineStr">
        <is>
          <t>2026-10-31</t>
        </is>
      </c>
    </row>
    <row r="58" ht="72" customHeight="1">
      <c r="A58" s="40" t="inlineStr">
        <is>
          <t>K025</t>
        </is>
      </c>
      <c r="B58" s="40" t="inlineStr">
        <is>
          <t>Kakao</t>
        </is>
      </c>
      <c r="C58" s="40" t="inlineStr">
        <is>
          <t>2018-04-18</t>
        </is>
      </c>
      <c r="D58" s="41" t="inlineStr">
        <is>
          <t>Kakaopage Business Segment of Kakao Corp.</t>
        </is>
      </c>
      <c r="E58" s="40" t="n">
        <v>31</v>
      </c>
      <c r="F58" s="40" t="inlineStr">
        <is>
          <t>True</t>
        </is>
      </c>
      <c r="G58" s="40" t="n"/>
      <c r="H58" s="40" t="inlineStr">
        <is>
          <t>MA④</t>
        </is>
      </c>
      <c r="I58" s="40" t="inlineStr">
        <is>
          <t>MA④</t>
        </is>
      </c>
      <c r="J58" s="40" t="inlineStr">
        <is>
          <t>같음</t>
        </is>
      </c>
      <c r="K58" s="40" t="inlineStr">
        <is>
          <t>있음</t>
        </is>
      </c>
      <c r="L58" s="40" t="inlineStr">
        <is>
          <t>일치</t>
        </is>
      </c>
      <c r="M58" s="40" t="inlineStr">
        <is>
          <t>편입 후</t>
        </is>
      </c>
      <c r="N58" s="40" t="inlineStr">
        <is>
          <t>Closed</t>
        </is>
      </c>
      <c r="O58" s="42" t="n">
        <v>93.93000000000001</v>
      </c>
      <c r="P58" s="41" t="inlineStr">
        <is>
          <t>Kakao Page Corp.</t>
        </is>
      </c>
      <c r="Q58" s="41" t="inlineStr">
        <is>
          <t>Kakao Corp. (KOSE:A035720)</t>
        </is>
      </c>
      <c r="R58" s="41" t="inlineStr">
        <is>
          <t>podotree, inc. agreed to acquire Kakaopage business segment of Kakao Corp. (KOSE:A035720) for KRW 100 billion on April 18, 2018. podotree, inc. will issue 2.89 million shares at KRW 34,552 per share as consideration. The Board of Directors passed a resolution for the transaction on April 18, 2018. The consideration shares are expected to be issued on September 1, 2018.</t>
        </is>
      </c>
      <c r="S58" s="41" t="inlineStr">
        <is>
          <t>Story IP Platforms</t>
        </is>
      </c>
      <c r="T58" s="41" t="inlineStr">
        <is>
          <t>Story / Webtoon / Web Novel Platform</t>
        </is>
      </c>
      <c r="U58" s="41" t="inlineStr">
        <is>
          <t>MA-2 그룹 내부 재편</t>
        </is>
      </c>
      <c r="V58" s="41" t="n"/>
      <c r="W58" s="41" t="inlineStr">
        <is>
          <t>MA④ 그룹 내부 재편</t>
        </is>
      </c>
      <c r="X58" s="41" t="n"/>
      <c r="Y58" s="40" t="inlineStr">
        <is>
          <t>False</t>
        </is>
      </c>
      <c r="Z58" s="41" t="inlineStr">
        <is>
          <t>MA④ 그룹 내부 재편</t>
        </is>
      </c>
      <c r="AA58" s="41" t="inlineStr">
        <is>
          <t>편입 후 (매수자 포도트리는 2015년 카카오 연결 종속회사로 편입(카카오 2015 사업보고서 사업결합 주석: 취득 지분율 65.6%), 거래 당시 카카오 57.05%; 매도자는 그룹 지배회사 ㈜카카오 자신)</t>
        </is>
      </c>
      <c r="AB58" s="41" t="inlineStr">
        <is>
          <t>완료 (2018-09-01 현물출자 양수일; 신주 2,894,189주 반영 2018-09-02, 공정거래법 공시 2018-09-06)</t>
        </is>
      </c>
      <c r="AC58" s="41" t="inlineStr">
        <is>
          <t>100,000,018,328원 (포도트리 보통주 2,894,189주 × 주당 34,552원, 현물출자 대가로 카카오에 신주 발행; 공시상 양수가액 100,000백만원). 회계상 이전 순자산(장부금액) 52,471,766천원 — 현금 14,121,886·매출채권 1,472,690·기타유동자산 531,114·무형자산(영업권 등) 51,920,372·미지급금 (15,568,475)·순확정급여부채 (5,821)천원 — 와의 차이 47,528,252천원은 포도트리 기타자본으로 처리(동일지배 사업결합)</t>
        </is>
      </c>
      <c r="AD58" s="41" t="inlineStr">
        <is>
          <t>원자료와 일치 (원자료 93.93 = 100,000,018,328원 ÷ 약 1,064.6원/달러; Yahoo Finance USD/KRW 2018-04-18 1,064.07원 적용 시 93.98)</t>
        </is>
      </c>
      <c r="AE58" s="41" t="inlineStr">
        <is>
          <t>2018-04-18</t>
        </is>
      </c>
      <c r="AF58" s="41" t="inlineStr">
        <is>
          <t>기준 분류 유지: 매도자 ㈜카카오(그룹 지배회사)가 카카오페이지 사업부문을 자회사 포도트리에 현물출자하고 그 대가로 신주를 받은 계열사 간 사업 이전으로 MA④가 맞다. 현금 대가가 없고 그룹 밖으로 나간 대가도 없다(대가는 포도트리 신주, 카카오 지분 57.05%→63.85%). 원자료 설명란(KRW 100 billion, 2.89 million shares, KRW 34,552, 이사회 2018-04-18, 신주 발행 예정 2018-09-01)은 공시와 일치. 원자료 매수자명 'Kakao Page Corp.'은 2018-08 사명 변경 후 이름이고, 발표 당시 사명은 ㈜포도트리. 금액 해석 주의: 1,000억원은 그룹 내부 평가액(포도트리 주식 34,552원 기준 발행가)이며, 카카오 별도·포도트리 연결 장부상 이전 순자산은 524.7억원(그중 영업권 519.2억원)이다.</t>
        </is>
      </c>
      <c r="AG58" s="41" t="inlineStr">
        <is>
          <t>거래 성격: 2013-04 출시 후 카카오와 포도트리가 공동 운영해 온 '카카오페이지' 플랫폼의 사업부문(카카오 보유분)을 운영사 포도트리로 일원화한 그룹 내부 재편. 더벨(2018-06-04)은 포도트리가 '운영만 담당해온' 사업부를 흡수했다고 보도. 같은 날(2018-04-18) 카카오는 카카오인베스트먼트·카카오재팬 증자, 키즈노트 지분 현물출자 등을 함께 결의해 콘텐츠·투자 자회사 재편을 동시 추진했다. 카카오 별도 재무제표에서는 이전 사업의 장부가 52,471,766천원만큼 포도트리 주식 장부가가 늘었고(59,130,445→111,602,211천원), 별도상 영업권 51,920백만원이 함께 이전됐다 — 그룹 연결 기준으로는 손익 없음. 이전된 영업권은 카카오페이지 연결에서 '카카오페이지사업부'(2021년부터 '스토리') 현금창출단위 영업권 51,920,334천원으로 관리되다가 2023년 43,335,047천원(83.5%)이 손상됐다. 사업부문의 이전 전 단독 실적은 공시되지 않았고, 카카오페이지 감사보고서는 '해당 사업부문은 독립된 회사로 관리되고 있지 않았으므로' 순이익 추정이 불가능하다고 적음 — 인수 전후 비교는 운영사 포도트리(카카오페이지)의 연결 실적으로 대신한다. 후속: 2021-03-01 카카오페이지가 카카오엠을 흡수합병해 카카오엔터테인먼트가 됐고 사업은 Story 부문으로 이어짐. 이 사업부 이전 직후 카카오페이지는 삼양씨앤씨 추가 지분(K031), 네오바자르·다온크리에이티브 등 CP 인수를 이어감. 조사 한계: 이전 사업부문의 2016·2017 매출·영업이익, 카카오 연결 차원의 스토리 CGU 손상(카카오 연결주석은 '기타모바일서비스'·'엔터테인먼트 서비스'로 합산)은 확인 못 함. 보완(검토): 발표 시 공시(20180418000456)의 출자 후 예정 지분율은 63.98%였으나, 주식매수청구권 행사분 자기주식 22,200주 등으로 실제 거래 후 지분율은 63.85%(20180906000202). 같은 날 포도트리도 KAKAO JAPAN 유상증자에 19,965백만원(82,276주, 출자일 2018-05-10) 참여를 공시했고(20180418000498), 카카오는 한국카카오은행 주식 154,000,000,000원 취득결정을 거래소에 공시(20180418800494) — 이 거래 자체에는 거래소 주요사항 공시가 없고 공정거래법 공시만 있음. 카카오의 포도트리 출자상대방 총출자액은 이 거래 포함 159,130백만원(20180418000370).</t>
        </is>
      </c>
      <c r="AH58" s="41" t="inlineStr">
        <is>
          <t>㈜포도트리 (카카오 자회사, 비상장; 거래 당시 카카오 57.05% → 거래 후 63.85%; 2018-08 ㈜카카오페이지, 2021-03 ㈜카카오엔터테인먼트로 사명 변경)</t>
        </is>
      </c>
      <c r="AI58" s="41" t="inlineStr">
        <is>
          <t>"카카오페이지 플랫폼의 독립적 운영에 따른 경영효율성 제고 및 수익성 개선" (포도트리 공정거래법 공시 '특수관계인으로부터 영업양수' 양수 목적) / "기업집단내 콘텐츠 사업 통합을 통한 사업경쟁력 강화" (카카오 공정거래법 공시 '특수관계인에 대한 영업양도' 양도 목적)</t>
        </is>
      </c>
      <c r="AJ58" s="41" t="inlineStr">
        <is>
          <t>모바일 콘텐츠 플랫폼(카카오페이지·다음웹툰 운영). 2017년 연결 영업수익 118,423,995천원(재작성; 최초 공시 131,801,069천원) = 플랫폼사업관련수익 110,906,937(93.7%), 광고수익 3,999,210(3.4%), 기타 3,517,848(3.0%) (카카오페이지 2018 연결감사보고서 주석 6 전기 수치)</t>
        </is>
      </c>
      <c r="AK58" s="41" t="inlineStr">
        <is>
          <t>핵심</t>
        </is>
      </c>
      <c r="AL58" s="41" t="inlineStr">
        <is>
          <t>양수 대상이 포도트리가 이미 공동 운영하던 카카오페이지 플랫폼 그 자체로, 포도트리 영업수익의 93.7%가 플랫폼사업관련수익 → 핵심. 그룹 정점 카카오 기준으로도 콘텐츠 플랫폼(2017년 연결 매출의 50.0%) 안의 사업을 자회사로 옮긴 것이라 핵심 영역의 내부 재배치.</t>
        </is>
      </c>
      <c r="AM58" s="41" t="inlineStr">
        <is>
          <t>166,617,030,506원 (포도트리 연결, 2017-12-31; 발표 직전 공시된 2017 연결감사보고서 20180406002349. 2019-04 재작성 후 164,871,954,535원)</t>
        </is>
      </c>
      <c r="AN58" s="41" t="inlineStr">
        <is>
          <t>6,349,428,454,887원 (㈜카카오 연결, 2017-12-31; 2017 사업보고서 요약연결재무정보)</t>
        </is>
      </c>
      <c r="AO58" s="41" t="inlineStr">
        <is>
          <t>계산: 60.02 (100,000,018,328원 / 포도트리 2017-12-31 연결 총자산 166,617,030,506원); 참고: 카카오 연결 총자산 대비 1.57</t>
        </is>
      </c>
      <c r="AP58" s="41" t="inlineStr">
        <is>
          <t>계산: 66.50 (100,000,018,328원 / 포도트리 2017-12-31 연결 자본총계 150,378,795,325원); 참고: 카카오 연결 자본총계 4,507,819,805,367원 대비 2.22</t>
        </is>
      </c>
      <c r="AQ58" s="41" t="inlineStr">
        <is>
          <t>계산: 9,000,275,596,000원 (상장 지배회사 ㈜카카오, 발표 전일 2018-04-17 종가 118,000원 × 발행주식 76,273,522주(2018-03-31, 1분기보고서); 종가는 Yahoo Finance 조정종가 23,600원 × 5(2021년 5:1 액면분할 역산)). 참고: 발행가 34,552원 기준 포도트리 신주 발행 전 지분가치 513,537,495,936원(14,862,743주, 계산; 더벨은 기업가치 '6100억원 안팎'으로 보도)</t>
        </is>
      </c>
      <c r="AR58" s="41" t="inlineStr">
        <is>
          <t>포도트리 총자산·자본은 최초 2017 연결감사보고서(20180406002349; 재작성본 20190410000806은 이연법인세자산 1,745,075,971원 감소). 카카오 총자산·자본은 2017 사업보고서(20180330002462). 카카오 발행주식수는 2018 1분기보고서(20180515002511), 주가는 Yahoo Finance 035720.KS 조정종가(분할 역산). 공정거래법 공시뿐이라 주요사항보고서의 총자산대비 비율은 없음.</t>
        </is>
      </c>
      <c r="AS58" s="41" t="inlineStr">
        <is>
          <t>KRX:035720</t>
        </is>
      </c>
      <c r="AT58" s="41" t="inlineStr">
        <is>
          <t>매수자 포도트리 비상장, 매도자가 상장 지배회사 ㈜카카오(유가증권시장) 자신. 2018-04-18 같은 날 카카오뱅크 증자(1,540억원)·카카오재팬 증자 등 여러 결정이 함께 공시돼 이벤트가 겹침에 유의. 대상(사업부문)은 상장 법인이 아님.</t>
        </is>
      </c>
      <c r="AU58" s="41" t="inlineStr">
        <is>
          <t>2018-04-18: DART 공정거래법 공시 일괄 — 카카오 '특수관계인에 대한 영업양도'·'특수관계인에 대한 출자'(포도트리 보통주 2,894,189주, 100,000백만원), 포도트리 '특수관계인으로부터 영업양수'·'유상증자 결정'·'특수관계인의 유상증자 참여'; 같은 날 이투데이 '카카오, ㈜포도트리에 1000억 출자 결정'(16:02). 사전 보도는 찾지 못함.</t>
        </is>
      </c>
      <c r="AV58" s="41" t="inlineStr">
        <is>
          <t>2010-07-20: ㈜포도트리 설립; 2013-04: 카카오페이지 출시, 포도트리가 카카오와 공동 운영; 2014: 카카오페이지 매출 180억원(카카오 보도자료); 2015-12-16: 카카오가 포도트리 자회사 편입 발표(지분 49.7% 확보, 김범수 의장 28.6% 무상증여; 연결주석상 취득 지분율 65.6%, 이전대가 44,130,449천원); 2016: 카카오의 온라인웹툰(다음웹툰) 사업을 포도트리에 현물출자(34,000백만원; 2016-05-16 발표상 3분기 중 다음웹툰을 포도트리 CIC로 전환); 2016-12-05: 앵커에퀴티파트너스(GIC 참여) 1,250억원 투자 유치(기업가치 5,000억원대); 2017-11: 밸류포션 100% 인수(K018), 2017-12-28: 삼양씨앤씨 49.97% 구주 인수 계약(5,872,494,388원); 2017년 포도트리 연결 영업수익 118,423,995천원·영업이익 3,317,242천원(2016: 64,037,044천원·502,165천원); 2017-11 카카오 3분기 컨퍼런스콜 '카카오페이지 하루 평균 거래액 5억 원 상회'(더벨 재인용)</t>
        </is>
      </c>
      <c r="AW58" s="41" t="inlineStr">
        <is>
          <t>2018-07-31: 영업양수에 반대한 포도트리 주주의 주식매수청구권 행사로 자기주식 22,200주(767백만원, 주당 34,552원) 취득; 2018-08-01: 포도트리→㈜카카오페이지 사명 변경 발표; 2018-09-01: 현물출자 완료(카카오 지분 63.85%), 사업부문 영업권 51,920,334천원 인식; 2018-11~12: 삼양씨앤씨 70%(K031)·네오바자르·다온크리에이티브 인수, 2018-09 학산문화사·대원씨아이 지분 취득; 2018년 연결 영업수익 187,577,543천원·영업이익 12,637,927천원; 2019: 영업수익 257,062,165천원·영업이익 30,564,870천원; 2020: 359,064,418천원·40,739,837천원; 2021-03-01: 카카오엠 흡수합병, ㈜카카오엔터테인먼트 출범(Story·Music·Media 부문); 2021: Tapas·Radish 인수; 2023: 스토리 CGU 영업권 43,335,047천원 손상(잔액 8,585,287천원, 2024·2025 유지); 2024-01-19: 카카오엔터테인먼트가 권기수 COO·장윤중 GSO를 신임 공동대표로 내정, 이진수·김성수 공동대표는 2024-03 임기만료 후 퇴임 예정으로 보도(디지털데일리·아주경제); Story 부문 매출 2022 558,891,441천원 정점 후 2025 440,176,550천원</t>
        </is>
      </c>
      <c r="AX58" s="41" t="inlineStr">
        <is>
          <t>있음 (카카오페이지·카카오엔터테인먼트 연결 기준: 이 거래로 이전된 영업권 51,920,334천원('카카오페이지사업부' CGU → 2021년부터 '스토리' CGU)이 2018~2022 손상 없이 유지되다가 2023년 43,335,047천원 손상, 기말 8,585,287천원; 2024·2025 추가 손상 없음. 문서: 카카오페이지 2018~2020 연결감사보고서, 카카오엔터테인먼트 2021~2025 연결감사보고서 영업권 주석. 그룹 정점 카카오 연결에서는 CGU가 '기타모바일서비스'·'엔터테인먼트 서비스'로 합산돼 이 영업권만의 손상은 따로 확인되지 않음(카카오 2023 사업보고서 정정본 20240418000375 주석 19))</t>
        </is>
      </c>
      <c r="AY58" s="41" t="inlineStr">
        <is>
          <t>수집·검토 기록에 인수 뒤 손상이 적혀 있음</t>
        </is>
      </c>
      <c r="AZ58" s="41" t="inlineStr">
        <is>
          <t>2016: 미확인 (사업부문 단독 매출 미공시) — 참고: 운영사 포도트리 연결 영업수익 64,037,043,649원; 2017: 미확인 (사업부문 단독 매출 미공시) — 참고: 포도트리 연결 118,423,994,784원(재작성; 최초 131,801,068,796원). 사업부문 자체 매출은 2018-01~08 14,734백만원만 공시됨(카카오페이지 2018 연결감사보고서 주석 37)</t>
        </is>
      </c>
      <c r="BA58" s="41" t="inlineStr">
        <is>
          <t>2018(이전 연도): 187,577,542,780원; 2019: 257,062,165,134원; 2020: 359,064,417,522원 (카카오페이지 연결, 사업부문 통합 후); 최근 2025: 카카오엔터테인먼트 Story 부문 440,176,550천원 (연결 전체 1,738,384,672,902원)</t>
        </is>
      </c>
      <c r="BB58" s="41" t="inlineStr">
        <is>
          <t>2016: 미확인 (사업부문 미공시) — 참고: 포도트리 연결 영업이익 502,164,541원; 2017: 미확인 — 참고: 포도트리 연결 영업이익 3,317,241,613원</t>
        </is>
      </c>
      <c r="BC58" s="41" t="inlineStr">
        <is>
          <t>2018: 12,637,927,225원; 2019: 30,564,869,666원; 2020: 40,739,837,200원 (카카오페이지 연결); 최근 2025: Story 부문 영업이익 미공시 — 참고: 카카오엔터테인먼트 연결 영업이익 61,952,211,276원</t>
        </is>
      </c>
      <c r="BD58" s="41" t="inlineStr">
        <is>
          <t>사업양수라 대상 법인 실적이 없고 사업부문 단독 실적은 2018-01~08 매출(14,734백만원)만 공시돼, 운영사이자 양수 주체인 포도트리(카카오페이지)의 K-IFRS 연결 실적(12월 결산, 원)을 대리지표로 씀: 2016·2017은 카카오페이지 2017 연결감사보고서(최초 20180406002349, 정정 20190410000806 — 2017년 영업수익을 순액으로 재작성해 131,801,068,796→118,423,994,784원), 2018은 20190411000196, 2019는 20200331000581, 2020은 20210401000639. 2021년 카카오엠 합병 후에는 카카오엔터테인먼트 연결감사보고서 주석 6의 Story 부문 매출(천원; 2021 484,796,064, 2022 558,891,441, 2023 530,724,078, 2024 497,138,335, 2025 440,176,550)을 씀 — Story에는 다음웹툰·인수 CP·Tapas 등이 포함돼 원 사업부문보다 범위가 넓음. 2018 이전과 이후 수치에는 사업부문 이전 효과와 CP 인수 효과가 섞여 있음.</t>
        </is>
      </c>
      <c r="BE58" s="41" t="inlineStr">
        <is>
          <t>2018-05-10 카카오 2018년 1분기 실적 보도자료: 기타 콘텐츠 매출이 '카카오재팬의 픽코마와 카카오페이지의 유료 가입자 증가'로 전년 동기 대비 62% 증가한 538억원, 카카오페이지는 유명 IP 기반 소설·만화 공동제작으로 콘텐츠 확보 계획; 2018-08-01 카카오 보도자료(사명 변경): 이진수 대표 '웹소설, 웹툰, 영상으로 이어지는 새로운 비즈니스 모델' 제시; 2018-06-04 더벨: 포도트리 IPO 추진과 함께 '카카오 콘텐츠 재편 중심축'으로 평가. 어닝콜 녹취록은 없음(카카오 IR 음성만 제공)</t>
        </is>
      </c>
      <c r="BF58" s="40" t="inlineStr">
        <is>
          <t>부분</t>
        </is>
      </c>
      <c r="BG58" s="40" t="inlineStr">
        <is>
          <t>2026-10-26</t>
        </is>
      </c>
    </row>
    <row r="59" ht="72" customHeight="1">
      <c r="A59" s="40" t="inlineStr">
        <is>
          <t>K026</t>
        </is>
      </c>
      <c r="B59" s="40" t="inlineStr">
        <is>
          <t>Kakao</t>
        </is>
      </c>
      <c r="C59" s="40" t="inlineStr">
        <is>
          <t>2018-05-08</t>
        </is>
      </c>
      <c r="D59" s="41" t="inlineStr">
        <is>
          <t>Play M Entertainment Corp.</t>
        </is>
      </c>
      <c r="E59" s="40" t="n">
        <v>136</v>
      </c>
      <c r="F59" s="40" t="inlineStr">
        <is>
          <t>False</t>
        </is>
      </c>
      <c r="G59" s="40" t="n"/>
      <c r="H59" s="40" t="inlineStr">
        <is>
          <t>MA②</t>
        </is>
      </c>
      <c r="I59" s="40" t="inlineStr">
        <is>
          <t>MA②</t>
        </is>
      </c>
      <c r="J59" s="40" t="inlineStr">
        <is>
          <t>같음</t>
        </is>
      </c>
      <c r="K59" s="40" t="inlineStr">
        <is>
          <t>있음</t>
        </is>
      </c>
      <c r="L59" s="40" t="inlineStr">
        <is>
          <t>일치</t>
        </is>
      </c>
      <c r="M59" s="40" t="inlineStr">
        <is>
          <t>편입 후</t>
        </is>
      </c>
      <c r="N59" s="40" t="inlineStr">
        <is>
          <t>Closed</t>
        </is>
      </c>
      <c r="O59" s="42" t="n">
        <v>3.26</v>
      </c>
      <c r="P59" s="41" t="inlineStr">
        <is>
          <t>Kakao M Corp.</t>
        </is>
      </c>
      <c r="Q59" s="41" t="inlineStr">
        <is>
          <t>-</t>
        </is>
      </c>
      <c r="R59" s="41" t="inlineStr">
        <is>
          <t>Kakao M Corp. (KOSDAQ:A016170) acquired remaining 30% stake in Plan A Co., Ltd. for KRW 3.5 billion on May 2, 2018. Under the transaction, Kakao M Corp. acquired 3,000 shares at KRW 1,171,000 per share. Post acquisition, Kakao M Corp. hold 100% stake in Plan A Co., Ltd.</t>
        </is>
      </c>
      <c r="S59" s="41" t="inlineStr">
        <is>
          <t>Music &amp; Fan Entertainment</t>
        </is>
      </c>
      <c r="T59" s="41" t="inlineStr">
        <is>
          <t>Music / Artist Management</t>
        </is>
      </c>
      <c r="U59" s="41" t="inlineStr">
        <is>
          <t>MA-1 그룹이 매수자</t>
        </is>
      </c>
      <c r="V59" s="41" t="inlineStr">
        <is>
          <t>기존 자회사 잔여지분</t>
        </is>
      </c>
      <c r="W59" s="41" t="inlineStr">
        <is>
          <t>MA② 기존 지분 확대</t>
        </is>
      </c>
      <c r="X59" s="41" t="n"/>
      <c r="Y59" s="40" t="inlineStr">
        <is>
          <t>False</t>
        </is>
      </c>
      <c r="Z59" s="41" t="inlineStr">
        <is>
          <t>MA② 기존 지분 확대</t>
        </is>
      </c>
      <c r="AA59" s="41" t="inlineStr">
        <is>
          <t>편입 후 (매수자 ㈜카카오엠(구 로엔엔터테인먼트)은 2016-03-16 카카오 인수 완료 뒤 카카오의 연결 종속회사였고, 플랜에이엔터테인먼트는 카카오엠이 70% 보유한 연결 종속회사였다. 근거: 카카오 2017 사업보고서 연결주석 종속기업 표 '플랜에이엔터테인먼트 7,000주 70.0%', 접수번호 20180330002462)</t>
        </is>
      </c>
      <c r="AB59" s="41" t="inlineStr">
        <is>
          <t>완료 (2018-05-02, 주식대금 납입기일)</t>
        </is>
      </c>
      <c r="AC59" s="41" t="inlineStr">
        <is>
          <t>3,513,000,000원 (보통주 3,000주 × 1,171,000원)</t>
        </is>
      </c>
      <c r="AD59" s="41" t="inlineStr">
        <is>
          <t>원자료와 일치</t>
        </is>
      </c>
      <c r="AE59" s="41" t="inlineStr">
        <is>
          <t>2018-05-08</t>
        </is>
      </c>
      <c r="AF59" s="41" t="inlineStr">
        <is>
          <t>기준 분류 유지: 카카오엠이 이미 70%를 보유하던 연결 종속회사의 잔여 30%를 사서 100%가 됐다. 원자료 대상회사명 'Play M Entertainment'는 플랜에이엔터테인먼트가 2019년에 바꾼 사명(㈜플레이엠엔터테인먼트, 카카오엠 2019 연결감사보고서 주석)이고, 현재 사명은 ㈜아이에스티엔터테인먼트다. 원자료 설명란의 금액 'KRW 3.5 billion'은 공시 금액 3,513,000,000원을 반올림한 값이다. 원자료에는 매도자가 '-'로 비어 있으나, 공시를 보면 이 30%는 2018-01-31 사내이사를 사임한 최진호가 보유한 주식이었다.</t>
        </is>
      </c>
      <c r="AG59" s="41" t="inlineStr">
        <is>
          <t>같은 묶음의 K008(2015-11-25, 로엔의 플랜에이 70% 인수)의 후속 단계이며, 이 거래로 플랜에이가 100% 자회사가 됐다. 이후 K019(2019-02, 페이브엔터테인먼트 잔여 20% 취득)로 이어진다. 카카오엠은 2019-02-08 플랜에이가 페이브를 흡수합병하도록 결의했으므로, K026과 K019는 레이블 소수지분을 정리한 뒤 합병한 흐름의 일부다. 이 거래의 공시는 플랜에이의 공정거래법상 '최대주주등의주식보유변동'(2018-05-08)뿐이다. 카카오엠(당시 상장사)의 타법인주식취득 공시는 2018-04~06 공시 목록에서 찾지 못했다(규모가 작아 의무공시 기준에 미달한 것으로 보인다). 플랜에이는 2020년 이전에는 외부감사 대상이 아니어서, 2016·2017 실적은 지배회사 연결주석의 종속기업 요약재무(매출·순이익만)로만 확인했다. 영업이익과 2018 연간 실적, 인수 목적 문장은 미확인이다. 인수 전인 2017년에 카카오엠은 플랜에이 관련 영업권 3,929,955천원을 손상 처리했다(K008 평가와 직결되는 사실). 2025-02-04 카카오엔터테인먼트는 아이에스티엔터테인먼트(구 플랜에이) 100%를 비욘드뮤직에 26,700,000천원에 매각했고, 이로써 대상회사가 그룹 밖으로 나갔다. 2019년 이후 실적에는 페이브(2019)·크래커엔터테인먼트(2021) 합병분이 섞여 있어 플랜에이 단독 성과로 볼 수 없다.</t>
        </is>
      </c>
      <c r="AH59" s="41" t="inlineStr">
        <is>
          <t>㈜카카오엠(구 ㈜로엔엔터테인먼트, 2018-03 사명 변경; 카카오의 상장 자회사, KOSDAQ 016170)</t>
        </is>
      </c>
      <c r="AI59" s="41" t="inlineStr">
        <is>
          <t>미확인 (인수 목적을 밝힌 공시·보도자료를 찾지 못함. 유일한 공시인 플랜에이 '최대주주등의주식보유변동'에는 목적 기재란이 없음)</t>
        </is>
      </c>
      <c r="AJ59" s="41" t="inlineStr">
        <is>
          <t>멜론 중심의 음원 유통·서비스 사업. 2017년 연결 매출 580,333백만원 중 콘텐츠매출(음원제공 및 온라인음원서비스, MelOn) 80.93%, 상품(CD 외) 9.00%, 제품(CD 외) 3.91%, 기타 6.17% (카카오엠 2017 사업보고서 II. 사업의 내용). 스타쉽·킹콩·플랜에이 등 연예매니지먼트·음반제작 종속회사를 보유</t>
        </is>
      </c>
      <c r="AK59" s="41" t="inlineStr">
        <is>
          <t>핵심</t>
        </is>
      </c>
      <c r="AL59" s="41" t="inlineStr">
        <is>
          <t>플랜에이는 에이핑크 등이 소속된 음반제작·매니지먼트 회사이며, 카카오엠이 이미 운영하던 5개 독립 레이블(페이브·크래커·스타쉽·플랜에이·문화인, 카카오엠 2018.1Q 분기보고서) 가운데 하나다. 따라서 카카오엠 기준으로는 핵심 사업 안에서 지분을 정리한 거래다. 그룹 정점인 ㈜카카오 기준으로는 플랫폼에 공급되는 음악 콘텐츠 사업이므로 인접에 해당한다.</t>
        </is>
      </c>
      <c r="AM59" s="41" t="inlineStr">
        <is>
          <t>543,107,138천원 (㈜카카오엠 연결, 2017-12-31; 자본총계 352,581,808천원; 카카오엠 2017 사업보고서 요약연결재무정보)</t>
        </is>
      </c>
      <c r="AN59" s="41" t="inlineStr">
        <is>
          <t>6,349,428,454,887원 (㈜카카오 연결, 2017-12-31; 카카오 2017 사업보고서 요약재무정보)</t>
        </is>
      </c>
      <c r="AO59" s="41" t="inlineStr">
        <is>
          <t>계산: 0.65 (3,513,000,000원 ÷ 카카오엠 연결 자산총계 543,107,138천원, 2017-12-31)</t>
        </is>
      </c>
      <c r="AP59" s="41" t="inlineStr">
        <is>
          <t>계산: 1.00 (3,513,000,000원 ÷ 카카오엠 연결 자본총계 352,581,808천원, 2017-12-31)</t>
        </is>
      </c>
      <c r="AQ59" s="41" t="inlineStr">
        <is>
          <t>추정: 약 2조 2,850억원 (카카오엠 1개월 거래량가중평균주가 90,344원(2018-04-17~05-16) × 발행주식 25,291,705주. 발표 직전 거래일인 2018-05-04의 종가는 확보하지 못함. 참고: 2018-05-16 종가 95,900원 기준으로는 약 2조 4,255억원)</t>
        </is>
      </c>
      <c r="AR59" s="41" t="inlineStr">
        <is>
          <t>인수 주체 카카오엠의 2017-12-31 연결 자산·자본은 2017 사업보고서(접수번호 20180330003970), 지배회사 카카오의 2017-12-31 연결 자산총계는 2017 사업보고서(20180330002462)에서 가져왔다. 주가는 카카오엠 회사합병결정 주요사항보고서(20180517000211)의 기준주가 산정 내역이고, 발행주식수는 카카오엠 2018.1Q 분기보고서(20180515001466)의 25,291,705주다. 카카오엠은 2018-09 카카오에 합병되며 상장폐지돼 Yahoo Finance(016170.KQ)에 시세가 없다.</t>
        </is>
      </c>
      <c r="AS59" s="41" t="inlineStr">
        <is>
          <t>KOSDAQ:016170</t>
        </is>
      </c>
      <c r="AT59" s="41" t="inlineStr">
        <is>
          <t>인수 주체 카카오엠이 당시 코스닥 상장사였다(2018-09 카카오 흡수합병으로 상장폐지). 시세를 얻기 어려우면 지배회사 ㈜카카오(KRX:035720)로 대신한다. 대상회사 플랜에이는 비상장이다. 다만 거래 규모가 카카오엠 자산의 0.65%로 작고, 공시 9일 뒤인 2018-05-17 카카오–카카오엠 합병 결정이 발표돼 주가 반응 분석 대상으로는 부적합하다.</t>
        </is>
      </c>
      <c r="AU59" s="41" t="inlineStr">
        <is>
          <t>2018-05-08 (DART, 플랜에이엔터테인먼트의 공정거래법상 '최대주주등의주식보유변동' 공시. 인수설 보도는 찾지 못함)</t>
        </is>
      </c>
      <c r="AV59" s="41" t="inlineStr">
        <is>
          <t>2011-01: 대상회사 설립(카카오 2019 사업보고서 종속회사 표의 설립일, 이후 플랜에이엔터테인먼트로 사명 변경); 2015-11: 로엔엔터테인먼트가 70% 취득(K008); 2016-03-16: 카카오가 로엔 인수 완료, 플랜에이도 카카오 계열로 편입; 2016: 매출 78.9억원·순이익 6.8억원; 2017: 매출 92.9억원·순이익 7.0억원; 2017-12: 카카오엠이 플랜에이 관련 영업권 3,929,955천원 손상(장부금액 4,207,556→277,601천원); 2018-01-31: 30% 보유자 최진호 사내이사 사임; 2018-03: 로엔이 카카오엠으로 사명 변경</t>
        </is>
      </c>
      <c r="AW59" s="41" t="inlineStr">
        <is>
          <t>2018-05-17: 카카오–카카오엠 합병 결정; 2018-09-03: 카카오가 카카오엠을 흡수합병, 플랜에이 100%가 ㈜카카오로 이전; 2018-11-01: 신설 ㈜카카오엠(구 이엔컴퍼니)으로 이전; 2019-02-08: 플랜에이가 페이브엔터테인먼트 간이합병 결의(2019-04-01 합병, K019); 2019: 사명을 ㈜플레이엠엔터테인먼트로 변경; 2021-03-02: 카카오엠이 카카오페이지와 합병하면서 플레이엠 주식이 합병 법인으로 이전; 2021-09-16: 플레이엠이 크래커엔터테인먼트 흡수합병 결정, 이후 사명 ㈜아이에스티엔터테인먼트; 2022-03-29: 유상증자 결정; 2025-02-04: 카카오엔터테인먼트가 아이에스티엔터테인먼트 500,000주(100%)를 ㈜비욘드뮤직에 26,700,000천원(주당 53,400원)에 매각, 그룹 이탈; 2025: 매출 39.5억원·영업손실 33.9억원</t>
        </is>
      </c>
      <c r="AX59" s="41" t="inlineStr">
        <is>
          <t>있음 (인수 전: 2017년 카카오엠 연결재무제표에서 플랜에이 관련 영업권 3,929,955천원 손상, 카카오엠 2017 사업보고서 연결주석 영업권 절, 접수번호 20180330003970). 인수 후: 확인 안 됨 (카카오엠 2019 연결감사보고서 영업권 표에 플랜에이가 따로 표시되지 않음. 카카오엔터테인먼트의 2021년 이후 투자주식 손상과 2025 매각손익은 보지 않음)</t>
        </is>
      </c>
      <c r="AY59" s="41" t="inlineStr">
        <is>
          <t>수집·검토 기록에 인수 뒤 손상이 적혀 있음</t>
        </is>
      </c>
      <c r="AZ59" s="41" t="inlineStr">
        <is>
          <t>2016: 7,892,275천원; 2017: 9,294,546천원</t>
        </is>
      </c>
      <c r="BA59" s="41" t="inlineStr">
        <is>
          <t>2018: 미확인 (연간 값 미공시; 카카오 2018 사업보고서 요약재무는 연결편입 이후 기간의 1,534,796천원만 표시); 2019: 11,683,172,002원; 2020: 16,124,173,262원; 2025(최근): 3,946,491,923원 (2024: 26,264,809,529원)</t>
        </is>
      </c>
      <c r="BB59" s="41" t="inlineStr">
        <is>
          <t>미확인 (영업이익 미공시. 참고 순이익: 2016: 676,398천원; 2017: 703,149천원)</t>
        </is>
      </c>
      <c r="BC59" s="41" t="inlineStr">
        <is>
          <t>2018: 미확인; 2019: 409,785,075원; 2020: (1,402,950,418)원; 2025(최근): (3,389,411,069)원 (2024: (4,650,826,658)원)</t>
        </is>
      </c>
      <c r="BD59" s="41" t="inlineStr">
        <is>
          <t>인수 전: 카카오엠 2017 사업보고서 연결재무제표 주석의 종속기업 요약재무(K-IFRS, 12월 결산, 천원; 2017 당기·2016 전기). 인수 후: 대상회사 별도 감사보고서(아이에스티엔터테인먼트(구 플랜에이·플레이엠) 2020 감사보고서 20210330000166의 2019·2020 값, 2025 감사보고서 20260402001051의 2024·2025 값; K019 수집 기록에서 확인한 값을 재사용). 2019년부터 페이브, 2021년 하반기부터 크래커엔터테인먼트 합병분이 포함되며, 2025 실적은 그룹 매각 후의 값이다.</t>
        </is>
      </c>
      <c r="BE59" s="41" t="inlineStr">
        <is>
          <t>미확인 (거래 규모가 35억원이어서 카카오엠·카카오 실적발표에서 이 거래를 다룬 언급을 찾지 않음. 참고로 카카오엠 2018.1Q 분기보고서는 '5개 독립 Label' 운영을 기재)</t>
        </is>
      </c>
      <c r="BF59" s="40" t="inlineStr">
        <is>
          <t>부분</t>
        </is>
      </c>
      <c r="BG59" s="40" t="inlineStr">
        <is>
          <t>2026-10-31</t>
        </is>
      </c>
    </row>
    <row r="60" ht="72" customHeight="1">
      <c r="A60" s="40" t="inlineStr">
        <is>
          <t>K027</t>
        </is>
      </c>
      <c r="B60" s="40" t="inlineStr">
        <is>
          <t>Kakao</t>
        </is>
      </c>
      <c r="C60" s="40" t="inlineStr">
        <is>
          <t>2018-05-17</t>
        </is>
      </c>
      <c r="D60" s="41" t="inlineStr">
        <is>
          <t>Kakao M Corp.</t>
        </is>
      </c>
      <c r="E60" s="40" t="n">
        <v>8</v>
      </c>
      <c r="F60" s="40" t="inlineStr">
        <is>
          <t>True</t>
        </is>
      </c>
      <c r="G60" s="40" t="n"/>
      <c r="H60" s="40" t="inlineStr">
        <is>
          <t>MA②</t>
        </is>
      </c>
      <c r="I60" s="40" t="inlineStr">
        <is>
          <t>MA②</t>
        </is>
      </c>
      <c r="J60" s="40" t="inlineStr">
        <is>
          <t>같음</t>
        </is>
      </c>
      <c r="K60" s="40" t="inlineStr">
        <is>
          <t>있음</t>
        </is>
      </c>
      <c r="L60" s="40" t="inlineStr">
        <is>
          <t>기타</t>
        </is>
      </c>
      <c r="M60" s="40" t="inlineStr">
        <is>
          <t>편입 후</t>
        </is>
      </c>
      <c r="N60" s="40" t="inlineStr">
        <is>
          <t>Closed</t>
        </is>
      </c>
      <c r="O60" s="42" t="n">
        <v>766.76</v>
      </c>
      <c r="P60" s="41" t="inlineStr">
        <is>
          <t>Kakao Corp. (KOSE:A035720)</t>
        </is>
      </c>
      <c r="Q60" s="41" t="inlineStr">
        <is>
          <t>-</t>
        </is>
      </c>
      <c r="R60" s="41" t="inlineStr">
        <is>
          <t>Kakao Corp. (KOSE:A035720) agreed to acquire remaining 23.6% in Kakao M Corp. (KOSDAQ:A016170) for approximately KRW 830 billion on May 17, 2018. A merger agreement is expected to be signed on May 18, 2018. As per terms, 0.8023366 shares of Kakao Corp. will be issued as consideration for every one share in Kakao M Corp and thus, 7 million new shares of Kakao Corp. will be issued. The largest shareholder of Kakao Corp., Beom-Soo Kim and his specially related parties collectively hold a 31.94% stake and post-merger, they will remain the largest shareholder in Kakao Corp. and will hold 29.23%. Post completion of merger, Kakao Corp. will be the surviving entity and Kakao M Corp. will cease to exist. The transaction will terminate if any required authorizations or approvals of relevant government authorities is denied, or such events occur.
The deal is subject to approval from Board of Directors of Kakao Corp. due on July 5, 2018. The Board of Directors resolved the deal on May 17, 2018. The shareholders can file dissent for the merger from June 4, 2018 to June 18, 2018 and creditors can object the deal from July 6, 2018 to August 7, 2018. On July 5, 2018, the shareholders of Kakao M Corp. and Board of Kakao Corp. approved the transaction. New shares will be listed on September 18, 2018. As on July 26, 2018, Kakao Corp. resolved not to use the rights of merger contract termination through stock option exercise request. It is expected that the merger will increase shareholder value and have a positive effect on the finances and business of Kakao Corp.</t>
        </is>
      </c>
      <c r="S60" s="41" t="inlineStr">
        <is>
          <t>Content Production &amp; Investment</t>
        </is>
      </c>
      <c r="T60" s="41" t="inlineStr">
        <is>
          <t>Content Investment / Distribution</t>
        </is>
      </c>
      <c r="U60" s="41" t="inlineStr">
        <is>
          <t>MA-1 그룹이 매수자</t>
        </is>
      </c>
      <c r="V60" s="41" t="inlineStr">
        <is>
          <t>기존 자회사 잔여지분</t>
        </is>
      </c>
      <c r="W60" s="41" t="inlineStr">
        <is>
          <t>MA② 기존 지분 확대</t>
        </is>
      </c>
      <c r="X60" s="41" t="n"/>
      <c r="Y60" s="40" t="inlineStr">
        <is>
          <t>False</t>
        </is>
      </c>
      <c r="Z60" s="41" t="inlineStr">
        <is>
          <t>MA② 기존 지분 확대</t>
        </is>
      </c>
      <c r="AA60" s="41" t="inlineStr">
        <is>
          <t>편입 후 (카카오엠(구 로엔)은 2016-03-16부터 카카오 종속회사, 거래 당시 카카오 76.40%·특수관계인 포함 76.42%)</t>
        </is>
      </c>
      <c r="AB60" s="41" t="inlineStr">
        <is>
          <t>완료 (2018-09-01 합병기일; 2018-09-03 합병등기, 2018-09-18 합병신주 상장)</t>
        </is>
      </c>
      <c r="AC60" s="41" t="inlineStr">
        <is>
          <t>합병신주 7,092,884주(정정 후; 최초 공시 7,012,650주. 합병비율 1:0.8023366, 합병가액 카카오 115,808원·카카오엠 92,917원). 이 중 4,228,304주는 카카오 보유 포합주식 일부(2,870,926주분)·주식매수청구로 생긴 카카오엠 자기주식·단주에 배정돼 카카오 자기주식이 됨. 외부주주 23.6%(5,969,359주)에 대한 실질 대가 = 주식매수청구 현금 222,672,546,642원(2,396,622주×92,911원) + 외부주주 교부 합병신주 2,864,580주(합병가액 기준 331,741,280,640원) = 554,413,827,282원(계산)</t>
        </is>
      </c>
      <c r="AD60" s="41" t="inlineStr">
        <is>
          <t>원자료(766.76)는 합병신주 전체를 주가로 환산한 명목 금액과 맞음(7,092,884주×115,808원=821,412,710,272원 ≈ 758.8, 원자료 설명란 'KRW 830 billion'↔766.76에서 역산한 약 1,082.5원/달러 적용, ±10% 이내). 외부주주 실질 대가 기준으로는 약 512.2(554,413,827,282원, 같은 환율) — 원자료보다 약 33% 작음</t>
        </is>
      </c>
      <c r="AE60" s="41" t="inlineStr">
        <is>
          <t>2018-05-17</t>
        </is>
      </c>
      <c r="AF60" s="41" t="inlineStr">
        <is>
          <t>분류 유지(MA②): 카카오가 이미 76.4%를 지배하던 카카오엠의 잔여 23.6%를 흡수합병으로 취득. 계열사 합병이라 MA④ 성격도 있지만 대가를 받는 상대방이 외부 소수주주라 MA② 유지. 금액 정정 제안: 원자료 value(766.76)는 카카오가 자기 보유 카카오엠 주식(포합주식) 일부에 배정해 곧바로 자기주식이 된 신주까지 포함한 명목값. 소수주주에게 실제 넘어간 대가는 현금 2,227억원 + 신주 2,864,580주로 약 5,544억원(약 512백만 달러). 원자료 설명란의 '0.8023366', '23.6%'는 공시와 일치하고, 최대주주(김범수 외 특수관계인) 지분 '31.94% → 29.23%'는 최초 주요사항보고서(31.94%→29.26%)와 정정 증권신고서(31.95%→29.23%) 값을 섞은 것으로 실질 차이는 없음. 원자료 sellers '-'는 카카오엠 소수주주(주식매수청구 359명 포함).</t>
        </is>
      </c>
      <c r="AG60" s="41" t="inlineStr">
        <is>
          <t>K009(2016 76.4% 인수)의 후속 단계로 로엔 계보 법인이 소멸한 거래. 형태: 카카오 측 소규모합병(이사회로 주총 갈음, 주식매수청구권 없음), 카카오엠 측 2018-07-05 임시주총 승인. 카카오엠 주주 359명이 주식매수청구(2,396,622주, 222,672,546,642원 — 계약상 해제 기준 1,000억원 초과)했으나 2018-07-26 양사가 해제권 불행사 결정, 2018-08-24 카카오엠 보유 현금으로 지급. 합병 직후 계획대로 음악·영상 콘텐츠 사업(투자유통·라이선스·제작·공연·영상·뉴미디어)을 신설 ㈜카카오엠(2018-08-08 ㈜이엔컴퍼니 설립, 09-03 사명 변경)에 순자산 512,774,000,000원으로 현물출자(2018-11-01)하고 멜론은 카카오 본사에 남김 → K036의 대상회사는 이 신설 카카오엠으로 다른 법인. 합병 증권신고서는 인수 후 성과에 대해 '지금껏 당사가 계획한 만큼의 성장을 이루어내지 못한 것도 사실'이라고 기재(분리된 법인 간 협업·자산 활용 제약). 조사 한계: 멜론 사업 영업이익은 합병 후 공시되지 않음; 어닝콜 녹취록 미확인.</t>
        </is>
      </c>
      <c r="AH60" s="41" t="inlineStr">
        <is>
          <t>㈜카카오 (그룹 지배회사, 유가증권시장 상장)</t>
        </is>
      </c>
      <c r="AI60" s="41" t="inlineStr">
        <is>
          <t>"카카오는 카카오엠 합병을 통해 플랫폼 경쟁력을 강화하고 사업의 전문성을 제고하고자 합니다" / "카카오톡과 멜론의 강 결합을 통해 사용자 확대와 차별화된 서비스로 음악 시장의 주도권을 강화" (주요사항보고서 회사합병결정, 합병목적)</t>
        </is>
      </c>
      <c r="AJ60" s="41" t="inlineStr">
        <is>
          <t>모바일 플랫폼(카카오톡)·포털 광고와 콘텐츠. 2017년 연결 매출 1,972,326백만원 — 광고 플랫폼 30.2%, 콘텐츠 플랫폼 50.0%(게임 342,037·뮤직 478,540·기타 164,896백만원), 기타 19.8% (2017 사업보고서, 4Q18 Fact Sheet)</t>
        </is>
      </c>
      <c r="AK60" s="41" t="inlineStr">
        <is>
          <t>핵심</t>
        </is>
      </c>
      <c r="AL60" s="41" t="inlineStr">
        <is>
          <t>2017년 카카오 연결 매출의 24.3%(478,540/1,972,326백만원)가 이미 연결된 카카오엠의 뮤직 콘텐츠로, 대상 사업이 인수 주체의 주력 매출원 중 하나. 인수 주체가 그룹 정점 회사 자신이라 그룹 기준도 같음.</t>
        </is>
      </c>
      <c r="AM60" s="41" t="inlineStr">
        <is>
          <t>6,349,428,454,887원 (카카오 연결, 2017-12-31; 2017 사업보고서)</t>
        </is>
      </c>
      <c r="AN60" s="41" t="inlineStr">
        <is>
          <t>acq_total_assets와 같음 (인수 주체가 상장 지배회사 자신)</t>
        </is>
      </c>
      <c r="AO60" s="41" t="inlineStr">
        <is>
          <t>계산: 8.73 (외부주주 실질 대가 554,413,827,282원 / 2017-12-31 연결 총자산 6,349,428,454,887원); 참고: 합병신주 전체 821,412,710,272원 기준 12.94</t>
        </is>
      </c>
      <c r="AP60" s="41" t="inlineStr">
        <is>
          <t>계산: 12.30 (554,413,827,282원 / 2017-12-31 연결 자기자본 4,507,819,805,367원); 참고: 합병신주 전체 기준 18.22</t>
        </is>
      </c>
      <c r="AQ60" s="41" t="inlineStr">
        <is>
          <t>계산: 8,925,417,774,000원 (이사회 전일 2018-05-16 종가 117,000원 × 발행주식 76,285,622주; 종가는 주요사항보고서, 주식수는 합병 증권신고서)</t>
        </is>
      </c>
      <c r="AR60" s="41" t="inlineStr">
        <is>
          <t>총자산·자기자본은 카카오 2017 사업보고서 요약연결재무정보(20180330002462; 2018 사업보고서의 재작성 2017 자기자본은 4,462,922,772,296원). 주가·합병가액은 주요사항보고서(20180517000209), 신주 수·포합주식 처리는 정정 증권신고서(20180531001702)와 카카오 2019년 3분기보고서 주석(합병신주 중 4,228,304주 자기주식화), 주식매수청구는 증권발행실적보고서(20180903000176).</t>
        </is>
      </c>
      <c r="AS60" s="41" t="inlineStr">
        <is>
          <t>KRX:035720</t>
        </is>
      </c>
      <c r="AT60" s="41" t="inlineStr">
        <is>
          <t>인수 주체 카카오(유가증권시장). 대상회사 카카오엠도 코스닥 상장(KRX:016170): 2018-05-16 종가 95,900원·시가총액 2,425,474,509,500원(계산), 05-17 종가 98,100원; 2018-08-30부터 매매거래정지 후 합병으로 상장폐지.</t>
        </is>
      </c>
      <c r="AU60" s="41" t="inlineStr">
        <is>
          <t>2018-05-17: DART 주요사항보고서(회사합병결정; 카카오·카카오엠 동시), 카카오엠 주권매매거래정지(합병), 카카오 보도자료 '카카오, 자회사 카카오M과 합병'. 사전 보도·조회공시는 공시 목록에서 확인되지 않음.</t>
        </is>
      </c>
      <c r="AV60" s="41" t="inlineStr">
        <is>
          <t>2016-03-16: 카카오가 로엔 76.4% 인수(K009); 2016-04: 로엔 주식 교환대상 교환사채 2,300억원 발행; 2016-12~2018-01: 카카오톡 프로필뮤직·멜론 플레이어·카카오멜론으로 연동 강화; 2016→2017: 카카오엠 연결 매출 450,646→580,333백만원, 영업이익 79,910→102,737백만원, 멜론 유료회원 465만명(2017); 2018-03: ㈜카카오엠으로 상호 변경·대표 이제욱 취임; 2018-04-18: 카카오페이지 사업부문 포도트리 현물출자 결정(그룹 콘텐츠 사업 재편); 2018-06-27: 카카오엠이 BH엔터테인먼트·제이와이드컴퍼니·레디엔터테인먼트 일부 지분 인수 계약(풍문 해명 공시)</t>
        </is>
      </c>
      <c r="AW60" s="41" t="inlineStr">
        <is>
          <t>2018-07-05: 카카오엠 임시주총 합병 승인(카카오는 같은 날 이사회 승인으로 주총 갈음); 2018-07-26: 주식매수청구 2,226.7억원에도 계약 해제권 불행사; 2018-08-24: 주식매수대금 지급; 2018-09-01: 합병(카카오 존속), 09-03 합병등기, 09-18 신주 상장; 2018-09-11: 음악·영상 사업을 신설 카카오엠에 현물출자 결정(512,774백만원, 이행 예정일 11-01) — 음악서비스 영업권 228,714백만원 이전; 2019~2023: 음악서비스(멜론) 영업권 연속 손상으로 전액 상각; 2021-03: 신설 카카오엠이 카카오페이지에 흡수합병돼 카카오엔터테인먼트 출범(합병결정상 합병기일 2021-03-01, 주식 변동 공시·감사보고서상 2021-03-02); 2021-07-01: 멜론 사업부문 물적분할(㈜멜론컴퍼니); 2021-09-01: 카카오엔터테인먼트가 멜론컴퍼니 흡수합병; 2023: 카카오 연결에 SM엔터테인먼트 편입(뮤직 매출 급증)</t>
        </is>
      </c>
      <c r="AX60" s="41" t="inlineStr">
        <is>
          <t>있음 (카카오 연결 기준. 로엔 인수로 '음악서비스' 현금창출단위에 영업권 1,463,653,020천원 인식(2016). 2017말 1,459,418,129천원, 2018 기초 재분류 후 1,446,306,714천원(13,111,415천원은 '엔터테인먼트 서비스'로 구분), 2018년 228,714,037천원은 음악·영상 콘텐츠 사업을 신설 카카오엠에 현물출자하며 '엔터테인먼트 서비스'로 이전, 기타조정 +3,691,331천원 → 2018말 1,221,284,008천원. 음악서비스 영업권 손상: 2019 352,732,955천원(+로엔 인수 시 인식한 고객관계 등 무형자산 524억원), 2020 367,976,259천원(공시 설명상 음악서비스·기타모바일서비스 합계 4,178억원), 2021 198,496,072천원, 2022 70,717,921천원, 2023 231,360,801천원('멜론 사업부 231,361백만원') — 누계 1,221,284,008천원으로 2018년말 음악서비스 영업권 전액. 사유(2019·2020 주석): '시장환경의 변화와 권리비용 징수규정 변경에 따른 수익성 저하'. 문서: 카카오 2016~2024 사업보고서 연결재무제표 주석(무형자산·영업권 손상검사). 로엔 인수·합병 시 인식한 브랜드 249,063백만원(비한정 내용연수, 2020 주석)의 손상 여부는 2019~2024 주석에서 찾지 못함)</t>
        </is>
      </c>
      <c r="AY60" s="41" t="inlineStr">
        <is>
          <t>수집·검토 기록에 인수 뒤 손상이 적혀 있음</t>
        </is>
      </c>
      <c r="AZ60" s="41" t="inlineStr">
        <is>
          <t>2016: 450,645,544천원; 2017: 580,332,777천원</t>
        </is>
      </c>
      <c r="BA60" s="41" t="inlineStr">
        <is>
          <t>2018(합병 연도): 상반기 300,777,956천원(독립 법인 마지막 공시) / 카카오 IR '뮤직 콘텐츠' 2018 532,850백만원; 2019: 586,592백만원(카카오 IR '뮤직 콘텐츠'); 최근 2024: 1,920,047백만원(카카오 IR '뮤직', SM 포함 — SM 연결 전인 2022는 894,397백만원). 참고: 음악·영상 제작 부문을 넘겨받은 신설 카카오엠 연결 매출 2019 353,008,010천원, 2020 464,713,577천원</t>
        </is>
      </c>
      <c r="BB60" s="41" t="inlineStr">
        <is>
          <t>2016: 79,910,288천원; 2017: 102,737,129천원</t>
        </is>
      </c>
      <c r="BC60" s="41" t="inlineStr">
        <is>
          <t>2018 상반기: 48,531,115천원; 2019 이후 멜론 사업 영업이익은 미공시(미확인). 참고: 신설 카카오엠 연결 영업이익 2019 21,150,150천원, 2020 15,976,957천원</t>
        </is>
      </c>
      <c r="BD60" s="41" t="inlineStr">
        <is>
          <t>합병 전 카카오엠 연결·K-IFRS(2017 사업보고서 20180330003970, 2018 반기보고서 20180814002928). 합병 후에는 법인이 없어 카카오 IR Fact Sheet의 '뮤직(콘텐츠)' 매출을 대리지표로 씀 — 멜론 외 음반유통·매니지먼트 포함, 2021년 분류 변경(2020: 612,634 → 705,324백만원), 2023-Q2부터 SM 연결로 비교 주의(카카오 IR '뮤직(콘텐츠)' 매출(연결, 백만원): 2015 15,397(카카오뮤직, 인수 전); 2016 296,338(2분기부터 로엔 연결); 2017 478,540; 2018 532,850; 2019 586,592; 2020 612,634(2021년 분류 변경 후 705,324); 2021 772,516; 2022 894,397; 2023 1,723,949; 2024 1,920,047(2023-Q2부터 SM엔터테인먼트 연결 포함)). 참고값인 신설 카카오엠은 멜론을 뺀 음악·영상 제작 부문(2019·2020 연결감사보고서 20200320001206, 20210329000924). 사업별 영업이익은 공시되지 않음.</t>
        </is>
      </c>
      <c r="BE60" s="41" t="inlineStr">
        <is>
          <t>2018-05-17 카카오 보도자료: 인수 당시(2015) 매출 3,576억원·유료회원 360만명 → 2017년 5,804억원·465만명; 합병 증권신고서(2018-05-31 정정): '지금껏 당사가 계획한 만큼의 성장을 이루어내지 못한 것도 사실' ; 2020-02-13 카카오 2019년 4분기 실적 보도자료: '뮤직 콘텐츠 부문은 … 전년 동기 대비 9% 증가한 1,533억원' ; 같은 날 실적 보도(비즈워치): 2019년 당기순손실 3,398억원은 일회성 무형자산 손상차손 4,233억원 반영 탓이며 카카오 관계자는 '멜론 영업권 등 일부 무형자산에 대해 손상차손을 인식했기 때문'이라고 설명(기사 재인용). 어닝콜 녹취록은 확인하지 못함</t>
        </is>
      </c>
      <c r="BF60" s="40" t="inlineStr">
        <is>
          <t>완료</t>
        </is>
      </c>
      <c r="BG60" s="40" t="inlineStr">
        <is>
          <t>2026-10-26</t>
        </is>
      </c>
    </row>
    <row r="61" ht="72" customHeight="1">
      <c r="A61" s="40" t="inlineStr">
        <is>
          <t>K028</t>
        </is>
      </c>
      <c r="B61" s="40" t="inlineStr">
        <is>
          <t>Kakao</t>
        </is>
      </c>
      <c r="C61" s="40" t="inlineStr">
        <is>
          <t>2018-08-10</t>
        </is>
      </c>
      <c r="D61" s="41" t="inlineStr">
        <is>
          <t>Sonnori Corp.</t>
        </is>
      </c>
      <c r="E61" s="40" t="n">
        <v>180</v>
      </c>
      <c r="F61" s="40" t="inlineStr">
        <is>
          <t>False</t>
        </is>
      </c>
      <c r="G61" s="40" t="n"/>
      <c r="H61" s="40" t="inlineStr">
        <is>
          <t>MA⑦</t>
        </is>
      </c>
      <c r="I61" s="40" t="inlineStr">
        <is>
          <t>MA⑥</t>
        </is>
      </c>
      <c r="J61" s="40" t="inlineStr">
        <is>
          <t>변경</t>
        </is>
      </c>
      <c r="K61" s="40" t="inlineStr">
        <is>
          <t>해당 없음</t>
        </is>
      </c>
      <c r="L61" s="40" t="inlineStr">
        <is>
          <t>기타</t>
        </is>
      </c>
      <c r="M61" s="40" t="inlineStr">
        <is>
          <t>편입 전</t>
        </is>
      </c>
      <c r="N61" s="40" t="inlineStr">
        <is>
          <t>Closed</t>
        </is>
      </c>
      <c r="O61" s="42" t="n">
        <v>0.108</v>
      </c>
      <c r="P61" s="41" t="inlineStr">
        <is>
          <t>-</t>
        </is>
      </c>
      <c r="Q61" s="41" t="inlineStr">
        <is>
          <t>-</t>
        </is>
      </c>
      <c r="R61" s="41" t="inlineStr">
        <is>
          <t>Wonsool Lee and Myungjin Jeon acquired 12.69% stake in Sonnori Corp. for approximately KRW 120 million on July 25, 2018. A total of 0.051 million shares will be acquired as part of the deal for KRW 2400 per share.</t>
        </is>
      </c>
      <c r="S61" s="41" t="inlineStr">
        <is>
          <t>Gaming &amp; Sport</t>
        </is>
      </c>
      <c r="T61" s="41" t="inlineStr">
        <is>
          <t>Game Development / Operating</t>
        </is>
      </c>
      <c r="U61" s="41" t="inlineStr">
        <is>
          <t>MA-5 매수자 미기재</t>
        </is>
      </c>
      <c r="V61" s="41" t="n"/>
      <c r="W61" s="41" t="inlineStr">
        <is>
          <t>MA⑦ 매수자 미기재</t>
        </is>
      </c>
      <c r="X61" s="41" t="n"/>
      <c r="Y61" s="40" t="inlineStr">
        <is>
          <t>False</t>
        </is>
      </c>
      <c r="Z61" s="41" t="inlineStr">
        <is>
          <t>MA⑥ 외부자 간 거래</t>
        </is>
      </c>
      <c r="AA61" s="41" t="inlineStr">
        <is>
          <t>편입 전 (매수자는 개인 이원술·전명진으로 그룹 법인이 아님. 대상 ㈜손노리는 거래 당시 카카오 기업집단 계열회사이자 카카오게임즈 연결기준 지분법 관계기업(프렌즈게임즈 40.10%)이었고, 2018년 말 프렌즈게임즈가 18.18% 추가 취득해 58.28%가 되면서 비로소 카카오게임즈·카카오의 연결 종속회사로 편입됨: 카카오게임즈 2018 연결감사보고서 20190411001845)</t>
        </is>
      </c>
      <c r="AB61" s="41" t="inlineStr">
        <is>
          <t>미확인 (원자료는 2018-07-25 완료로 기재. 공시·보도로 완료를 확인하지 못함)</t>
        </is>
      </c>
      <c r="AC61" s="41" t="inlineStr">
        <is>
          <t>미확인 (원자료 설명란: 약 1.2억원, 주당 2,400원, 약 5.1만주. 출처로 확인하지 못함)</t>
        </is>
      </c>
      <c r="AD61" s="41" t="inlineStr">
        <is>
          <t>미확인 (원자료 0.108. 원자료 설명의 1.2억원을 2018-07 무렵 약 1,120원/USD로 환산하면 약 0.107로 원자료와 일치하나 금액 자체가 미확인)</t>
        </is>
      </c>
      <c r="AE61" s="41" t="inlineStr">
        <is>
          <t>미확인 (원자료 거래일 2018-07-25, 원자료 날짜 2018-08-10)</t>
        </is>
      </c>
      <c r="AF61" s="41" t="inlineStr">
        <is>
          <t>MA⑦ 매수자 미기재 → MA⑥ 외부자 간 거래로 변경. 근거: 원자료 설명상 매수자는 개인 이원술(손노리 대표이사, 카카오게임즈 2018 연결감사보고서 사업결합 주석)·전명진. 매도자는 출처로 특정하지 못했으나 그룹 측 보유분이 아님: 그룹의 손노리 지분은 프렌즈게임즈 보유 252,036주(40.10%)뿐이었고 이 수치가 2018-03-31·06-30·09-30 기준 기업집단현황공시에서 변동 없음(카카오게임즈는 2018-04-04 보유분 252,036주 전량을 프렌즈게임즈에 처분해 0주). 지분율도 그대로라 손노리의 신주 발행(희석)이 아니라 그룹 밖 주주 간 구주 이전으로 판단. 매도자 신원은 추정: 그룹 밖 기존 주주.</t>
        </is>
      </c>
      <c r="AG61" s="41" t="inlineStr">
        <is>
          <t>대상 'Sonnori Corp.'은 ㈜손노리(구 ㈜로이게임즈, 대표 이원술)다. 같은 묶음 관계: K024(2018-04-04, 카카오게임즈→프렌즈게임즈(현 메타보라)로 손노리 40.10% 이전, MA④), K029(2018-10-25 원자료일, 프렌즈게임즈가 114,284주(18.18%) 추가 취득해 58.28%로 경영권 확보, MA②), K015·K017(메타보라 관련). 이 거래는 그 사이 그룹 밖 개인 간 지분 이동으로, 2022년 이원술 대표가 지분을 되사 계열에서 빠지는 흐름의 전 단계로 볼 수 있음. 2,400원/주는 프렌즈게임즈의 2018-04 취득단가 23,522원의 약 1/10로, 원자료 금액·주식수·지분율 사이에 불일치 소지(12.69%는 총 약 62.9만주 기준 약 7.97만주에 해당하나 설명란은 5.1만주): 원자료 설명 오류 가능성. 손노리는 DART 고유번호 검색에서 찾지 못해(사명 변형·영문 모두 null) 자체 공시·감사보고서를 볼 수 없었고, 국문 웹 검색에서도 2018-07 거래 보도는 찾지 못함. 전명진의 직책 미확인. 소액 거래라 매수자 측 규모·주가 항목은 해당 없음.</t>
        </is>
      </c>
      <c r="AH61" s="41" t="inlineStr">
        <is>
          <t>개인 이원술(㈜손노리 대표이사)·전명진(직책 미확인). 그룹 밖 개인</t>
        </is>
      </c>
      <c r="AI61" s="41" t="inlineStr">
        <is>
          <t>미확인 (공시·보도 없음)</t>
        </is>
      </c>
      <c r="AJ61" s="41" t="inlineStr">
        <is>
          <t>해당 없음 (매수자가 개인)</t>
        </is>
      </c>
      <c r="AK61" s="41" t="inlineStr">
        <is>
          <t>해당 없음</t>
        </is>
      </c>
      <c r="AL61" s="41" t="inlineStr">
        <is>
          <t>매수자가 그룹 법인이 아닌 개인이라 핵심 영역 판정 대상이 아님. 참고로 대상 손노리는 게임 개발사로 카카오게임즈(게임 퍼블리싱)·카카오 기준으로는 인접 영역.</t>
        </is>
      </c>
      <c r="AM61" s="41" t="inlineStr">
        <is>
          <t>해당 없음 (매수자 개인)</t>
        </is>
      </c>
      <c r="AN61" s="41" t="inlineStr">
        <is>
          <t>해당 없음 (매수자 개인, 그룹 지배회사 없음)</t>
        </is>
      </c>
      <c r="AO61" s="41" t="inlineStr">
        <is>
          <t>해당 없음</t>
        </is>
      </c>
      <c r="AP61" s="41" t="inlineStr">
        <is>
          <t>해당 없음</t>
        </is>
      </c>
      <c r="AQ61" s="41" t="inlineStr">
        <is>
          <t>해당 없음</t>
        </is>
      </c>
      <c r="AR61" s="41" t="inlineStr">
        <is>
          <t>매수자가 개인이라 규모 지표 없음. 대상 손노리 규모 참고: 2017말 자산 1,201,479천원·부채 2,015,099천원(완전자본잠식), 카카오게임즈 2017 연결감사보고서 관계기업 요약재무.</t>
        </is>
      </c>
      <c r="AS61" s="41" t="inlineStr">
        <is>
          <t>해당 없음</t>
        </is>
      </c>
      <c r="AT61" s="41" t="inlineStr">
        <is>
          <t>매수자는 개인, 대상 손노리는 비상장. 그룹 측 참고 종목은 카카오(KRX:035720)이나 카카오게임즈는 2018년 당시 비상장(2020-09 코스닥 상장)이고 이 거래는 그룹 거래가 아님.</t>
        </is>
      </c>
      <c r="AU61" s="41" t="inlineStr">
        <is>
          <t>미확인 (공시·보도 찾지 못함. Capital IQ 기록일 2018-08-10)</t>
        </is>
      </c>
      <c r="AV61" s="41" t="inlineStr">
        <is>
          <t>1994: 손노리 '어스토니시아 스토리'로 알려진 개발 스튜디오(게임메카 2003); 2016: 카카오게임즈가 ㈜손노리(구 ㈜로이게임즈) 252,036주(40.10%)를 5,928,510천원에 취득해 관계기업(지분법)으로 처리; 2016: 손노리 매출 99,320천원·순손실 586,040천원; 2017: 순손실 3,737,408천원, 연말 자본 -813,620천원(자본잠식); 2018-04-04: 카카오게임즈가 손노리 252,036주 전량을 프렌즈게임즈에 5,929백만원(주당 23,522원)에 처분(K024)</t>
        </is>
      </c>
      <c r="AW61" s="41" t="inlineStr">
        <is>
          <t>2018-12: 프렌즈게임즈가 손노리 114,284주(18.18%) 추가 취득해 58.28%로 지배력 확보, 카카오게임즈 연결 편입(이전대가 9,928,564천원, 영업권 4,321,718천원)(K029); 2019-02-21: 프렌즈게임즈가 손노리 유상증자에 2,000백만원 참여(보통주 90,909주); 2019말: 프렌즈게임즈 지분 66.71%; 2021말: 메타보라(구 프렌즈게임즈) 지분 53.36%(자본금 378,009,000원); 2022: 메타보라가 손노리 지분을 매각해 연결범위에서 제외, 이원술 대표가 지분 재매입(약 75%)해 카카오 계열에서 제외(MTN 2022-09-08)</t>
        </is>
      </c>
      <c r="AX61" s="41" t="inlineStr">
        <is>
          <t>확인 안 됨 (매수자는 개인으로 해당 없음. 그룹 측 손노리 영업권 손상은 메타보라 2019~2022 연결감사보고서에서 손노리 관련 손상 문구를 찾지 못함, 상세 손상검사 표까지는 보지 못함)</t>
        </is>
      </c>
      <c r="AY61" s="41" t="inlineStr">
        <is>
          <t>매수자가 그룹 계보 밖(MA⑥)이라 그룹의 손상을 따지지 않음</t>
        </is>
      </c>
      <c r="AZ61" s="41" t="inlineStr">
        <is>
          <t>2016: 99,320천원; 2017: 미확인(원문 표에 (898,776)천원으로 음수 기재, 오기 의심)</t>
        </is>
      </c>
      <c r="BA61" s="41" t="inlineStr">
        <is>
          <t>2018: 미확인(연말 편입이라 연결 요약에 '-' 표시); 2019: 1,451,958천원; 2020: 1,415,130천원; 2021: 314,011,930원; 2022(매각 전까지): 55,053천원</t>
        </is>
      </c>
      <c r="BB61" s="41" t="inlineStr">
        <is>
          <t>미확인 (영업이익 공개 자료 없음. 참고 당기순손익 2016: -586,040천원; 2017: -3,737,408천원)</t>
        </is>
      </c>
      <c r="BC61" s="41" t="inlineStr">
        <is>
          <t>미확인 (영업이익 공개 자료 없음. 참고 당기순손익 2019: -1,372,723천원; 2020: 89,866천원; 2021: -1,113,393,650원; 2022(매각 전): -29,275천원)</t>
        </is>
      </c>
      <c r="BD61" s="41" t="inlineStr">
        <is>
          <t>손노리 별도 감사보고서는 DART에서 찾지 못함. 2016·2017은 카카오게임즈 2017 연결감사보고서(20181102000493, 정정본) 관계기업 요약재무, 2019·2020은 메타보라(구 프렌즈게임즈) 2019·2020 연결감사보고서 종속기업 요약재무(천원), 2021은 메타보라 2021 연결감사보고서(원 단위), 2022는 메타보라 2022 연결감사보고서. 모두 K-IFRS, 12월 결산, 매출·당기순손익만 공개.</t>
        </is>
      </c>
      <c r="BE61" s="41" t="inlineStr">
        <is>
          <t>해당 없음 (매수자 개인. 카카오·카카오게임즈 IR에서 이 거래 언급 확인 안 됨)</t>
        </is>
      </c>
      <c r="BF61" s="40" t="inlineStr">
        <is>
          <t>부분</t>
        </is>
      </c>
      <c r="BG61" s="40" t="inlineStr">
        <is>
          <t>2026-10-31</t>
        </is>
      </c>
    </row>
    <row r="62" ht="72" customHeight="1">
      <c r="A62" s="40" t="inlineStr">
        <is>
          <t>K029</t>
        </is>
      </c>
      <c r="B62" s="40" t="inlineStr">
        <is>
          <t>Kakao</t>
        </is>
      </c>
      <c r="C62" s="40" t="inlineStr">
        <is>
          <t>2018-10-25</t>
        </is>
      </c>
      <c r="D62" s="41" t="inlineStr">
        <is>
          <t>Sonnori Corp.</t>
        </is>
      </c>
      <c r="E62" s="40" t="n">
        <v>133</v>
      </c>
      <c r="F62" s="40" t="inlineStr">
        <is>
          <t>False</t>
        </is>
      </c>
      <c r="G62" s="40" t="n"/>
      <c r="H62" s="40" t="inlineStr">
        <is>
          <t>MA②</t>
        </is>
      </c>
      <c r="I62" s="40" t="inlineStr">
        <is>
          <t>MA②</t>
        </is>
      </c>
      <c r="J62" s="40" t="inlineStr">
        <is>
          <t>같음</t>
        </is>
      </c>
      <c r="K62" s="40" t="inlineStr">
        <is>
          <t>있음</t>
        </is>
      </c>
      <c r="L62" s="40" t="inlineStr">
        <is>
          <t>일치</t>
        </is>
      </c>
      <c r="M62" s="40" t="inlineStr">
        <is>
          <t>편입 후</t>
        </is>
      </c>
      <c r="N62" s="40" t="inlineStr">
        <is>
          <t>Closed</t>
        </is>
      </c>
      <c r="O62" s="42" t="n">
        <v>3.52</v>
      </c>
      <c r="P62" s="41" t="inlineStr">
        <is>
          <t>Metabora</t>
        </is>
      </c>
      <c r="Q62" s="41" t="inlineStr">
        <is>
          <t>-</t>
        </is>
      </c>
      <c r="R62" s="41" t="inlineStr">
        <is>
          <t>Friendsgames Co., Ltd. acquired additional 18.18% stake in Sonnori Corp. for KRW 4 billion on October 24, 2018. A total of 0.11 million shares will be acquired as part of the deal for KRW 35,001 per share. Friendsgames will hold 58.28% stake in Sonnori after this deal.</t>
        </is>
      </c>
      <c r="S62" s="41" t="inlineStr">
        <is>
          <t>Gaming &amp; Sport</t>
        </is>
      </c>
      <c r="T62" s="41" t="inlineStr">
        <is>
          <t>Game Development / Operating</t>
        </is>
      </c>
      <c r="U62" s="41" t="inlineStr">
        <is>
          <t>MA-1 그룹이 매수자</t>
        </is>
      </c>
      <c r="V62" s="41" t="inlineStr">
        <is>
          <t>추가지분</t>
        </is>
      </c>
      <c r="W62" s="41" t="inlineStr">
        <is>
          <t>MA② 기존 지분 확대</t>
        </is>
      </c>
      <c r="X62" s="41" t="n"/>
      <c r="Y62" s="40" t="inlineStr">
        <is>
          <t>False</t>
        </is>
      </c>
      <c r="Z62" s="41" t="inlineStr">
        <is>
          <t>MA② 기존 지분 확대</t>
        </is>
      </c>
      <c r="AA62" s="41" t="inlineStr">
        <is>
          <t>편입 후 (매수자 ㈜프렌즈게임즈는 ㈜카카오게임즈 100% 자회사이고 카카오게임즈는 ㈜카카오의 연결 종속회사. 대상 ㈜손노리도 2016-09-01 카카오 기업집단 계열 편입, 거래 직전 카카오게임즈 연결상 관계기업)</t>
        </is>
      </c>
      <c r="AB62" s="41" t="inlineStr">
        <is>
          <t>완료 (2018-10-24, 주식대금 지급일)</t>
        </is>
      </c>
      <c r="AC62" s="41" t="inlineStr">
        <is>
          <t>4,000,054,284원 (114,284주, 주당 35,001원)</t>
        </is>
      </c>
      <c r="AD62" s="41" t="inlineStr">
        <is>
          <t>원자료와 일치</t>
        </is>
      </c>
      <c r="AE62" s="41" t="inlineStr">
        <is>
          <t>2018-10-25</t>
        </is>
      </c>
      <c r="AF62" s="41" t="inlineStr">
        <is>
          <t>기준 분류 유지, 단계적 경영권 인수: 거래 직전 프렌즈게임즈 지분 40.10%(252,036주)는 카카오게임즈 2017·2018 연결감사보고서에서 관계기업(지분법)으로 처리됐고, 이 거래로 58.28%가 되어 '관계기업에서 종속기업으로 편입'됐다(카카오게임즈 2018 연결감사보고서 주석 34 사업결합). 매도자는 원자료에 '-'로 비어 있으나, 손노리 최대주주등의주식보유변동 공시상 '기타'(동일인 측이 아닌 외부 주주) 보유분이 145,784주에서 31,500주로 줄었으므로 외부 주주로부터 구주를 매입한 것이다(매도자 이름은 공시에 없음). 2016-09 공시와 대조하면 매입한 114,284주는 외부 주주가 갖고 있던 우선주(의결권 있음) 전량과 수가 같다. 카카오게임즈 감사보고서의 사업결합 이전대가 9,928,564천원도 보통주 137,750주와 우선주 228,570주로 구성돼 있어 이와 맞는다. 원자료 comment의 지분율 18.18%, 거래 후 58.28%, 금액 40억원은 공시와 일치한다.</t>
        </is>
      </c>
      <c r="AG62" s="41" t="inlineStr">
        <is>
          <t>K024(2018-03-30 카카오게임즈가 프렌즈게임즈에 손노리 40.10%를 이전한 거래. 원자료의 34.44%는 보통주만 본 값)의 후속이며, 이 거래로 프렌즈게임즈가 처음 과반 지분을 얻었다. K028(2018-07-25 이원술·전명진이 외부 주주로부터 보통주 50,750주를 주당 2,400원에 매입)은 같은 대상회사의 다른 주주 간 거래다. 프렌즈게임즈는 대금 지급일과 같은 2018-10-24 손노리에 운영자금 6억원을 대여했다(이사회 2018-10-23). 대상회사 사명은 ㈜로이게임즈에서 ㈜손노리로 바뀌었고(변경일 미확인), DART 고유번호는 01166482다. 이 거래는 계열회사가 아닌 외부 주주에게서 주식을 산 것이라 프렌즈게임즈의 '특수관계인으로부터 주식의 취득' 공시가 없고, 그래서 취득 목적 문구도 공시에 없다. 프렌즈게임즈 감사보고서는 FY2019분부터 DART에 있다. 2022년 지분 매각의 정확한 날짜와 금액은 공시로 확인하지 못했다(2022-05-30 손노리 연1회 공시 때까지는 카카오 계열이었고, MTN 2022-09-08 보도 시점에는 계열에서 제외됨). 어닝콜·IR 자료는 거래 규모(40억원)를 고려해 찾지 않았다.</t>
        </is>
      </c>
      <c r="AH62" s="41" t="inlineStr">
        <is>
          <t>㈜프렌즈게임즈(옛 ㈜슈퍼노바일레븐, 현 ㈜메타보라; ㈜카카오게임즈 100% 자회사, 비상장. 카카오게임즈는 당시 비상장이었던 ㈜카카오 종속회사)</t>
        </is>
      </c>
      <c r="AI62" s="41" t="inlineStr">
        <is>
          <t>미확인 (외부 주주로부터 취득해 취득목적이 담긴 공시가 없음). 참고: 같은 대상의 2018-03 지분 이전 공시 취득목적 "계열회사의 사업 경쟁력 강화" (DART 기타공시 20180404002641) / 영업권 구성 "사업결합으로 기대되는 시너지효과 및 별도로 인식되지 않은 지적재산권의 가치" (카카오게임즈 2018 연결감사보고서)</t>
        </is>
      </c>
      <c r="AJ62" s="41" t="inlineStr">
        <is>
          <t>모바일 게임 소프트웨어 개발 및 공급. FY2017 매출 1,625백만원, 영업손실 1,273백만원, 자본총계 -536백만원(자본잠식) (프렌즈게임즈 2018-05-31 대규모기업집단현황공시)</t>
        </is>
      </c>
      <c r="AK62" s="41" t="inlineStr">
        <is>
          <t>핵심</t>
        </is>
      </c>
      <c r="AL62" s="41" t="inlineStr">
        <is>
          <t>게임 개발사(프렌즈게임즈)가 게임 개발사(손노리: 게임소프트웨어 개발 및 공급)의 지배력을 얻은 거래다. 그룹 정점 ㈜카카오 기준으로 보면 게임은 콘텐츠 부문의 한 사업이므로 인접 영역이다.</t>
        </is>
      </c>
      <c r="AM62" s="41" t="inlineStr">
        <is>
          <t>4,221백만원 (㈜프렌즈게임즈 별도, 2017-12-31; 2018-05-31 대규모기업집단현황공시). 2018-04 유상증자 11,686백만원 이후 늘었겠지만 거래 직전 값은 미확인</t>
        </is>
      </c>
      <c r="AN62" s="41" t="inlineStr">
        <is>
          <t>6,349,428백만원 (㈜카카오 연결, 2017-12-31; 2017 사업보고서 요약재무정보)</t>
        </is>
      </c>
      <c r="AO62" s="41" t="inlineStr">
        <is>
          <t>계산: 94.8 (4,000백만원 / 프렌즈게임즈 2017-12-31 총자산 4,221백만원). ㈜카카오 연결 기준으로는 0.06 (4,000 / 6,349,428)</t>
        </is>
      </c>
      <c r="AP62" s="41" t="inlineStr">
        <is>
          <t>계산 불가 (프렌즈게임즈 2017-12-31 자본총계 -536백만원, 자본잠식)</t>
        </is>
      </c>
      <c r="AQ62" s="41" t="inlineStr">
        <is>
          <t>계산: 약 8조 3,803억원 (㈜카카오, 2018-10-23 종가 100,500원 × 발행주식총수 83,385,673주). 종가는 Yahoo Finance 조정종가 20,100원에 2021년 5:1 액면분할을 되돌려 5를 곱한 값이다. 주식수는 카카오 2018 3분기보고서(2018-09-30 기준)</t>
        </is>
      </c>
      <c r="AR62" s="41" t="inlineStr">
        <is>
          <t>인수 주체 총자산은 2017-12-31 별도(공정거래법 공시), 지배회사 총자산은 2017-12-31 연결, 시가총액은 발표 직전 거래일 2018-10-23 기준이다. 카카오게임즈는 2020-09 코스닥 상장 전이라 시가총액이 없다</t>
        </is>
      </c>
      <c r="AS62" s="41" t="inlineStr">
        <is>
          <t>KRX:035720</t>
        </is>
      </c>
      <c r="AT62" s="41" t="inlineStr">
        <is>
          <t>인수 주체 프렌즈게임즈와 그 모회사 카카오게임즈(2020-09-10 코스닥 상장, KOSDAQ:293490)가 거래 당시 모두 비상장이어서 상장 지배회사 ㈜카카오를 쓴다. 대상회사 손노리는 비상장</t>
        </is>
      </c>
      <c r="AU62" s="41" t="inlineStr">
        <is>
          <t>2018-10-25 DART '최대주주등의주식보유변동'(㈜손노리, 공정거래법 공시). 이보다 이른 보도는 찾지 못함</t>
        </is>
      </c>
      <c r="AV62" s="41" t="inlineStr">
        <is>
          <t>1999: 손노리 설립(MTN 보도 기준, 이후 여러 회사에 차례로 인수됨); 2016-09: ㈜로이게임즈(현 손노리) 카카오 기업집단 신규 계열 편입(2016-09-01). 카카오게임즈가 보통주 137,750주(34.4%)와 우선주 114,286주(50%)를 보유(합계 40.10%), 이원술 보통주 45.0%, 외부 주주가 우선주 114,284주 보유; 2016: 카카오게임즈가 손노리 지분을 5,928,510천원에 취득해 관계기업으로 처리; 2016: 손노리 매출 99백만원, 당기순손실 586백만원(카카오게임즈 2017 연결감사보고서 관계기업 요약, 전기); 2017: 매출 945백만원, 영업손실 3,593백만원, 당기순손실 3,463백만원, 카카오게임즈 지분법손실 1,869백만원; 2018-03: 카카오게임즈가 손노리 40.10%(252,036주)를 프렌즈게임즈에 5,929백만원에 이전(K024, 이사회 2018-03-29, 계약 2018-03-30); 2018-07: 이원술·전명진이 외부 주주로부터 보통주 50,750주(12.69%)를 주당 2,400원에 매입(K028)</t>
        </is>
      </c>
      <c r="AW62" s="41" t="inlineStr">
        <is>
          <t>2018-10: 대금 지급(10-24), 프렌즈게임즈 지분 58.28%로 종속기업 편입, 같은 날 운영자금 6억원 대여; 2018-12: 카카오게임즈 연결에서 손노리 영업권 4,321,718천원 인식(이전대가 9,928,564천원, 비지배지분 5,447,594천원); 2018: 손노리 매출 1,081백만원, 영업손실 2,474백만원; 2019-02: 프렌즈게임즈가 손노리 90,909주를 2,000백만원에 추가 취득해 63.55%(2019-02-22); 2019-05: 손노리 유상증자에 특수관계인 참여, 2019-12-31 지분 66.71%; 2019: 카카오게임즈 연결에서 ㈜손노리 현금창출단위 영업권 손상 4,321,752천원(매출 부진), 프렌즈게임즈 연결에서도 '일부게임사업부문' 영업권 손상 4,660,680천원; 2019: 매출 1,452백만원, 영업손실 1,403백만원, 자본총계 -9,531백만원; 2020: 매출 1,415백만원, 영업이익 164백만원; 2021-08: 상표권 1개를 ㈜우리게임즈에 250백만원에 처분(처분목적 '사업효율성증대'); 2021-12: 자회사 툰노리 청산(MTN 보도); 2021: 매출 314백만원, 영업손실 1,314백만원; 2022: 프렌즈게임즈(이후 메타보라)가 손노리 지분을 매각해 연결 제외, 창업자 이원술 대표가 지분을 되사 약 75%를 보유하고 손노리는 카카오 계열에서 제외(메타보라 2022 연결감사보고서, MTN 2022-09-08); 이후(날짜 미확인): 프렌즈게임즈 사명이 ㈜메타보라로 변경</t>
        </is>
      </c>
      <c r="AX62" s="41" t="inlineStr">
        <is>
          <t>있음 (2019, 카카오게임즈 연결 기준 영업권 손상차손 4,321,752천원, 카카오게임즈 2019 사업보고서 연결재무제표 주석 무형자산 표 (주1) '당기 중 인식된 영업권 손상차손은 ㈜손노리 현금창출단위와 관련한 영업권에서 발생된 건으로, 매출 부진 등으로' 회수가능액이 장부금액 미만으로 하락, 접수번호 20200330004670). 이는 2018 사업결합으로 인식한 손노리 영업권 4,321,718천원(카카오게임즈 2018 연결감사보고서)과 사실상 같은 금액으로, 손노리 영업권 전액 손상이다. 중간 지배회사 프렌즈게임즈 연결 기준으로도 2019 영업권 4,660,680천원 손상('일부게임사업부문', 프렌즈게임즈 2019 연결감사보고서 20200407002575)</t>
        </is>
      </c>
      <c r="AY62" s="41" t="inlineStr">
        <is>
          <t>수집·검토 기록에 인수 뒤 손상이 적혀 있음</t>
        </is>
      </c>
      <c r="AZ62" s="41" t="inlineStr">
        <is>
          <t>2016: 99백만원; 2017: 945백만원</t>
        </is>
      </c>
      <c r="BA62" s="41" t="inlineStr">
        <is>
          <t>2018: 1,081백만원; 2019: 1,452백만원; 2021(카카오 계열 마지막 연도): 314백만원</t>
        </is>
      </c>
      <c r="BB62" s="41" t="inlineStr">
        <is>
          <t>2016: 미확인 (당기순손실 586백만원); 2017: -3,593백만원</t>
        </is>
      </c>
      <c r="BC62" s="41" t="inlineStr">
        <is>
          <t>2018: -2,474백만원; 2019: -1,403백만원; 2021: -1,314백만원 (참고 2020: 164백만원)</t>
        </is>
      </c>
      <c r="BD62" s="41" t="inlineStr">
        <is>
          <t>㈜손노리 별도, 12월 결산. 2017~2021은 손노리의 대규모기업집단현황공시(연1회) '회사 손익현황'(백만원)이다. 2016은 연1회 공시가 없어 카카오게임즈 2017 연결감사보고서의 관계기업 요약재무정보(전기, 천원)를 썼고, 기준(전체 연도인지 여부)이 다를 수 있어 비교에 주의한다. 2019 매출은 프렌즈게임즈 2019 연결감사보고서 종속기업 요약(1,451,958천원)과도 일치한다. 2022년 이후는 그룹 밖이어서 미확인</t>
        </is>
      </c>
      <c r="BE62" s="41" t="inlineStr">
        <is>
          <t>확인 안 됨 (거래 규모 40억원의 비상장 손자회사 간접 인수이고 당시 카카오게임즈도 비상장이어서 카카오 IR 자료는 찾지 않음)</t>
        </is>
      </c>
      <c r="BF62" s="40" t="inlineStr">
        <is>
          <t>완료</t>
        </is>
      </c>
      <c r="BG62" s="40" t="inlineStr">
        <is>
          <t>2026-10-31</t>
        </is>
      </c>
    </row>
    <row r="63" ht="72" customHeight="1">
      <c r="A63" s="40" t="inlineStr">
        <is>
          <t>K030</t>
        </is>
      </c>
      <c r="B63" s="40" t="inlineStr">
        <is>
          <t>Kakao</t>
        </is>
      </c>
      <c r="C63" s="40" t="inlineStr">
        <is>
          <t>2018-11-23</t>
        </is>
      </c>
      <c r="D63" s="41" t="inlineStr">
        <is>
          <t>Sanai Pictures</t>
        </is>
      </c>
      <c r="E63" s="40" t="n">
        <v>90</v>
      </c>
      <c r="F63" s="40" t="inlineStr">
        <is>
          <t>False</t>
        </is>
      </c>
      <c r="G63" s="40" t="n"/>
      <c r="H63" s="40" t="inlineStr">
        <is>
          <t>MA⑥</t>
        </is>
      </c>
      <c r="I63" s="40" t="inlineStr">
        <is>
          <t>MA⑥</t>
        </is>
      </c>
      <c r="J63" s="40" t="inlineStr">
        <is>
          <t>같음</t>
        </is>
      </c>
      <c r="K63" s="40" t="inlineStr">
        <is>
          <t>있음</t>
        </is>
      </c>
      <c r="L63" s="40" t="inlineStr">
        <is>
          <t>일치</t>
        </is>
      </c>
      <c r="M63" s="40" t="inlineStr">
        <is>
          <t>편입 전</t>
        </is>
      </c>
      <c r="N63" s="40" t="inlineStr">
        <is>
          <t>Closed</t>
        </is>
      </c>
      <c r="O63" s="42" t="n">
        <v>12.19</v>
      </c>
      <c r="P63" s="41" t="inlineStr">
        <is>
          <t>Haengnam Inc.</t>
        </is>
      </c>
      <c r="Q63" s="41" t="inlineStr">
        <is>
          <t>-</t>
        </is>
      </c>
      <c r="R63" s="41" t="inlineStr">
        <is>
          <t>Haengnam Household &amp; Health Care, Inc. (KOSDAQ:A008800) signed an agreement to acquire 60% stake in Sanai Pictures Co., Ltd from Jaeduk Han for KRW 13.8 billion on November 22, 2018. Under the terms, Haengnam Household &amp; Health Care will acquire 1,200 shares of Sanai Pictures. The consideration of KRW 8.7 billion was paid as deposit on November 22, 2018 and the remaining balance of KRW 5.1 billion will be paid on November 23, 2018. Sanai Pictures reported total assets of KRW 3.1 billion and net assets of KRW 2.4 billion as of December 31, 2017. Sanai Pictures reported sales of KRW 20.3 billion and net loss of current period of KRW 415.8 million in 2017. The transaction has been resolved by the Board of Directors of Haengnam Household &amp; Health Care, Inc. at the meeting held on November 22, 2018. The transaction is expected to be completed by November 23, 2018. Charm Accounting Corporation acted as External Rating Institution in a transaction.</t>
        </is>
      </c>
      <c r="S63" s="41" t="inlineStr">
        <is>
          <t>Content Production &amp; Investment</t>
        </is>
      </c>
      <c r="T63" s="41" t="inlineStr">
        <is>
          <t>Content Production Studio</t>
        </is>
      </c>
      <c r="U63" s="41" t="inlineStr">
        <is>
          <t>MA-4 외부자 간 거래</t>
        </is>
      </c>
      <c r="V63" s="41" t="n"/>
      <c r="W63" s="41" t="inlineStr">
        <is>
          <t>MA⑥ 외부자 간 거래</t>
        </is>
      </c>
      <c r="X63" s="41" t="n"/>
      <c r="Y63" s="40" t="inlineStr">
        <is>
          <t>False</t>
        </is>
      </c>
      <c r="Z63" s="41" t="inlineStr">
        <is>
          <t>MA⑥ 외부자 간 거래</t>
        </is>
      </c>
      <c r="AA63" s="41" t="inlineStr">
        <is>
          <t>편입 전 (매수자 ㈜행남사·매도자 한재덕 모두 카카오 계보 밖; 대상 사나이픽처스는 2019-09-17 ㈜카카오엠이 81% 지배력 획득으로 카카오 연결 종속회사 편입, 공정위 계열편입일 2019-11-01)</t>
        </is>
      </c>
      <c r="AB63" s="41" t="inlineStr">
        <is>
          <t>완료 (2018-11-23, 잔금 지급·주식 양수)</t>
        </is>
      </c>
      <c r="AC63" s="41" t="inlineStr">
        <is>
          <t>13,800,000,000원 (60%, 1,200주; 계약금 87억원 2018-11-22, 잔금 51억원 2018-11-23)</t>
        </is>
      </c>
      <c r="AD63" s="41" t="inlineStr">
        <is>
          <t>원자료와 일치</t>
        </is>
      </c>
      <c r="AE63" s="41" t="inlineStr">
        <is>
          <t>2018-11-22</t>
        </is>
      </c>
      <c r="AF63" s="41" t="inlineStr">
        <is>
          <t>기준 분류 유지: 매수자 행남사(코스닥 008800, 도자기 제조사)와 매도자 한재덕(개인, 사나이픽처스 대표) 모두 카카오 계보 밖. 원자료 sellers '-'는 주요사항보고서상 거래상대방 '한재덕'으로 보완. Capital IQ 설명란의 매수자명 'Haengnam Household &amp; Health Care'는 옛 사명이며 거래 당시 사명은 ㈜행남사(2018-04 행남자기→행남사, 2019-01-08 스튜디오썸머, 2019-10-15 다시 행남사).</t>
        </is>
      </c>
      <c r="AG63" s="41" t="inlineStr">
        <is>
          <t>Capital IQ가 대상회사 사나이픽처스가 추출 시점(2024-05) 카카오엔터테인먼트 자회사라서 잡은 편입 전 거래. 행남사는 같은 날 영화사월광 60%(120억원)도 함께 취득(주요사항보고서 20181130001565). 행남사(당시 스튜디오썸머)는 2019-09-17 사나이픽처스 820주(41%)를 ㈜카카오엠에 94.3억원에 양도(주당 1,150만원으로 2018년 취득 단가와 같음), 19% 잔존. 카카오엠은 같은 시기 다른 주주로부터 40%를 추가 확보해 81% 보유(이전대가 186.3억원, 카카오 2019 사업보고서 사업결합 주석). 이 카카오엠의 81% 경영권 인수(2019-09)는 이 묶음뿐 아니라 전체 묶음 파일에도 별도 행으로 없음 — 카카오 계보의 실제 편입 거래이므로 원자료 누락. 행남사는 2020-05-22 회생절차개시신청(2020-05-26 재산보전처분, 2020-06-01 개시결정), 2021-05-27~06-04 정리매매, 2021-06-07 상장폐지. 2017년 대상 재무는 외감 대상 아님(2018-11 양수 공시 주석: '외감법인에 해당하지 않아 외부감사인의 감사의견이 없으며'); 2019-09 양도 공시 요약재무는 2017 열에 '적정·태영회계법인'을 적었으나 2015~2016 감사인 기재가 한 칸 밀린 것으로 보임. 2016년 수치는 2016 감사보고서(매출 253.8억원)와 행남사 공시·외부평가의견서상 값(391.0억원)이 다름 — 차액이 2016 감사보고서 주석의 전기오류수정(매출 과소계상 13,718,937,300원)과 같음. 행남사 발표 직전 시가총액은 Yahoo Finance(008800.KQ 상장폐지로 조회 불가), 웹 검색 2회(시가총액·인수 보도), 2018-08 유상증자 결정 공시의 기준주가(발표 3개월 전 기준이라 부적합)까지 봤으나 미확인(KRX·네이버 시세는 이 환경에서 차단). collect_status 부분: acq_mktcap, 어닝콜 언급 미확인.</t>
        </is>
      </c>
      <c r="AH63" s="41" t="inlineStr">
        <is>
          <t>㈜행남사(코스닥 상장 008800; 최대주주 마크투인베스트먼트 29.52%; 카카오 계보 밖)</t>
        </is>
      </c>
      <c r="AI63" s="41" t="inlineStr">
        <is>
          <t>"신규사업 투자를 통한 수익구조 다각화" (주요사항보고서 양수목적)</t>
        </is>
      </c>
      <c r="AJ63" s="41" t="inlineStr">
        <is>
          <t>생활도자기 제조·판매(1942년 설립, '가정용 도자기 전문업체'; 2018 사업보고서 사업의 내용). 연결 매출 2017: 153.2억원, 영업손실 88.6억원(2018 사업보고서 요약재무)</t>
        </is>
      </c>
      <c r="AK63" s="41" t="inlineStr">
        <is>
          <t>비핵심</t>
        </is>
      </c>
      <c r="AL63" s="41" t="inlineStr">
        <is>
          <t>행남사는 도자기 제조사로 영화 제작은 하지 않던 영역이며 양수목적도 '신규사업 투자를 통한 수익구조 다각화'. 그룹 정점(카카오) 기준으로는 매수자가 그룹 밖이라 해당 없음; 2019-09 카카오엠 인수 시점 기준으로는 콘텐츠 제작 → 플랫폼 공급의 인접 영역.</t>
        </is>
      </c>
      <c r="AM63" s="41" t="inlineStr">
        <is>
          <t>46,291,545,098원 (2017-12-31 연결, 주요사항보고서 총자산)</t>
        </is>
      </c>
      <c r="AN63" s="41" t="inlineStr">
        <is>
          <t>acq_total_assets와 같음 (행남사 자체가 상장 지배회사, 카카오 계보 밖)</t>
        </is>
      </c>
      <c r="AO63" s="41" t="inlineStr">
        <is>
          <t>29.81</t>
        </is>
      </c>
      <c r="AP63" s="41" t="inlineStr">
        <is>
          <t>21.91</t>
        </is>
      </c>
      <c r="AQ63" s="41" t="inlineStr">
        <is>
          <t>미확인</t>
        </is>
      </c>
      <c r="AR63" s="41" t="inlineStr">
        <is>
          <t>총자산은 2017년말 연결, 자기자본 62,993,497,816원은 2018년 3분기 자본총계에 공시일까지의 자본금·자본잉여금을 반영한 값(주요사항보고서 14항 가). 시가총액은 상장폐지 종목이라 종가 미확보.</t>
        </is>
      </c>
      <c r="AS63" s="41" t="inlineStr">
        <is>
          <t>KRX:008800</t>
        </is>
      </c>
      <c r="AT63" s="41" t="inlineStr">
        <is>
          <t>인수 주체 행남사(코스닥 008800, 2021년 상장폐지)의 종목. 대상 사나이픽처스는 비상장. 카카오(KRX:035720)는 이 거래 당사자가 아님 — 카카오 측 이벤트는 2019-09-17 카카오엠 인수 발표일로 따로 봐야 함.</t>
        </is>
      </c>
      <c r="AU63" s="41" t="inlineStr">
        <is>
          <t>2018-11-22 행남사 이사회 결의, 주요사항보고서(타법인주식및출자증권양수결정) 표지일 2018-11-22. DART 접수는 2018-11-23(사나이픽쳐스 건 접수번호 20181123000004; 같은 날 20181123000002는 영화사월광 건)이므로 시장 공개 첫 영업일은 2018-11-23로 봐야 함. 정정신고서의 '최초제출일' 기재가 2018-11-30 정정(20181130001558)은 2018.11.22, 2019-11-14 정정(20191114002599)은 2018.11.23으로 서로 다름. 2018-09 제3자배정 유상증자 정정공시(20180917000264)에는 사나이픽처스 언급 없음, 사전 인수설 보도는 찾지 못함.</t>
        </is>
      </c>
      <c r="AV63" s="41" t="inlineStr">
        <is>
          <t>2012-01: 사나이픽처스 설립(2012-01-19, 대표 한재덕); 2013-03: '신세계' 개봉, 이후 평가기준일까지 '남자가 사랑할 때'·'무뢰한'·'대호'·'검사외전'(월광 공동제작)·'아수라'·'보안관'·'돈'·'공작' 등 9편 제작(공동제작 포함); 2015: 매출 178.0억원(2016 감사보고서의 재작성 비교수치), 2015 감사의견 의견거절(태영회계법인); 2016: 매출 253.8억원·영업이익 21.5억원(감사보고서, 감사의견 적정); 2017: 매출 203.4억원·영업손실 4.5억원·당기순손실 4.2억원(외감 대상 아님, 회사제시자료); 2018-09: 행남사 제3자배정 유상증자로 마크투인베스트먼트가 최대주주(29.52%), 증자 자금 일부를 타법인주식 취득에 사용; 2018-11-22: 행남사 이사회, 사나이픽처스 60%(138억원)·영화사월광 60%(120억원) 구주 취득 결의</t>
        </is>
      </c>
      <c r="AW63" s="41" t="inlineStr">
        <is>
          <t>2018-11-23: 잔금 지급, 행남사 최대주주 등극(연결 편입); 2019-01-08: 행남사 사명 스튜디오썸머로 변경; 2019-09-17: 스튜디오썸머가 사나이픽처스 41%(94.3억원)·월광 41%(82억원)를 ㈜카카오엠에 양도('지분매각을 통한 재무구조 개선'), 19% 잔존; 카카오엠은 사나이픽처스 40% 추가 확보로 81% 보유, 카카오 연결 종속회사 편입(이전대가 186.3억원, 영업권 169.4억원); 2019-10-15: 스튜디오썸머 사명 행남사로 복귀; 2019: 행남사 사나이픽처스 종속기업처분손실 3.81억원 인식; 2019-11-01: 카카오 기업집단 계열편입; 2020: 카카오엠 연결상 사나이픽처스 영업권 169.4억원→132.5억원(36.9억원 감소, 6개 종속기업 영업권 손상 227.9억원에 포함); 2020-05-22: 행남사 회생절차개시신청(2020-05-26 재산보전처분, 2020-06-01 회생절차개시결정); 2021-03-01: 카카오엠이 카카오페이지에 흡수합병(카카오엔터테인먼트), 사나이픽처스 81%는 카카오엔터테인먼트 소유로; 2021-05-27~06-04: 행남사 정리매매, 2021-06-07 상장폐지; 2021: 카카오엔터테인먼트 연결상 사나이픽처스 영업권 33.9억원 손상(잔액 98.7억원); 2022: 영업권 손상 없음(98.7억원 유지); 2023: 영업권 53.7억원 손상; 2024: 잔여 영업권 45.0억원 전액 손상; 2026-05: 공정위 공시(금년도 지정일 기준) 카카오엔터테인먼트 1,620주(81%) 보유, 대표 한재덕 유지</t>
        </is>
      </c>
      <c r="AX63" s="41" t="inlineStr">
        <is>
          <t>있음 (카카오 측: 사나이픽처스 현금창출단위 영업권 취득 시 16,942,881천원 → 2020년 카카오엠 연결 13,252,821천원으로 3,690,060천원 감소(카카오엠 2020 연결감사보고서, '6개 종속기업 관련 영업권' 손상 22,789,443천원에 포함; 회사별 손상액은 따로 공시되지 않았고 6개 CGU 감소 합계와 손상액 차이 333,522천원은 대체·기타 조정) → 2021년 카카오엔터테인먼트 연결 손상 3,385,643천원, 잔액 9,867,177천원 → 2022년 손상 없음 → 2023년 손상 5,365,929천원, 잔액 4,501,248천원 → 2024년 손상 4,501,248천원, 잔액 0. 취득 영업권 약 169.4억원이 2020~2024년에 모두 감액·손상됨(카카오엠 2020 연결감사보고서 20210329000924, 카카오엔터테인먼트 2021·2022 연결감사보고서 20220331003217·20230331004024, 2023·2024 사업보고서 20240329003124·20250328002113). 행남사 측: 2018년말 영업권(사나이픽처스·월광 사업결합 합산 17,833,372천원) 손상차손누계액 없음(행남사 2019 사업보고서 연결주석 전기말 표), 2019년 지분 처분 때 종속기업처분손실 381,018천원)</t>
        </is>
      </c>
      <c r="AY63" s="41" t="inlineStr">
        <is>
          <t>수집·검토 기록에 인수 뒤 손상이 적혀 있음</t>
        </is>
      </c>
      <c r="AZ63" s="41" t="inlineStr">
        <is>
          <t>2016: 253.8억원(감사보고서; 행남사 공시상 재작성값 391.0억원); 2017: 203.4억원</t>
        </is>
      </c>
      <c r="BA63" s="41" t="inlineStr">
        <is>
          <t>2018: 10.3억원; 2019: 95.1억원; 2020: 18.6억원; 2025: 130.1억원</t>
        </is>
      </c>
      <c r="BB63" s="41" t="inlineStr">
        <is>
          <t>2016: 21.5억원(감사보고서; 외부평가의견서 회사제시값 29.8억원은 전기오류수정분 포함); 2017: -4.5억원(참회계법인 외부평가의견서 회사제시자료 -453,688,773원, 미감사; 2019 세화회계법인 의견서는 -482,240,997원)</t>
        </is>
      </c>
      <c r="BC63" s="41" t="inlineStr">
        <is>
          <t>2018: -16.2억원(세화회계법인 외부평가의견서 회사제시자료 -1,619,895,940원, 미감사); 2019: 11.5억원; 2020: -7.9억원; 2025: -6.5억원</t>
        </is>
      </c>
      <c r="BD63" s="41" t="inlineStr">
        <is>
          <t>사나이픽처스 별도, 12월 결산. 2015·2016은 감사보고서(접수 20170414001679, 일반기업회계기준); 2017·2018 매출·순이익은 행남사 주요사항보고서 요약재무(20181130001558, 20190917000540; 단위 천원, 미감사)와 행남사 2019 사업보고서 종속기업 요약; 2017·2018 영업이익은 같은 공시에 첨부된 외부평가의견서의 회사제시 요약손익계산서(참회계법인 2018-11, 20181123000004 첨부: 2017 -453,688,773원; 세화회계법인 2019-09, 20190917000540 첨부: 2017 -482,240,997원·2018 -1,619,895,940원; 원 단위, 미감사); 2019~2025는 공정위 대규모기업집단현황공시 연1회공시 회사 손익현황(20200529000267, 20210527000178, 20220531000567, 20230530001033, 20240529000647, 20250530001460, 20260529000449; 백만원). 참고 2021: 231.7억원/-2.5억원, 2022: 275.7억원/7.7억원, 2023: 254.9억원/13.7억원, 2024: 165.2억원/6.5억원(매출/영업이익). 외부평가의견서와 행남사 공시의 2016 수치(매출 39,099,328,462원·영업이익 2,980,761,731원·순이익 2,510,830,240원)는 2016 감사보고서 주석의 전기오류수정(매출 13,718,937,300원, 손익 순액 829,285,908원)을 2016년에 더한 회사제시값이므로 감사보고서 값을 택함.</t>
        </is>
      </c>
      <c r="BE63" s="41" t="inlineStr">
        <is>
          <t>미확인 (행남사 IR·실적발표 자료 없음; 카카오 2019-11-07 3분기 실적 보도자료(kakaocorp.com/page/detail/8736)는 카카오M을 '매니지먼트 IP 사업 확대'로만 언급하고 사나이픽처스·영화 제작 언급 없음; 카카오엔터 미디어 부문 실적 기사 검색에서도 사나이픽처스 언급 찾지 못함. 참고: 2019-09-17 카카오M 인수 보도(아이뉴스24)에 '영화 제작까지 사업 영역을 확장' 문장 있음 — 어닝콜·IR 아님)</t>
        </is>
      </c>
      <c r="BF63" s="40" t="inlineStr">
        <is>
          <t>부분</t>
        </is>
      </c>
      <c r="BG63" s="40" t="inlineStr">
        <is>
          <t>2026-10-26</t>
        </is>
      </c>
    </row>
    <row r="64" ht="72" customHeight="1">
      <c r="A64" s="40" t="inlineStr">
        <is>
          <t>K031</t>
        </is>
      </c>
      <c r="B64" s="40" t="inlineStr">
        <is>
          <t>Kakao</t>
        </is>
      </c>
      <c r="C64" s="40" t="inlineStr">
        <is>
          <t>2018-12-06</t>
        </is>
      </c>
      <c r="D64" s="41" t="inlineStr">
        <is>
          <t>Samyang CNC Co.,Ltd.</t>
        </is>
      </c>
      <c r="E64" s="40" t="n">
        <v>142</v>
      </c>
      <c r="F64" s="40" t="inlineStr">
        <is>
          <t>False</t>
        </is>
      </c>
      <c r="G64" s="40" t="n"/>
      <c r="H64" s="40" t="inlineStr">
        <is>
          <t>MA③</t>
        </is>
      </c>
      <c r="I64" s="40" t="inlineStr">
        <is>
          <t>MA②</t>
        </is>
      </c>
      <c r="J64" s="40" t="inlineStr">
        <is>
          <t>변경</t>
        </is>
      </c>
      <c r="K64" s="40" t="inlineStr">
        <is>
          <t>있음</t>
        </is>
      </c>
      <c r="L64" s="40" t="inlineStr">
        <is>
          <t>일치</t>
        </is>
      </c>
      <c r="M64" s="40" t="inlineStr">
        <is>
          <t>편입 후</t>
        </is>
      </c>
      <c r="N64" s="40" t="inlineStr">
        <is>
          <t>Closed</t>
        </is>
      </c>
      <c r="O64" s="42" t="n">
        <v>2.1</v>
      </c>
      <c r="P64" s="41" t="inlineStr">
        <is>
          <t>Kakao Page Corp.</t>
        </is>
      </c>
      <c r="Q64" s="41" t="inlineStr">
        <is>
          <t>-</t>
        </is>
      </c>
      <c r="R64" s="41" t="inlineStr">
        <is>
          <t>Kakao Page Corp. acquired 20.03% stake in Samyang CNC Co.,Ltd for KRW 2.4 billion on November 30, 2018. Kakao Page Corp. acquired 2003 shares in Samyang CNC Co.,Ltd. for KRW 1.18 million per share.</t>
        </is>
      </c>
      <c r="S64" s="41" t="inlineStr">
        <is>
          <t>Story IP Platforms</t>
        </is>
      </c>
      <c r="T64" s="41" t="inlineStr">
        <is>
          <t>Story / Webtoon / Web Novel Platform</t>
        </is>
      </c>
      <c r="U64" s="41" t="inlineStr">
        <is>
          <t>MA-1 그룹이 매수자</t>
        </is>
      </c>
      <c r="V64" s="41" t="inlineStr">
        <is>
          <t>소수지분(&lt;50%)</t>
        </is>
      </c>
      <c r="W64" s="41" t="inlineStr">
        <is>
          <t>MA③ 소수지분 매입</t>
        </is>
      </c>
      <c r="X64" s="41" t="n"/>
      <c r="Y64" s="40" t="inlineStr">
        <is>
          <t>False</t>
        </is>
      </c>
      <c r="Z64" s="41" t="inlineStr">
        <is>
          <t>MA② 기존 지분 확대</t>
        </is>
      </c>
      <c r="AA64" s="41" t="inlineStr">
        <is>
          <t>편입 후 (매수자 ㈜카카오페이지는 ㈜카카오의 연결 종속회사; 카카오페이지 2018 연결감사보고서 특수관계자 주석 '지배기업과 최상위지배자는 주식회사 카카오')</t>
        </is>
      </c>
      <c r="AB64" s="41" t="inlineStr">
        <is>
          <t>완료 (2018-11-30)</t>
        </is>
      </c>
      <c r="AC64" s="41" t="inlineStr">
        <is>
          <t>2,353,933,612원 (2,003주 × 1,175,204원)</t>
        </is>
      </c>
      <c r="AD64" s="41" t="inlineStr">
        <is>
          <t>원자료와 일치 (2,353,933,612원 ÷ 1,117.02원/달러[Yahoo Finance KRW=X 2018-11-30 종가] = USD 2.107백만; 발표일 2018-12-06 종가 1,111.66원 적용 시 2.117)</t>
        </is>
      </c>
      <c r="AE64" s="41" t="inlineStr">
        <is>
          <t>2018-12-06</t>
        </is>
      </c>
      <c r="AF64" s="41" t="inlineStr">
        <is>
          <t>분류 수정: MA③ 소수지분 매입 → MA② 기존 지분 확대. 근거: 카카오페이지는 2018-03(계열편입일 2018-03-02, 사유 '지분취득')에 삼양씨앤씨 49.97%를 취득해 지배력을 얻었고(2018 연결감사보고서 '49.97%를 취득하여 지배권을 획득한 후 20.03%를 추가로 취득…주주간 거래로 회계처리'), 이 거래로 49.97%→70.00%가 됐다. 거래 후 지분이 50%를 넘으므로 MA③ 기준(거래 후 50% 미만)에도 맞지 않는다. 금액·상태는 원자료(KRW 2.4bn, 2003주×1.18백만원)와 일치.</t>
        </is>
      </c>
      <c r="AG64" s="41" t="inlineStr">
        <is>
          <t>K047(2021-01-15 잔여 30% 240억원 취득, 70%→100%)과 같은 대상의 연속 단계. 실제 경영권 취득 단계인 2018-03 49.97% 취득(이전대가 5,872,494천원, 영업권 5,275,148천원; 당시 사명 ㈜포도트리였을 가능성, 2018-01-15 선임된 이사 경력에 '(주)포도트리' 표기)은 Capital IQ 묶음에 행이 없어 누락된 것으로 보인다. 1차 49.97%와 이 20.03%의 주당 가격이 1,175,204원으로 같아(5,872,494천원÷4,997주) 사전에 약정된 분할 취득으로 보이나 계약 문서는 확인하지 못함(추정). 삼양씨앤씨는 2017-12-12 설립 법인으로 대표 박성인의 경력이 '(주)삼양출판사 소설사업부 본부장'이어서 삼양출판사 소설 사업을 분리한 회사로 보인다(추정, 분할·양수 공시는 찾지 못함). 카카오페이지 2019 감사보고서에서 삼양씨앤씨 외부주주 풋옵션 미계상 오류(3개사 합계 부채 10,606백만원 과소)를 수정. purpose_quote·earnings_call_note는 공시·보도에서 찾지 못해 미확인.</t>
        </is>
      </c>
      <c r="AH64" s="41" t="inlineStr">
        <is>
          <t>㈜카카오페이지(㈜카카오의 자회사, 비상장; 2021-03 카카오M 흡수합병 후 ㈜카카오엔터테인먼트)</t>
        </is>
      </c>
      <c r="AI64" s="41" t="inlineStr">
        <is>
          <t>미확인 (이 거래의 공시는 공정거래법상 삼양씨앤씨 '최대주주등의주식보유변동'뿐이며 취득목적 항목이 없다. 카카오페이지 보도자료·언론 기사에서도 찾지 못함)</t>
        </is>
      </c>
      <c r="AJ64" s="41" t="inlineStr">
        <is>
          <t>모바일 유료 콘텐츠 플랫폼 '카카오페이지'(웹툰·웹소설) 운영. 2018 별도 영업수익 184,065,796천원 중 플랫폼사업관련수익 165,800,734천원(90.1%), 광고수익 9,677,239천원, 기타 8,587,823천원 (2018 감사보고서 주석)</t>
        </is>
      </c>
      <c r="AK64" s="41" t="inlineStr">
        <is>
          <t>인접</t>
        </is>
      </c>
      <c r="AL64" s="41" t="inlineStr">
        <is>
          <t>삼양씨앤씨는 출판업·웹소설 콘텐츠 제작·공급사(CP, 대표작 '정령왕 엘퀴네스'는 카카오페이지에 연재)로, 플랫폼인 카카오페이지에 콘텐츠를 공급하는 가치사슬 상류에 있다. 그룹 정점 ㈜카카오 기준으로도 콘텐츠 부문의 공급사 수직계열화로 인접.</t>
        </is>
      </c>
      <c r="AM64" s="41" t="inlineStr">
        <is>
          <t>173,076,308,780원 (㈜카카오페이지 별도, 2017-12-31; 2018 감사보고서 비교재무제표. 2018-09-01 카카오페이지 사업부문 현물출자 후 2018-12-31 별도 자산총계는 254,790,474,078원)</t>
        </is>
      </c>
      <c r="AN64" s="41" t="inlineStr">
        <is>
          <t>6,349,428,454,887원 (㈜카카오 연결, 2017-12-31; 2018 3분기보고서 요약재무정보)</t>
        </is>
      </c>
      <c r="AO64" s="41" t="inlineStr">
        <is>
          <t>계산: 1.36 (2,353,933,612원 ÷ 카카오페이지 별도 자산총계 173,076,308,780원[2017-12-31])</t>
        </is>
      </c>
      <c r="AP64" s="41" t="inlineStr">
        <is>
          <t>계산: 1.48 (2,353,933,612원 ÷ 카카오페이지 별도 자본총계 159,134,558,399원[2017-12-31]). 카카오페이지가 2018-11~12 공정거래법 공시에 쓴 자기자본 156,170,345,705원 기준이면 1.51</t>
        </is>
      </c>
      <c r="AQ64" s="41" t="inlineStr">
        <is>
          <t>계산: 9,547,659,558,500원 (㈜카카오, 2018-12-05 종가 114,500원 × 발행주식총수 83,385,673주[2018-09-30]; 종가는 Yahoo 조정종가 22,900원 × 5[2021-04 5:1 분할 환원])</t>
        </is>
      </c>
      <c r="AR64" s="41" t="inlineStr">
        <is>
          <t>거래 금액은 삼양씨앤씨 최대주주등의주식보유변동(2018-12-06). 인수 주체 규모는 카카오페이지 2018 감사보고서(별도, 2017말 비교수치), 지배회사 규모는 ㈜카카오 2018 3분기보고서(2017말 연결). 시가총액 기준일은 공시일(2018-12-06) 직전 거래일 2018-12-05. 카카오페이지는 비상장이라 시가총액은 지배회사 기준.</t>
        </is>
      </c>
      <c r="AS64" s="41" t="inlineStr">
        <is>
          <t>KRX:035720</t>
        </is>
      </c>
      <c r="AT64" s="41" t="inlineStr">
        <is>
          <t>인수 주체 ㈜카카오페이지는 비상장이므로 상장 지배회사 ㈜카카오 종목. 대상회사 삼양씨앤씨도 비상장.</t>
        </is>
      </c>
      <c r="AU64" s="41" t="inlineStr">
        <is>
          <t>2018-12-06 (DART, 삼양씨앤씨 '최대주주등의주식보유변동' 공정거래법 공시; 거래일 2018-11-30). 사전 보도는 찾지 못함. 삼양씨앤씨의 카카오 계열 편입(2018-03-02) 자체는 2018-05-31 대규모기업집단현황공시로 처음 확인됨</t>
        </is>
      </c>
      <c r="AV64" s="41" t="inlineStr">
        <is>
          <t>2017-12: 삼양씨앤씨 설립(2017-12-12, 업종 기타 인쇄물·서적·만화 출판업, 대표 박성인 '(주)삼양출판사 소설사업부 본부장'); 2018-01: 포도트리(카카오페이지) 측 인사 3명(CSO 등) 기타비상무이사 선임(2018-01-15); 2018-03: 카카오페이지(당시 포도트리 추정)가 49.97% 취득, 카카오 계열 편입(2018-03-02), 지배력 획득·영업권 5,275,148천원 인식, 잔여주식 풋옵션 약정; 2017(설립 후 20일): 매출 591백만원·영업이익 155백만원; 2018: 카카오페이지가 학산문화사·대원씨아이·서울미디어코믹스 소수지분, 다온크리에이티브·네오바자르 경영권을 잇달아 취득하며 CP 확보 진행</t>
        </is>
      </c>
      <c r="AW64" s="41" t="inlineStr">
        <is>
          <t>2018-11-30: 20.03% 추가 취득으로 70.00%(이 거래); 2018: 삼양씨앤씨 매출 11,086백만원·영업이익 2,489백만원; 2019-2020: 매출 13,247→17,818백만원, 영업이익 3,393→5,085백만원으로 성장; 2021-01-15: 카카오페이지가 잔여 30%(3,000주)를 240억원에 취득해 100% 확보(K047); 2021-03-01: 카카오페이지가 카카오M을 흡수합병하고 카카오엔터테인먼트로 사명 변경, 삼양씨앤씨는 카카오엔터 100% 자회사; 2022-07-01: 같은 카카오엔터 100% 자회사인 와이낫미프로덕션(2022년 지배력 획득, 이전대가 30억원)을 흡수합병, 삼양씨앤씨 CGU 영업권 4,763,795→10,727,834천원; 2022: 발행주식 10,000주→500,000주(카카오엔터 보유주식수 기준); 2022-10: 주식매수선택권 13,500주(행사가 200,000원) 부여 결정 공시; 2022: 매출 14,468백만원·영업이익 1,924백만원으로 감소; 2023: 매출 9,970백만원·영업손실 1,449백만원, 카카오엔터 연결상 삼양씨앤씨 영업권 손상 3,252,025천원; 2024: 영업손실 1,858백만원, 영업권 손상 6,547,157천원, 대표가 박성인·김미정(2024-05 기준)에서 차성택(2025-05 기준)으로 교체; 2025: 매출 6,642백만원·영업손실 70백만원, 잔여 영업권 928,652천원 전액 손상; 2026-08-14: 카카오엔터 100% 자회사 인타임·필연매니지먼트 흡수합병 결정('스토리 IP 사업 경쟁력 강화'), 합병기일 2026-10-01, 존속 사명 삼양씨앤씨</t>
        </is>
      </c>
      <c r="AX64" s="41" t="inlineStr">
        <is>
          <t>있음 (카카오엔터테인먼트 연결재무제표, 영업권 현금창출단위 '(주)삼양씨앤씨': 2023년 3,252,025천원[20240329003124], 2024년 6,547,157천원[20250328002113], 2025년 928,652천원[20260327001465]; 누계 10,727,834천원으로 2025년말 영업권 0. 단, 이 CGU 영업권에는 2018년 인수 영업권 5,275,148천원(재측정 후 4,763,795천원)과 2022년 와이낫미프로덕션 관련 증가분 5,964,039천원이 합쳐져 있다. 2018~2022년에는 손상 없음[20200331000581·20210401000639·20220331003217·20230331004024])</t>
        </is>
      </c>
      <c r="AY64" s="41" t="inlineStr">
        <is>
          <t>수집·검토 기록에 인수 뒤 손상이 적혀 있음</t>
        </is>
      </c>
      <c r="AZ64" s="41" t="inlineStr">
        <is>
          <t>2016: 해당 없음(법인 설립 전, 2017-12-12 설립); 2017(2017-12-12~12-31): 591백만원</t>
        </is>
      </c>
      <c r="BA64" s="41" t="inlineStr">
        <is>
          <t>2018(거래 연도): 11,086백만원; 2019: 13,247백만원; 2020: 17,818백만원; 2025: 6,642백만원(최근)</t>
        </is>
      </c>
      <c r="BB64" s="41" t="inlineStr">
        <is>
          <t>2016: 해당 없음(법인 설립 전); 2017(2017-12-12~12-31): 155백만원</t>
        </is>
      </c>
      <c r="BC64" s="41" t="inlineStr">
        <is>
          <t>2018(거래 연도): 2,489백만원; 2019: 3,393백만원; 2020: 5,085백만원; 2025: -70백만원(최근; 2023 -1,449, 2024 -1,858)</t>
        </is>
      </c>
      <c r="BD64" s="41" t="inlineStr">
        <is>
          <t>삼양씨앤씨 개별(별도) 기준, 12월 결산. 매출·영업이익·순이익은 삼양씨앤씨가 매년 제출한 대규모기업집단현황공시[연1회공시] '회사 손익현황'(직전 사업연도, 백만원; 접수번호 20180531001191·20190531000645·20200529000490·20210531001003·20220530000442·20230530000341·20240530000607·20250529000656·20260529000803). 매출액·당기순이익은 카카오페이지/카카오엔터테인먼트 연결감사보고서 '종속기업 요약재무정보'(천원)와 일치함을 확인. 2022년부터는 2022-07-01 흡수합병한 와이낫미프로덕션 사업이 포함됨. 삼양씨앤씨 자체 감사보고서(2021~2023, 삼덕회계법인)는 DART에 있으나 열어 보지 않았다.</t>
        </is>
      </c>
      <c r="BE64" s="41" t="inlineStr">
        <is>
          <t>미확인 (카카오페이지는 비상장이라 자체 실적발표가 없고, ㈜카카오 실적 자료·컨퍼런스콜 기사 검색에서 삼양씨앤씨 개별 언급을 찾지 못함)</t>
        </is>
      </c>
      <c r="BF64" s="40" t="inlineStr">
        <is>
          <t>부분</t>
        </is>
      </c>
      <c r="BG64" s="40" t="inlineStr">
        <is>
          <t>2026-10-26</t>
        </is>
      </c>
    </row>
    <row r="65" ht="72" customHeight="1">
      <c r="A65" s="40" t="inlineStr">
        <is>
          <t>K032</t>
        </is>
      </c>
      <c r="B65" s="40" t="inlineStr">
        <is>
          <t>Kakao</t>
        </is>
      </c>
      <c r="C65" s="40" t="inlineStr">
        <is>
          <t>2019-01-02</t>
        </is>
      </c>
      <c r="D65" s="41" t="inlineStr">
        <is>
          <t>BH Entertainment Co. Ltd.</t>
        </is>
      </c>
      <c r="E65" s="40" t="n">
        <v>76</v>
      </c>
      <c r="F65" s="40" t="inlineStr">
        <is>
          <t>False</t>
        </is>
      </c>
      <c r="G65" s="40" t="inlineStr">
        <is>
          <t>K032</t>
        </is>
      </c>
      <c r="H65" s="40" t="inlineStr">
        <is>
          <t>MA②</t>
        </is>
      </c>
      <c r="I65" s="40" t="inlineStr">
        <is>
          <t>MA②</t>
        </is>
      </c>
      <c r="J65" s="40" t="inlineStr">
        <is>
          <t>같음</t>
        </is>
      </c>
      <c r="K65" s="40" t="inlineStr">
        <is>
          <t>있음</t>
        </is>
      </c>
      <c r="L65" s="40" t="inlineStr">
        <is>
          <t>일치</t>
        </is>
      </c>
      <c r="M65" s="40" t="inlineStr">
        <is>
          <t>편입 후</t>
        </is>
      </c>
      <c r="N65" s="40" t="inlineStr">
        <is>
          <t>Closed</t>
        </is>
      </c>
      <c r="O65" s="42" t="n">
        <v>16.88</v>
      </c>
      <c r="P65" s="41" t="inlineStr">
        <is>
          <t>Kakao M Corp.</t>
        </is>
      </c>
      <c r="Q65" s="41" t="inlineStr">
        <is>
          <t>-</t>
        </is>
      </c>
      <c r="R65" s="41" t="inlineStr">
        <is>
          <t>Kakao M Corp. agreed to acquire remaining 70% stake in BH Entertainment Co. Ltd. for KRW 18.9 billion on December 26, 2018. Consideration will be paid in cash. A total of 0.07 million shares will be acquired as part of the deal. After completion, Kakao M Corp. will hold 100% stake in BH Entertainment. Board of Kakao M Corp. resolved in favor of the deal. Deal is expected to close by December 26, 2018.</t>
        </is>
      </c>
      <c r="S65" s="41" t="inlineStr">
        <is>
          <t>Music &amp; Fan Entertainment</t>
        </is>
      </c>
      <c r="T65" s="41" t="inlineStr">
        <is>
          <t>Music / Artist Management</t>
        </is>
      </c>
      <c r="U65" s="41" t="inlineStr">
        <is>
          <t>MA-1 그룹이 매수자</t>
        </is>
      </c>
      <c r="V65" s="41" t="inlineStr">
        <is>
          <t>기존 자회사 잔여지분</t>
        </is>
      </c>
      <c r="W65" s="41" t="inlineStr">
        <is>
          <t>MA② 기존 지분 확대</t>
        </is>
      </c>
      <c r="X65" s="41" t="n"/>
      <c r="Y65" s="40" t="inlineStr">
        <is>
          <t>False</t>
        </is>
      </c>
      <c r="Z65" s="41" t="inlineStr">
        <is>
          <t>MA② 기존 지분 확대</t>
        </is>
      </c>
      <c r="AA65" s="41" t="inlineStr">
        <is>
          <t>편입 후 (매수자 ㈜카카오엠(2018-11-01 신설, 구 이엔컴퍼니㈜)은 ㈜카카오가 100% 보유한 연결 종속회사였다. 근거: 카카오 2018 사업보고서 연결주석 종속기업 표 '㈜카카오엠(구, 이엔컴퍼니㈜) ... 100.0', 접수번호 20190401005013)</t>
        </is>
      </c>
      <c r="AB65" s="41" t="inlineStr">
        <is>
          <t>완료 (2018-12, 정확한 완료일 미확인. 카카오 2018 사업보고서가 BH를 "당기 중 추가 취득을 통해 관계기업에서 종속기업으로 편입"으로 기재하고 2018년 손익을 연결하지 않음. 2019-01-02 카카오 보도자료도 "인수를 완료했다"고 밝힘)</t>
        </is>
      </c>
      <c r="AC65" s="41" t="inlineStr">
        <is>
          <t>계산: 18,900,000,000원 (카카오 2018 연결주석 사업결합 이전대가 27,000,000천원 − 기존 보유 30%의 장부금액 8,100,000천원. 주당 270,000원 × 70,000주와도 일치하며, 원자료 설명란 'KRW 18.9 billion'과 같다)</t>
        </is>
      </c>
      <c r="AD65" s="41" t="inlineStr">
        <is>
          <t>원자료와 일치</t>
        </is>
      </c>
      <c r="AE65" s="41" t="inlineStr">
        <is>
          <t>2019-01-02 (카카오 보도자료 "카카오M, 김성수 신임대표 취임..."에서 BH 등 4개사 인수 완료를 처음 공식 발표. Capital IQ 설명란은 2018-12-26을 이사회 결의·계약일로 적지만 공시·보도로 확인되지 않음. 30% 단계는 2018-06-27 보도·해명공시로 처음 알려짐)</t>
        </is>
      </c>
      <c r="AF65" s="41" t="inlineStr">
        <is>
          <t>기준 분류 유지(MA② 기존 지분 확대) + 단계적 경영권 인수: 카카오엠(구 로엔, 당시 상장사)이 2018년 상반기에 BH 지분 30%를 8,100,000천원에 취득해 관계기업(지분법)으로 처리했다(카카오엠 2018 반기보고서 연결주석 '당반기 중 신규 취득함에 따라 관계기업에 포함'). 이어서 신설 카카오엠이 잔여 70%를 사서 경영권을 처음 얻었다. 원자료의 stake 표기 '기존 자회사 잔여지분'은 정확하지 않다. 거래 직전 BH는 자회사가 아니라 관계기업이었다. 원자료 날짜 2019-01-02와 CB Insights의 2019-01-03 표기는 카카오 감사 재무제표(2018년 중 종속기업 편입)와 맞지 않으므로, 완료 시점은 2018-12로 적는다. 총 이전대가 27,000,000천원은 기존 30%의 공정가치를 포함한 회계상 금액이며, 실제로 이 거래에서 지급된 금액은 18,900,000,000원이다.</t>
        </is>
      </c>
      <c r="AG65" s="41" t="inlineStr">
        <is>
          <t>같은 묶음의 K034(숲엔터테인먼트, 2019-01-02)와 같은 시기에 이루어진 카카오엠의 배우 매니지먼트사 인수 흐름이다. 카카오엠은 2018-06에 BH·제이와이드컴퍼니·레디엔터테인먼트 지분 30%씩을 사고(해명공시: '일부 지분 인수 계약을 체결'), 2018년 말 셋 모두 100%로 올렸다(카카오 2018 사업보고서 사업결합 표). BH 30%는 2018-09-03 카카오가 카카오엠(구 로엔)을 합병할 때 카카오로 넘어갔고, 2018-11-01 신설 카카오엠으로 옮겨진 것으로 보인다(추정: 같은 시기 페이브 주식 이전 공시와 같은 경로, BH는 2019년 이전 공정위 공시가 없어 직접 확인 못 함). 70% 단계의 발표 공시·보도는 찾지 못했다. 카카오와 신설 카카오엠 모두 공시하지 않았고, BH의 첫 공정위 공시는 2019-05-30이다. 2017 실적은 BH가 당시 외부감사 대상이 아니고 관계기업 요약재무도 공시되지 않아 미확인이다. 2018 실적은 BH 2019 감사보고서의 전기 수치다. 영업권 손상은 2019년 카카오엠 연결재무제표에서 메가몬스터·BH 합계로만 공시돼 BH 단독 손상액은 미확인이다. [검토 추가] 2019-01-02 카카오 보도자료(kakaocorp.com/page/detail/8641)가 BH·제이와이드·숲·레디 4개사 인수 완료와 목적("영상 콘텐츠 시장 내 경쟁력 확보")을 밝혀 발표일·목적을 확인했다. 감사 재무제표상 편입은 2018년 중이므로 완료(2018-12) 뒤 발표(2019-01-02)한 것으로 본다. Capital IQ 날짜 2019-01-02는 이 발표일과 일치한다.</t>
        </is>
      </c>
      <c r="AH65" s="41" t="inlineStr">
        <is>
          <t>㈜카카오엠(2018-11-01 카카오의 음악·영상 사업부문을 분사해 신설, 구 이엔컴퍼니㈜; ㈜카카오의 100% 자회사, 비상장)</t>
        </is>
      </c>
      <c r="AI65" s="41" t="inlineStr">
        <is>
          <t>"카카오M은 영상 콘텐츠 시장 내 경쟁력 확보를 위해, 2018년 투자를 진행했던 ▲BH엔터테인먼트(이병헌, 한효주, 한지민, 김고은 등), ▲제이와이드 컴퍼니(...) ▲숲 엔터테인먼트(...) 3개사와, 국내 광고모델 캐스팅 1위 사업자인 레디 엔터테인먼트 인수를 완료했다" (카카오 보도자료, 2019-01-02) / 30% 단계: "당사는 BH엔터테인먼트와 일부 지분 인수 계약을 체결하였고" (카카오엠 풍문또는보도에대한해명, 2018-06-27)</t>
        </is>
      </c>
      <c r="AJ65" s="41" t="inlineStr">
        <is>
          <t>음악 콘텐츠 제작·유통과 영상 콘텐츠. 카카오가 2018-11-01 '음악 및 영상 사업부문을 별도의 법인으로 분사'한 회사(카카오 2018년 3분기 실적 보도자료, 2018-11-08)이며, 스타쉽·플랜에이·크래커 등 음반제작·연예매니지먼트 레이블을 종속회사로 보유(카카오 2018 사업보고서 종속기업 표). 2018-12-31 연결 자산 590,964,100천원</t>
        </is>
      </c>
      <c r="AK65" s="41" t="inlineStr">
        <is>
          <t>인접</t>
        </is>
      </c>
      <c r="AL65" s="41" t="inlineStr">
        <is>
          <t>BH는 이병헌 등이 소속된 배우 매니지먼트사(감사보고서상 '연예매니지먼트 및 에이전시업')다. 카카오엠은 음악 레이블의 아티스트 매니지먼트를 이미 하고 있었으므로 업종 자체는 가깝지만, 배우 매니지먼트는 음악이 아닌 영상(드라마·영화) 가치사슬에 속한다. 카카오는 이 배우군을 영상 콘텐츠 제작에 쓰겠다고 밝혔다. 따라서 같은 엔터테인먼트 가치사슬에 붙은 인접 영역으로 본다. 그룹 정점 ㈜카카오 기준으로도 플랫폼에 공급될 콘텐츠 IP·인력 확보이므로 인접이다.</t>
        </is>
      </c>
      <c r="AM65" s="41" t="inlineStr">
        <is>
          <t>590,964,100천원 (㈜카카오엠, 2018-12-31; 자본 429,966,708천원; 카카오 2018 사업보고서 종속기업 요약재무). 신설 법인이라 인수 직전 시점의 값이 없어 거래 직후 연말 값을 씀</t>
        </is>
      </c>
      <c r="AN65" s="41" t="inlineStr">
        <is>
          <t>6,349,428,454,887원 (㈜카카오 연결, 2017-12-31; 카카오 2017 사업보고서 요약재무정보)</t>
        </is>
      </c>
      <c r="AO65" s="41" t="inlineStr">
        <is>
          <t>계산: 3.20 (18,900,000,000원 ÷ 카카오엠 자산 590,964,100천원, 2018-12-31). 참고: 기존 30% 포함 총 이전대가 27,000,000천원 기준 4.57</t>
        </is>
      </c>
      <c r="AP65" s="41" t="inlineStr">
        <is>
          <t>계산: 4.40 (18,900,000,000원 ÷ 카카오엠 자본 429,966,708천원, 2018-12-31)</t>
        </is>
      </c>
      <c r="AQ65" s="41" t="inlineStr">
        <is>
          <t>계산: 약 8조 5,992억원 (㈜카카오 2018-12-28 종가 103,000원 × 발행주식 83,487,773주. 2018-12-28은 발표일 2019-01-02의 직전 거래일. 종가는 Yahoo 조정값 20,600원에 2021년 5:1 분할을 되돌려 ×5. 주식수는 카카오 2018 사업보고서의 2018-12-31 발행주식수(유통주식수 83,387,773주와 구분). 참고: Capital IQ 결의일 2018-12-26의 직전 거래일 2018-12-24 기준이면 101,000원 × 83,487,773주 = 약 8조 4,323억원)</t>
        </is>
      </c>
      <c r="AR65" s="41" t="inlineStr">
        <is>
          <t>인수 주체 카카오엠은 비상장 신설 법인이어서 카카오 2018 사업보고서(20190401005013) 종속기업 요약재무의 2018-12-31 값을 썼다. 지배회사 자산은 직전 회계연도말인 2017-12-31 카카오 연결 값(2017 사업보고서, 20180330002462)이다. 시가총액은 Yahoo Finance 035720.KS 일별 종가(발표일 2019-01-02의 직전 거래일 2018-12-28)와 카카오 2018 사업보고서 발행주식수 83,487,773주로 계산했다.</t>
        </is>
      </c>
      <c r="AS65" s="41" t="inlineStr">
        <is>
          <t>KRX:035720</t>
        </is>
      </c>
      <c r="AT65" s="41" t="inlineStr">
        <is>
          <t>인수 주체 카카오엠이 비상장이라 상장 지배회사 ㈜카카오를 쓴다. 대상회사 BH는 비상장이다. 70% 단계가 시장에 알려진 날은 2019-01-02(카카오 보도자료, 2019년 첫 거래일)이지만 4개사 인수 완료를 한꺼번에 발표했고, BH 거래 규모는 카카오 시가총액의 0.2% 정도라 주가 반응 분석에는 부적합하다. 분석한다면 30% 단계가 보도된 2018-06-27(당시 카카오엠, KOSDAQ:016170)도 함께 검토한다.</t>
        </is>
      </c>
      <c r="AU65" s="41" t="inlineStr">
        <is>
          <t>2018-06-27 (30% 단계: 매일경제 "카카오M, 이병헌, 공유 소속사 품는다.." 보도와 같은 날 카카오엠 해명공시). 70% 잔여지분 취득은 2019-01-02 카카오 보도자료(인수 완료 발표)로 처음 알려짐. 이보다 앞선 공시·보도는 찾지 못함</t>
        </is>
      </c>
      <c r="AV65" s="41" t="inlineStr">
        <is>
          <t>2006-06: ㈜비에이치엔터테인먼트 설립(연예매니지먼트 및 에이전시업); 2018-03: 로엔엔터테인먼트가 카카오엠으로 사명 변경; 2018-06: 카카오엠(구 로엔)이 BH 지분 30%를 8,100,000천원에 취득해 관계기업으로 분류, 같은 시기 제이와이드컴퍼니·레디엔터테인먼트 30%씩도 취득; 2018-06-27: 매일경제 보도에 대한 해명공시('BH엔터테인먼트와 일부 지분 인수 계약을 체결'); 2018-09-03: 카카오가 카카오엠 흡수합병; 2018-11-01: 카카오가 음악·영상 사업부문을 신설 카카오엠으로 분사; 2018: BH 매출 192.9억원·영업이익 8.3억원</t>
        </is>
      </c>
      <c r="AW65" s="41" t="inlineStr">
        <is>
          <t>2018-12: 신설 카카오엠이 잔여 70% 취득해 100% 종속회사로 편입(총 이전대가 27,000,000천원, 순자산 3,333,421천원, 영업권 23,666,579천원); 2019-01-02: 카카오 보도자료로 BH·제이와이드·숲·레디 인수 완료 발표(김성수 대표 취임과 같은 날); 2019-02-14: 카카오 실적 보도자료에서 카카오M이 확보한 배우군과 디지털 영상 콘텐츠 제작 시작을 언급; 2019-10-31: 논현동 사옥(토지·건물) 74억원 취득 결정; 2019-11-12: 카카오엠 대상 주주배정 유상증자 14,815주 × 270,000원 = 4,000,050,000원(시설자금); 2019: 매출 168.8억원·영업손실 18.4억원, 카카오엠 연결에서 메가몬스터·BH 관련 영업권 합계 4,912,426천원 손상; 2020-07-13: 보유 스튜디오드래곤 주식 4,821주를 435,336,300원에 처분; 2020: 매출 248.9억원·영업이익 8.1억원, 카카오엠 연결에서 쇼노트 등 6개 종속기업 영업권 합계 22,789,443천원 손상(BH 영업권 17,822,361→11,526,967천원); 2021-03-02: 카카오엠이 카카오페이지와 합병해 BH 114,815주(100%)가 ㈜카카오엔터테인먼트로 이전; 2024: 매출 406.0억원·영업이익 17.8억원; 2025: 매출 490.1억원·영업이익 22.5억원(카카오엔터테인먼트 100% 자회사 유지)</t>
        </is>
      </c>
      <c r="AX65" s="41" t="inlineStr">
        <is>
          <t>있음 (2019: 카카오엠 2019 연결감사보고서(20200320001206) "(주)메가몬스터와 (주)비에이치엔터테인먼트 관련 영업권의 장부금액이 회수가능액을 4,912,426천원 초과하여 ... 손상 반영". 합계로만 공시돼 BH 단독 손상액은 미확인. BH 영업권 23,666,578→17,822,361천원 감소에는 잠정 영업권 조정도 섞여 있을 수 있음. / 2020: 카카오엠 2020 연결감사보고서(20210329000924) "(주)쇼노트를 포함한 6개 종속기업 관련 영업권의 장부금액이 회수가능액을 22,789,443천원 초과하여 ... 손상 반영"; 같은 해 BH 영업권 17,822,361→11,526,967천원(6,295,394천원 감소), 다른 사업결합 없이 줄었으므로 BH가 6개사에 포함된 것으로 판단(추정: 회사별 금액은 공시되지 않음). 2021년 이후 카카오엔터테인먼트 연결재무제표는 보지 않음)</t>
        </is>
      </c>
      <c r="AY65" s="41" t="inlineStr">
        <is>
          <t>수집·검토 기록에 인수 뒤 손상이 적혀 있음</t>
        </is>
      </c>
      <c r="AZ65" s="41" t="inlineStr">
        <is>
          <t>2017: 미확인; 2018: 19,289,831,382원 (인수 연도. 연말에 편입돼 사실상 인수 전 실적)</t>
        </is>
      </c>
      <c r="BA65" s="41" t="inlineStr">
        <is>
          <t>2019: 16,877,240,437원; 2020: 24,889,707,856원; 2025(최근): 49,012,414,304원 (2024: 40,603,252,642원)</t>
        </is>
      </c>
      <c r="BB65" s="41" t="inlineStr">
        <is>
          <t>2017: 미확인; 2018: 828,524,730원</t>
        </is>
      </c>
      <c r="BC65" s="41" t="inlineStr">
        <is>
          <t>2019: (1,844,787,599)원; 2020: 807,311,316원; 2025(최근): 2,254,719,183원 (2024: 1,777,690,943원)</t>
        </is>
      </c>
      <c r="BD65" s="41" t="inlineStr">
        <is>
          <t>BH 별도 감사보고서(K-IFRS, 12월 결산, 원): 2019 감사보고서(20200318000097)의 2018·2019, 2020 감사보고서(20210330000488)의 2020, 2025 감사보고서(20260402000348)의 2024·2025. 2017은 BH가 외부감사 대상이 아니었고 지배회사 공시에도 관계기업 요약재무가 없어 미확인이다.</t>
        </is>
      </c>
      <c r="BE65" s="41" t="inlineStr">
        <is>
          <t>2019-02-14, 카카오 2018년 4분기 실적 보도자료: "카카오M은 확보한 한류 스타 배우군과 작가, 감독 등과 함께 드라마를 비롯한 디지털 영상 콘텐츠 제작을 시작한다." (카카오 IR 보도자료; BH를 직접 거명하지 않음. 어닝콜 녹취록은 없음)</t>
        </is>
      </c>
      <c r="BF65" s="40" t="inlineStr">
        <is>
          <t>부분</t>
        </is>
      </c>
      <c r="BG65" s="40" t="inlineStr">
        <is>
          <t>2026-10-31</t>
        </is>
      </c>
    </row>
    <row r="66" ht="72" customHeight="1">
      <c r="A66" s="40" t="inlineStr">
        <is>
          <t>K033</t>
        </is>
      </c>
      <c r="B66" s="40" t="inlineStr">
        <is>
          <t>Kakao</t>
        </is>
      </c>
      <c r="C66" s="40" t="inlineStr">
        <is>
          <t>2019-01-02</t>
        </is>
      </c>
      <c r="D66" s="41" t="inlineStr">
        <is>
          <t>J Wide Company Co., Ltd.</t>
        </is>
      </c>
      <c r="E66" s="40" t="n">
        <v>120</v>
      </c>
      <c r="F66" s="40" t="inlineStr">
        <is>
          <t>False</t>
        </is>
      </c>
      <c r="G66" s="40" t="n"/>
      <c r="H66" s="40" t="inlineStr">
        <is>
          <t>MA②</t>
        </is>
      </c>
      <c r="I66" s="40" t="inlineStr">
        <is>
          <t>MA②</t>
        </is>
      </c>
      <c r="J66" s="40" t="inlineStr">
        <is>
          <t>같음</t>
        </is>
      </c>
      <c r="K66" s="40" t="inlineStr">
        <is>
          <t>있음</t>
        </is>
      </c>
      <c r="L66" s="40" t="inlineStr">
        <is>
          <t>일치</t>
        </is>
      </c>
      <c r="M66" s="40" t="inlineStr">
        <is>
          <t>편입 후</t>
        </is>
      </c>
      <c r="N66" s="40" t="inlineStr">
        <is>
          <t>Closed</t>
        </is>
      </c>
      <c r="O66" s="42" t="n">
        <v>5.31</v>
      </c>
      <c r="P66" s="41" t="inlineStr">
        <is>
          <t>Kakao Corp. (KOSE:A035720)</t>
        </is>
      </c>
      <c r="Q66" s="41" t="inlineStr">
        <is>
          <t>-</t>
        </is>
      </c>
      <c r="R66" s="41" t="inlineStr">
        <is>
          <t>Kakao Corp. (KOSE:A035720) agreed to acquire remaining 70% stake in J Wide Company for KRW 6 billion on December 26, 2018. Under the transaction, Kakao Corp. acquires 0.07 million shares. The transaction has been resolved by the Board of Directors of Kakao Corp. The transaction is expected to complete on December 26, 2018.</t>
        </is>
      </c>
      <c r="S66" s="41" t="inlineStr">
        <is>
          <t>Music &amp; Fan Entertainment</t>
        </is>
      </c>
      <c r="T66" s="41" t="inlineStr">
        <is>
          <t>Music / Artist Management</t>
        </is>
      </c>
      <c r="U66" s="41" t="inlineStr">
        <is>
          <t>MA-1 그룹이 매수자</t>
        </is>
      </c>
      <c r="V66" s="41" t="inlineStr">
        <is>
          <t>기존 자회사 잔여지분</t>
        </is>
      </c>
      <c r="W66" s="41" t="inlineStr">
        <is>
          <t>MA② 기존 지분 확대</t>
        </is>
      </c>
      <c r="X66" s="41" t="n"/>
      <c r="Y66" s="40" t="inlineStr">
        <is>
          <t>False</t>
        </is>
      </c>
      <c r="Z66" s="41" t="inlineStr">
        <is>
          <t>MA② 기존 지분 확대</t>
        </is>
      </c>
      <c r="AA66" s="41" t="inlineStr">
        <is>
          <t>편입 후 (인수 주체 신설 ㈜카카오엠(2018-08-08 설립, 옛 이엔컴퍼니)은 설립 때부터 카카오 100% 연결 종속회사 — 카카오 2018 사업보고서 연결주석 종속기업 표 '㈜카카오엠(구, 이엔컴퍼니㈜) … 1,800,000주 100.0'; 대상회사는 거래 전 그룹의 30% 지분법 관계기업)</t>
        </is>
      </c>
      <c r="AB66" s="41" t="inlineStr">
        <is>
          <t>완료 (2018-12-26 취득·이사회 결의일; 공시상 '취득예정일자 2018년 12월 26일', 취득 후 100,000주 100%)</t>
        </is>
      </c>
      <c r="AC66" s="41" t="inlineStr">
        <is>
          <t>5,950,000,000원 (보통주 70,000주, 주당 85,000원 — 계산; 현금 취득). 참고: 그룹은 2018 상반기에 30%(30,000주)를 2,550,000,000원(같은 주당 85,000원)에 먼저 샀고, 두 단계 합계 이전대가 8,500,000,000원(카카오 2018 사업보고서 사업결합 주석)</t>
        </is>
      </c>
      <c r="AD66" s="41" t="inlineStr">
        <is>
          <t>원자료와 일치 (5.31; 5,950,000,000원 ÷ 1,122.63원/달러(Yahoo Finance KRW=X 2018-12-26) = 5.30)</t>
        </is>
      </c>
      <c r="AE66" s="41" t="inlineStr">
        <is>
          <t>2018-12-26</t>
        </is>
      </c>
      <c r="AF66" s="41" t="inlineStr">
        <is>
          <t>기준 분류 유지(MA②), 단계적 경영권 인수: 옛 ㈜카카오엠(로엔)이 2018 상반기에 30%를 취득해 지분법 관계기업으로 두었고(2018 반기보고서 관계기업 주석), 이 거래로 잔여 70%를 사 100%·경영권을 처음 얻음(카카오 2018 사업보고서 '당기 중 추가 취득을 통해 관계기업에서 종속기업으로 편입'). MA① 정의('경영권을 처음 얻은 거래')에도 맞으므로 연구 정의에 따라 MA①로 볼 여지가 있으나, 관계기업에서 출발한 다른 묶음(K055·K056·N015·N075)과 같은 기준으로 MA②로 둠. 매수자 수정: 원자료 'Kakao Corp.'이 아니라 카카오 100% 자회사 신설 ㈜카카오엠(공시 회사명 '(주)카카오엠'). 금액: 원자료 설명란 'KRW 6 billion'은 반올림이고 공시상 5,950,000,000원. 날짜: 원자료 date 2019-01-02는 공정거래법 공시일이고, 설명란의 2018-12-26이 이사회 결의·취득일.</t>
        </is>
      </c>
      <c r="AG66" s="41" t="inlineStr">
        <is>
          <t>같은 날(2018-12-26) 신설 카카오엠이 BH엔터테인먼트·숲엔터테인먼트·레디엔터테인먼트도 현금으로 사들여 100%(숲 99.36%)로 만든 4건 일괄 인수의 하나(각각 2019-01-02 공정거래법 공시 20190102000003·04·06). 1단계 30% 인수(2018 상반기, 2,550,000천원)는 원자료에 행이 없음. 경로: 옛 카카오엠이 산 30%는 2018-09-01 카카오의 옛 카카오엠 흡수합병과 2018-11-01 음악·영상 사업 현물출자로 신설 카카오엠에 넘어간 것으로 보임(공시상 신설 카카오엠이 70,000주를 사서 취득 후 100,000주를 보유했으므로 직전에 30,000주를 갖고 있었음 — 계산). 같은 묶음 K035(2019-05)는 이 회사가 자회사 와이드에스컴퍼니 70%를 경영진에게 넘긴 거래로, 인수 뒤 비핵심 자회사 정리. 인수 후 2019-09 대표 정덕균이 카카오엠 신주 29,443주(3,612,508,885원)를 인수(K036 거래의 일부)해 피인수 회사 경영진의 재투자가 있었음. 2021-07-12 간판 배우 김태리·전여빈이 제이와이드 실무진이 세운 신생 기획사 매니지먼트mmm로 옮겼고(텐아시아), 2021 매출 18,115백만원 → 2022 12,706백만원으로 줄었으며 2023 카카오엔터 연결상 영업권 일부(1,202,209천원)가 손상됨 — 인과는 단정할 수 없음. 2025말 현재 카카오엔터테인먼트 100% 자회사로 존속(대표 정덕균 유지).</t>
        </is>
      </c>
      <c r="AH66" s="41" t="inlineStr">
        <is>
          <t>㈜카카오엠(신설 법인, 2018-08-08 ㈜이엔컴퍼니로 설립·2018-09 사명 변경·2018-11-01 카카오의 음악·영상 콘텐츠 사업 현물출자; 카카오 100% 비상장 연결 종속회사) — 2021-03-01 ㈜카카오페이지에 흡수합병(존속법인 ㈜카카오엔터테인먼트)</t>
        </is>
      </c>
      <c r="AI66" s="41" t="inlineStr">
        <is>
          <t>"시장경쟁력 강화 및 기업가치 제고" (카카오엠 공정거래법 공시 '타법인 주식 및 출자증권 취득결정'의 취득목적) / "배우들의 전략적인 해외 진출을 지원, 수익 다각화를 꾀한다" (1단계 지분 투자 발표 보도, 텐아시아 2018-06-27)</t>
        </is>
      </c>
      <c r="AJ66" s="41" t="inlineStr">
        <is>
          <t>음반 기획·제작·유통(멜론 제외 음악 콘텐츠), 아티스트·배우 매니지먼트, 영상 제작: 2018-11-01 카카오의 음악·영상 콘텐츠 사업을 현물출자받아 출범(설립 목적 '음반기획ㆍ제작 및 판매, 디지털콘텐츠 기획ㆍ제작'). 2018(2018-08-08~12-31) 연결 매출 53,987백만원; 첫 온전한 회계연도 2019 연결 외부고객 매출 353,008백만원 중 음반/음원유통 184,592백만원(52.3%), 매니지먼트 131,202백만원(37.2%), 라이센싱 18,825백만원(5.3%), 기타 18,388백만원(5.2%) (카카오엠 2020 연결감사보고서 영업부문 주석의 전기 값)</t>
        </is>
      </c>
      <c r="AK66" s="41" t="inlineStr">
        <is>
          <t>핵심</t>
        </is>
      </c>
      <c r="AL66" s="41" t="inlineStr">
        <is>
          <t>대상회사는 배우 매니지먼트사(공시 주요사업 '연예인매니지먼트', 소속 김태리·이상윤·최다니엘 등)로 카카오엠의 보고부문 '매니지먼트'와 같은 영역이고, 카카오엠은 이 인수를 BH·숲·레디와 함께 묶어 배우 매니지먼트 부문을 만든 것이라 핵심. 그룹 정점(카카오) 기준: 플랫폼·음악 서비스 회사가 영상 IP 제작에 쓸 배우 자원을 들인 것이라 인접(2019-02-14 카카오 실적 보도자료 '카카오M은 확보한 한류 스타 배우군과 작가, 감독 등과 함께 드라마를 비롯한 디지털 영상 콘텐츠 제작을 시작').</t>
        </is>
      </c>
      <c r="AM66" s="41" t="inlineStr">
        <is>
          <t>660,109,234,159원 (카카오엠 연결 총자산, 2018-12-31 — 설립 첫 회계연도 말이자 거래 5일 뒤 값, 감사받지 않은 비교재무제표; 거래 전 결산 재무제표 없음). 공시의 자기자본 900,000,000원은 설립 시 납입자본금</t>
        </is>
      </c>
      <c r="AN66" s="41" t="inlineStr">
        <is>
          <t>6,349,428,454,887원 (㈜카카오 연결 총자산, 2017-12-31)</t>
        </is>
      </c>
      <c r="AO66" s="41" t="inlineStr">
        <is>
          <t>계산: 0.90 (5,950,000,000원 / 카카오엠 연결 총자산 660,109,234,159원, 2018-12-31). 참고: 카카오 연결 총자산(2017-12-31) 대비 0.094</t>
        </is>
      </c>
      <c r="AP66" s="41" t="inlineStr">
        <is>
          <t>661.11 (공시 값 — 분모가 설립 시 납입자본금 900,000,000원이라 실질 비율이 아님). 참고 계산: 1.37 (5,950,000,000원 / 카카오엠 연결 자본총계 435,681,458,935원, 2018-12-31)</t>
        </is>
      </c>
      <c r="AQ66" s="41" t="inlineStr">
        <is>
          <t>계산: 8,422,165,073,000원 (상장 지배회사 카카오, 이사회 전 거래일 2018-12-24 종가 101,000원 × 발행주식 83,387,773주). 종가는 Yahoo Finance 수정주가 20,200원에 2021-04-15 5:1 액면분할을 되돌려(×5) 산출; 주식수는 카카오 2018 사업보고서(2018-12-31)</t>
        </is>
      </c>
      <c r="AR66" s="41" t="inlineStr">
        <is>
          <t>거래 금액·주식수·자기자본대비는 카카오엠 공정거래법 공시(20190102000007). 카카오엠 총자산·자본은 신설 카카오엠 2019 연결감사보고서(20200320001206)의 전기(2018-12-31, 감사받지 않음) 값, 카카오 총자산은 카카오 2018 사업보고서 요약연결재무정보(20190401005013)의 2017-12-31 값. 환율·주가는 Yahoo Finance.</t>
        </is>
      </c>
      <c r="AS66" s="41" t="inlineStr">
        <is>
          <t>KRX:035720</t>
        </is>
      </c>
      <c r="AT66" s="41" t="inlineStr">
        <is>
          <t>인수 주체 카카오엠이 비상장이라 상장 지배회사 카카오. 대상회사 제이와이드컴퍼니는 비상장. 거래 금액이 카카오 시가총액의 약 0.07%이고 공식 공시가 공정거래법 공시(2019-01-02)뿐이라 단독 이벤트 분석의 실익은 작음. 1단계 지분 투자 보도·해명 공시일 2018-06-27을 묶음 이벤트(BH·숲·제이와이드·레디)로 볼 수 있음. 카카오 종가(수정주가×5): 2018-12-24 101,000원, 12-26 98,500원, 12-27 101,500원, 2019-01-02 102,000원.</t>
        </is>
      </c>
      <c r="AU66" s="41" t="inlineStr">
        <is>
          <t>2018-06-27: 매일경제 '카카오M, 이병헌, 공유 소속사 품는다' 보도와 같은 날 옛 카카오엠 코스닥 해명 공시 — 'BH엔터테인먼트와 일부 지분 인수 계약을 체결 … 제이와이드 컴퍼니, 레디 엔터테인먼트와도 일부 지분 인수 계약을 체결'(1단계 30%); 2018-12-26: 잔여 70% 취득 이사회 결의; 2019-01-02: DART 공정거래법 공시 '타법인 주식 및 출자증권 취득결정'(본 거래가 처음 공개됨)</t>
        </is>
      </c>
      <c r="AV66" s="41" t="inlineStr">
        <is>
          <t>2011-12-30: ㈜제이와이드컴퍼니 설립(대표 정덕균, 연예인 매니지먼트); 2015: 매출 7,702백만원·순이익 277백만원; 2016: 매출 9,162백만원·순이익 286백만원; 2016-09-26: 자회사 ㈜와이드에스컴퍼니 설립(대표 신지호, 정덕균 사내이사); 2017: 매출 9,080백만원·순이익 329백만원·자산 4,294백만원; 2018-06-27: 옛 카카오엠이 BH·제이와이드·레디와 일부 지분 인수 계약, 숲과 전략적 협업 발표(소속 배우 김태리·이상윤·최다니엘 등); 2018 상반기: 옛 카카오엠이 30% 취득(2,550,000천원, 지분법 관계기업); 2018-09-01: 카카오가 옛 카카오엠 흡수합병; 2018-11-01: 카카오가 음악·영상 콘텐츠 사업을 신설 카카오엠에 현물출자; 2018: 매출 9,843백만원·영업이익 534백만원·순이익 622백만원</t>
        </is>
      </c>
      <c r="AW66" s="41" t="inlineStr">
        <is>
          <t>2018-12-26: 기타비상무이사에 이준호·권기수(카카오엠 측) 선임, 같은 날 BH·숲·레디도 함께 100% 인수; 2019-02-01: 카카오 기업집단 계열 편입; 2019-05-30: 자회사 와이드에스컴퍼니 70%를 신지호 등 경영진에 35,000,000원에 매각(K035); 2019-07-26: 카카오엠이 주주배정 유상증자 5,883주(주당 85,000원, 500,055,000원) 단독 인수; 2019-09-28: 대표 정덕균이 카카오엠 신주 29,443주(3,612,508,885원) 인수; 2019: 영업권 확정(잠정 6,437,226천원 → 5,052,979천원, 매수가격배분 확정); 2021-03-02: 카카오페이지가 카카오엠을 흡수합병·카카오엔터테인먼트로 사명 변경 → 카카오엔터 100%; 2021: 매출 18,115백만원·영업이익 1,766백만원(최고); 2021-07-12: 김태리·전여빈이 제이와이드 실무진이 세운 매니지먼트mmm로 이적, 배우 이청아 전속계약; 2022: 매출 12,706백만원; 2023: 카카오엔터 연결상 영업권 1,202,209천원 손상(→3,850,770천원); 2024~2025: 매출 125~130억원대·영업이익 4.7~7.8억원, 2025말 카카오엔터 100% 자회사로 존속(종업원 21명, 대표 정덕균)</t>
        </is>
      </c>
      <c r="AX66" s="41" t="inlineStr">
        <is>
          <t>있음 (2023, 영업권 1,202,209천원 — 카카오엔터테인먼트 2023 연결감사보고서 영업권 CGU 변동표 '(주)제이와이드컴퍼니 | 5,052,979 | - | (1,202,209) | - | 3,850,770'. 2019·2020(카카오엠)·2021·2022·2024·2025(카카오엔터) 연결감사보고서에서는 손상 없음 확인; 2019의 감소 6,437,226→5,052,979천원은 매수가격배분 확정에 따른 대체로 손상 아님)</t>
        </is>
      </c>
      <c r="AY66" s="41" t="inlineStr">
        <is>
          <t>수집·검토 기록에 인수 뒤 손상이 적혀 있음</t>
        </is>
      </c>
      <c r="AZ66" s="41" t="inlineStr">
        <is>
          <t>2017: 9,080백만원; 2018: 9,843백만원</t>
        </is>
      </c>
      <c r="BA66" s="41" t="inlineStr">
        <is>
          <t>2019: 11,381백만원; 2020: 11,151백만원; 2025(최근): 13,043백만원 (참고 2021: 18,115; 2022: 12,706; 2023: 12,477; 2024: 12,562백만원)</t>
        </is>
      </c>
      <c r="BB66" s="41" t="inlineStr">
        <is>
          <t>2017: 미확인 (당기순이익 329백만원); 2018: 534백만원</t>
        </is>
      </c>
      <c r="BC66" s="41" t="inlineStr">
        <is>
          <t>2019: 456백만원; 2020: 348백만원; 2025(최근): 777백만원 (참고 2021: 1,766; 2022: 665; 2023: 461; 2024: 469백만원)</t>
        </is>
      </c>
      <c r="BD66" s="41" t="inlineStr">
        <is>
          <t>제이와이드컴퍼니 별도(개별 재무상태표 기준)·12월 결산·백만원: 2015~2017은 카카오엠 취득결정 공시(20190102000007)의 발행회사 요약 재무상황(매출·당기순이익만), 2018~2025는 매년 5월 공정거래법 '대규모기업집단현황공시(연1회)'의 회사 손익현황(직전 사업연도; 20190530000177, 20200528000298, 20210528000339, 20220530000806, 20230530000413, 20240530001421, 20250530000905, 20260529001170). 2019 공시의 매출 표기 '11.381'은 11,381의 오기로 보고 카카오엠 2019 연결주석(매출 11,380,554천원)과 대조해 확인. 거래일이 2018-12-26(회계연도 말 직전)이라 2018은 인수 전으로 보고 인수 전 = 2017·2018, 인수 후 = 2019·2020과 최근 2025.</t>
        </is>
      </c>
      <c r="BE66" s="41" t="inlineStr">
        <is>
          <t>2019-02-14 카카오 2018년 4분기 실적 보도자료: '카카오M은 확보한 한류 스타 배우군과 작가, 감독 등과 함께 드라마를 비롯한 디지털 영상 콘텐츠 제작을 시작한다'; 2020-02-13 카카오 2019년 4분기 실적 보도자료: '카카오M의 신규 매니지먼트 회사 편입 효과 및 음반 유통 매출 성장 … 실적 호조를 이끌었다', '매니지먼트 사업 확대에 따른 아티스트 수익 배분 증가'(비용). 카카오 IR에는 녹취록이 없어 어닝콜 발언은 확인하지 못함</t>
        </is>
      </c>
      <c r="BF66" s="40" t="inlineStr">
        <is>
          <t>완료</t>
        </is>
      </c>
      <c r="BG66" s="40" t="inlineStr">
        <is>
          <t>2026-10-26</t>
        </is>
      </c>
    </row>
    <row r="67" ht="72" customHeight="1">
      <c r="A67" s="40" t="inlineStr">
        <is>
          <t>K034</t>
        </is>
      </c>
      <c r="B67" s="40" t="inlineStr">
        <is>
          <t>Kakao</t>
        </is>
      </c>
      <c r="C67" s="40" t="inlineStr">
        <is>
          <t>2019-01-02</t>
        </is>
      </c>
      <c r="D67" s="41" t="inlineStr">
        <is>
          <t>Soop Entertainment Corp.</t>
        </is>
      </c>
      <c r="E67" s="40" t="n">
        <v>89</v>
      </c>
      <c r="F67" s="40" t="inlineStr">
        <is>
          <t>False</t>
        </is>
      </c>
      <c r="G67" s="40" t="inlineStr">
        <is>
          <t>K032</t>
        </is>
      </c>
      <c r="H67" s="40" t="inlineStr">
        <is>
          <t>MA①</t>
        </is>
      </c>
      <c r="I67" s="40" t="inlineStr">
        <is>
          <t>MA①</t>
        </is>
      </c>
      <c r="J67" s="40" t="inlineStr">
        <is>
          <t>같음</t>
        </is>
      </c>
      <c r="K67" s="40" t="inlineStr">
        <is>
          <t>있음</t>
        </is>
      </c>
      <c r="L67" s="40" t="inlineStr">
        <is>
          <t>일치</t>
        </is>
      </c>
      <c r="M67" s="40" t="inlineStr">
        <is>
          <t>편입 후</t>
        </is>
      </c>
      <c r="N67" s="40" t="inlineStr">
        <is>
          <t>Closed</t>
        </is>
      </c>
      <c r="O67" s="42" t="n">
        <v>12.5</v>
      </c>
      <c r="P67" s="41" t="inlineStr">
        <is>
          <t>Kakao M Corp.</t>
        </is>
      </c>
      <c r="Q67" s="41" t="inlineStr">
        <is>
          <t>-</t>
        </is>
      </c>
      <c r="R67" s="41" t="inlineStr">
        <is>
          <t>Kakao M Corp. agreed to acquire 99.4% stake in Soop Entertainment Corp for KRW 14 billion on December 26, 2018. Kakao M Corp will acquire 0.28 million shares of Soop Entertainment and the consideration will be paid in cash. The transaction is resolved by the Board of Kakao Corp. (KOSE:A035720). The transaction is expected to complete on December 26, 2018.</t>
        </is>
      </c>
      <c r="S67" s="41" t="inlineStr">
        <is>
          <t>Music &amp; Fan Entertainment</t>
        </is>
      </c>
      <c r="T67" s="41" t="inlineStr">
        <is>
          <t>Music / Artist Management</t>
        </is>
      </c>
      <c r="U67" s="41" t="inlineStr">
        <is>
          <t>MA-1 그룹이 매수자</t>
        </is>
      </c>
      <c r="V67" s="41" t="inlineStr">
        <is>
          <t>과반 인수(≥50%)</t>
        </is>
      </c>
      <c r="W67" s="41" t="inlineStr">
        <is>
          <t>MA① 경영권 인수</t>
        </is>
      </c>
      <c r="X67" s="41" t="n"/>
      <c r="Y67" s="40" t="inlineStr">
        <is>
          <t>False</t>
        </is>
      </c>
      <c r="Z67" s="41" t="inlineStr">
        <is>
          <t>MA① 경영권 인수</t>
        </is>
      </c>
      <c r="AA67" s="41" t="inlineStr">
        <is>
          <t>편입 후 (인수 주체 ㈜카카오엠은 2018-09-01 ㈜카카오에서 콘텐츠 사업을 넘겨받아 설립된 카카오 연결 종속회사; 카카오 2018 사업보고서 종속회사 표에 설립 2018.08로 기재)</t>
        </is>
      </c>
      <c r="AB67" s="41" t="inlineStr">
        <is>
          <t>완료 (2018-12-26 구주 취득; 언론은 2019-01-02 인수 완료 보도)</t>
        </is>
      </c>
      <c r="AC67" s="41" t="inlineStr">
        <is>
          <t>14,000,193,000원 (구주 280,200주, 지분 99.36%, 현금)</t>
        </is>
      </c>
      <c r="AD67" s="41" t="inlineStr">
        <is>
          <t>원자료와 일치</t>
        </is>
      </c>
      <c r="AE67" s="41" t="inlineStr">
        <is>
          <t>2018-12-26</t>
        </is>
      </c>
      <c r="AF67" s="41" t="inlineStr">
        <is>
          <t>기준 분류 유지: 카카오 2018 사업보고서가 숲엔터테인먼트를 '당기 중 지배력 획득을 통한 종속기업으로 편입'으로 기재했다(BH·제이와이드는 '관계기업에서 종속기업으로 편입'으로 따로 구분됨). 2018-06 카카오M 해명공시도 숲과는 '전략적 협업 체계 구축을 진행중'이라고만 해 사전 지분 보유가 확인되지 않는다. 금액 14,000,193천원은 원자료 KRW 14bn과 일치한다. 원자료 comment의 'resolved by the Board of Kakao Corp.'는 확인하지 못했다(카카오·카카오M 모두 의무공시 기준에 못 미쳐 DART 주요사항보고서가 없음).</t>
        </is>
      </c>
      <c r="AG67" s="41" t="inlineStr">
        <is>
          <t>K032(BH엔터테인먼트 30%→100%, 같은 날 같은 매수자, event_group K032)와 같은 묶음의 배우 매니지먼트사 인수다. 같은 시기 카카오M은 제이와이드컴퍼니(30%→100%)와 레디엔터테인먼트도 인수했다(카카오 2018 사업보고서). 매도자는 '김장균 외 주주 1인'이다(카카오 2018 사업보고서 기타 비경상적 중요 계약 표). 숲은 인수 시점에 자본잠식 상태였다(2018말 자본총계 -2,004,656,487원). 판타지오가 숲을 상대로 2016-07 임시주주총회결의 부존재와 신주발행 무효·부존재 소송을 제기했고, 인수 후에도 계류 중이었다(숲 2019 감사보고서 주석 24; 카카오 2019 사업보고서는 결과에 따라 지분율이 변동될 수 있다고 기재). 2020말 발행주식수가 282,000주에서 274,429주(카카오엠 100%)로 바뀌었는데, 감사보고서에는 유상증자 2,996,778,733원과 기타자본변동 -280,000,000원만 나와 소송 결과와의 관계는 미확인이다. 숲은 2019 회계연도 전에는 DART에 감사보고서가 없어 2017년 실적을 찾지 못했다. 2018 실적은 숲 2019 감사보고서의 전기 수치다. 카카오M이 2018-09 신설 법인이라 인수 직전 결산 수치가 없어서 acq_total_assets에는 2018-12-31(인수 직후) 값을 썼다. [검토 추가] 2020년 주식수 변동을 자본변동표로 따져 보면, 기타자본변동 -280,000,000원은 액면 5,000원 기준 56,000주 감소에 해당하고 유상증자 자본금 242,145,000원은 48,429주다(282,000-56,000+48,429=274,429). 카카오엠 보유분이 280,200주에서 274,429주가 됐으므로 카카오엠 몫에서도 54,200주가 줄었다는 계산이 나온다. 판타지오 소송(신주발행 무효)과의 관련은 추정일 뿐이며, 2020 감사보고서는 피고 계류 소송이 없고 원고 계류 소송 1건만 있다고 적는다. 웹 검색으로 판결을 찾지 못했다.</t>
        </is>
      </c>
      <c r="AH67" s="41" t="inlineStr">
        <is>
          <t>㈜카카오엠(2018-09-01 신설, ㈜카카오의 연결 종속회사, 비상장)</t>
        </is>
      </c>
      <c r="AI67" s="41" t="inlineStr">
        <is>
          <t>"영상산업 전 분야에 걸친 가치 사슬(Value Chain)을 형성하게 된다" (2018-06-27 텐아시아 보도, 카카오M의 BH·숲·제이와이드 협업 발표) / "숲 엔터테인먼트와 전략적 협업 체계 구축을 진행중" (2018-06-27 카카오M 풍문해명 공시)</t>
        </is>
      </c>
      <c r="AJ67" s="41" t="inlineStr">
        <is>
          <t>디지털 콘텐츠 기획, 제작, 유통업(카카오 2018 사업보고서 종속회사 표의 카카오엠 주요사업). 음악 제작·유통, 자회사(스타쉽 등)를 통한 아티스트 매니지먼트, 영상 제작</t>
        </is>
      </c>
      <c r="AK67" s="41" t="inlineStr">
        <is>
          <t>인접</t>
        </is>
      </c>
      <c r="AL67" s="41" t="inlineStr">
        <is>
          <t>숲은 배우 매니지먼트사로, 카카오M이 하던 음악 아티스트 매니지먼트·영상 제작과 같은 콘텐츠 가치사슬에 붙어 있다. 배우 매니지먼트 자체는 카카오M이 이 거래들로 처음 들어간 영역이다. 그룹 정점 ㈜카카오 기준으로도 콘텐츠 부문에 붙은 인접 사업이다.</t>
        </is>
      </c>
      <c r="AM67" s="41" t="inlineStr">
        <is>
          <t>590,964백만원 (㈜카카오엠, 2018-12-31, 인수 직후 값; 카카오 2018 사업보고서 종속회사 표의 최근사업연도말 자산총액)</t>
        </is>
      </c>
      <c r="AN67" s="41" t="inlineStr">
        <is>
          <t>6,349,428,454,887원 (㈜카카오 2017-12-31 연결 자산총계; 카카오 2018 사업보고서 요약재무정보)</t>
        </is>
      </c>
      <c r="AO67" s="41" t="inlineStr">
        <is>
          <t>계산: 2.37 (14,000,193,000 / 카카오엠 2018말 자산 590,964백만원); 그룹 기준 0.22 (/ 카카오 2017말 연결 자산 6,349,428,454,887원)</t>
        </is>
      </c>
      <c r="AP67" s="41" t="inlineStr">
        <is>
          <t>계산: 0.31 (14,000,193,000 / 카카오 2017말 연결 자본총계 4,462,922,772,296원). 카카오엠 자체 자본은 미확인</t>
        </is>
      </c>
      <c r="AQ67" s="41" t="inlineStr">
        <is>
          <t>계산: 약 8조 4,222억원 (㈜카카오, 2018-12-24 종가 101,000원 × 2018말 발행주식 83,387,773주)</t>
        </is>
      </c>
      <c r="AR67" s="41" t="inlineStr">
        <is>
          <t>거래금액과 지분은 카카오 2018 사업보고서(20190401005013). 카카오 시가총액은 Yahoo Finance 035720.KS 2018-12-24 조정 종가 20,200원에 2021년 5:1 액면분할을 되돌려 101,000원으로 계산했고, 발행주식수는 같은 보고서의 2018말 83,387,773주를 썼다. 2018-12-25는 휴장이라 계약일 2018-12-26의 직전 거래일은 12-24다.</t>
        </is>
      </c>
      <c r="AS67" s="41" t="inlineStr">
        <is>
          <t>KRX:035720</t>
        </is>
      </c>
      <c r="AT67" s="41" t="inlineStr">
        <is>
          <t>인수 주체 카카오엠은 비상장(2018-09 신설)이라 상장 지배회사 ㈜카카오를 쓴다. 대상회사 숲엔터테인먼트는 비상장.</t>
        </is>
      </c>
      <c r="AU67" s="41" t="inlineStr">
        <is>
          <t>2018-06-27 매일경제 "카카오M, 이병헌, 공유 소속사 품는다" 보도, 같은 날 카카오M 풍문해명 공시(숲과는 전략적 협업 체계 구축 진행 중, 의무공시 기준 미해당). 인수 완료는 2019-01-02 보도.</t>
        </is>
      </c>
      <c r="AV67" s="41" t="inlineStr">
        <is>
          <t>2011-04: ㈜숲엔터테인먼트 설립(연예인 매니지먼트, 공유·공효진 소속사); 2016-07: 숲 임시주주총회와 신주인수권부사채 관련 신주발행, 이후 판타지오가 결의 부존재·신주발행 무효 소송 제기; 2018-06-27: 카카오M(옛 로엔, 코스닥)이 BH·제이와이드·레디와 일부 지분 인수 계약, 숲과는 전략적 협업 체계 구축 진행 중이라고 공시; 2018-09-01: 카카오가 카카오M(옛 로엔)을 흡수합병하고 콘텐츠 사업을 신설 ㈜카카오엠으로 분리; 2018: 숲 영업수익 17,910,629천원, 영업이익 74,326천원, 자본총계 -2,004,656천원(자본잠식)</t>
        </is>
      </c>
      <c r="AW67" s="41" t="inlineStr">
        <is>
          <t>2018-12-26: 카카오엠이 김장균 외 1인에게서 구주 280,200주(99.36%)를 14,000,193천원에 취득, 카카오 연결 편입(잠정 영업권 15,992,054천원); 2019-01-02: 김성수 카카오M 대표 취임일에 BH·숲·제이와이드 인수 완료 보도; 2019-01-18: 카카오 측 기타비상무이사 이준호(메가몬스터 대표)·권기수 선임, 매도자이자 창업자인 김장균 대표이사는 유임(2019-03-22·2020-11-26 숲 임원의변동 공시, 2020-11 기준 계속 대표); 2019: 영업수익 17,978백만원, 영업손실 35백만원, 카카오엠 차입금 2,490백만원; 2020-08: 유상증자(카카오엠 참여) 2,996,778,733원, 자본잠식 해소; 2020말: 발행주식 282,000주→274,429주 카카오엠 100% (자본금 기준 56,000주 감소[기타자본변동 -280,000,000원÷액면 5,000원]와 신주 48,429주[유상증자 자본금 242,145,000원] 발행; 감소 사유는 감사보고서에 없음); 2021-03: 카카오M과 카카오페이지 합병으로 최대주주가 ㈜카카오엔터테인먼트로 변경(2021-03-05 최대주주등의주식보유변동 공시); 2021: 카카오엔터테인먼트 연결에서 숲 현금창출단위 영업권 10,212,298천원; 2023: 카카오엔터테인먼트 별도 숲 투자주식 손상 1,292,867천원, 연결 숲 영업권 손상 1,081,094천원; 2024: 별도 추가 손상 1,711,705천원(장부금액 12,023,764천원), 연결 영업권 손상 1,753,493천원(잔액 7,377,711천원); 2025: 영업수익 39,810백만원, 영업이익 1,969백만원, 카카오엔터테인먼트 100%</t>
        </is>
      </c>
      <c r="AX67" s="41" t="inlineStr">
        <is>
          <t>있음. ① 카카오엔터테인먼트 연결 영업권(숲 현금창출단위): 2023년 손상 1,081,094천원(10,212,298→9,131,204천원, 카카오엔터테인먼트 2023 연결감사보고서 20240329003124), 2024년 손상 1,753,493천원(→7,377,711천원, 20250328002113), 2025년 손상 없음(20260327001465). ② 카카오엔터테인먼트 별도재무제표 종속기업투자 손상: 2023년 1,292,867천원, 2024년 1,711,705천원, 2025년 없음(장부금액 12,023,764천원; 별도 감사보고서 20250328002112, 20260327001463). ㈜카카오 연결 영업권 손상은 숲 단위로 공시되지 않아 확인 안 됨(카카오 2018·2019 사업보고서까지 확인)</t>
        </is>
      </c>
      <c r="AY67" s="41" t="inlineStr">
        <is>
          <t>수집·검토 기록에 인수 뒤 손상이 적혀 있음</t>
        </is>
      </c>
      <c r="AZ67" s="41" t="inlineStr">
        <is>
          <t>2017: 미확인; 2018: 17,910,629,144원(영업수익)</t>
        </is>
      </c>
      <c r="BA67" s="41" t="inlineStr">
        <is>
          <t>2019: 17,978,225,885원; 2020: 26,498,163,882원; 2025: 39,810,363,610원 (2024: 29,758,754,294원)</t>
        </is>
      </c>
      <c r="BB67" s="41" t="inlineStr">
        <is>
          <t>2017: 미확인; 2018: 74,326,239원</t>
        </is>
      </c>
      <c r="BC67" s="41" t="inlineStr">
        <is>
          <t>2019: -35,106,356원; 2020: 1,520,920,740원; 2025: 1,968,584,188원 (2024: 1,147,184,519원)</t>
        </is>
      </c>
      <c r="BD67" s="41" t="inlineStr">
        <is>
          <t>㈜숲엔터테인먼트 별도, K-IFRS, 12월 결산, 감사보고서(2019: 20200320000174, 2020: 20210324000332, 2021: 20220404002360, 2025: 20260326000892). 2018 값은 2019 감사보고서의 전기 수치. 2017 이전은 감사보고서가 DART에 없어 미확인</t>
        </is>
      </c>
      <c r="BE67" s="41" t="inlineStr">
        <is>
          <t>2020-02-13 카카오 2019년 4분기 실적 보도자료: 매출 증가 요인으로 "카카오M의 신규 매니지먼트 회사 편입 효과", 비용 증가 요인으로 "매니지먼트 사업 확대에 따른 아티스트 수익 배분 증가" (kakaocorp.com 보도자료). 숲을 따로 언급한 어닝콜 발언은 찾지 못함</t>
        </is>
      </c>
      <c r="BF67" s="40" t="inlineStr">
        <is>
          <t>부분</t>
        </is>
      </c>
      <c r="BG67" s="40" t="inlineStr">
        <is>
          <t>2026-10-31</t>
        </is>
      </c>
    </row>
    <row r="68" ht="72" customHeight="1">
      <c r="A68" s="40" t="inlineStr">
        <is>
          <t>K035</t>
        </is>
      </c>
      <c r="B68" s="40" t="inlineStr">
        <is>
          <t>Kakao</t>
        </is>
      </c>
      <c r="C68" s="40" t="inlineStr">
        <is>
          <t>2019-06-05</t>
        </is>
      </c>
      <c r="D68" s="41" t="inlineStr">
        <is>
          <t>Wide-S Company</t>
        </is>
      </c>
      <c r="E68" s="40" t="n">
        <v>184</v>
      </c>
      <c r="F68" s="40" t="inlineStr">
        <is>
          <t>False</t>
        </is>
      </c>
      <c r="G68" s="40" t="n"/>
      <c r="H68" s="40" t="inlineStr">
        <is>
          <t>MA⑦</t>
        </is>
      </c>
      <c r="I68" s="40" t="inlineStr">
        <is>
          <t>MA⑤</t>
        </is>
      </c>
      <c r="J68" s="40" t="inlineStr">
        <is>
          <t>변경</t>
        </is>
      </c>
      <c r="K68" s="40" t="inlineStr">
        <is>
          <t>해당 없음</t>
        </is>
      </c>
      <c r="L68" s="40" t="inlineStr">
        <is>
          <t>일치</t>
        </is>
      </c>
      <c r="M68" s="40" t="inlineStr">
        <is>
          <t>편입 후</t>
        </is>
      </c>
      <c r="N68" s="40" t="inlineStr">
        <is>
          <t>Closed</t>
        </is>
      </c>
      <c r="O68" s="42" t="n">
        <v>0.03</v>
      </c>
      <c r="P68" s="41" t="inlineStr">
        <is>
          <t>-</t>
        </is>
      </c>
      <c r="Q68" s="41" t="inlineStr">
        <is>
          <t>J Wide Company Co., Ltd.</t>
        </is>
      </c>
      <c r="R68" s="41" t="inlineStr">
        <is>
          <t>Jiho Shin and other shareholders acquired 70% stake in Widescompany from J Wide Company Co., Ltd. for KRW 35 million on May 30, 2019. Under the terms, Jiho Shin acquired additional 4000 shares at a price of KRW 0.005 million accounting for 40% stake in Widescompany and other shareholders acquired 3000 shares at a price of KRW 0.005 million accounting for 30% stake in Widescompany.</t>
        </is>
      </c>
      <c r="S68" s="41" t="inlineStr">
        <is>
          <t>Music &amp; Fan Entertainment</t>
        </is>
      </c>
      <c r="T68" s="41" t="inlineStr">
        <is>
          <t>Music / Artist Management</t>
        </is>
      </c>
      <c r="U68" s="41" t="inlineStr">
        <is>
          <t>MA-5 매수자 미기재</t>
        </is>
      </c>
      <c r="V68" s="41" t="n"/>
      <c r="W68" s="41" t="inlineStr">
        <is>
          <t>MA⑦ 매수자 미기재</t>
        </is>
      </c>
      <c r="X68" s="41" t="n"/>
      <c r="Y68" s="40" t="inlineStr">
        <is>
          <t>False</t>
        </is>
      </c>
      <c r="Z68" s="41" t="inlineStr">
        <is>
          <t>MA⑤ 그룹의 지분 매각</t>
        </is>
      </c>
      <c r="AA68" s="41" t="inlineStr">
        <is>
          <t>편입 후 (매도자 ㈜제이와이드컴퍼니는 2018-12-26 신설 ㈜카카오엠이 100% 취득해 카카오 연결 종속회사가 됐고(K033), 대상회사 와이드에스컴퍼니도 그때부터 제이와이드의 70% 자회사로 카카오 연결 — 카카오 2018 사업보고서 '㈜와이드에스컴퍼니 | 당기 중 지배력 획득을 통한 종속기업으로 편입'; 카카오 기업집단 계열 편입일 2019-02-01)</t>
        </is>
      </c>
      <c r="AB68" s="41" t="inlineStr">
        <is>
          <t>완료 (2019-05-30 주식 변동일)</t>
        </is>
      </c>
      <c r="AC68" s="41" t="inlineStr">
        <is>
          <t>35,000,000원 (제이와이드컴퍼니 보유 보통주 7,000주(70%) × 5,000원; 신지호 4,000주 20,000,000원 + 기타 주주 3,000주 15,000,000원). 단가 5,000원은 액면가(자본금 50,000,000원 ÷ 10,000주 — 계산)와 같음</t>
        </is>
      </c>
      <c r="AD68" s="41" t="inlineStr">
        <is>
          <t>원자료와 일치 (0.03; 35,000,000원 ÷ 1,188.38원/달러(Yahoo Finance KRW=X 2019-05-30) = 0.029)</t>
        </is>
      </c>
      <c r="AE68" s="41" t="inlineStr">
        <is>
          <t>2019-06-05</t>
        </is>
      </c>
      <c r="AF68" s="41" t="inlineStr">
        <is>
          <t>분류 변경: MA⑦ 매수자 미기재 → MA⑤ 그룹의 지분 매각. 매도자는 카카오엠 100% 자회사 제이와이드컴퍼니(그룹)이고, 매수자는 대상회사 대표 신지호(기존 30% 주주, 공시상 '임원')와 이름이 공시되지 않은 '기타' 주주(개인 추정 — 공시표에서 '기타 소계(C)' 행에만 +3,000주·30.00%·15,000,000원으로 기재되고 '동일인측이 아닌 최다출자자 소계(B)'는 '-')로 모두 그룹 밖. 신지호는 공시표의 '동일인 및 동일인 관련자 소계(A)'에 '임원'으로 들어가 거래 후 A 소계가 70.00%로 남지만, 이는 공정거래법상 계열회사 임원을 동일인 관련자로 세는 방식일 뿐 그룹 회사가 산 것이 아니다. 그룹이 과반 지분을 외부에 넘겨 대상회사가 카카오 연결에서 빠졌으므로(카카오 2019 사업보고서 '당기 중 종속기업의 투자지분을 처분') 구주 매각형 MA⑤. 금액·주식수·단가는 원자료 설명란('KRW 35 million', 신지호 4,000주 40%·기타 3,000주 30%, 주당 0.005백만원)과 일치. 날짜: 원자료 date 2019-06-05는 공정거래법 공시일, 실제 변동일 2019-05-30.</t>
        </is>
      </c>
      <c r="AG68" s="41" t="inlineStr">
        <is>
          <t>K033(카카오엠의 제이와이드컴퍼니 잔여 70% 인수, 2018-12-26)에 딸려 들어온 손자회사를 약 5개월 만에 대상회사 경영진에게 액면가로 넘긴 정리 거래. 와이드에스는 2016-09-26 설립 때부터 제이와이드 대표 정덕균이 사내이사로 참여한 제이와이드 계열 배우 매니지먼트사였고, 카카오 기업집단 소속 기간은 공시상 2019-02-01~2019-05-30. 매각 직전 2019-03-11 제이와이드로부터 운영자금 5천만원을 빌렸음(6개월, 4.6%) — 상환 여부는 확인 못 함. 매각 가격 기준 100% 가치 50,000,000원은 2018말 자본총계 57백만원과 비슷(장부가 수준 거래). 매수자 '기타' 3,000주의 주주 이름은 공시되지 않음. 조사 한계: 매각 후 카카오 계열에서 빠져 공정거래법 공시가 끊겼고 외부감사 대상이 아니어서 이후 실적은 DART에 없음. 2025-06 iMBC 보도에 같은 이름의 배우 매니지먼트사 '와이드에스컴퍼니'(김영광 등 소속)가 나오나 같은 법인인지는 확인하지 못함.</t>
        </is>
      </c>
      <c r="AH68" s="41" t="inlineStr">
        <is>
          <t>신지호(와이드에스컴퍼니 대표이사·기존 30% 주주, 공시상 '임원'; 거래 후 70%) 외 이름 비공개 '기타' 주주(3,000주, 30%) — 모두 그룹 밖 개인으로 보임. 매도자: ㈜제이와이드컴퍼니(카카오 자회사 신설 ㈜카카오엠의 100% 자회사)</t>
        </is>
      </c>
      <c r="AI68" s="41" t="inlineStr">
        <is>
          <t>미확인 (공정거래법 '최대주주 등의 주식보유 변동' 공시에는 목적란이 없고, 카카오엠 2019 연결감사보고서는 '지배기업은 당기 중 종속기업을 처분하였습니다', 카카오 2019 사업보고서는 '당기 중 종속기업의 투자지분을 처분'이라고만 적음)</t>
        </is>
      </c>
      <c r="AJ68" s="41" t="inlineStr">
        <is>
          <t>해당 없음 (매수자가 개인 — 대상회사 대표이사와 기타 개인 주주)</t>
        </is>
      </c>
      <c r="AK68" s="41" t="inlineStr">
        <is>
          <t>해당 없음</t>
        </is>
      </c>
      <c r="AL68" s="41" t="inlineStr">
        <is>
          <t>매수자가 개인이라 사업 영역 비교가 성립하지 않음. 그룹(매도측) 관점: 와이드에스는 카카오엠 매니지먼트 부문 안의 소규모 배우 매니지먼트 손자회사(2018 매출 1,138백만원)로, 모회사 제이와이드와 사업이 겹치는 비핵심 잔가지를 정리한 것. 그룹 정점(카카오) 기준으로도 미미한 엔터테인먼트 손자회사 매각.</t>
        </is>
      </c>
      <c r="AM68" s="41" t="inlineStr">
        <is>
          <t>해당 없음 (매수자 개인)</t>
        </is>
      </c>
      <c r="AN68" s="41" t="inlineStr">
        <is>
          <t>해당 없음 (매수자에 상장 지배회사 없음). 참고: 매도자 제이와이드컴퍼니 별도 총자산 6,758백만원(2018-12-31), 매도측 그룹 정점 카카오 연결 총자산 7,959,542,105,267원(2018-12-31)</t>
        </is>
      </c>
      <c r="AO68" s="41" t="inlineStr">
        <is>
          <t>해당 없음 (매수자 개인). 참고 계산: 매도자 제이와이드컴퍼니 총자산 대비 0.52 (35백만원 / 6,758백만원, 2018-12-31)</t>
        </is>
      </c>
      <c r="AP68" s="41" t="inlineStr">
        <is>
          <t>해당 없음 (매수자 개인)</t>
        </is>
      </c>
      <c r="AQ68" s="41" t="inlineStr">
        <is>
          <t>해당 없음 (매수자 개인, 대상회사 비상장). 참고 계산: 거래가 기준 와이드에스 지분가치 100% 50,000,000원(10,000주 × 5,000원), 2018말 자본총계 57백만원 대비 약 0.88배</t>
        </is>
      </c>
      <c r="AR68" s="41" t="inlineStr">
        <is>
          <t>거래 금액·주식수·단가는 와이드에스컴퍼니 공정거래법 공시(20190605000055), 대상회사 재무는 2019-05-30 대규모기업집단현황공시(20190530000153)의 2018 값과 2019-03-14 자금차입 공시(20190314000672)의 2017 값, 제이와이드 총자산은 제이와이드 2019 대규모기업집단현황공시(20190530000177), 카카오 총자산은 카카오 2018 사업보고서(20190401005013). 환율은 Yahoo Finance.</t>
        </is>
      </c>
      <c r="AS68" s="41" t="inlineStr">
        <is>
          <t>해당 없음</t>
        </is>
      </c>
      <c r="AT68" s="41" t="inlineStr">
        <is>
          <t>매수자가 개인이고 대상회사·매도자(제이와이드컴퍼니)·그 모회사 카카오엠 모두 비상장. 매도측 그룹 정점 카카오(KRX:035720)는 거래 규모(3,500만원)가 시가총액에 비해 무시할 만큼 작아 분석 대상이 아님.</t>
        </is>
      </c>
      <c r="AU68" s="41" t="inlineStr">
        <is>
          <t>2019-06-05: DART 공정거래법 공시 '최대주주 등의 주식보유 변동'(와이드에스컴퍼니, 변동일 2019-05-30). 관련 보도는 찾지 못함</t>
        </is>
      </c>
      <c r="AV68" s="41" t="inlineStr">
        <is>
          <t>2016-09-26: ㈜와이드에스컴퍼니 설립(대표 신지호 — 전 ㈜데이드림엔터테인먼트 이사, 사내이사 정덕균 — 제이와이드컴퍼니 대표; 연예매니지먼트); 2017: 자산 97백만원·자본 40백만원; 2018: 매출 1,138백만원·영업이익 24백만원·당기순이익 17백만원, 연말 자산 285·부채 228(차입금 55)·자본 57백만원; 2018-12-26: 모회사 제이와이드컴퍼니가 카카오엠 100% 자회사가 되며(K033) 와이드에스(제이와이드 70%·신지호 30%)도 카카오 연결 편입; 2019-02-01: 카카오 기업집단 계열 편입; 2019-03-11: 제이와이드로부터 단기차입 5천만원(6개월, 연 4.6%, 운영자금)</t>
        </is>
      </c>
      <c r="AW68" s="41" t="inlineStr">
        <is>
          <t>2019-05-30: 제이와이드가 7,000주(70%)를 주당 5,000원에 처분 — 신지호 3,000주→7,000주(70%), 기타 주주 3,000주(30%) 신규; 2019: 카카오 연결에서 제외(카카오 2019 사업보고서 '당기 중 종속기업의 투자지분을 처분', 카카오엠 2019 연결감사보고서 종속기업 표 당기말 '-'); 2019-06-05 공시 이후 DART 공시 없음(계열 제외); 2025-06-17: 같은 이름의 배우 전문 매니지먼트사 '와이드에스컴퍼니'(김영광·신문성 등 소속)가 배우 최병모와 전속계약했다는 보도(동일 법인 여부 미확인)</t>
        </is>
      </c>
      <c r="AX68" s="41" t="inlineStr">
        <is>
          <t>해당 없음 (그룹이 판 거래라 매수자 측 영업권 개념 없음. 참고: 카카오엠 2019 연결감사보고서 영업권 표에는 와이드에스 별도 항목이 없고 제이와이드컴퍼니 영업권만 있음 — 매각으로 인한 손상 기재는 찾지 못함)</t>
        </is>
      </c>
      <c r="AY68" s="41" t="inlineStr">
        <is>
          <t>그룹의 지분 매각(MA⑤)이라 매수자 쪽 손상을 따지지 않음</t>
        </is>
      </c>
      <c r="AZ68" s="41" t="inlineStr">
        <is>
          <t>2017: 미확인 (자산 97백만원·자본 40백만원만 확인); 2018: 1,138백만원</t>
        </is>
      </c>
      <c r="BA68" s="41" t="inlineStr">
        <is>
          <t>미확인 (2019-05 매각으로 카카오 계열에서 빠져 공정거래법 공시가 끊겼고, 외부감사 대상이 아니어서 DART에 감사보고서 없음)</t>
        </is>
      </c>
      <c r="BB68" s="41" t="inlineStr">
        <is>
          <t>2017: 미확인; 2018: 24백만원</t>
        </is>
      </c>
      <c r="BC68" s="41" t="inlineStr">
        <is>
          <t>미확인 (2019 이후 공시 없음 — target_rev_post와 같은 이유)</t>
        </is>
      </c>
      <c r="BD68" s="41" t="inlineStr">
        <is>
          <t>와이드에스컴퍼니 별도·12월 결산·백만원: 2018은 2019-05-30 대규모기업집단현황공시(20190530000153)의 '직전 사업연도말 기준' 재무·손익현황, 2017은 2019-03-14 특수관계인으로부터 자금차입 공시(20190314000672)의 '직전사업연도말 자산총액·자기자본(2017년 재무제표 기준)'. 거래가 2019 회계연도 중이라 인수 전 = 2017·2018, 인수 후 = 2019·2020이나 매각 후 자료 없음.</t>
        </is>
      </c>
      <c r="BE68" s="41" t="inlineStr">
        <is>
          <t>미확인 (3,500만원 규모 손자회사 지분 정리라 카카오 IR에서 다뤘을 가능성은 낮으나 IR 자료를 이 건으로 따로 열어 보지는 않음; 관련 보도도 찾지 못함 — 웹 검색 1회)</t>
        </is>
      </c>
      <c r="BF68" s="40" t="inlineStr">
        <is>
          <t>완료</t>
        </is>
      </c>
      <c r="BG68" s="40" t="inlineStr">
        <is>
          <t>2026-10-26</t>
        </is>
      </c>
    </row>
    <row r="69" ht="72" customHeight="1">
      <c r="A69" s="40" t="inlineStr">
        <is>
          <t>K036</t>
        </is>
      </c>
      <c r="B69" s="40" t="inlineStr">
        <is>
          <t>Kakao</t>
        </is>
      </c>
      <c r="C69" s="40" t="inlineStr">
        <is>
          <t>2019-10-07</t>
        </is>
      </c>
      <c r="D69" s="41" t="inlineStr">
        <is>
          <t>Kakao M Corp.</t>
        </is>
      </c>
      <c r="E69" s="40" t="n">
        <v>92</v>
      </c>
      <c r="F69" s="40" t="inlineStr">
        <is>
          <t>False</t>
        </is>
      </c>
      <c r="G69" s="40" t="n"/>
      <c r="H69" s="40" t="inlineStr">
        <is>
          <t>MA⑦</t>
        </is>
      </c>
      <c r="I69" s="40" t="inlineStr">
        <is>
          <t>MA⑤</t>
        </is>
      </c>
      <c r="J69" s="40" t="inlineStr">
        <is>
          <t>변경</t>
        </is>
      </c>
      <c r="K69" s="40" t="inlineStr">
        <is>
          <t>해당 없음</t>
        </is>
      </c>
      <c r="L69" s="40" t="inlineStr">
        <is>
          <t>일치</t>
        </is>
      </c>
      <c r="M69" s="40" t="inlineStr">
        <is>
          <t>편입 후</t>
        </is>
      </c>
      <c r="N69" s="40" t="inlineStr">
        <is>
          <t>Closed</t>
        </is>
      </c>
      <c r="O69" s="42" t="n">
        <v>11.38</v>
      </c>
      <c r="P69" s="41" t="inlineStr">
        <is>
          <t>-</t>
        </is>
      </c>
      <c r="Q69" s="41" t="inlineStr">
        <is>
          <t>-</t>
        </is>
      </c>
      <c r="R69" s="41" t="inlineStr">
        <is>
          <t>Deok Kyun Jeong, Hyeyeon Han, Yang Geun-hwan and Jaeduk Han acquired 1.44% stake in Kakao M Corp. for KRW 13.6 billion on September 28, 2019.</t>
        </is>
      </c>
      <c r="S69" s="41" t="inlineStr">
        <is>
          <t>Content Production &amp; Investment</t>
        </is>
      </c>
      <c r="T69" s="41" t="inlineStr">
        <is>
          <t>Content Investment / Distribution</t>
        </is>
      </c>
      <c r="U69" s="41" t="inlineStr">
        <is>
          <t>MA-5 매수자 미기재</t>
        </is>
      </c>
      <c r="V69" s="41" t="n"/>
      <c r="W69" s="41" t="inlineStr">
        <is>
          <t>MA⑦ 매수자 미기재</t>
        </is>
      </c>
      <c r="X69" s="41" t="n"/>
      <c r="Y69" s="40" t="inlineStr">
        <is>
          <t>False</t>
        </is>
      </c>
      <c r="Z69" s="41" t="inlineStr">
        <is>
          <t>MA⑤ 그룹의 지분 매각</t>
        </is>
      </c>
      <c r="AA69" s="41" t="inlineStr">
        <is>
          <t>편입 후 (대상회사는 2018-08-08 설립된 신설 ㈜카카오엠(옛 ㈜이엔컴퍼니, DART 고유번호 01337460)으로 설립 때부터 카카오 100% 자회사였고 거래 당시 카카오 96.84%. 원자료는 옛 카카오엠(로엔, 00130949 — 2018-09-01 카카오에 합병돼 소멸)과 같은 이름 'Kakao M Corp.'으로 묶어 기록했으나 다른 법인)</t>
        </is>
      </c>
      <c r="AB69" s="41" t="inlineStr">
        <is>
          <t>완료 (2019-09-27 주금 납입, 2019-09-28 주식 변동)</t>
        </is>
      </c>
      <c r="AC69" s="41" t="inlineStr">
        <is>
          <t>13,612,396,775원 (개인 4인 110,945주×122,695원, 증자 후 지분 1.44%). 같은 유상증자 전체는 560,871주·68,816,067,345원(19명 배정, 증자 후 7.27%)</t>
        </is>
      </c>
      <c r="AD69" s="41" t="inlineStr">
        <is>
          <t>원자료와 일치 (11.38; 공시 금액/원자료 값 ≈ 1,196원/달러)</t>
        </is>
      </c>
      <c r="AE69" s="41" t="inlineStr">
        <is>
          <t>2019-09-24</t>
        </is>
      </c>
      <c r="AF69" s="41" t="inlineStr">
        <is>
          <t>분류 변경: MA⑦ 매수자 미기재 → MA⑤ 그룹의 지분 매각. 매수자는 정덕균(㈜제이와이드컴퍼니 대표, 공시상 '계열회사 임원')·한혜연·양근환(어썸이엔티 대표)·한재덕(사나이픽쳐스 대표)(공시상 '종속회사 임원') 개인 4인이고, 주식을 내준 쪽은 신주를 발행한 카카오 자회사 카카오엠이다. 새 기준(구조 축=계보 기준)에서 개인은 계보 회사가 아니고, 신주 발행형 거래는 발행회사가 아니라 희석되는 기존 지배주주를 지분을 내주는 쪽으로 본다(K002와 같은 기준) — 카카오 지분이 96.84%→89.80%로 희석돼 그룹이 소수지분을 넘긴 MA⑤로 판정. 매수자가 회사가 아니라 개인이라 MA④(그룹 내부 재편)에는 해당하지 않음. 다만 4인은 공정거래법 공시상 카카오 기업집단의 동일인관련자(임원)로 분류돼(동일인 측 합계 98.59%→92.86%) 그룹 밖 제3자 매각과는 성격이 다르며, 실질은 피인수 회사 경영진의 재투자형 소수지분 발행(추정). 원자료 date(2019-10-07)는 공정거래법 공시 '최대주주 등의 주식보유 변동' 공시일이고, 설명란 거래일 2019-09-28은 공시상 변동일과 일치. 원자료가 대상회사를 옛 카카오엠과 같은 계보로 묶은 것은 오류.</t>
        </is>
      </c>
      <c r="AG69" s="41" t="inlineStr">
        <is>
          <t>대상 법인 주의: 로엔 계보(K001~K027)의 옛 카카오엠은 2018-09-01 카카오에 합병돼 소멸했고, 본 거래의 대상은 그 음악·영상 콘텐츠 사업(멜론 제외)을 2018-11-01 현물출자(순자산 512,774백만원)로 넘겨받은 신설 ㈜카카오엠 — K027의 후속 재편 결과물. 배경: 신설 카카오엠은 2018-12-26 BH엔터테인먼트(70,000주 189억원)·숲엔터테인먼트(280,200주 140억원)·제이와이드컴퍼니(70,000주 59.5억원)·레디엔터테인먼트(56,000주 111.1억원)를 현금으로 사들여 각각 100%(숲 99.36%)로 만들었고, 2019-06(226,199주: 김장균(숲 대표)·구기운(레디 대표)·손석우(BH 대표) 등 피인수 회사 임원과 이병헌·공효진 등 소속 배우)과 2019-09(560,871주: 농협은행·윤종빈·(유)지엠그룹·임원 4인 등)에 같은 가격(주당 122,695원)으로 제3자배정 증자. 2019-09 증자는 카카오엠이 영화사 월광(41%)·사나이픽쳐스(81%)의 최대주주 지위 확보를 발표한(2019-09-17) 1주 뒤였고 배정 대상에 사나이픽쳐스 대표 한재덕과 월광의 윤종빈 감독이 포함돼, 피인수 회사 경영진·아티스트의 재투자(이탈 방지) 성격으로 보이나 공시상 목적은 '운영자금'이라 이는 추정. 원자료는 2019-09 증자 중 개인 4인 몫(1.44%)만 기록했고 같은 증자의 나머지 배정(농협은행 275,347주 등)과 2019-06 증자는 이 묶음에 없음(이중 집계 아님, 원자료 누락 가능성). 2019년 카카오엠 유상증자 합계 96,569백만원으로 카카오 연결상 비지배지분 54,174백만원·지배주주 귀속 자본 42,395백만원 증가(카카오 2019 사업보고서 주석) — 그룹 입장에서는 손실이 아니라 자본 증가. 주당 122,695원 기준 증자 전 지분가치 약 8,778억원(7,153,939주, 계산). 조사 한계: 한혜연의 소속 회사는 공시와 보도에서 찾지 못함.</t>
        </is>
      </c>
      <c r="AH69" s="41" t="inlineStr">
        <is>
          <t>개인 4인 — 정덕균(㈜제이와이드컴퍼니 대표, 공시상 '계열회사 임원'), 양근환(어썸이엔티 대표, 데일리안 2019-02-01), 한재덕(사나이픽쳐스 대표, 데일리안 2019-09-17), 한혜연(소속 미확인)(세 사람은 공시상 '종속회사 임원'): 카카오엠 산하 매니지먼트·제작 자회사 대표·임원</t>
        </is>
      </c>
      <c r="AI69" s="41" t="inlineStr">
        <is>
          <t>"운영자금" (카카오엠 유상증자 결정 공시의 자금조달 목적 — 매수자 측 취득 목적은 공시되지 않음)</t>
        </is>
      </c>
      <c r="AJ69" s="41" t="inlineStr">
        <is>
          <t>해당 없음 (개인 투자자; 카카오엠 자회사인 연예 매니지먼트·영상 제작사 임원)</t>
        </is>
      </c>
      <c r="AK69" s="41" t="inlineStr">
        <is>
          <t>해당 없음</t>
        </is>
      </c>
      <c r="AL69" s="41" t="inlineStr">
        <is>
          <t>매수자가 개인이라 사업 영역 비교가 성립하지 않음. 그룹 정점(카카오) 기준: 카카오엠은 음반 제작·유통, 아티스트·배우 매니지먼트, 영상 제작을 맡은 카카오의 엔터테인먼트 축이고, 이 거래는 그 자회사 지분 일부를 산하 회사 임원에게 넘긴 소수지분 희석.</t>
        </is>
      </c>
      <c r="AM69" s="41" t="inlineStr">
        <is>
          <t>해당 없음 (매수자 개인)</t>
        </is>
      </c>
      <c r="AN69" s="41" t="inlineStr">
        <is>
          <t>해당 없음 (매수자에 상장 지배회사 없음). 참고: 매도측 그룹 정점 카카오 연결 총자산 7,959,542,105,267원(2018-12-31), 발행회사 카카오엠 연결 총자산 660,109,234,159원(2018-12-31, 감사받지 않은 비교재무제표)</t>
        </is>
      </c>
      <c r="AO69" s="41" t="inlineStr">
        <is>
          <t>해당 없음 (매수자 개인). 참고 계산: 매도측 카카오 연결 총자산 대비 0.17 (13,612,396,775원 / 7,959,542,105,267원)</t>
        </is>
      </c>
      <c r="AP69" s="41" t="inlineStr">
        <is>
          <t>해당 없음 (매수자 개인)</t>
        </is>
      </c>
      <c r="AQ69" s="41" t="inlineStr">
        <is>
          <t>해당 없음 (매수자 개인, 대상회사 비상장). 참고 계산: 발행가 기준 카카오엠 지분가치 증자 후 946,568,612,950원 (7,714,810주×122,695원)</t>
        </is>
      </c>
      <c r="AR69" s="41" t="inlineStr">
        <is>
          <t>거래 금액·주식수·지분율은 카카오엠 공정거래법 공시(유상증자 결정 20190930000396, 최대주주 등의 주식보유 변동 20191007000049). 카카오 총자산은 2018 사업보고서(20190401005013), 카카오엠 총자산은 2019 연결감사보고서(20200320001206)의 전기 비교수치.</t>
        </is>
      </c>
      <c r="AS69" s="41" t="inlineStr">
        <is>
          <t>해당 없음</t>
        </is>
      </c>
      <c r="AT69" s="41" t="inlineStr">
        <is>
          <t>매수자가 개인이고 대상회사 카카오엠도 비상장. 그룹(매도측) 관점 분석이 필요하면 지배회사 카카오(KRX:035720)를 쓸 수 있으나 거래 규모(136억원)가 카카오 시가총액에 비해 매우 작아 실익이 낮음.</t>
        </is>
      </c>
      <c r="AU69" s="41" t="inlineStr">
        <is>
          <t>2019-09-30: DART 공정거래법 공시 '유상증자 결정'(카카오엠; 이사회 2019-09-24, 납입 2019-09-27); 2019-10-07: '최대주주 등의 주식보유 변동' 공시. 관련 언론 보도는 찾지 못함.</t>
        </is>
      </c>
      <c r="AV69" s="41" t="inlineStr">
        <is>
          <t>2018-05-17: 카카오–옛 카카오엠 합병 결정, 음악·영상 사업 분사 계획 발표(K027); 2018-06-27: 옛 카카오엠이 BH엔터테인먼트·제이와이드컴퍼니·레디엔터테인먼트 일부 지분 인수 계약, 숲엔터테인먼트와 협업(해명 공시); 2018-08-08: ㈜이엔컴퍼니 설립(자본금 9억원), 2018-09-03 ㈜카카오엠으로 사명 변경; 2018-11-01: 카카오가 음악·영상 콘텐츠 사업 순자산 512,774백만원 현물출자(카카오 지분 100%); 2018-12-26: BH·숲·제이와이드·레디 지분 현금 취득; 2019-01-02: 주주총회에서 김성수 대표 선임; 2019-03-22: 임직원 주식선택권 부여(행사가 85,887원); 2019-06-19: 1차 제3자배정 226,199주(주당 122,695원, 277.5억원; 임원·소속 배우) — 카카오 지분 96.84%; 2019: 영화사월광·사나이픽처스·어썸이엔티 등 영상 제작·매니지먼트사 취득(2019-09-17 월광 41%·사나이픽쳐스 81% 최대주주 지위 확보 발표)</t>
        </is>
      </c>
      <c r="AW69" s="41" t="inlineStr">
        <is>
          <t>2019: 카카오엠 연결 매출 353,008백만원·영업이익 21,150백만원; 2020: 제3자배정 유상증자 237,105백만원으로 카카오 지분 89.8%→77.3%; 2020: 연결 매출 464,714백만원·영업이익 15,977백만원; 2021-01-25: ㈜카카오페이지와 합병 결정(합병비율 카카오페이지 1 : 카카오엠 1.3102584, 존속회사 상호 ㈜카카오엔터테인먼트); 2021-03: 카카오페이지에 흡수합병되어 소멸(합병결정상 합병기일 2021-03-01, 주식 변동 공시·감사보고서상 2021-03-02) — 본 거래로 받은 카카오엠 주식은 카카오엔터테인먼트 주식으로 바뀜(2021-03-02 정덕균 38,577주·한혜연 53,394주·양근환 42,715주·한재덕 10,678주, 각 1.3102584배 환산과 일치, 카카오엔터테인먼트 주식보유 변동 공시); 2023~2024: 카카오 연결상 엔터테인먼트 서비스 CGU 영업권 대규모 손상(2023 454,645백만원, 2024 223,520백만원 — 2024 주석상 ㈜카카오엔터테인먼트 및 종속회사 205,456백만원 등)</t>
        </is>
      </c>
      <c r="AX69" s="41" t="inlineStr">
        <is>
          <t>확인 안 됨 (본 거래는 신주 발행에 따른 소수지분 희석이라 매수자 측 손상 개념 없음. 참고: 카카오 연결상 카카오엠 계열 매니지먼트·제작사 영업권이 속한 '엔터테인먼트 서비스' CGU 손상은 2019 4,912,426천원, 2020 22,789,443천원, 2021 37,976,016천원, 2022 28,341,616천원, 2023 454,645,438천원, 2024 223,520,337천원이나 카카오엠 몫은 구분 공시되지 않음 — 카카오 2019~2024 사업보고서 주석)</t>
        </is>
      </c>
      <c r="AY69" s="41" t="inlineStr">
        <is>
          <t>자회사 신주 발행에 따른 지분 희석(MA⑤)이라 매수자 쪽 손상을 따지지 않음</t>
        </is>
      </c>
      <c r="AZ69" s="41" t="inlineStr">
        <is>
          <t>2017: 해당 없음(법인 미설립); 2018(2018-08-08~12-31, 감사받지 않음): 53,987,231,787원</t>
        </is>
      </c>
      <c r="BA69" s="41" t="inlineStr">
        <is>
          <t>2019: 353,008,010,223원; 2020: 464,713,577,181원 (2020이 마지막 회계연도 — 2021-03-01 카카오페이지에 합병)</t>
        </is>
      </c>
      <c r="BB69" s="41" t="inlineStr">
        <is>
          <t>2017: 해당 없음(법인 미설립); 2018(2018-08-08~12-31, 감사받지 않음): 2,821,500,779원</t>
        </is>
      </c>
      <c r="BC69" s="41" t="inlineStr">
        <is>
          <t>2019: 21,150,150,460원; 2020: 15,976,956,669원</t>
        </is>
      </c>
      <c r="BD69" s="41" t="inlineStr">
        <is>
          <t>신설 카카오엠 연결·K-IFRS(12월 결산): 2019 연결감사보고서(20200320001206; 2018 수치는 감사받지 않은 비교재무제표, 2018-08-08~12-31로 2018-11-01 사업 이전 후 2개월분 영업), 2020 연결감사보고서(20210329000924). 거래(2019-09)가 2019 회계연도 중이라 인수 전 = 2017·2018, 인수 후 = 2019·2020. 이후는 카카오엔터테인먼트에 합쳐져 별도 실적 없음.</t>
        </is>
      </c>
      <c r="BE69" s="41" t="inlineStr">
        <is>
          <t>미확인 (카카오 IR 자료에서 본 소수지분 거래 언급은 찾지 못함). 참고: 2020-02-13 카카오 2019년 4분기 실적 보도자료 — '카카오M의 신규 매니지먼트 회사 편입 효과 및 음반 유통 매출 성장 … 실적 호조를 이끌었다'</t>
        </is>
      </c>
      <c r="BF69" s="40" t="inlineStr">
        <is>
          <t>완료</t>
        </is>
      </c>
      <c r="BG69" s="40" t="inlineStr">
        <is>
          <t>2026-10-26</t>
        </is>
      </c>
    </row>
    <row r="70" ht="72" customHeight="1">
      <c r="A70" s="40" t="inlineStr">
        <is>
          <t>K037</t>
        </is>
      </c>
      <c r="B70" s="40" t="inlineStr">
        <is>
          <t>Kakao</t>
        </is>
      </c>
      <c r="C70" s="40" t="inlineStr">
        <is>
          <t>2019-12-24</t>
        </is>
      </c>
      <c r="D70" s="41" t="inlineStr">
        <is>
          <t>SHOWNOTE Co,. Inc</t>
        </is>
      </c>
      <c r="E70" s="40" t="n">
        <v>63</v>
      </c>
      <c r="F70" s="40" t="inlineStr">
        <is>
          <t>False</t>
        </is>
      </c>
      <c r="G70" s="40" t="n"/>
      <c r="H70" s="40" t="inlineStr">
        <is>
          <t>MA①</t>
        </is>
      </c>
      <c r="I70" s="40" t="inlineStr">
        <is>
          <t>MA①</t>
        </is>
      </c>
      <c r="J70" s="40" t="inlineStr">
        <is>
          <t>같음</t>
        </is>
      </c>
      <c r="K70" s="40" t="inlineStr">
        <is>
          <t>있음</t>
        </is>
      </c>
      <c r="L70" s="40" t="inlineStr">
        <is>
          <t>일치</t>
        </is>
      </c>
      <c r="M70" s="40" t="inlineStr">
        <is>
          <t>편입 후</t>
        </is>
      </c>
      <c r="N70" s="40" t="inlineStr">
        <is>
          <t>Closed</t>
        </is>
      </c>
      <c r="O70" s="42" t="n">
        <v>23.02</v>
      </c>
      <c r="P70" s="41" t="inlineStr">
        <is>
          <t>Starship Entertainment Corp.</t>
        </is>
      </c>
      <c r="Q70" s="41" t="inlineStr">
        <is>
          <t>-</t>
        </is>
      </c>
      <c r="R70" s="41" t="inlineStr">
        <is>
          <t>Starship Entertainment Corp. agreed to acquire SHOWNOTE Co,. Inc for KRW 26.8 billion on December 18, 2019. The consideration shall be paid in cash. Starship Entertainment acquired 0.06 million shares of SHOWNOTE. For the year ended 2018, SHOWNOTE reported total assets of KRW 14.7 billion, stockholders' equity of KRW 6.8 billion, sales revenue of KRW 25.4 billion and net profit of KRW 1.5 billion.</t>
        </is>
      </c>
      <c r="S70" s="41" t="inlineStr">
        <is>
          <t>Music &amp; Fan Entertainment</t>
        </is>
      </c>
      <c r="T70" s="41" t="inlineStr">
        <is>
          <t>Music / Artist Management</t>
        </is>
      </c>
      <c r="U70" s="41" t="inlineStr">
        <is>
          <t>MA-1 그룹이 매수자</t>
        </is>
      </c>
      <c r="V70" s="41" t="inlineStr">
        <is>
          <t>지분율 미기재(대개 100%·사업양수)</t>
        </is>
      </c>
      <c r="W70" s="41" t="inlineStr">
        <is>
          <t>MA① 경영권 인수</t>
        </is>
      </c>
      <c r="X70" s="41" t="n"/>
      <c r="Y70" s="40" t="inlineStr">
        <is>
          <t>False</t>
        </is>
      </c>
      <c r="Z70" s="41" t="inlineStr">
        <is>
          <t>MA① 경영권 인수</t>
        </is>
      </c>
      <c r="AA70" s="41" t="inlineStr">
        <is>
          <t>편입 후 (인수 주체 ㈜스타쉽엔터테인먼트는 2013-12 로엔 인수 이후 카카오M을 거쳐 ㈜카카오의 연결 종속회사; 카카오 2018·2019 사업보고서 종속회사 표)</t>
        </is>
      </c>
      <c r="AB70" s="41" t="inlineStr">
        <is>
          <t>완료 (2019-12; 카카오 2019 사업보고서에 '당기 중 지배력 획득을 통한 종속기업으로 편입', 쇼노트 2019 감사보고서 주주 스타쉽 100%)</t>
        </is>
      </c>
      <c r="AC70" s="41" t="inlineStr">
        <is>
          <t>26,767,347,928원 (현금, 쇼노트 64,886주 100%)</t>
        </is>
      </c>
      <c r="AD70" s="41" t="inlineStr">
        <is>
          <t>원자료와 일치</t>
        </is>
      </c>
      <c r="AE70" s="41" t="inlineStr">
        <is>
          <t>2019-12-24</t>
        </is>
      </c>
      <c r="AF70" s="41" t="inlineStr">
        <is>
          <t>기준 분류 유지: 스타쉽이 사전 지분 없이 100%를 현금으로 취득했다(쇼노트 2018 감사보고서 주주는 김영욱 44.52%, 임양혁 41.34% 등 개인; 카카오 2019 사업보고서는 '관계기업에서'가 아니라 '지배력 획득을 통한' 편입으로 기재). 금액은 카카오 2019 사업보고서 사업결합 주석 이전대가 26,767,348천원과 스타쉽 별도 감사보고서 취득원가 26,767,347,928원으로 확인했고, 원자료 KRW 26.8bn과 일치한다. 원자료 comment의 2018 재무(자산 14.7bn, 자본 6.8bn, 매출 25.4bn)도 쇼노트 2018 감사보고서와 일치한다. 계약일 2019-12-18(원자료)은 1차 출처로 확인하지 못했다.</t>
        </is>
      </c>
      <c r="AG70" s="41" t="inlineStr">
        <is>
          <t>인수 주체는 카카오M의 자회사 스타쉽이다(K006: 로엔의 스타쉽 인수). 스타쉽 별도재무제표에서 쇼노트 투자주식을 2020년 8,501,921,681원, 2021년 6,009,426,247원 손상해 취득원가 26,767백만원의 54%를 상각했다(장부금액 12,256,000,000원). 코로나19로 2020년 쇼노트 매출이 6,191백만원으로 급감한 시기와 겹친다. 카카오 연결 잠정 영업권은 16,515,702천원이었다. 쇼노트는 인수 직전인 2019년에 자본금이 300,000,000원에서 324,430,000원으로 늘어 발행주식이 60,000주에서 64,886주가 됐다. 이 증가분 24,430,000원(4,886주)은 2017년에 발행한 전환상환우선주(미래창조LB선도기업투자펀드 20호 3,000주, 보스턴 위풍당당 콘텐츠 코리아 투자조합 943주, DKI Growing Star 3호 투자조합 943주)를 보통주로 전환한 것이다(쇼노트 2019 감사보고서 자본변동표 '전환상환우선주 전환 24,430,000원, 자본잉여금 1,786,507,268원'). 따라서 스타쉽은 VC가 보유하던 전환분까지 포함해 100%를 산 것이다. 카카오M 2020 연결감사보고서 영업권 주석에서 쇼노트 영업권은 16,515,702천원(2019말)에서 11,205,788천원(2020말)으로 5,309,914천원 줄었고, 같은 주석은 '(주)쇼노트를 포함한 6개 종속기업 관련 영업권' 22,789,443천원 손상을 기재했다. 6개사 영업권 감소 합계는 23,122,965천원으로 손상액과 333,522천원 차이가 있어 쇼노트 몫의 정확한 손상액은 확정하지 못했다. 카카오 2019 사업보고서 종속기업 표의 쇼노트 주식수는 64,883주로 감사보고서(64,886주)와 3주 다르다. 카카오·카카오M·스타쉽 모두 의무공시 기준에 못 미쳐 DART 주요사항보고서가 없다. 한국경제 2019-12-24 기사는 403으로 열지 못했고, 데일리안 기사로 내용을 확인했다.</t>
        </is>
      </c>
      <c r="AH70" s="41" t="inlineStr">
        <is>
          <t>㈜스타쉽엔터테인먼트(㈜카카오엠의 자회사, 카카오 연결 종속회사, 비상장)</t>
        </is>
      </c>
      <c r="AI70" s="41" t="inlineStr">
        <is>
          <t>"기존 음악 사업과의 시너지 창출 및 라이브 엔터테인먼트 콘텐츠 제작 역량 강화를 위해" (카카오M 발표, 2019-12-25 데일리안 보도)</t>
        </is>
      </c>
      <c r="AJ70" s="41" t="inlineStr">
        <is>
          <t>음반제작 및 매니지먼트 사업(카카오 2018 사업보고서 종속회사 표의 스타쉽 주요사업; 씨스타·몬스타엑스·우주소녀 등 K팝 아티스트 소속)</t>
        </is>
      </c>
      <c r="AK70" s="41" t="inlineStr">
        <is>
          <t>인접</t>
        </is>
      </c>
      <c r="AL70" s="41" t="inlineStr">
        <is>
          <t>쇼노트는 뮤지컬·콘서트 공연 기획사로, 스타쉽의 음반·아티스트 매니지먼트와 같은 음악 가치사슬의 공연 단계에 붙어 있다. 그룹 정점 ㈜카카오 기준으로도 콘텐츠(뮤직) 부문에 붙은 인접 사업이다.</t>
        </is>
      </c>
      <c r="AM70" s="41" t="inlineStr">
        <is>
          <t>31,056백만원 (㈜스타쉽엔터테인먼트, 2018-12-31; 카카오 2018 사업보고서 종속회사 표 최근사업연도말 자산총액, 요약재무정보 31,056,247천원)</t>
        </is>
      </c>
      <c r="AN70" s="41" t="inlineStr">
        <is>
          <t>7,959,542,105,267원 (㈜카카오 2018-12-31 연결 자산총계; 카카오 2018 사업보고서)</t>
        </is>
      </c>
      <c r="AO70" s="41" t="inlineStr">
        <is>
          <t>계산: 86.19 (26,767,348천원 / 스타쉽 2018말 자산 31,056,247천원); 그룹 기준 0.34 (/ 카카오 2018말 연결 자산 7,959,542,105,267원)</t>
        </is>
      </c>
      <c r="AP70" s="41" t="inlineStr">
        <is>
          <t>계산: 177.97 (26,767,348천원 / 스타쉽 2018말 자본 15,040,226천원); 그룹 기준 0.48 (/ 카카오 2018말 연결 자본 5,627,157,564,368원)</t>
        </is>
      </c>
      <c r="AQ70" s="41" t="inlineStr">
        <is>
          <t>계산: 약 12조 8,041억원 (㈜카카오, 2019-12-23 종가 148,500원 × 2019말 발행주식 86,222,636주)</t>
        </is>
      </c>
      <c r="AR70" s="41" t="inlineStr">
        <is>
          <t>스타쉽 자산·자본은 카카오 2018 사업보고서(20190401005013) 종속기업 요약재무정보. 카카오 시가총액은 Yahoo Finance 035720.KS 2019-12-23 조정 종가 29,700원에 2021년 5:1 액면분할을 되돌려 148,500원으로 계산했고, 발행주식수는 카카오 2019 사업보고서(20200330004659)의 86,222,636주를 썼다. 기준일은 발표일 2019-12-24의 직전 거래일이다.</t>
        </is>
      </c>
      <c r="AS70" s="41" t="inlineStr">
        <is>
          <t>KRX:035720</t>
        </is>
      </c>
      <c r="AT70" s="41" t="inlineStr">
        <is>
          <t>인수 주체 스타쉽과 그 모회사 카카오엠은 비상장이라 상장 지배회사 ㈜카카오를 쓴다. 대상회사 쇼노트는 비상장.</t>
        </is>
      </c>
      <c r="AU70" s="41" t="inlineStr">
        <is>
          <t>2019-12-24 카카오M 발표(한국경제 "카카오 M, 공연제작사 쇼노트 인수…뮤지컬·콘서트 제작까지 사업 확장", 데일리안 2019-12-25). 그 이전 인수설 보도는 찾지 못함</t>
        </is>
      </c>
      <c r="AV70" s="41" t="inlineStr">
        <is>
          <t>2005-08-03: ㈜쇼노트 설립(뮤지컬·콘서트 공연, 전시 이벤트 기획제작); 2005~2019: 뮤지컬 '헤드윅', '매디슨 카운티의 다리', '벽을 뚫는 남자', '미녀는 괴로워', YB·이소라·몬스타엑스 콘서트 등 제작(데일리안); 2017: 전환상환우선주 4,886주 발행(2,589,580,000원; 미래창조LB선도기업투자펀드 20호·보스턴 위풍당당 콘텐츠 코리아 투자조합·DKI Growing Star 3호 투자조합), 매출 15,868백만원, 영업이익 1,689백만원; 2018: 매출 25,392백만원, 영업이익 1,941백만원, 주주 김영욱 44.52%·임양혁 41.34% 등; 2019: 전환상환우선주 4,886주를 보통주로 전환해 자본금 300,000천원→324,430천원(발행주식 64,886주)</t>
        </is>
      </c>
      <c r="AW70" s="41" t="inlineStr">
        <is>
          <t>2019-12: 스타쉽이 쇼노트 100%를 26,767백만원에 취득, 카카오 연결 편입(잠정 영업권 16,515,702천원); 2019: 매출 22,057백만원, 영업이익 592백만원; 2020: 코로나19로 매출 6,191백만원, 영업손실 4,456백만원, 스타쉽 별도에서 투자주식 손상 8,502백만원, 카카오M 연결 영업권 16,516백만원→11,206백만원(쇼노트 포함 6개사 영업권 손상 22,789백만원); 2020-11 이후: 특수관계인으로부터 자금차입 공시 반복(2020-11, 2021-11, 2022-09, 2023-07, 2023-09, 2024-07, 2025-07); 2021-03: 카카오M과 카카오페이지 합병으로 스타쉽의 모회사가 ㈜카카오엔터테인먼트로 바뀜; 2021: 매출 22,750백만원, 영업이익 965백만원, 스타쉽 별도 추가 손상 6,009백만원; 2024: 매출 74,825백만원, 영업이익 4,306백만원; 2025: 매출 56,251백만원, 영업이익 1,495백만원, 스타쉽 100% 유지(장부금액 12,256백만원); 2026-04-20: 롯데컬처웍스와 뮤지컬 공동 제작 MOU, 기사에 쇼노트 대표이사 이성훈으로 기재(대표 교체 시점은 미확인)</t>
        </is>
      </c>
      <c r="AX70" s="41" t="inlineStr">
        <is>
          <t>있음 (스타쉽엔터테인먼트 별도재무제표 종속기업투자 손상: 2020년 8,501,921,681원, 2021년 6,009,426,247원, 장부금액 12,256,000,000원; 스타쉽 2020·2022·2025 감사보고서 20210329001023, 20230331000549, 20260331004591. 카카오M 연결: 쇼노트 영업권 2019말 16,515,702천원→2020말 11,205,788천원(감소 5,309,914천원), '(주)쇼노트를 포함한 6개 종속기업' 영업권 손상 22,789,443천원; 카카오M 2020 연결감사보고서 20210329000924. 2021년 이후: 카카오엔터테인먼트 연결 영업권 변동표에서 쇼노트 행의 손상은 찾지 못함(2023~2025 손상검사 가정 표에는 쇼노트가 현금창출단위로 나옴; 카카오엔터테인먼트 2021~2025 연결 주석까지 확인))</t>
        </is>
      </c>
      <c r="AY70" s="41" t="inlineStr">
        <is>
          <t>수집·검토 기록에 인수 뒤 손상이 적혀 있음</t>
        </is>
      </c>
      <c r="AZ70" s="41" t="inlineStr">
        <is>
          <t>2017: 15,868,190,722원; 2018: 25,392,332,450원</t>
        </is>
      </c>
      <c r="BA70" s="41" t="inlineStr">
        <is>
          <t>2020: 6,191,341,203원; 2021: 22,749,954,949원; 2025: 56,250,883,897원 (2019: 22,057,497,793원, 2024: 74,824,705,977원)</t>
        </is>
      </c>
      <c r="BB70" s="41" t="inlineStr">
        <is>
          <t>2017: 1,688,811,818원; 2018: 1,940,994,277원</t>
        </is>
      </c>
      <c r="BC70" s="41" t="inlineStr">
        <is>
          <t>2020: -4,456,009,674원; 2021: 964,948,477원; 2025: 1,495,227,122원 (2019: 591,599,026원, 2024: 4,306,462,089원)</t>
        </is>
      </c>
      <c r="BD70" s="41" t="inlineStr">
        <is>
          <t>㈜쇼노트 별도, 12월 결산, 감사보고서(2018: 20190422000074, 2019: 20200323000810, 2020: 20210326000048, 2021: 20220331002571, 2025: 20260327000729). 2017은 2018 감사보고서 전기 수치(2017 감사보고서는 2019-04 기재정정됨). 인수가 2019-12 말에 끝나 2019년은 인수 연도로 보고, 인수 후 첫 2개 연도는 2020·2021로 잡았다.</t>
        </is>
      </c>
      <c r="BE70" s="41" t="inlineStr">
        <is>
          <t>확인 안 됨: 카카오 2019년 4분기 실적 보도자료(2020-02-13)는 "카카오M의 신규 매니지먼트 회사 편입 효과"만 언급하고 쇼노트를 따로 다루지 않음. 쇼노트를 언급한 어닝콜 발언은 찾지 못함</t>
        </is>
      </c>
      <c r="BF70" s="40" t="inlineStr">
        <is>
          <t>완료</t>
        </is>
      </c>
      <c r="BG70" s="40" t="inlineStr">
        <is>
          <t>2026-10-31</t>
        </is>
      </c>
    </row>
    <row r="71" ht="72" customHeight="1">
      <c r="A71" s="40" t="inlineStr">
        <is>
          <t>K038</t>
        </is>
      </c>
      <c r="B71" s="40" t="inlineStr">
        <is>
          <t>Kakao</t>
        </is>
      </c>
      <c r="C71" s="40" t="inlineStr">
        <is>
          <t>2020-02-11</t>
        </is>
      </c>
      <c r="D71" s="41" t="inlineStr">
        <is>
          <t>XLGAMES INC.</t>
        </is>
      </c>
      <c r="E71" s="40" t="n">
        <v>30</v>
      </c>
      <c r="F71" s="40" t="inlineStr">
        <is>
          <t>True</t>
        </is>
      </c>
      <c r="G71" s="40" t="n"/>
      <c r="H71" s="40" t="inlineStr">
        <is>
          <t>MA①</t>
        </is>
      </c>
      <c r="I71" s="40" t="inlineStr">
        <is>
          <t>MA①</t>
        </is>
      </c>
      <c r="J71" s="40" t="inlineStr">
        <is>
          <t>같음</t>
        </is>
      </c>
      <c r="K71" s="40" t="inlineStr">
        <is>
          <t>있음</t>
        </is>
      </c>
      <c r="L71" s="40" t="inlineStr">
        <is>
          <t>일치</t>
        </is>
      </c>
      <c r="M71" s="40" t="inlineStr">
        <is>
          <t>편입 후</t>
        </is>
      </c>
      <c r="N71" s="40" t="inlineStr">
        <is>
          <t>Effective</t>
        </is>
      </c>
      <c r="O71" s="42" t="n">
        <v>99.95999999999999</v>
      </c>
      <c r="P71" s="41" t="inlineStr">
        <is>
          <t>Kakao Games Corp. (KOSDAQ:A293490)</t>
        </is>
      </c>
      <c r="Q71" s="41" t="inlineStr">
        <is>
          <t>-</t>
        </is>
      </c>
      <c r="R71" s="41" t="inlineStr">
        <is>
          <t>Kakao Games Corp. entered into an agreement to acquire 52.97% stake in XLGAMES for approximately KRW 120 billion on February 11, 2020. Under the terms, 4.2 million shares were acquired as a part of the acquisition. XLGAMES founder Jake Song, remains at the helm to lead the mid-size studio. The transaction is expected to close on March 11, 2020.</t>
        </is>
      </c>
      <c r="S71" s="41" t="inlineStr">
        <is>
          <t>Gaming &amp; Sport</t>
        </is>
      </c>
      <c r="T71" s="41" t="inlineStr">
        <is>
          <t>Game Development / Operating</t>
        </is>
      </c>
      <c r="U71" s="41" t="inlineStr">
        <is>
          <t>MA-1 그룹이 매수자</t>
        </is>
      </c>
      <c r="V71" s="41" t="inlineStr">
        <is>
          <t>과반 인수(≥50%)</t>
        </is>
      </c>
      <c r="W71" s="41" t="inlineStr">
        <is>
          <t>MA① 경영권 인수</t>
        </is>
      </c>
      <c r="X71" s="41" t="n"/>
      <c r="Y71" s="40" t="inlineStr">
        <is>
          <t>False</t>
        </is>
      </c>
      <c r="Z71" s="41" t="inlineStr">
        <is>
          <t>MA① 경영권 인수</t>
        </is>
      </c>
      <c r="AA71" s="41" t="inlineStr">
        <is>
          <t>편입 후 (매수자 ㈜카카오게임즈는 거래 당시 ㈜카카오가 60.42%를 보유한 연결 종속회사 — 카카오게임즈 '최대주주 등의 주식보유 변동' 공시 20200318000736의 변동 전 지분. 대상 엑스엘게임즈는 이 거래로 2020-03-12 카카오게임즈 종속기업 편입(카카오게임즈 2020 사업보고서 20210318001118). 이후 2026-06-19 카카오게임즈 최대주주가 엘트리플에이인베스트먼트 유한회사(최대주주 페트리코제육호사모투자 합자회사, 그 최대출자자 LY주식회사 — 20260619900968)로 바뀌면서 카카오게임즈·엑스엘게임즈가 카카오 연결에서 제외(카카오 2026 반기보고서 20260819000055))</t>
        </is>
      </c>
      <c r="AB71" s="41" t="inlineStr">
        <is>
          <t>완료 (2020-03-12 — 엑스엘게임즈 2020 사업보고서상 최대주주 송재경→㈜카카오게임즈 변경일이자 신주 1,041,666주 발행일, 카카오게임즈 지분 4.56%→52.97%; 카카오게임즈 공시상 구주 대금 지급·신주 주금 납입은 2020-03-11)</t>
        </is>
      </c>
      <c r="AC71" s="41" t="inlineStr">
        <is>
          <t>118,092,184,000원 (4,238,481주 = 신주 1,041,666주 29,999,980,800원(주당 28,800원) + 구주 3,196,815주 88,092,203,200원(평균 약 27,556원, 계산)). 거래 후 4,585,703주(52.97%, 2018-09 취득분 347,222주 포함). 보도 기준 회사 전체 가치 약 2,500억원(계산: 28,800원 × 거래 후 약 8,656,682주 = 약 2,493억원)</t>
        </is>
      </c>
      <c r="AD71" s="41" t="inlineStr">
        <is>
          <t>원자료와 일치 (99.60 = 118,092,184,000원 ÷ 1,185.63원/달러, Yahoo Finance KRW=X 2020-02-11 종가; 원자료 99.96)</t>
        </is>
      </c>
      <c r="AE71" s="41" t="inlineStr">
        <is>
          <t>2020-02-11</t>
        </is>
      </c>
      <c r="AF71" s="41" t="inlineStr">
        <is>
          <t>기준 분류 유지(MA① 경영권 인수): 카카오게임즈가 이 거래로 엑스엘게임즈 지분을 4.56%(347,222주)에서 52.97%(4,585,703주)로 올려 경영권을 처음 얻었다. 사전 소액 지분 4.56% 보유(금융자산) — 카카오게임즈 2020 사업보고서 연결주석의 전기말(2019-12-31) 기타포괄손익-공정가치 측정 금융자산 목록에 ㈜엑스엘게임즈 6,820,440천원으로 들어 있고 관계기업이 아니었으므로, 지침 기준상 MA②('단계적 경영권 인수')가 아니라 MA①이다(회계상으로는 기존 지분을 포함한 단계적 취득이라 이전대가 128,040,789천원 &gt; 현금 118,092백만원). 금액·상태 원자료와 일치. 설명란 'approximately KRW 120 billion'은 118,092백만원의 반올림, '4.2 million shares'는 4,238,481주로 맞음. 원자료 sellers '-'는 부정확 — 구주 매도자에 위메이드(694,444주, K039; 위메이드 2020 1분기보고서 20200514000982 '당분기 중 엑스엘게임즈지분을 전량 카카오게임즈에 매도'), 송재경(1,196,375→710,761주, 485,614주), 최석우(675,000→401,014주), 최관호(55,000→23,763주, 31,237주) 등이 포함(엑스엘게임즈 2019 감사보고서·2020 사업보고서 주주 현황 차이로 계산). 추정: 2019말 전환상환우선주 400,000주를 가진 ㈜네오위즈홀딩스(엑스엘게임즈 2019 감사보고서 주주 현황)도 매도자 — 카카오게임즈가 거래 직후 우선주 1,147,222주 전부를 보유한 것으로 계산되기 때문(보통주 기준 46%). 네오위즈홀딩스의 처분 공시는 2020-02~05 DART 목록에 없음(소액이라 공시 대상이 아닐 수 있음)</t>
        </is>
      </c>
      <c r="AG71" s="41" t="inlineStr">
        <is>
          <t>K039와의 관계: K039(위메이드의 엑스엘게임즈 694,444주 19,999,987,200원 처분, 2020-02-12 결의·처분예정일 2020-03-11)는 이 인수의 구주 3,196,815주 가운데 일부다 — 위메이드 처분결정 공시는 상대방을 밝히지 않았으나 위메이드 2020 1분기보고서(20200514000982)가 '당분기 중 엑스엘게임즈지분을 전량 카카오게임즈에 매도하였습니다'라고 직접 적었고, 처분일이 카카오게임즈 구주 대금 지급일과 같고, 카카오게임즈 2020 사업결합 주석이 '전환상환우선주, 전환우선주 포함 전체 지분율은 52.97%, 보통주 기준 46%'라고 해 카카오게임즈가 거래 후 우선주 전부(1,147,222주, 위메이드 전환우선주 347,222주 포함)를 보유했음을 뜻한다(계산: 보통주 3,438,481주 ÷ 7,509,460주 = 45.8%). 따라서 K038과 K039를 합산하면 위메이드 몫 20,000백만원이 이중 집계된다. 같은 날 카카오게임즈는 송재경 등 엑스엘게임즈 임원 6인에게 자사 신주 1,375,661주(24,640,839,832원)를 배정해 매각대금을 재투자시켰다(3년 보호예수 보도). 인수 전 대상회사는 자본잠식(2019말 자본총계 −24,775백만원, 전환우선주·전환사채 관련 금융부채 47,723백만원 포함)이었다. 인수 후 실적: 2020~2022 영업적자, 2023 아키에이지 워로 일시 흑자, 2024~2025 다시 적자·완전자본잠식(2025말 자본 −43,672백만원). 2026-09 핵심 IP '아키에이지'와 신작 '아키에이지S'를 카카오게임즈 출자 신설법인 얼라인스튜디오에 39,222백만원에 넘기기로 해 대상회사의 자체 신작 프로젝트는 '아키에이지 크로니클' 1종만 남는다(MTN 2026-09-08; 주총·양도기준일 예정 2026-10-27 — 이 기록 작성일 2026-10-26 기준 미완료). 2026-06-19 카카오게임즈 최대주주가 ㈜카카오에서 엘트리플에이인베스트먼트 유한회사(LY주식회사가 최대출자자인 페트리코제육호사모투자 합자회사가 최대주주인 투자목적회사)로 바뀌어, 엑스엘게임즈는 카카오게임즈 자회사로 남되 카카오 연결에서는 빠졌다. 엔씨소프트의 아키에이지 워 표절 소송은 1심(2025-01-23)·항소심(2026-03-12) 모두 원고 패소, 2026-06-30 현재 대법원 계류. 조사 한계: 카카오게임즈 IR 사이트(kakaogamescorp.com)는 자바스크립트로만 열려 실적발표 PDF를 받지 못했고 어닝콜은 기사 재인용으로 대신했다. 구주 매도자별 수량·단가 전체는 공시에 없다.</t>
        </is>
      </c>
      <c r="AH71" s="41" t="inlineStr">
        <is>
          <t>㈜카카오게임즈 (카카오 자회사, 거래 당시 비상장 — 2020-09-10 코스닥 상장; 카카오 60.42%)</t>
        </is>
      </c>
      <c r="AI71" s="41" t="inlineStr">
        <is>
          <t>"사업 다각화 및 역량 강화" (카카오게임즈 타법인주식및출자증권취득결정 공정거래법 공시 20200211000358) / "엑스엘게임즈는 다년간 경험을 지닌 개발진과 우수한 IP를 보유하고 있는 중견 개발사" (조계현 대표, 보도자료 인용 기사 — 바이라인네트워크 2020-02-12)</t>
        </is>
      </c>
      <c r="AJ71" s="41" t="inlineStr">
        <is>
          <t>PC·모바일 게임 퍼블리싱 (2019 연결매출 391,040백만원 중 게임매출 347,743백만원 88.9%, 기타 43,297백만원; 제품별 PC게임 162,437·모바일게임 181,526·기타(프렌즈스크린 골프 등) 47,077백만원 — 카카오게임즈 2019·2020 사업보고서). 개발은 내부·자회사 스튜디오 일부</t>
        </is>
      </c>
      <c r="AK71" s="41" t="inlineStr">
        <is>
          <t>핵심</t>
        </is>
      </c>
      <c r="AL71" s="41" t="inlineStr">
        <is>
          <t>대상 엑스엘게임즈는 PC MMORPG '아키에이지'와 모바일 '달빛조각사'(카카오게임즈가 2019-10부터 퍼블리싱)를 만든 게임 개발사로, 인수 주체의 주력인 게임 사업과 같은 영역(퍼블리셔가 자사 퍼블리싱 게임의 개발사를 사들인 수직 통합 — 가치사슬로 보면 개발 단계 내재화). 그룹 정점 ㈜카카오 기준으로는 콘텐츠 부문(2019 매출 1,635,363백만원, 53.27%) 안의 게임 사업 확장이라 인접 영역(카카오 플랫폼 기반 콘텐츠). 카카오게임즈 연결매출은 카카오 연결매출의 12.74%(계산: 391,040 ÷ 3,070,111백만원)</t>
        </is>
      </c>
      <c r="AM71" s="41" t="inlineStr">
        <is>
          <t>591,751,778,679원 (카카오게임즈 연결, 2019-12-31 — 2019 사업보고서 20200330004670; 공시 시점에는 미공표). 공시상 자기자본 402,192,535,497원(공시일 기준)</t>
        </is>
      </c>
      <c r="AN71" s="41" t="inlineStr">
        <is>
          <t>8,737,255,755,774원 (㈜카카오 연결, 2019-12-31 — 카카오 2019 사업보고서 20200330004659)</t>
        </is>
      </c>
      <c r="AO71" s="41" t="inlineStr">
        <is>
          <t>계산: 19.96 (118,092,184,000원 ÷ 카카오게임즈 2019-12-31 연결 총자산 591,751,778,679원). 공정거래법 공시 양식이라 총자산대비 항목 없음. 참고: 카카오 연결 총자산 대비 1.35 (계산)</t>
        </is>
      </c>
      <c r="AP71" s="41" t="inlineStr">
        <is>
          <t>29.36 (공시: 자기자본 402,192,535,497원, 공시일 기준)</t>
        </is>
      </c>
      <c r="AQ71" s="41" t="inlineStr">
        <is>
          <t>카카오게임즈는 비상장이라 해당 없음. 상장 지배회사 ㈜카카오 계산: 14,571,625,484,000원 (2020-02-10 종가 169,000원 × 2019-12-31 발행주식총수 86,222,636주; 종가는 Yahoo 조정종가 33,800원에 2021년 5:1 액면분할을 되돌려 ×5). 발행주식수는 연말 값이라 2월 10일 현재와 약간 다를 수 있음</t>
        </is>
      </c>
      <c r="AR71" s="41" t="inlineStr">
        <is>
          <t>거래 금액·자기자본대비는 공시(2020-02-11, 20200211000358). 카카오게임즈 총자산은 2019-12-31 연결(2019 사업보고서), 카카오 총자산·주식수는 카카오 2019 사업보고서, 주가는 Yahoo Finance 035720.KS, 환율은 Yahoo KRW=X 2020-02-11. 거래 규모는 카카오 시가총액의 0.81%(계산)</t>
        </is>
      </c>
      <c r="AS71" s="41" t="inlineStr">
        <is>
          <t>KRX:035720</t>
        </is>
      </c>
      <c r="AT71" s="41" t="inlineStr">
        <is>
          <t>인수 주체 카카오게임즈가 거래 당시 비상장(2020-09-10 코스닥 상장 후 KOSDAQ:293490)이라 상장 지배회사 ㈜카카오를 쓴다. 대상 엑스엘게임즈는 비상장. 거래 규모가 카카오 시가총액의 약 0.8%에 불과해 카카오 주가 반응은 작을 가능성이 크다</t>
        </is>
      </c>
      <c r="AU71" s="41" t="inlineStr">
        <is>
          <t>2020-02-11: DART 공정거래법 공시 '타법인주식및출자증권취득결정'(20200211000358)과 '주요사항보고서(유상증자결정)'(20200211000365), 같은 날 보도(MTN·비즈워치). 사전 인수설 보도는 찾지 못함</t>
        </is>
      </c>
      <c r="AV71" s="41" t="inlineStr">
        <is>
          <t>2003-04: 송재경(넥슨 공동창업, 리니지 개발) 엑스엘게임즈 설립; 2007-12: 전환상환우선주 800,000주(주당 6,250원) 발행(네오위즈홀딩스 400,000주 등); 2013: PC MMORPG '아키에이지' 국내 출시; 2015: '문명 온라인'; 2017-04: 위메이드 전환우선주 347,222주(주당 28,800원, 100억원) 투자; 2017-06: Take2와 '문명 온라인' 개발 계약 종료; 2018-08: 위메이드·카카오게임즈 각 100억원 투자(2018-09-01 보통주 694,444주 발행, 주당 28,800원) — 카카오게임즈 4.60%, '달빛조각사' 퍼블리싱 계약; 2019-09: 카카오게임즈 자회사 라이프엠엠오와 아키에이지 모바일 IP 계약; 2019-10: '달빛조각사' 국내 출시(카카오게임즈 퍼블리싱), 아키에이지 북미·유럽 B2P 출시; 2018→2019 실적: 매출 32,745→35,635백만원, 영업이익 6,930→5,304백만원, 2019말 자본총계 −24,775백만원(자본잠식)</t>
        </is>
      </c>
      <c r="AW71" s="41" t="inlineStr">
        <is>
          <t>2020-03-11/12: 구주 3,196,815주 대금 지급·신주 1,041,666주(300억원) 발행, 최대주주 카카오게임즈(52.97%)로 변경·연결 편입(영업권 75,353,302천원); 2020-03-13: 송재경 등 임원 6인이 카카오게임즈 신주 1,375,661주(24,641백만원) 인수; 2020-03-27: 카카오게임즈 측 기타비상무이사 3인(한상우·김기홍·조혁민)·감사 주영준 선임; 2020-05-15: 우선주 1,147,222주 보통주 전환; 2020-09-10: 카카오게임즈 코스닥 상장; 2021: 연결 영업권 손상 24,148,604천원·별도 투자주식 손상 42,525백만원; 2021-05: 달빛조각사 글로벌 출시; 2022-09: 블록체인 PC MMORPG '아키월드' 아시아 출시; 2023-03-21: '아키에이지 워' 출시(2023 매출 77,786백만원·영업이익 13,876백만원); 2023-04-05: 엔씨소프트, 아키에이지 워의 리니지2M 표절을 이유로 카카오게임즈·엑스엘게임즈에 저작권 침해·부정경쟁 소송 제기(서울중앙지법); 2023-07: 아키에이지 해외 서비스 권역별 종료 결정·희망퇴직; 2023-07-31: 송재경 대표이사 사임(최관호 단독 대표); 2023-09: '달빛조각사: 다크게이머' 출시; 2024: 별도 투자주식 손상 14,428,465천원; 2025-01-20: 송재경 사내이사 사임(7.82% 주주로 남음); 2025-01-23: 엔씨소프트 소송 1심(서울중앙지법 제63민사부) 원고 청구 전부 기각; 2025: 별도 투자주식 손상 10,526,761천원, 2025말 자본총계 −43,672백만원(완전자본잠식); 2026-03-12: 항소심(서울고법 민사5-2부) 원고 청구 전부 기각 — 2026-06-30 현재 대법원 계류(엑스엘게임즈 2026 반기보고서: 저작권 침해 중지 등 청구, 소송가액 1,100,000천원, 카카오게임즈와 연대 피고; 원고 표기는 없으나 이 소송의 상고로 판단); 2026-04~05: 카카오게임즈 긴급 자금 대여·인원 20% 이상 감축 목표 희망퇴직(보도), 2026-05-27 목표 미달 시 정리해고 협의 예고(보도, 1분기말 직원 448명); 2026-06-19: 카카오게임즈 최대주주가 ㈜카카오 외 13인(45.38%)에서 엘트리플에이인베스트먼트 유한회사 외 10인(38.95%)으로 변경(엘트리플에이의 최대주주는 페트리코제육호사모투자 합자회사, 그 최대출자자는 LY주식회사; ㈜카카오는 14.68% 보유로 남음) → 카카오게임즈·엑스엘게임즈 카카오 연결 제외(카카오게임즈는 엑스엘게임즈 52.82% 계속 보유); 2026-06-23: 카카오게임즈로부터 90억원 장기차입(2028-06-24 만기, 연 4.6%); 2026-07: 넥써쓰, 아키에이지 워 IP 사업양수도 협상(보도; 체결 여부는 2026-10-26 현재 확인 안 됨); 2026-09-08: 아키에이지 IP 일체·아키에이지S 프로젝트를 카카오게임즈 출자 신설법인 얼라인스튜디오에 39,222백만원에 양도 결정(주총·양도기준일 2026-10-27, 2026-10-26 현재 미완료; 2026-09-09·09-15 첨부정정만 있음) — 이로써 자체 신작 프로젝트는 '아키에이지 크로니클' 1종만 남음(보도)</t>
        </is>
      </c>
      <c r="AX71" s="41" t="inlineStr">
        <is>
          <t>있음 — (1) 카카오게임즈 연결: 2021년 ㈜엑스엘게임즈 현금창출단위 영업권 손상 24,148,604천원(75,353,302→51,204,698천원; 2021 사업보고서 20220318000854, 2022 사업보고서 20230317001061). 2022~2025 추가 손상 없음(2025 사업보고서 20260318001659에서도 51,204,698천원). (2) 카카오게임즈 별도 종속기업투자: 2021 42,525백만원, 2024 14,428,465천원, 2025 10,526,761천원 → 취득원가 128,040,789천원이 2025말 장부 60,561,054천원(20220318000854, 20250318001434, 20260318001659); 2026 반기: 카카오게임즈 2026 반기보고서(20260813001508) 별도 종속기업투자 ㈜엑스엘게임즈 52.8% 장부 60,561,054천원 기초·기말 동일(추가 손상 없음)</t>
        </is>
      </c>
      <c r="AY71" s="41" t="inlineStr">
        <is>
          <t>수집·검토 기록에 인수 뒤 손상이 적혀 있음</t>
        </is>
      </c>
      <c r="AZ71" s="41" t="inlineStr">
        <is>
          <t>2018: 32,745백만원; 2019: 35,635백만원</t>
        </is>
      </c>
      <c r="BA71" s="41" t="inlineStr">
        <is>
          <t>2020: 25,835백만원; 2021: 27,206백만원; 2025(최근): 31,092백만원 (참고 2022: 17,876, 2023: 77,786, 2024: 51,175백만원)</t>
        </is>
      </c>
      <c r="BB71" s="41" t="inlineStr">
        <is>
          <t>2018: 6,930백만원; 2019: 5,304백만원</t>
        </is>
      </c>
      <c r="BC71" s="41" t="inlineStr">
        <is>
          <t>2020: −10,121백만원; 2021: −13,016백만원; 2025(최근): −24,164백만원 (참고 2022: −31,311, 2023: 13,876, 2024: −11,266백만원)</t>
        </is>
      </c>
      <c r="BD71" s="41" t="inlineStr">
        <is>
          <t>엑스엘게임즈 별도(종속기업 없음) K-IFRS, 12월 결산, 영업수익=매출. 2018·2019는 감사보고서(20190401000377, 20200331002240), 2020~2025는 사업보고서 요약재무정보(20220331002275, 20240328000492, 20260331004271). 2020년은 3월 12일 편입이라 연간 전체가 인수 후</t>
        </is>
      </c>
      <c r="BE71" s="41" t="inlineStr">
        <is>
          <t>2020-02-11 보도자료(기사 재인용, 바이라인네트워크 2020-02-12): 조계현 대표 "엑스엘게임즈는 다년간 경험을 지닌 개발진과 우수한 IP를 보유하고 있는 중견 개발사"; 2023-05-03 1분기 실적(이투데이, 기자 해석이며 회사 발언 아님): 영업이익 113억원(−73.1%), 부진은 오딘 트래픽 감소와 "지난 3월 출시한 '아키에이지 워'의 성과가 반영되지 않았기 때문으로 풀이된다"; 2023-08-02 2분기 실적 컨퍼런스콜 보도(뉴스토마토; 이 발언의 주체는 기사에 '카카오게임즈'로 표기): 아키에이지 워 "서버 간, 최상위 유저 간 전투 구도가 조성되면서 전쟁의 재미가 본격화되고 있다고 판단한다", "하반기 트래픽 반등도 기대되고 있다"; 카카오게임즈 2023 사업보고서: ㈜엑스엘게임즈를 인수하여 "하드코어 장르에 대한 개발 역량을 내재화"; 2026-09-08 MTN(언론 평가, 어닝콜 아님): "송재경 전 대표가 엑스엘게임즈를 떠난 후 모회사 카카오게임즈와의 연계가 약화됐다는 평가"</t>
        </is>
      </c>
      <c r="BF71" s="40" t="inlineStr">
        <is>
          <t>완료</t>
        </is>
      </c>
      <c r="BG71" s="40" t="inlineStr">
        <is>
          <t>2026-10-26</t>
        </is>
      </c>
    </row>
    <row r="72" ht="72" customHeight="1">
      <c r="A72" s="40" t="inlineStr">
        <is>
          <t>K039</t>
        </is>
      </c>
      <c r="B72" s="40" t="inlineStr">
        <is>
          <t>Kakao</t>
        </is>
      </c>
      <c r="C72" s="40" t="inlineStr">
        <is>
          <t>2020-02-12</t>
        </is>
      </c>
      <c r="D72" s="41" t="inlineStr">
        <is>
          <t>XLGAMES INC.</t>
        </is>
      </c>
      <c r="E72" s="40" t="n">
        <v>75</v>
      </c>
      <c r="F72" s="40" t="inlineStr">
        <is>
          <t>False</t>
        </is>
      </c>
      <c r="G72" s="40" t="n"/>
      <c r="H72" s="40" t="inlineStr">
        <is>
          <t>MA⑦</t>
        </is>
      </c>
      <c r="I72" s="40" t="inlineStr">
        <is>
          <t>MA①</t>
        </is>
      </c>
      <c r="J72" s="40" t="inlineStr">
        <is>
          <t>변경</t>
        </is>
      </c>
      <c r="K72" s="40" t="inlineStr">
        <is>
          <t>있음</t>
        </is>
      </c>
      <c r="L72" s="40" t="inlineStr">
        <is>
          <t>일치</t>
        </is>
      </c>
      <c r="M72" s="40" t="inlineStr">
        <is>
          <t>편입 후</t>
        </is>
      </c>
      <c r="N72" s="40" t="inlineStr">
        <is>
          <t>Closed</t>
        </is>
      </c>
      <c r="O72" s="42" t="n">
        <v>16.96</v>
      </c>
      <c r="P72" s="41" t="inlineStr">
        <is>
          <t>-</t>
        </is>
      </c>
      <c r="Q72" s="41" t="inlineStr">
        <is>
          <t>-</t>
        </is>
      </c>
      <c r="R72" s="41" t="inlineStr">
        <is>
          <t>An unknown buyer agreed to acquire 9% stake in XLGames Inc for approximately KRW 20 billion on February 12, 2020. As per the transaction, buyer will acquire 0.6 million shares of XLGames Inc. The transaction is expected to complete on March 11, 2020.</t>
        </is>
      </c>
      <c r="S72" s="41" t="inlineStr">
        <is>
          <t>Gaming &amp; Sport</t>
        </is>
      </c>
      <c r="T72" s="41" t="inlineStr">
        <is>
          <t>Game Development / Operating</t>
        </is>
      </c>
      <c r="U72" s="41" t="inlineStr">
        <is>
          <t>MA-5 매수자 미기재</t>
        </is>
      </c>
      <c r="V72" s="41" t="n"/>
      <c r="W72" s="41" t="inlineStr">
        <is>
          <t>MA⑦ 매수자 미기재</t>
        </is>
      </c>
      <c r="X72" s="41" t="n"/>
      <c r="Y72" s="40" t="inlineStr">
        <is>
          <t>False</t>
        </is>
      </c>
      <c r="Z72" s="41" t="inlineStr">
        <is>
          <t>MA① 경영권 인수</t>
        </is>
      </c>
      <c r="AA72" s="41" t="inlineStr">
        <is>
          <t>편입 후 (매수자 ㈜카카오게임즈는 거래 당시 ㈜카카오 60.42% 보유 연결 종속회사 — 20200318000736; 매수자는 위메이드 2020 1분기보고서 20200514000982로 확인. 매도자 위메이드는 그룹 밖. K038과 같은 인수의 일부)</t>
        </is>
      </c>
      <c r="AB72" s="41" t="inlineStr">
        <is>
          <t>완료 (2020-03-11 — 위메이드 처분예정일이자 카카오게임즈 구주 대금 지급일; 위메이드 2020 1분기보고서상 당분기 중 전량 카카오게임즈에 매도, 2020-03-31 보유 0주. 엑스엘게임즈 최대주주 변경은 2020-03-12)</t>
        </is>
      </c>
      <c r="AC72" s="41" t="inlineStr">
        <is>
          <t>19,999,987,200원 (위메이드 보유 엑스엘게임즈 우선주 347,222주 + 보통주 347,222주 = 694,444주, 주당 28,800원; 발행주식 7,615,016주의 9.12%, 계산)</t>
        </is>
      </c>
      <c r="AD72" s="41" t="inlineStr">
        <is>
          <t>원자료와 일치 (16.94 = 19,999,987,200원 ÷ 1,180.72원/달러, Yahoo Finance KRW=X 2020-02-12 종가; 원자료 16.96)</t>
        </is>
      </c>
      <c r="AE72" s="41" t="inlineStr">
        <is>
          <t>2020-02-12 (위메이드 이사회 결의·공시일; 같은 인수의 카카오게임즈 공시는 2020-02-11)</t>
        </is>
      </c>
      <c r="AF72" s="41" t="inlineStr">
        <is>
          <t>분류 수정: MA⑦ 매수자 미기재 → MA① 경영권 인수(K038의 구성분, 이중 집계). 원자료의 '알 수 없는 매수자'는 위메이드 처분결정 공시(20200212900794)가 거래상대방을 적지 않아서 생긴 것이다. 매수자 카카오게임즈는 위메이드 2020 1분기보고서(20200514000982) 타법인출자 현황 주석 '당분기 중 엑스엘게임즈지분을 전량 카카오게임즈에 매도하였습니다'로 직접 확인된다. 정황도 같다: ① 처분예정일 2020-03-11이 카카오게임즈 구주 대금 지급일과 같다, ② 처분 단가 28,800원이 같은 거래의 신주 발행가와 같다, ③ 카카오게임즈 2020 사업결합 주석의 '전환상환우선주, 전환우선주 포함 전체 지분율은 52.97%, 보통주 기준 지분율은 46%'는 카카오게임즈가 우선주 1,147,222주 전부(위메이드 전환우선주 347,222주 포함)를 가졌음을 뜻한다(계산: 보통주 3,438,481 ÷ 7,509,460 = 45.8%). 이 행만 보면 구주 9.12% 매입이지만 같은 매수자가 같은 대금 지급일에 52.97% 경영권을 얻은 거래(K038)의 일부이므로 MA①로 둔다. 설명란 '9% stake ... 0.6 million shares'는 694,444주(약 0.69백만주; 7,615,016주 기준 9.12%, 위메이드 보고서 표기 9.20%)를 잘못 반올림한 것. 설명란 date(2020-02-12)는 위메이드 이사회 결의일·구주 매매계약일과 일치. 금액·상태는 원자료와 일치</t>
        </is>
      </c>
      <c r="AG72" s="41" t="inlineStr">
        <is>
          <t>K038(카카오게임즈의 엑스엘게임즈 52.97% 인수, 118,092,184,000원)과 같은 인수의 구주 일부(위메이드 매도분). K038 금액 안에 이 20,000백만원이 들어 있으므로 두 행을 합산하면 이중 집계다 — 분석에서는 K038만 쓰거나 K039를 K038의 하위 행으로 둔다. 위메이드는 2017-04 전환우선주 347,222주(100억원), 2018-08 보통주 347,222주(100억원)로 총 200억원을 투자해 같은 금액(19,999,987,200원)에 회수했다(처분목적 '투자자금 회수'). 대상회사의 인수 전후 실적·사건·손상은 K038과 같다. 매수자 확인: 위메이드 2020 1분기보고서(20200514000982) 타법인출자 현황 주8) '당분기 중 엑스엘게임즈지분을 전량 카카오게임즈에 매도하였습니다'(694,444주, 위메이드 표기 9.20%, 2019말 장부 14,613,000천원 → 0주); 같은 보고서 주요계약 표에 '㈜엑스엘게임즈 2020.02.12 주식매매 계약(구주)'. 대상회사 쪽 2026 사건(카카오게임즈 최대주주의 LY주식회사 출자 사모펀드 투자목적회사로의 변경, 영업양도)과 엔씨 소송 결과는 K038 기록과 같다.</t>
        </is>
      </c>
      <c r="AH72" s="41" t="inlineStr">
        <is>
          <t>㈜카카오게임즈 (카카오 자회사, 당시 비상장 — 위메이드 2020 1분기보고서 20200514000982 '당분기 중 엑스엘게임즈지분을 전량 카카오게임즈에 매도'). 매도자 ㈜위메이드(코스닥 상장, 그룹 밖)</t>
        </is>
      </c>
      <c r="AI72" s="41" t="inlineStr">
        <is>
          <t>"투자자금 회수" (위메이드 타법인주식및출자증권처분결정 20200212900794, 매도자 측 목적) / 매수자 측은 K038과 같음: "사업 다각화 및 역량 강화" (카카오게임즈 공시 20200211000358)</t>
        </is>
      </c>
      <c r="AJ72" s="41" t="inlineStr">
        <is>
          <t>PC·모바일 게임 퍼블리싱 (2019 연결매출 391,040백만원 중 게임매출 347,743백만원 88.9%, 기타 43,297백만원; 제품별 PC게임 162,437·모바일게임 181,526·기타(프렌즈스크린 골프 등) 47,077백만원 — 카카오게임즈 2019·2020 사업보고서). 개발은 내부·자회사 스튜디오 일부</t>
        </is>
      </c>
      <c r="AK72" s="41" t="inlineStr">
        <is>
          <t>핵심</t>
        </is>
      </c>
      <c r="AL72" s="41" t="inlineStr">
        <is>
          <t>대상 엑스엘게임즈는 PC MMORPG '아키에이지'와 모바일 '달빛조각사'(카카오게임즈가 2019-10부터 퍼블리싱)를 만든 게임 개발사로, 인수 주체의 주력인 게임 사업과 같은 영역(퍼블리셔가 자사 퍼블리싱 게임의 개발사를 사들인 수직 통합 — 가치사슬로 보면 개발 단계 내재화). 그룹 정점 ㈜카카오 기준으로는 콘텐츠 부문(2019 매출 1,635,363백만원, 53.27%) 안의 게임 사업 확장이라 인접 영역(카카오 플랫폼 기반 콘텐츠). 카카오게임즈 연결매출은 카카오 연결매출의 12.74%(계산: 391,040 ÷ 3,070,111백만원)</t>
        </is>
      </c>
      <c r="AM72" s="41" t="inlineStr">
        <is>
          <t>591,751,778,679원 (카카오게임즈 연결, 2019-12-31 — 2019 사업보고서 20200330004670; 공시 시점에는 미공표). 공시상 자기자본 402,192,535,497원(공시일 기준)</t>
        </is>
      </c>
      <c r="AN72" s="41" t="inlineStr">
        <is>
          <t>8,737,255,755,774원 (㈜카카오 연결, 2019-12-31 — 카카오 2019 사업보고서 20200330004659)</t>
        </is>
      </c>
      <c r="AO72" s="41" t="inlineStr">
        <is>
          <t>계산: 3.38 (19,999,987,200원 ÷ 카카오게임즈 2019-12-31 연결 총자산 591,751,778,679원). 참고: 위메이드 공시상 매도자 자기자본대비 7.3</t>
        </is>
      </c>
      <c r="AP72" s="41" t="inlineStr">
        <is>
          <t>계산: 4.97 (19,999,987,200원 ÷ 카카오게임즈 공시 자기자본 402,192,535,497원)</t>
        </is>
      </c>
      <c r="AQ72" s="41" t="inlineStr">
        <is>
          <t>카카오게임즈는 비상장이라 해당 없음. 상장 지배회사 ㈜카카오 계산: 14,571,625,484,000원 (2020-02-10 종가 169,000원 × 2019-12-31 발행주식총수 86,222,636주; 종가는 Yahoo 조정종가 33,800원에 2021년 5:1 액면분할을 되돌려 ×5). 발행주식수는 연말 값이라 2월 10일 현재와 약간 다를 수 있음</t>
        </is>
      </c>
      <c r="AR72" s="41" t="inlineStr">
        <is>
          <t>금액은 위메이드 공시(20200212900794). 매수자 규모는 K038과 같은 카카오게임즈·카카오 값(2019-12-31 연결, 카카오 2020-02-10 종가). 환율 Yahoo KRW=X 2020-02-12</t>
        </is>
      </c>
      <c r="AS72" s="41" t="inlineStr">
        <is>
          <t>KRX:035720</t>
        </is>
      </c>
      <c r="AT72" s="41" t="inlineStr">
        <is>
          <t>실제 매수자 카카오게임즈가 당시 비상장이라 지배회사 ㈜카카오(K038과 같은 이벤트). 매도자 위메이드는 KOSDAQ:112040(처분 이익 반응을 볼 수 있음). 대상 엑스엘게임즈 비상장</t>
        </is>
      </c>
      <c r="AU72" s="41" t="inlineStr">
        <is>
          <t>2020-02-12: 위메이드 거래소 공시 '타법인주식및출자증권처분결정'(20200212900794). 같은 인수는 하루 전 2020-02-11 카카오게임즈 공시로 먼저 알려짐</t>
        </is>
      </c>
      <c r="AV72" s="41" t="inlineStr">
        <is>
          <t>2003-04: 송재경(넥슨 공동창업, 리니지 개발) 엑스엘게임즈 설립; 2007-12: 전환상환우선주 800,000주(주당 6,250원) 발행(네오위즈홀딩스 400,000주 등); 2013: PC MMORPG '아키에이지' 국내 출시; 2015: '문명 온라인'; 2017-04: 위메이드 전환우선주 347,222주(주당 28,800원, 100억원) 투자; 2017-06: Take2와 '문명 온라인' 개발 계약 종료; 2018-08: 위메이드·카카오게임즈 각 100억원 투자(2018-09-01 보통주 694,444주 발행, 주당 28,800원) — 카카오게임즈 4.60%, '달빛조각사' 퍼블리싱 계약; 2019-09: 카카오게임즈 자회사 라이프엠엠오와 아키에이지 모바일 IP 계약; 2019-10: '달빛조각사' 국내 출시(카카오게임즈 퍼블리싱), 아키에이지 북미·유럽 B2P 출시; 2018→2019 실적: 매출 32,745→35,635백만원, 영업이익 6,930→5,304백만원, 2019말 자본총계 −24,775백만원(자본잠식)</t>
        </is>
      </c>
      <c r="AW72" s="41" t="inlineStr">
        <is>
          <t>2020-03-11/12: 구주 3,196,815주 대금 지급·신주 1,041,666주(300억원) 발행, 최대주주 카카오게임즈(52.97%)로 변경·연결 편입(영업권 75,353,302천원); 2020-03-13: 송재경 등 임원 6인이 카카오게임즈 신주 1,375,661주(24,641백만원) 인수; 2020-03-27: 카카오게임즈 측 기타비상무이사 3인(한상우·김기홍·조혁민)·감사 주영준 선임; 2020-05-15: 우선주 1,147,222주 보통주 전환; 2020-09-10: 카카오게임즈 코스닥 상장; 2021: 연결 영업권 손상 24,148,604천원·별도 투자주식 손상 42,525백만원; 2021-05: 달빛조각사 글로벌 출시; 2022-09: 블록체인 PC MMORPG '아키월드' 아시아 출시; 2023-03-21: '아키에이지 워' 출시(2023 매출 77,786백만원·영업이익 13,876백만원); 2023-04-05: 엔씨소프트, 아키에이지 워의 리니지2M 표절을 이유로 카카오게임즈·엑스엘게임즈에 저작권 침해·부정경쟁 소송 제기(서울중앙지법); 2023-07: 아키에이지 해외 서비스 권역별 종료 결정·희망퇴직; 2023-07-31: 송재경 대표이사 사임(최관호 단독 대표); 2023-09: '달빛조각사: 다크게이머' 출시; 2024: 별도 투자주식 손상 14,428,465천원; 2025-01-20: 송재경 사내이사 사임(7.82% 주주로 남음); 2025-01-23: 엔씨소프트 소송 1심(서울중앙지법 제63민사부) 원고 청구 전부 기각; 2025: 별도 투자주식 손상 10,526,761천원, 2025말 자본총계 −43,672백만원(완전자본잠식); 2026-03-12: 항소심(서울고법 민사5-2부) 원고 청구 전부 기각 — 2026-06-30 현재 대법원 계류(엑스엘게임즈 2026 반기보고서: 저작권 침해 중지 등 청구, 소송가액 1,100,000천원, 카카오게임즈와 연대 피고; 원고 표기는 없으나 이 소송의 상고로 판단); 2026-04~05: 카카오게임즈 긴급 자금 대여·인원 20% 이상 감축 목표 희망퇴직(보도), 2026-05-27 목표 미달 시 정리해고 협의 예고(보도, 1분기말 직원 448명); 2026-06-19: 카카오게임즈 최대주주가 ㈜카카오 외 13인(45.38%)에서 엘트리플에이인베스트먼트 유한회사 외 10인(38.95%)으로 변경(엘트리플에이의 최대주주는 페트리코제육호사모투자 합자회사, 그 최대출자자는 LY주식회사; ㈜카카오는 14.68% 보유로 남음) → 카카오게임즈·엑스엘게임즈 카카오 연결 제외(카카오게임즈는 엑스엘게임즈 52.82% 계속 보유); 2026-06-23: 카카오게임즈로부터 90억원 장기차입(2028-06-24 만기, 연 4.6%); 2026-07: 넥써쓰, 아키에이지 워 IP 사업양수도 협상(보도; 체결 여부는 2026-10-26 현재 확인 안 됨); 2026-09-08: 아키에이지 IP 일체·아키에이지S 프로젝트를 카카오게임즈 출자 신설법인 얼라인스튜디오에 39,222백만원에 양도 결정(주총·양도기준일 2026-10-27, 2026-10-26 현재 미완료; 2026-09-09·09-15 첨부정정만 있음) — 이로써 자체 신작 프로젝트는 '아키에이지 크로니클' 1종만 남음(보도)</t>
        </is>
      </c>
      <c r="AX72" s="41" t="inlineStr">
        <is>
          <t>있음 — (1) 카카오게임즈 연결: 2021년 ㈜엑스엘게임즈 현금창출단위 영업권 손상 24,148,604천원(75,353,302→51,204,698천원; 2021 사업보고서 20220318000854, 2022 사업보고서 20230317001061). 2022~2025 추가 손상 없음(2025 사업보고서 20260318001659에서도 51,204,698천원). (2) 카카오게임즈 별도 종속기업투자: 2021 42,525백만원, 2024 14,428,465천원, 2025 10,526,761천원 → 취득원가 128,040,789천원이 2025말 장부 60,561,054천원(20220318000854, 20250318001434, 20260318001659); 2026 반기: 카카오게임즈 2026 반기보고서(20260813001508) 별도 종속기업투자 ㈜엑스엘게임즈 52.8% 장부 60,561,054천원 기초·기말 동일(추가 손상 없음)</t>
        </is>
      </c>
      <c r="AY72" s="41" t="inlineStr">
        <is>
          <t>수집·검토 기록에 인수 뒤 손상이 적혀 있음</t>
        </is>
      </c>
      <c r="AZ72" s="41" t="inlineStr">
        <is>
          <t>2018: 32,745백만원; 2019: 35,635백만원</t>
        </is>
      </c>
      <c r="BA72" s="41" t="inlineStr">
        <is>
          <t>2020: 25,835백만원; 2021: 27,206백만원; 2025(최근): 31,092백만원 (참고 2022: 17,876, 2023: 77,786, 2024: 51,175백만원)</t>
        </is>
      </c>
      <c r="BB72" s="41" t="inlineStr">
        <is>
          <t>2018: 6,930백만원; 2019: 5,304백만원</t>
        </is>
      </c>
      <c r="BC72" s="41" t="inlineStr">
        <is>
          <t>2020: −10,121백만원; 2021: −13,016백만원; 2025(최근): −24,164백만원 (참고 2022: −31,311, 2023: 13,876, 2024: −11,266백만원)</t>
        </is>
      </c>
      <c r="BD72" s="41" t="inlineStr">
        <is>
          <t>엑스엘게임즈 별도(종속기업 없음) K-IFRS, 12월 결산, 영업수익=매출. 2018·2019는 감사보고서(20190401000377, 20200331002240), 2020~2025는 사업보고서 요약재무정보(20220331002275, 20240328000492, 20260331004271). 2020년은 3월 12일 편입이라 연간 전체가 인수 후</t>
        </is>
      </c>
      <c r="BE72" s="41" t="inlineStr">
        <is>
          <t>2020-02-11 보도자료(기사 재인용, 바이라인네트워크 2020-02-12): 조계현 대표 "엑스엘게임즈는 다년간 경험을 지닌 개발진과 우수한 IP를 보유하고 있는 중견 개발사"; 2023-05-03 1분기 실적(이투데이, 기자 해석이며 회사 발언 아님): 영업이익 113억원(−73.1%), 부진은 오딘 트래픽 감소와 "지난 3월 출시한 '아키에이지 워'의 성과가 반영되지 않았기 때문으로 풀이된다"; 2023-08-02 2분기 실적 컨퍼런스콜 보도(뉴스토마토; 이 발언의 주체는 기사에 '카카오게임즈'로 표기): 아키에이지 워 "서버 간, 최상위 유저 간 전투 구도가 조성되면서 전쟁의 재미가 본격화되고 있다고 판단한다", "하반기 트래픽 반등도 기대되고 있다"; 카카오게임즈 2023 사업보고서: ㈜엑스엘게임즈를 인수하여 "하드코어 장르에 대한 개발 역량을 내재화"; 2026-09-08 MTN(언론 평가, 어닝콜 아님): "송재경 전 대표가 엑스엘게임즈를 떠난 후 모회사 카카오게임즈와의 연계가 약화됐다는 평가"</t>
        </is>
      </c>
      <c r="BF72" s="40" t="inlineStr">
        <is>
          <t>완료</t>
        </is>
      </c>
      <c r="BG72" s="40" t="inlineStr">
        <is>
          <t>2026-10-26</t>
        </is>
      </c>
    </row>
    <row r="73" ht="72" customHeight="1">
      <c r="A73" s="40" t="inlineStr">
        <is>
          <t>K040</t>
        </is>
      </c>
      <c r="B73" s="40" t="inlineStr">
        <is>
          <t>Kakao</t>
        </is>
      </c>
      <c r="C73" s="40" t="inlineStr">
        <is>
          <t>2020-04-02</t>
        </is>
      </c>
      <c r="D73" s="41" t="inlineStr">
        <is>
          <t>Awins Co., Ltd.</t>
        </is>
      </c>
      <c r="E73" s="40" t="n">
        <v>175</v>
      </c>
      <c r="F73" s="40" t="inlineStr">
        <is>
          <t>False</t>
        </is>
      </c>
      <c r="G73" s="40" t="n"/>
      <c r="H73" s="40" t="inlineStr">
        <is>
          <t>MA②</t>
        </is>
      </c>
      <c r="I73" s="40" t="inlineStr">
        <is>
          <t>MA②</t>
        </is>
      </c>
      <c r="J73" s="40" t="inlineStr">
        <is>
          <t>같음</t>
        </is>
      </c>
      <c r="K73" s="40" t="inlineStr">
        <is>
          <t>있음</t>
        </is>
      </c>
      <c r="L73" s="40" t="inlineStr">
        <is>
          <t>일치</t>
        </is>
      </c>
      <c r="M73" s="40" t="inlineStr">
        <is>
          <t>편입 후</t>
        </is>
      </c>
      <c r="N73" s="40" t="inlineStr">
        <is>
          <t>Closed</t>
        </is>
      </c>
      <c r="O73" s="42" t="n">
        <v>0.223</v>
      </c>
      <c r="P73" s="41" t="inlineStr">
        <is>
          <t>Kids Note, Inc.</t>
        </is>
      </c>
      <c r="Q73" s="41" t="inlineStr">
        <is>
          <t>-</t>
        </is>
      </c>
      <c r="R73" s="41" t="inlineStr">
        <is>
          <t>Kids Note, Inc. acquired additional 9.12% stake in Awins Co., Ltd. from Heedong Park for approximately KRW 270 million on March 27, 2020. Under the terms of the transaction, Kids Note will acquire 2487 shares for KRW 110000 per share. Post transaction, Kids Note, Inc. holds 824.45% stake and Heedong Park ows 17.55% stake.</t>
        </is>
      </c>
      <c r="S73" s="41" t="inlineStr">
        <is>
          <t>Music &amp; Fan Entertainment</t>
        </is>
      </c>
      <c r="T73" s="41" t="inlineStr">
        <is>
          <t>Music / Artist Management</t>
        </is>
      </c>
      <c r="U73" s="41" t="inlineStr">
        <is>
          <t>MA-1 그룹이 매수자</t>
        </is>
      </c>
      <c r="V73" s="41" t="inlineStr">
        <is>
          <t>추가지분</t>
        </is>
      </c>
      <c r="W73" s="41" t="inlineStr">
        <is>
          <t>MA② 기존 지분 확대</t>
        </is>
      </c>
      <c r="X73" s="41" t="n"/>
      <c r="Y73" s="40" t="inlineStr">
        <is>
          <t>False</t>
        </is>
      </c>
      <c r="Z73" s="41" t="inlineStr">
        <is>
          <t>MA② 기존 지분 확대</t>
        </is>
      </c>
      <c r="AA73" s="41" t="inlineStr">
        <is>
          <t>편입 후 (매수자 ㈜키즈노트는 2015년 다음카카오가 인수한 카카오 연결 종속회사로 카카오 2019 사업보고서 종속회사 목록에 기재됨. 대상회사 에이윈즈도 2019년 카카오인베스트먼트가 지배력을 얻은 카카오 종속회사)</t>
        </is>
      </c>
      <c r="AB73" s="41" t="inlineStr">
        <is>
          <t>완료 (2020-03-27 거래일, 장외취득)</t>
        </is>
      </c>
      <c r="AC73" s="41" t="inlineStr">
        <is>
          <t>274,000,000원 (공시 단위 백만원 274; 정확히는 2,487주 x 110,000원 = 273,570,000원)</t>
        </is>
      </c>
      <c r="AD73" s="41" t="inlineStr">
        <is>
          <t>원자료와 일치 (원자료 0.223; 273.57백만원 / 약 1,220원 = 약 0.224)</t>
        </is>
      </c>
      <c r="AE73" s="41" t="inlineStr">
        <is>
          <t>2020-03-27</t>
        </is>
      </c>
      <c r="AF73" s="41" t="inlineStr">
        <is>
          <t>기준 분류 유지: 키즈노트는 2019-12부터 73.33%를 가진 지배주주였고 이 거래로 82.45%가 됐다. 원자료 설명의 '824.45%'는 82.45%의 오기다. 매도자 박희동은 공시상 '임원(계열회사)'인 개인주주다. 이 거래는 2019년 주주간약정의 1차 풋옵션(2019 영업이익의 80%를 110,000원으로 나눈 수량) 행사로 보인다(2019말 유동 자기주식매입의무 273,570,000원과 금액이 정확히 일치)</t>
        </is>
      </c>
      <c r="AG73" s="41" t="inlineStr">
        <is>
          <t>K053(2021-04 추가 1,500주)과 대상·매도자가 같은 연속 거래이고, 원자료에 없는 2019-12 계열사 간 거래(키즈노트가 카카오인베스트먼트로부터 73.33% 매입)의 후속 단계다. 원자료 범주 'Music &amp; Fan Entertainment / Music / Artist Management'는 틀렸다(실제는 완구·유아아동용품 도소매). 키즈노트 자본총계가 2019말 (4,144,592,209)원으로 음수여서 자기자본대비 비율은 계산하지 않았다. 빠진 항목: 에이윈즈 2018 실적, 2019 확정 영업이익, 2020 영업이익, 카카오인베스트먼트의 2019 최초 취득일, 2023 처분 매수자, IR 언급</t>
        </is>
      </c>
      <c r="AH73" s="41" t="inlineStr">
        <is>
          <t>㈜키즈노트(카카오인베스트먼트 자회사, 카카오 손자회사, 비상장)</t>
        </is>
      </c>
      <c r="AI73" s="41" t="inlineStr">
        <is>
          <t>"취득주식의 발행회사와 사업연계를 통한 시너지 모색" (공정거래법 특수관계인으로부터 주식의 취득 공시)</t>
        </is>
      </c>
      <c r="AJ73" s="41" t="inlineStr">
        <is>
          <t>어린이집·유치원 스마트 알림장 앱 '키즈노트' 운영(플랫폼매출·광고매출). 키즈노트 자체 매출은 2019년 별도 62.9억원이고, 2020 연결 영업수익 307.2억원의 대부분은 2019-12 편입한 에이윈즈의 상품매출</t>
        </is>
      </c>
      <c r="AK73" s="41" t="inlineStr">
        <is>
          <t>인접</t>
        </is>
      </c>
      <c r="AL73" s="41" t="inlineStr">
        <is>
          <t>에이윈즈는 장난감·유아아동용품 도소매(장난감 프랜차이즈 판매점)라 키즈노트의 이용자층(영유아 자녀를 둔 부모)과 고객군이 겹치는 인접 영역이다. 그룹 정점 ㈜카카오 기준으로는 메신저·플랫폼과 무관한 오프라인 완구 유통이라 비핵심에 가깝다</t>
        </is>
      </c>
      <c r="AM73" s="41" t="inlineStr">
        <is>
          <t>16,838,777,600원 (키즈노트 2019-12-31 연결 자산총계, 에이윈즈 포함)</t>
        </is>
      </c>
      <c r="AN73" s="41" t="inlineStr">
        <is>
          <t>8,737,255,755,774원 (㈜카카오 2019-12-31 연결 자산총계)</t>
        </is>
      </c>
      <c r="AO73" s="41" t="inlineStr">
        <is>
          <t>계산: 273,570,000 / 16,838,777,600 = 1.62 (키즈노트 연결 기준; 카카오 연결 대비 0.003)</t>
        </is>
      </c>
      <c r="AP73" s="41" t="inlineStr">
        <is>
          <t>계산 불가 (키즈노트 2019말 연결 자본총계 (4,144,592,209)원으로 음수)</t>
        </is>
      </c>
      <c r="AQ73" s="41" t="inlineStr">
        <is>
          <t>계산: 13조 4,076억원 (㈜카카오 2020-03-31 종가 155,500원[Yahoo 조정종가 31,100원 x 5, 2021-04 5:1 분할을 되돌림] x 발행주식총수 86,222,636주[2019 사업보고서])</t>
        </is>
      </c>
      <c r="AR73" s="41" t="inlineStr">
        <is>
          <t>키즈노트 총자산·자본은 2020 연결감사보고서의 전기(2019말) 열, 카카오 총자산은 2020 사업보고서 요약재무정보의 전기 열, 시가총액은 발표 직전 거래일(2020-03-31) 기준</t>
        </is>
      </c>
      <c r="AS73" s="41" t="inlineStr">
        <is>
          <t>KRX:035720</t>
        </is>
      </c>
      <c r="AT73" s="41" t="inlineStr">
        <is>
          <t>인수 주체 ㈜키즈노트가 비상장이므로 상장 지배회사 ㈜카카오(KOSPI 035720)를 쓴다. 대상회사 에이윈즈는 비상장. 거래 규모가 카카오 총자산의 0.01% 미만이라 주가 이벤트 분석의 의미는 거의 없다</t>
        </is>
      </c>
      <c r="AU73" s="41" t="inlineStr">
        <is>
          <t>2020-04-01 DART 공정거래법 공시 '특수관계인으로부터주식의취득'(키즈노트). 사전 보도는 찾지 못함</t>
        </is>
      </c>
      <c r="AV73" s="41" t="inlineStr">
        <is>
          <t>2007-07: ㈜에이윈즈 설립(경기도 양주, 완구·유아아동용품 도소매, 장난감 프랜차이즈 판매점 운영); 2015: 다음카카오가 ㈜키즈노트(어린이집·유치원 알림장 앱)를 인수, 이후 카카오인베스트먼트 자회사(2019년 말 88.10%); 2019 중(정확한 날짜 미확인): ㈜카카오인베스트먼트가 에이윈즈 지분 73.33%를 현금 22억원에 취득해 지배력 획득(염가매수차익 6.94억원), 잔여 26.67%(7,273주)를 가진 개인주주와 풋옵션(주당 110,000원. 1차는 에이윈즈 2019년 결산 승인 후 2개월 이내, 2019년 영업이익이 양(+)이면 행사. 2차는 2020년 결산 승인 후 2개월 이내, 2020년 영업이익이 양(+)이면 행사. 감사보고서 원문상 행사가능수량은 1차·2차 모두 '2019년 영업이익의 80%를 1주당 매매대금으로 나눈 수량') 약정, 카카오인베스트먼트 2019 연결에는 편입 이후 분만 반영(에이윈즈 매출 9,962,171천원·순이익 289,810천원)돼 연중 편입으로 보임; 2019-12-19: 키즈노트가 카카오인베스트먼트로부터 에이윈즈 20,000주(73.33%)를 37.14억원에 취득(계열사 간 이전, 취득목적 '사업연계를 통한 시너지 모색'), 간주취득일 2019-12-31로 연결 편입; 2019: 에이윈즈 매출 176억원, 순이익 2.0억원</t>
        </is>
      </c>
      <c r="AW73" s="41" t="inlineStr">
        <is>
          <t>2020-03-27: 키즈노트가 박희동으로부터 2,487주(274백만원)를 취득해 22,487주·82.45%(이 거래); 2020: 풋옵션 부채가 소멸하고 잔여주식에 대한 콜옵션(주당 110,000원, 2023-05-15까지)으로 바뀜, 에이윈즈 매출 225억원·순손실 4.9억원; 2021-04-09: 키즈노트가 박희동으로부터 1,500주(165백만원)를 추가 취득해 23,987주·87.95%(K053, 콜옵션 일부 행사); 2021: 키즈노트 별도 기준 에이윈즈 투자주식 손상차손 2,720,054,617원; 2022: 에이윈즈 매출 87.3억원으로 급감, 영업손실 21.7억원, 키즈노트가 청산을 결의해 연결상 중단영업으로 분류, 투자주식 잔액 1,079,839,506원 전액 손상, CJ대한통운이 에이윈즈와 그 대표이사를 상대로 381백만원 손해배상 소송(1심 계류); 2023-03-16: 키즈노트 이사회가 에이윈즈 청산 승인; 2023-11-13(카카오 공시를 인용한 보도): 키즈노트가 에이윈즈 지분 전부를 300,005천원에 처분(매수자 미확인)해 카카오 계열에서 제외; 같은 분기 카카오는 키즈노트도 지배력 상실로 관계기업으로 재분류</t>
        </is>
      </c>
      <c r="AX73" s="41" t="inlineStr">
        <is>
          <t>있음 (키즈노트 별도재무제표의 에이윈즈 투자주식 손상: 2021년 2,720,054,617원, 2022년 1,079,839,506원으로 장부금액 0. 키즈노트 2022 감사보고서 20230404003005. 동일지배 사업결합이라 영업권은 인식되지 않음)</t>
        </is>
      </c>
      <c r="AY73" s="41" t="inlineStr">
        <is>
          <t>수집·검토 기록에 인수 뒤 손상이 적혀 있음</t>
        </is>
      </c>
      <c r="AZ73" s="41" t="inlineStr">
        <is>
          <t>2018: 미확인; 2019: 17,597,434,882원</t>
        </is>
      </c>
      <c r="BA73" s="41" t="inlineStr">
        <is>
          <t>2020: 22,483,460,389원; 2021: 20,529,345,435원; 2022: 8,731,502,523원; 2023(처분 전까지): 18,079,194원</t>
        </is>
      </c>
      <c r="BB73" s="41" t="inlineStr">
        <is>
          <t>2018: 미확인; 2019: 추정: 약 3.42억원 (1차 풋옵션 수량 2,487주 = 2019 영업이익 x 80% / 110,000원 공식으로 역산; 순이익은 203,409,758원)</t>
        </is>
      </c>
      <c r="BC73" s="41" t="inlineStr">
        <is>
          <t>2020: 미확인 (순손실 488,251,647원); 2021: (130,393,059)원; 2022: (2,166,021,155)원; 2023(처분 전까지): (758,091,787)원</t>
        </is>
      </c>
      <c r="BD73" s="41" t="inlineStr">
        <is>
          <t>에이윈즈 자체 감사보고서는 DART에 없다(DART 고유번호 01416590, 공시 없음). 2019·2020 매출과 순손익은 키즈노트 2020 연결감사보고서의 '종속기업 재무정보 요약'(K-IFRS, 12월 결산, 에이윈즈 개별 기준), 2021~2023 영업이익은 키즈노트 2022·2023 감사보고서의 중단영업손익 표(연결조정 반영, 2021은 재작성 값)를 썼다. 2019 영업이익은 풋옵션 1차 수량 공식으로 역산한 추정치다</t>
        </is>
      </c>
      <c r="BE73" s="41" t="inlineStr">
        <is>
          <t>미확인 (카카오 연결 규모에 비해 거래가 매우 작다. 카카오 IR 실적자료는 열어 보지 않았고, 웹 검색에서도 어닝콜·IR 언급은 나오지 않았다)</t>
        </is>
      </c>
      <c r="BF73" s="40" t="inlineStr">
        <is>
          <t>부분</t>
        </is>
      </c>
      <c r="BG73" s="40" t="inlineStr">
        <is>
          <t>2026-10-31</t>
        </is>
      </c>
    </row>
    <row r="74" ht="72" customHeight="1">
      <c r="A74" s="40" t="inlineStr">
        <is>
          <t>K041</t>
        </is>
      </c>
      <c r="B74" s="40" t="inlineStr">
        <is>
          <t>Kakao</t>
        </is>
      </c>
      <c r="C74" s="40" t="inlineStr">
        <is>
          <t>2020-07-07</t>
        </is>
      </c>
      <c r="D74" s="41" t="inlineStr">
        <is>
          <t>Zip Cinema Co., Ltd.</t>
        </is>
      </c>
      <c r="E74" s="40" t="n">
        <v>81</v>
      </c>
      <c r="F74" s="40" t="inlineStr">
        <is>
          <t>False</t>
        </is>
      </c>
      <c r="G74" s="40" t="n"/>
      <c r="H74" s="40" t="inlineStr">
        <is>
          <t>MA①</t>
        </is>
      </c>
      <c r="I74" s="40" t="inlineStr">
        <is>
          <t>MA①</t>
        </is>
      </c>
      <c r="J74" s="40" t="inlineStr">
        <is>
          <t>같음</t>
        </is>
      </c>
      <c r="K74" s="40" t="inlineStr">
        <is>
          <t>있음</t>
        </is>
      </c>
      <c r="L74" s="40" t="inlineStr">
        <is>
          <t>일치</t>
        </is>
      </c>
      <c r="M74" s="40" t="inlineStr">
        <is>
          <t>편입 후</t>
        </is>
      </c>
      <c r="N74" s="40" t="inlineStr">
        <is>
          <t>Closed</t>
        </is>
      </c>
      <c r="O74" s="42" t="n">
        <v>15.07</v>
      </c>
      <c r="P74" s="41" t="inlineStr">
        <is>
          <t>Kakao Entertainment Corp.</t>
        </is>
      </c>
      <c r="Q74" s="41" t="inlineStr">
        <is>
          <t>Spackman Equities Limited; Zip Cinema (HK) Limited</t>
        </is>
      </c>
      <c r="R74" s="41" t="inlineStr">
        <is>
          <t>An unknown buyer signed a non-binding letter of intent to acquire Zip Cinema Co., Ltd. from Spackman Entertainment Group Limited (Catalist:40E) on July 7, 2020. Under the plan, the buyer will acquire 0.02 million common shares of Zip Cinema. The consideration of the transaction shall be negotiated and agreed upon between the Purchaser and the Spackman, subject to the relevant regulations and necessary approvals by the Singapore Exchange Securities Trading Limited and the Korea Exchange, and the Parties’ respective shareholders, where applicable. Kakao Entertainment Corp., entered into a sale and purchase agreement to acquire Zip Cinema Co., Ltd., from Spackman Equities Limited and Zip Cinema (HK) Limited for KRW 17.9 billion on September 14, 2021. Pursuant to the terms of the agreement, Kakao Entertainment Corp., shall acquire a total of around 0.01679 million shares, where Spackman Equities Limited would be selling 0.015614 million shares, representing around 92.9% stake, whereas Zip Cinema (HK) Limited would be selling 0.001176 million shares representing around 7% stake in Zip Cinema Co., Ltd. Kakao Entertainment Corp., shall pay to Zip HK a deposit of KRW 2.7 billion (the “Deposit”) within five business days from written notice duly given to Kakao Entertainment Corp., by Spackman Equities Limited and Zip Cinema (HK) Limited and Spackman Entertainment Group Limited (in the prescribed form as set out in the SPA, confirming that the SGX-ST has granted in-principle approval for the draft circular to be dispatched by Spackman Entertainment Group Limited to the Shareholders in respect of the Proposed Disposal and to convene the EGM), by wire transfer of immediately available funds to the relevant bank account(s) opened in the name of Zip HK (the “Spackman Equities Limited and Zip Cinema (HK) Limited Accounts”). At the completion of the sale and purchase of the sale shares in accordance with the SPA (the “Closing”), Kakao Entertainment Corp., shall pay to Zip HK the relevant purchase price allocated to it (being the aggregate of KRW 16.7 billion), less the Deposit, the Zip HK Holdback Amount (the “Balance Payment”) and, if applicable, the applicable capital gains tax and securities transaction tax for the Sale Shares, by wire transfer of immediately available funds, to the relevant Spackman Equities Limited and Zip Cinema (HK) Limited Account(s). The transaction is subject to the execution of a definitive agreement. The definitive agreement is expected to be executed on or before December 31, 2020. The transaction is also subject to regulatory approvals, approvals from Spackman Equities Limited and Zip Cinema (HK) Limited board, shareholder and lenders, resignation of Yoo Jin Lee as the current representative director, dividend distribution, registration intellectual property. The transaction is approved by the Board of Spackman. As of October 19, 2021, Spackman Entertainment Group Limited shareholders approved the transaction. Spackman Entertainment Group Limited intends to use the proceeds in production/investments of film projects, acquisition/investment of new business, repayment of borrowings, share buyback, payment of tax related to disposal of zip and working capital. Jangho Myung of Charm Accounting Corporation acted as accountant for Kakao Entertainment Corp.</t>
        </is>
      </c>
      <c r="S74" s="41" t="inlineStr">
        <is>
          <t>Content Production &amp; Investment</t>
        </is>
      </c>
      <c r="T74" s="41" t="inlineStr">
        <is>
          <t>Content Production Studio</t>
        </is>
      </c>
      <c r="U74" s="41" t="inlineStr">
        <is>
          <t>MA-1 그룹이 매수자</t>
        </is>
      </c>
      <c r="V74" s="41" t="inlineStr">
        <is>
          <t>과반 인수(≥50%)</t>
        </is>
      </c>
      <c r="W74" s="41" t="inlineStr">
        <is>
          <t>MA① 경영권 인수</t>
        </is>
      </c>
      <c r="X74" s="41" t="n"/>
      <c r="Y74" s="40" t="inlineStr">
        <is>
          <t>False</t>
        </is>
      </c>
      <c r="Z74" s="41" t="inlineStr">
        <is>
          <t>MA① 경영권 인수</t>
        </is>
      </c>
      <c r="AA74" s="41" t="inlineStr">
        <is>
          <t>편입 후 (매수자 ㈜카카오엔터테인먼트는 거래 당시 ㈜카카오의 연결 종속회사. 대상 영화사 집은 2021-12-02 거래 완료로 카카오엔터 100% 종속기업 편입 — 카카오 2021 사업보고서 20220321001331 '당기 중 지배력 획득을 통한 종속기업으로 편입'; 공정위 기업집단 카카오 계열편입일은 2022-01-01)</t>
        </is>
      </c>
      <c r="AB74" s="41" t="inlineStr">
        <is>
          <t>완료 (2021-12-02; Spackman FY2021 실적공시 'The disposal was completed on 2 December 2021.')</t>
        </is>
      </c>
      <c r="AC74" s="41" t="inlineStr">
        <is>
          <t>17,999,988,140원 (주식매매계약상 총대가, 현금; 카카오 2021 연결주석 사업결합 이전대가 17,999,988천원으로 일치)</t>
        </is>
      </c>
      <c r="AD74" s="41" t="inlineStr">
        <is>
          <t>원자료와 일치 (원자료 15.07 vs Variety 2021-09-16 보도 US$14.8 million(S$19.8 million), 차이 약 2%)</t>
        </is>
      </c>
      <c r="AE74" s="41" t="inlineStr">
        <is>
          <t>2021-09-14</t>
        </is>
      </c>
      <c r="AF74" s="41" t="inlineStr">
        <is>
          <t>기준 분류 유지: 그룹 밖 매도자(싱가포르 Catalist 상장 Spackman Entertainment Group의 자회사)로부터 100%를 현금 인수해 경영권을 처음 얻음. 날짜 정정: 원자료 date 2020-07-07은 Spackman이 '미확인 매수자'와 맺은 비구속 LOI 날짜이고, 카카오엔터와의 주식매매계약(SPA) 체결·발표는 2021-09-14, 완료는 2021-12-02. 매도자 지분 정정: 원자료 설명란은 Spackman Equities Limited(SEL) 92.9%·Zip Cinema (HK) Limited 7%로 적었으나, 회람문서(2021-10-04)는 Zip HK 15,614주(92.996%)·SEL 1,176주(7.004%)로 기재 — 출처를 따름. 금액은 원자료와 일치.</t>
        </is>
      </c>
      <c r="AG74" s="41" t="inlineStr">
        <is>
          <t>같은 묶음 K012·K033·K035와 직접 관계 없음(같은 카카오엔터 계열의 콘텐츠 제작사 인수 흐름). 원자료 설명란 오류 2건: ① 매도자별 지분이 뒤바뀜(위 chk_note), ② 거래일을 2020-07 LOI로 잡음. 2020-07 LOI 매수자는 '미공개 한국 콘텐츠 제작사'로만 알려져(Wikipedia가 Variety 2020-07-08 기사를 인용; Variety 원문은 유료 게이트웨이로 리다이렉트돼 열지 않음) 카카오(당시 카카오엠) 계열이었는지 확인 못 함. 다만 Wikipedia는 2020 LOI를 Charm Accounting Corporation이 주선했다고 쓰고, 원자료는 2021 거래에서 같은 회계법인이 카카오엔터 측 회계자문이라고 적어 같은 매수자였을 가능성이 있음(추정, 미검증). SGX 질의 답변(2021-09-17)은 '카카오엔터가 콘텐츠 제작 사업을 확장하며 영화사 집에 직접 접근했다'고 씀. 회람문서는 매수자를 '2020-07-20 설립'이라 적었으나 카카오엔터(DART 고유번호 01015805)는 2020-01 이전에도 공시·2019 감사보고서가 있어 맞지 않음(회람문서 기재 오류로 보임). 거래 조건(회람문서 2021-10-04): 계약금 27억원(지급일 2021-10-12는 근거 행이 없고, 검토에서 회람문서·Spackman FY2021 실적공시로는 확인하지 못함), 유보금(Zip HK 739,250,384원·SEL 1,260,749,616원)은 파주 사옥(파주시 문발동)의 지정용도 변경, 매수 희망자와의 부동산 매매계약 체결, 그 매수자의 계약금 납입 등이 이뤄져야 지급되는 조건이라 SPA 체결 시점에 사옥은 아직 팔리지 않았음; 선행조건으로 영화사 집의 Zip HK 배당 5억원, 기존 이사(대표 이유진 포함) 사임. 영화사 집 2020말 유형자산은 3,266,653,744원(감사보고서)인데 카카오 2021 사업결합 주석의 취득자산 공정가치표 유형자산은 42,104천원뿐이어서, 사옥이 완료 전 처분됐거나 다른 계정(예: 기타자산 2,311,288천원 안의 매각예정자산)으로 분류됐을 가능성이 있으나 어느 쪽인지 확인 못 함. 공정위 공시상 대표자는 2022~2026년 계속 이유진(추정: SPA 조건에 따라 사임 후 재선임). 인수 발표에 대한 공시: 카카오엔터는 비상장이고, 상장 지배회사 ㈜카카오의 2021-09~12 DART 공시 중 '타법인주식및출자증권취득결정(종속회사의주요경영사항)'은 카카오게임즈 관련 2건(2021-11-01)뿐이라 이 거래의 국내 공시는 없음. 언론(비즈한국 2021-09-24)은 인수가를 '약 173억 원'으로 보도했으나 SPA·카카오 주석의 17,999,988천원을 택함. Spackman 측 매각 목적은 COVID-19 속 극장영화 불확실성, 유동성 확보, 미국 영화 진출. 인수 영업권 9,423,996천원은 2022~2025년에 걸쳐 전액 손상. 카카오 지배회사(㈜카카오) 연결 차원의 영업권 손상 금액과 어닝콜 언급은 확인하지 못함.</t>
        </is>
      </c>
      <c r="AH74" s="41" t="inlineStr">
        <is>
          <t>㈜카카오엔터테인먼트(구 ㈜카카오페이지; 2021-03-01 ㈜카카오엠 흡수합병·사명 변경, 2021-09-01 ㈜멜론컴퍼니 흡수합병; ㈜카카오의 비상장 연결 종속회사)</t>
        </is>
      </c>
      <c r="AI74" s="41" t="inlineStr">
        <is>
          <t>"the planned acquisition of Zip Cinema is expected to add to and synergize with this existing value chain" (카카오엔터 대변인, Variety 2021-09-16 보도) / "Kakao Entertainment approached Zip Korea directly on the negotiations of the Proposed Disposal as it has been expanding its content production business." (매도자 Spackman의 SGX 질의 답변, 2021-09-17)</t>
        </is>
      </c>
      <c r="AJ74" s="41" t="inlineStr">
        <is>
          <t>웹툰·웹소설(스토리), 음악(음원 유통·멜론), 영상 제작·매니지먼트를 아우르는 엔터테인먼트 콘텐츠 사업 — 카카오엔터 2021 연결감사보고서의 영업권 현금창출단위가 '스토리', '음악/영상', '멜론'으로 구성. 비즈한국(2021-09-24)은 카카오엔터가 이미 글앤그림·로고스필름·메가몬스터·영화사 월광·사나이픽쳐스·바람픽쳐스 등 제작사를 보유했다고 보도</t>
        </is>
      </c>
      <c r="AK74" s="41" t="inlineStr">
        <is>
          <t>핵심</t>
        </is>
      </c>
      <c r="AL74" s="41" t="inlineStr">
        <is>
          <t>카카오엔터는 2021-03 카카오엠 합병으로 드라마·영화 제작(음악/영상 현금창출단위, 영화사 월광·사나이픽처스 등)을 이미 영위하고 있었고, 영화사 집은 영화 기획·제작사라 같은 영상 제작 영역. 그룹 정점 ㈜카카오(플랫폼·광고·커머스 중심) 기준으로는 플랫폼에 공급되는 콘텐츠 제작이라 '인접'.</t>
        </is>
      </c>
      <c r="AM74" s="41" t="inlineStr">
        <is>
          <t>532,404,680,012원 (카카오엔터[구 카카오페이지] 별도 총자산, 2020-12-31; 감사보고서 20210401000629 — 같은 수치를 쓴 K055 기록에서 재인용). 주의: 2021-03 카카오엠·2021-09 멜론컴퍼니 합병 전 수치라 인수 직전 실제 규모보다 훨씬 작음. 참고: 카카오엔터 연결 총자산 2020-12-31 547,148,385,484원 → 2021-12-31 3,717,639,848,884원(2021 연결감사보고서 20220331003217)</t>
        </is>
      </c>
      <c r="AN74" s="41" t="inlineStr">
        <is>
          <t>11,953,970,238,956원 (㈜카카오 연결 총자산, 2020-12-31 — 카카오 2021 반기보고서 20210817002037 요약재무정보)</t>
        </is>
      </c>
      <c r="AO74" s="41" t="inlineStr">
        <is>
          <t>계산: 3.38 (17,999,988,140원 ÷ 카카오엔터 별도 총자산 532,404,680,012원[2020-12-31, 합병 전]). 참고 계산: 카카오엔터 2021-12-31 연결 총자산 대비 0.48; ㈜카카오 2020-12-31 연결 총자산 대비 0.15</t>
        </is>
      </c>
      <c r="AP74" s="41" t="inlineStr">
        <is>
          <t>계산: 1.59 (17,999,988,140원 ÷ 카카오엔터 자기자본 1,129,269,048,038원[카카오엠 합병 반영, 공정위 공시 20210511000009 — K055 기록 재인용]). 참고 계산: ㈜카카오 2020-12-31 연결 자본총계 7,427,729,027,515원 대비 0.24</t>
        </is>
      </c>
      <c r="AQ74" s="41" t="inlineStr">
        <is>
          <t>계산: 55,397,548,635,000원 (상장 지배회사 ㈜카카오, 발표 전 마지막 거래일 2021-09-13 종가 124,500원 × 2021-06-30 발행주식총수 444,960,230주[자기주식 포함]). 종가는 Yahoo Finance 일별 종가(2021-04-15 5:1 액면분할 이후라 소급 조정 없음), 주식수는 카카오 2021 반기보고서(20210817002037: '발행주식총수 및 유통주식수는 각각 보통주식 444,960,230주, 444,460,230주'). 참고: 유통주식수 444,460,230주 기준이면 55,335,298,635,000원</t>
        </is>
      </c>
      <c r="AR74" s="41" t="inlineStr">
        <is>
          <t>거래 금액은 SPA(회람문서 2021-10-04)·카카오 2021 사업보고서 사업결합 주석. 카카오엔터는 비상장이고 이 거래에 대한 DART 주요사항보고서·공정위 공시가 없어(2021-08~12 카카오엔터 공시 목록 확인) 총자산대비·자기자본대비를 직접 계산. 카카오엔터 총자산은 2020-12-31 별도(합병 전), 자기자본은 2021-05 공정위 공시 값(K055 재인용), 카카오 연결 총자산·자본은 2021 반기보고서 요약재무정보의 2020-12-31 값, 시가총액은 2021-09-13 종가×2021-06-30 발행주식총수. 보완(검토): 카카오엔터 별도 총자산 532,404,680,012원은 ㈜카카오가 2021-08-23 정정 공시한 '타법인주식및출자증권취득결정(종속회사의주요경영사항)'(Radish 인수, 20210823800499)의 '종속회사의 자산총액'과 같고, 같은 공시의 지배회사 연결 자산총액 11,953,970,238,956원도 apex_total_assets와 일치. ㈜카카오의 2021-09~12 공시 목록에도 이 거래의 종속회사 주요경영사항 공시는 없음. 시가총액은 발행주식총수(자기주식 포함) 기준으로 고침.</t>
        </is>
      </c>
      <c r="AS74" s="41" t="inlineStr">
        <is>
          <t>KRX:035720</t>
        </is>
      </c>
      <c r="AT74" s="41" t="inlineStr">
        <is>
          <t>인수 주체 카카오엔터는 비상장이라 상장 지배회사 ㈜카카오(KOSPI). 대상 영화사 집은 비상장. 매도자 측 모회사 Spackman Entertainment Group은 SGX Catalist 상장(SGX:40E)이라 매도자 주가 반응은 분석 가능.</t>
        </is>
      </c>
      <c r="AU74" s="41" t="inlineStr">
        <is>
          <t>2020-07-07 (Spackman이 미확인 매수자와의 영화사 집 지분 인수 비구속 LOI를 공시 — 원자료 설명란; Variety 2020-07-08 'Spackman Receives Takeover Approach' 보도는 Wikipedia 인용으로만 확인, 매수자 미공개). 카카오엔터가 매수자로 처음 공개된 날: 2021-09-14 Spackman SGX 공시(SPA 체결), 국내 보도는 2021-09-16 Variety·2021-09-24 비즈한국</t>
        </is>
      </c>
      <c r="AV74" s="41" t="inlineStr">
        <is>
          <t>2005-12: 영화사 집 설립(대표 이유진, 영화 제작·투자; 2020 감사보고서); 연도 미확인: Spackman Entertainment Group이 자회사(Spackman Entertainment Group (HK) Limited/현 Zip HK, Spackman Equities Limited)를 통해 100% 보유(2020말 주주: 93%/7%); 2019: 매출 136.5억원·영업이익 30.8억원(별도); 2020-07: Spackman, 미공개 한국 콘텐츠 제작사로부터 영화사 집 인수 비구속 LOI 접수 공시; 2020-08: Spackman, 영화사 집이 '브로커'(가제, 고레에다 히로카즈 감독) 제작 발표; 2020: COVID-19로 매출 24.0억원·영업손실 11.1억원; 2021-03: 인수 주체 카카오페이지가 카카오엠을 합병하고 카카오엔터테인먼트로 사명 변경; 2021-05: Spackman 의뢰 가치평가(이촌회계법인)가 2020-12-31 기준 지분가치를 151.1억~177.0억원으로 산정; 2021-09-01: 카카오엔터, 멜론컴퍼니 흡수합병</t>
        </is>
      </c>
      <c r="AW74" s="41" t="inlineStr">
        <is>
          <t>2021-09-14: 카카오엔터–Spackman 측 SPA 체결(100%, 17,999,988,140원); 2021-09-17: Spackman SGX 질의 답변; 2021-10-04: Spackman 주주 회람문서(주요 거래, 임시주총 소집); 2021-10-12: 계약금 27억원 지급; 2021-12-02: 거래 완료, 카카오엔터 100% 종속기업 편입(영업권 9,423,996천원); 2022-01-01: 공정위 기업집단 카카오 계열 편입; 2022-05: 영화사 집 제작 '브로커' 칸 국제영화제 초청(2022-05-26 월드 프리미어); 2022: 영업권 343,185천원 손상; 2023: 영업권 6,360,377천원 손상(종업원 23명); 2024: 영업권 573,972천원 손상, 매출 104.3억원; 2025: 남은 영업권 2,146,462천원 전액 손상(누적 = 인수 영업권 전액), 매출 10.5억원·영업손실 7.05억원, 종업원 7명; 2022~2026: 대표자 이유진 유지(공정위 공시); 작품: 2023 'The Plot', 2025 '검은 수녀들'(Wikipedia, 미검증)</t>
        </is>
      </c>
      <c r="AX74" s="41" t="inlineStr">
        <is>
          <t>있음 (카카오엔터 연결 영업권 중 ㈜영화사집 현금창출단위: 2022 343,185천원(20230331004024), 2023 6,360,377천원(20240329003124), 2024 573,972천원(20250328002113), 2025 2,146,462천원(20260327001465); 누적 9,423,996천원으로 인수 영업권 전액 손상. ㈜카카오 연결 차원 금액은 확인 안 함)</t>
        </is>
      </c>
      <c r="AY74" s="41" t="inlineStr">
        <is>
          <t>수집·검토 기록에 인수 뒤 손상이 적혀 있음</t>
        </is>
      </c>
      <c r="AZ74" s="41" t="inlineStr">
        <is>
          <t>2019: 13,647,382,401원; 2020: 2,399,852,240원</t>
        </is>
      </c>
      <c r="BA74" s="41" t="inlineStr">
        <is>
          <t>2022: 5,185백만원; 2023: 1,716백만원; 2025(최근): 1,053백만원 (참고 2021: 14,101백만원 — 인수 연도, 대부분 Spackman 보유 기간; 2024: 10,432백만원)</t>
        </is>
      </c>
      <c r="BB74" s="41" t="inlineStr">
        <is>
          <t>2019: 3,075,303,659원; 2020: -1,106,000,964원</t>
        </is>
      </c>
      <c r="BC74" s="41" t="inlineStr">
        <is>
          <t>2022: -169백만원; 2023: -598백만원; 2025(최근): -705백만원 (참고 2021: -666백만원; 2024: -97백만원)</t>
        </is>
      </c>
      <c r="BD74" s="41" t="inlineStr">
        <is>
          <t>모두 영화사 집 별도, K-IFRS, 12월 결산. 인수 전(2019·2020)은 영화사 집 감사보고서(제16기, 20210406002003, 원 단위). 인수 후는 영화사 집의 공정위 대규모기업집단현황공시 연1회공시 '회사 손익현황'(개별, 백만원: 20220530000216[FY2021], 20230530000224[FY2022, 정정본], 20240530000265[FY2023], 20250529000418[FY2024], 20260529000298[FY2025]). 매출·순이익은 카카오엔터 연결감사보고서의 종속기업 요약재무정보(천원)와 일치(예: 2022 매출 5,185,083천원·순손실 422,139천원). 2021-12-02 완료라 2022·2023을 인수 후 첫 2개 회계연도로 봄. 2021 이후 영화사 집 자체 감사보고서는 DART에 없음.</t>
        </is>
      </c>
      <c r="BE74" s="41" t="inlineStr">
        <is>
          <t>어닝콜·IR 실적자료에서 영화사 집을 직접 언급한 내용은 확인하지 못함(미확인). 관련 언급: 2021-09-16 Variety, 카카오엔터 대변인 "expected to add to and synergize with this existing value chain"; 2022-12-15 카카오 보도자료(kakaocorp.com) "올 상반기 카카오엔터 자회사인 영화사집의 ‘브로커’, 사나이픽처스의 ‘헌트’가 칸 국제영화제에 초청을 받으며 전세계의 호평을 받은 것"</t>
        </is>
      </c>
      <c r="BF74" s="40" t="inlineStr">
        <is>
          <t>완료</t>
        </is>
      </c>
      <c r="BG74" s="40" t="inlineStr">
        <is>
          <t>2026-10-26</t>
        </is>
      </c>
    </row>
    <row r="75" ht="72" customHeight="1">
      <c r="A75" s="40" t="inlineStr">
        <is>
          <t>K042</t>
        </is>
      </c>
      <c r="B75" s="40" t="inlineStr">
        <is>
          <t>Kakao</t>
        </is>
      </c>
      <c r="C75" s="40" t="inlineStr">
        <is>
          <t>2020-08-14</t>
        </is>
      </c>
      <c r="D75" s="41" t="inlineStr">
        <is>
          <t>Kross Pictures, Inc.</t>
        </is>
      </c>
      <c r="E75" s="40" t="n">
        <v>125</v>
      </c>
      <c r="F75" s="40" t="inlineStr">
        <is>
          <t>False</t>
        </is>
      </c>
      <c r="G75" s="40" t="n"/>
      <c r="H75" s="40" t="inlineStr">
        <is>
          <t>MA③</t>
        </is>
      </c>
      <c r="I75" s="40" t="inlineStr">
        <is>
          <t>MA③</t>
        </is>
      </c>
      <c r="J75" s="40" t="inlineStr">
        <is>
          <t>같음</t>
        </is>
      </c>
      <c r="K75" s="40" t="inlineStr">
        <is>
          <t>있음</t>
        </is>
      </c>
      <c r="L75" s="40" t="inlineStr">
        <is>
          <t>일치</t>
        </is>
      </c>
      <c r="M75" s="40" t="inlineStr">
        <is>
          <t>편입 후</t>
        </is>
      </c>
      <c r="N75" s="40" t="inlineStr">
        <is>
          <t>Closed</t>
        </is>
      </c>
      <c r="O75" s="42" t="n">
        <v>4.89</v>
      </c>
      <c r="P75" s="41" t="inlineStr">
        <is>
          <t>Kakao Page Corp.</t>
        </is>
      </c>
      <c r="Q75" s="41" t="inlineStr">
        <is>
          <t>-</t>
        </is>
      </c>
      <c r="R75" s="41" t="inlineStr">
        <is>
          <t>Kakao Page Corp. acquired 49% stake in  Kross Pictures for WON 5800 million on August 14, 2020.</t>
        </is>
      </c>
      <c r="S75" s="41" t="inlineStr">
        <is>
          <t>Content Production &amp; Investment</t>
        </is>
      </c>
      <c r="T75" s="41" t="inlineStr">
        <is>
          <t>Content Production Studio</t>
        </is>
      </c>
      <c r="U75" s="41" t="inlineStr">
        <is>
          <t>MA-1 그룹이 매수자</t>
        </is>
      </c>
      <c r="V75" s="41" t="inlineStr">
        <is>
          <t>소수지분(&lt;50%)</t>
        </is>
      </c>
      <c r="W75" s="41" t="inlineStr">
        <is>
          <t>MA③ 소수지분 매입</t>
        </is>
      </c>
      <c r="X75" s="41" t="n"/>
      <c r="Y75" s="40" t="inlineStr">
        <is>
          <t>False</t>
        </is>
      </c>
      <c r="Z75" s="41" t="inlineStr">
        <is>
          <t>MA③ 소수지분 매입</t>
        </is>
      </c>
      <c r="AA75" s="41" t="inlineStr">
        <is>
          <t>편입 후 (매수자 ㈜카카오페이지는 거래 당시 ㈜카카오의 연결 종속회사; 카카오페이지 2020 연결감사보고서 특수관계자 주석에 지배기업 ㈜카카오로 기재, 20210401000639)</t>
        </is>
      </c>
      <c r="AB75" s="41" t="inlineStr">
        <is>
          <t>완료 (2020-08-14 발표; 2020-12-31 카카오페이지 연결재무제표에 관계기업 49.00%, 취득원가 5,880,000천원으로 계상)</t>
        </is>
      </c>
      <c r="AC75" s="41" t="inlineStr">
        <is>
          <t>5,880,000,000원 (보통주 49% 취득원가; 별도로 같은 해 크로스픽쳐스 지분증권 4,000,000,000원을 당기손익-공정가치 금융자산으로 취득)</t>
        </is>
      </c>
      <c r="AD75" s="41" t="inlineStr">
        <is>
          <t>원자료와 일치 (5,880,000,000원 / 추정: 2020-08-14 무렵 원·달러 약 1,185원 = USD 약 4.96백만, 원자료 4.89와 ±10% 이내)</t>
        </is>
      </c>
      <c r="AE75" s="41" t="inlineStr">
        <is>
          <t>2020-08-14</t>
        </is>
      </c>
      <c r="AF75" s="41" t="inlineStr">
        <is>
          <t>기준 분류 유지: 거래 후 지분 49%로 50% 미만이며 관계기업(지분법)으로 처리됨. 금액은 원자료 설명란 'WON 5800 million'이 아니라 보도·감사보고서의 58억8천만원(5,880,000천원)이 정확함(차이 1.4%로 USD 값은 일치 범위).</t>
        </is>
      </c>
      <c r="AG75" s="41" t="inlineStr">
        <is>
          <t>대상은 한국 법인 크로스픽쳐스(주)(원자료 표기 'Kross Pictures, Inc.'는 2003년 설립된 미국 법인명). 같은 계약에서 카카오페이지는 2022년 1년간 5,500주를 살 수 있는 콜옵션과, 계약 5년 뒤 상대방 잔여주식 매수 약정을 가짐(2020 연결감사보고서 주석). 2021년 4분기 카카오엔터테인먼트가 추가취득해 100% 종속기업으로 편입했다(2021-09-30 ㈜카카오 분기보고서에는 관계기업 49.0%, 2021 카카오엔터 연결감사보고서에는 100% 종속; 사업결합 이전대가 현금 17,940,046천원+기존지분 공정가치 7,148,243천원=25,088,289천원, 영업권 28,352,137천원). 이 잔여지분 인수는 원자료 묶음에 별도 행이 없다. K067 Kross Komics India는 크로스픽쳐스의 하위 자회사로 연결 표에 나타나므로 같은 계보의 후속 거래로 보인다. 영업권은 2022·2023년에 전액 손상됐고, 2024년 크로스픽쳐스(주)는 청산됐다. 대상회사 자체 감사보고서는 DART에 없어(고유번호 01598113, 공시 내역 없음) 인수 전 실적은 미확인. 2021년 추가취득의 정확한 날짜는 DART 공시·보도에서 찾지 못함. 어닝콜 언급은 찾지 못함.</t>
        </is>
      </c>
      <c r="AH75" s="41" t="inlineStr">
        <is>
          <t>㈜카카오페이지(㈜카카오 자회사, 비상장; 2021-03 카카오M 흡수합병 후 ㈜카카오엔터테인먼트로 사명 변경)</t>
        </is>
      </c>
      <c r="AI75" s="41" t="inlineStr">
        <is>
          <t>"크로스픽쳐스와 함께 글로벌을 사로잡을 슈퍼IP를 만들어 나가겠다" (카카오페이지 이진수 대표, 아이뉴스24 보도 2020-08-14)</t>
        </is>
      </c>
      <c r="AJ75" s="41" t="inlineStr">
        <is>
          <t>웹툰·웹소설 유료 디지털 콘텐츠 플랫폼(카카오페이지) 운영 및 IP 유통</t>
        </is>
      </c>
      <c r="AK75" s="41" t="inlineStr">
        <is>
          <t>인접</t>
        </is>
      </c>
      <c r="AL75" s="41" t="inlineStr">
        <is>
          <t>웹툰·웹소설 플랫폼이 그 IP를 드라마·영화로 만드는 제작사(드라마 '마음의 소리','치즈인더트랩','닥터진' 제작)에 투자했으므로, 같은 IP 가치사슬의 하류 단계다. 그룹 정점 ㈜카카오 기준으로도 콘텐츠 부문에 붙은 인접 영역이다.</t>
        </is>
      </c>
      <c r="AM75" s="41" t="inlineStr">
        <is>
          <t>381,300,315,659원 (㈜카카오페이지 2019-12-31 별도 자산총계, 2019 감사보고서)</t>
        </is>
      </c>
      <c r="AN75" s="41" t="inlineStr">
        <is>
          <t>8,737,255,755,774원 (㈜카카오 2019-12-31 연결 자산총계, 2019 사업보고서 요약재무정보)</t>
        </is>
      </c>
      <c r="AO75" s="41" t="inlineStr">
        <is>
          <t>계산: 5,880,000,000 / 381,300,315,659 = 1.54</t>
        </is>
      </c>
      <c r="AP75" s="41" t="inlineStr">
        <is>
          <t>계산: 5,880,000,000 / 337,646,281,968(카카오페이지 2019-12-31 별도 자본총계) = 1.74</t>
        </is>
      </c>
      <c r="AQ75" s="41" t="inlineStr">
        <is>
          <t>계산: 약 31조 6,685억원 (㈜카카오 2020-08-13 종가 360,500원 × 발행주식총수 87,846,158주)</t>
        </is>
      </c>
      <c r="AR75" s="41" t="inlineStr">
        <is>
          <t>총자산·자본은 카카오페이지 2019 감사보고서(20200331000573)의 별도 수치, 지배회사 총자산은 카카오 2019 사업보고서(20200330004659)의 연결 수치. 시가총액은 Yahoo Finance 035720.KS 2020-08-13 조정종가 72,100원에 2021-04 5:1 액면분할을 되돌려 ×5=360,500원으로 환산했고, 발행주식수는 카카오 2020 반기보고서(20200814002188)의 87,846,158주.</t>
        </is>
      </c>
      <c r="AS75" s="41" t="inlineStr">
        <is>
          <t>KRX:035720</t>
        </is>
      </c>
      <c r="AT75" s="41" t="inlineStr">
        <is>
          <t>인수 주체 ㈜카카오페이지는 비상장이므로 상장 지배회사 ㈜카카오를 쓴다. 대상회사 크로스픽쳐스(주)는 비상장.</t>
        </is>
      </c>
      <c r="AU75" s="41" t="inlineStr">
        <is>
          <t>2020-08-14 아이뉴스24 등 언론 보도(카카오페이지 발표). DART 지분취득 공시는 찾지 못함(카카오페이지의 2020년 타법인주식취득결정 공시는 Radish Media·디앤씨미디어 등만 있음).</t>
        </is>
      </c>
      <c r="AV75" s="41" t="inlineStr">
        <is>
          <t>2003: 크로스픽쳐스 미국 법인으로 출범(아이뉴스24); 이후(연도 미확인) 국내에서 드라마 '닥터진', '치즈인더트랩', '마음의 소리', 영화 '시선' 제작; 2020-08: 카카오페이지가 지분 49%를 58억8천만원에 취득(같은 해 지분증권 40억원을 FVPL 금융자산으로 별도 취득)</t>
        </is>
      </c>
      <c r="AW75" s="41" t="inlineStr">
        <is>
          <t>2020-12: 카카오페이지 연결재무제표에 관계기업 49.00%, 장부금액 6,779,325천원(지분법이익 930,255천원 반영); 2021-03: 카카오페이지가 카카오M을 흡수합병하고 카카오엔터테인먼트로 사명 변경; 2021-09: 카카오 3분기보고서상 여전히 관계기업 49.0%; 2021-4분기: 카카오엔터테인먼트가 추가취득으로 100% 지배력 획득(이전대가 25,088,289천원, 영업권 28,352,137천원), 크로스픽쳐스는 중간지배기업으로 (주)크로스코믹스·KROSS Komics India 등을 거느림; 2022: 영업권 손상 13,686,295천원; 2023: 잔여 영업권 14,665,842천원 전액 손상, (주)크로스코믹스 청산; 2024: KROSS Television India·KROSS Pictures India 처분, 크로스픽쳐스(주) 청산으로 연결 제외</t>
        </is>
      </c>
      <c r="AX75" s="41" t="inlineStr">
        <is>
          <t>있음 (2022년 영업권 13,686,295천원, 카카오엔터테인먼트 2022 연결감사보고서 20230331004024; 2023년 잔여 영업권 14,665,842천원 전액, 2023 연결감사보고서 20240329003124). 2021년 사업결합 때 기존 49% 지분(장부금액 6,779,325천원)은 공정가치 7,148,243천원으로 재측정.</t>
        </is>
      </c>
      <c r="AY75" s="41" t="inlineStr">
        <is>
          <t>수집·검토 기록에 인수 뒤 손상이 적혀 있음</t>
        </is>
      </c>
      <c r="AZ75" s="41" t="inlineStr">
        <is>
          <t>미확인 (대상회사 감사보고서가 DART에 없고, 카카오페이지 2020 감사보고서 주석에도 관계기업 매출이 기재되지 않음)</t>
        </is>
      </c>
      <c r="BA75" s="41" t="inlineStr">
        <is>
          <t>2021(연결편입 이후 기간만): 2,329,031천원; 2022: 13,102,218천원; 2023: 4,724,690천원; 2024(청산 시점까지): 352,177천원</t>
        </is>
      </c>
      <c r="BB75" s="41" t="inlineStr">
        <is>
          <t>미확인 (위와 같음; 참고: 2020-12-31 순자산 1,429,567천원, 2020년 카카오페이지 지분법이익 930,255천원)</t>
        </is>
      </c>
      <c r="BC75" s="41" t="inlineStr">
        <is>
          <t>미확인 (공시 요약표에 영업이익 없음). 당기순이익: 2021(편입 이후): (1,165,890)천원; 2022: (3,295,202)천원; 2023: (1,092,106)천원; 2024(청산 시점까지): 5,491,336천원</t>
        </is>
      </c>
      <c r="BD75" s="41" t="inlineStr">
        <is>
          <t>카카오엔터테인먼트 연결감사보고서의 '종속기업 관련 재무정보 요약' 표(K-IFRS, 12월 결산). 크로스픽쳐스는 중간지배기업이라 그 연결재무제표상 금액이다. 2021년은 연결편입 시점 이후, 2024년은 연결제외 시점까지의 금액.</t>
        </is>
      </c>
      <c r="BE75" s="41" t="inlineStr">
        <is>
          <t>미확인 (카카오 IR·어닝콜에서 크로스픽쳐스 언급을 찾지 못함; 작은 거래라 추가 검색을 생략)</t>
        </is>
      </c>
      <c r="BF75" s="40" t="inlineStr">
        <is>
          <t>부분</t>
        </is>
      </c>
      <c r="BG75" s="40" t="inlineStr">
        <is>
          <t>2026-10-31</t>
        </is>
      </c>
    </row>
    <row r="76" ht="72" customHeight="1">
      <c r="A76" s="40" t="inlineStr">
        <is>
          <t>K043</t>
        </is>
      </c>
      <c r="B76" s="40" t="inlineStr">
        <is>
          <t>Kakao</t>
        </is>
      </c>
      <c r="C76" s="40" t="inlineStr">
        <is>
          <t>2020-11-16</t>
        </is>
      </c>
      <c r="D76" s="41" t="inlineStr">
        <is>
          <t>Gaseung Development Co., Ltd.</t>
        </is>
      </c>
      <c r="E76" s="40" t="n">
        <v>112</v>
      </c>
      <c r="F76" s="40" t="inlineStr">
        <is>
          <t>False</t>
        </is>
      </c>
      <c r="G76" s="40" t="n"/>
      <c r="H76" s="40" t="inlineStr">
        <is>
          <t>MA①</t>
        </is>
      </c>
      <c r="I76" s="40" t="inlineStr">
        <is>
          <t>MA①</t>
        </is>
      </c>
      <c r="J76" s="40" t="inlineStr">
        <is>
          <t>같음</t>
        </is>
      </c>
      <c r="K76" s="40" t="inlineStr">
        <is>
          <t>없음 (확인)</t>
        </is>
      </c>
      <c r="L76" s="40" t="inlineStr">
        <is>
          <t>일치</t>
        </is>
      </c>
      <c r="M76" s="40" t="inlineStr">
        <is>
          <t>편입 후</t>
        </is>
      </c>
      <c r="N76" s="40" t="inlineStr">
        <is>
          <t>Closed</t>
        </is>
      </c>
      <c r="O76" s="42" t="n">
        <v>7.04</v>
      </c>
      <c r="P76" s="41" t="inlineStr">
        <is>
          <t>Kakao VX Inc.</t>
        </is>
      </c>
      <c r="Q76" s="41" t="inlineStr">
        <is>
          <t>-</t>
        </is>
      </c>
      <c r="R76" s="41" t="inlineStr">
        <is>
          <t>Kakao VX Inc. agreed to acquire 55% stake in Gaseung Development Co., Ltd. for KRW 7.8 billion on November 9, 2020. Kakao VX Inc. will acquire 0.11 million shares. Kakao VX Inc. For the year ended 2019 Gaseung Development Co., Ltd. has total assets of KRW 15.2 billion, total equity of KRW 9.1 billion and net loss of KRW 465 million  Board of Kakao VX Inc. resolved transaction on November 09, 2020. Expected acquisition date is November 20, 2020.</t>
        </is>
      </c>
      <c r="S76" s="41" t="inlineStr">
        <is>
          <t>Gaming &amp; Sport</t>
        </is>
      </c>
      <c r="T76" s="41" t="inlineStr">
        <is>
          <t>Sports / Leisure</t>
        </is>
      </c>
      <c r="U76" s="41" t="inlineStr">
        <is>
          <t>MA-1 그룹이 매수자</t>
        </is>
      </c>
      <c r="V76" s="41" t="inlineStr">
        <is>
          <t>과반 인수(≥50%)</t>
        </is>
      </c>
      <c r="W76" s="41" t="inlineStr">
        <is>
          <t>MA① 경영권 인수</t>
        </is>
      </c>
      <c r="X76" s="41" t="n"/>
      <c r="Y76" s="40" t="inlineStr">
        <is>
          <t>False</t>
        </is>
      </c>
      <c r="Z76" s="41" t="inlineStr">
        <is>
          <t>MA① 경영권 인수</t>
        </is>
      </c>
      <c r="AA76" s="41" t="inlineStr">
        <is>
          <t>편입 후 (인수 주체 ㈜카카오브이엑스는 2017-11-28 카카오게임즈와 포괄적 주식교환으로 카카오게임즈 100% 자회사가 됐고, 2020-12-31 현재 카카오게임즈 지분 보통주 기준 100%(전환상환우선주 포함 82.20%)·카카오 연결 종속회사. 카카오게임즈 2020 사업보고서 20210318001118 연결주석 종속기업 표 주4)</t>
        </is>
      </c>
      <c r="AB76" s="41" t="inlineStr">
        <is>
          <t>완료 (2단계: 1차 50%·100,000좌 2020-12-21 취득, 2차 5%·10,000좌 2021-02-16 취득으로 55% 확보)</t>
        </is>
      </c>
      <c r="AC76" s="41" t="inlineStr">
        <is>
          <t>7,800,000,000원 (55%·110,000좌; 1차 100,000좌 6,000,000,000원[60,000원/좌] + 2차 10,000좌 1,800,000,000원[180,000원/좌]). 별도로 가승개발 대여금 10,000,000,000원 동시 취득 결정</t>
        </is>
      </c>
      <c r="AD76" s="41" t="inlineStr">
        <is>
          <t>원자료와 일치 (7.8십억원 ÷ 2020-11-16 USD/KRW 1,107.76 = 약 USD 7.04백만, Yahoo Finance KRW=X)</t>
        </is>
      </c>
      <c r="AE76" s="41" t="inlineStr">
        <is>
          <t>2020-11-16 (카카오VX 이사회 결의 2020-11-09, 공정거래법 공시 '타법인 주식 및 출자증권 취득결정' 2020-11-16)</t>
        </is>
      </c>
      <c r="AF76" s="41" t="inlineStr">
        <is>
          <t>기준 분류 유지: 카카오 계보는 거래 전 가승개발 지분이 없었고(당시 주주 승산 50%·NXC 50%), 카카오VX가 55%를 취득해 2020년 말 '지배력 획득'으로 연결 편입(카카오게임즈 2020 사업보고서). 금액·상태는 원자료와 같다. 다만 1차 취득은 공시 예정일(2020-11-20)보다 늦은 2020-12-21에 이뤄졌고, 매도자는 원자료의 '-'와 달리 ㈜더블트리에셋(NXC 지분을 2020-11-12 같은 단가로 사 둔 회사)이며, 2차 5%는 승산→더블트리에셋(60,000원/좌)→카카오VX(180,000원/좌)로 넘어왔다(가승개발 최대주주등의주식보유변동 공시 20201228000353·20210222001275).</t>
        </is>
      </c>
      <c r="AG76" s="41" t="inlineStr">
        <is>
          <t>K048(2021-02-22, 5% 추가 취득 1.8십억원)은 이 거래(K043, 55% 7.8십억원)의 2차 지분이다. K043 금액에 K048 금액이 이미 포함돼 있어 합산하면 1.8십억원이 이중 집계된다. K044(NXC→더블트리에셋 50%, 6.0십억원)는 이 인수의 선행 거래로, 같은 100,000좌가 2020-12-21 같은 단가(60,000원/좌)로 카카오VX에 넘어왔다 — 더블트리에셋이 브리지 매수자 역할. 더블트리에셋의 정체(주주·업종)는 DART 고유번호 조회(null)와 웹 검색으로 확인하지 못했다. 가승개발은 2016-01 설립된 유한회사로 경기도 용인시(기흥구 고매동 일대)에 대중제 18홀 골프장을 개발 중이며 인수 시점까지 매출이 없었다(GS그룹 승산·넥슨그룹 NXC 50:50 합작으로 두 기업집단 모두에 계열 공시). 카카오VX는 지분 대가 외에 대여금 100억원(2020-11), 80억원(2020-11-30), 200억원(2020-12-23)을 연이어 대여했다(딜사이트는 지분+대여금 '실제 인수대금 178억원'으로 보도). 카카오게임즈 2020 연결주석의 사업결합 표에는 가승개발이 없어(엑스엘게임즈·Glohow만 기재) 영업권은 인식되지 않은 것으로 보인다. 2025-10-15 카카오게임즈가 카카오VX 전량을 카카오 계열 ㈜아이브이쥐에 매도해 가승개발은 카카오게임즈 연결에서 빠졌으나 카카오 연결에는 남아 있다(카카오 2026 반기보고서). 2026-07-14 카카오VX는 잔여 45%를 200억원에 사는 계약을 체결했다(별도 거래). 영업이익은 공시·주석에 없어 미확인. 카카오게임즈 2024 사업보고서는 보지 않았다.</t>
        </is>
      </c>
      <c r="AH76" s="41" t="inlineStr">
        <is>
          <t>㈜카카오브이엑스(카카오게임즈 100% 자회사, 비상장; 카카오의 손자회사)</t>
        </is>
      </c>
      <c r="AI76" s="41" t="inlineStr">
        <is>
          <t>"사업 확장" (카카오VX 공정거래법 공시 '타법인 주식 및 출자증권 취득결정' 취득목적, 20201116001233) / "사업 확장" (같은 날 가승개발 대여금 100억원 '비유동자산 취득결정' 취득목적, 20201116001348)</t>
        </is>
      </c>
      <c r="AJ76" s="41" t="inlineStr">
        <is>
          <t>골프 관련 사업: 스크린골프(프렌즈 스크린), 골프용품 판매, 골프 예약 플랫폼 운영, 골프장 위탁운영과 AI 홈트레이닝 등 스포츠·IT 결합 사업(카카오게임즈 2020 사업보고서 '사업의 내용'). 2019 매출 433억원(딜사이트 2020-12-23 보도)</t>
        </is>
      </c>
      <c r="AK76" s="41" t="inlineStr">
        <is>
          <t>인접</t>
        </is>
      </c>
      <c r="AL76" s="41" t="inlineStr">
        <is>
          <t>대상 가승개발은 골프장 개발·운영(건설 중, 매출 없음)으로 카카오VX의 스크린골프·골프 예약·골프장 위탁운영과 같은 골프 가치사슬·고객군에 붙어 있으나, 골프장 부지·시설을 직접 소유·개발하는 부동산형 사업은 새 영역이다. 그룹 정점 카카오(플랫폼·콘텐츠) 기준으로는 비핵심(스포츠·레저 부동산), 중간 지배회사 카카오게임즈(게임) 기준으로도 골프 부문 안의 인접 확장이다.</t>
        </is>
      </c>
      <c r="AM76" s="41" t="inlineStr">
        <is>
          <t>53,372,478,956원 (㈜카카오브이엑스 2019-12-31 자산총액, 별도 — 2020-11-16 비유동자산 취득결정 공시 기재값). 참고: 자기자본 12,584,937,633원(이사회 결의일 2020-11-09 기준, 타법인주식취득결정 공시)</t>
        </is>
      </c>
      <c r="AN76" s="41" t="inlineStr">
        <is>
          <t>8,737,255,755,774원 (㈜카카오 연결, 2019-12-31 — 카카오 2019 사업보고서 20200330004659; K045·K046 기록과 같은 값). 참고: 중간 상장 지배회사 카카오게임즈 연결 총자산 591,751,778,679원(2019-12-31, 카카오게임즈 2020 사업보고서 비교 재무상태표)</t>
        </is>
      </c>
      <c r="AO76" s="41" t="inlineStr">
        <is>
          <t>계산: 14.61 (7,800,000,000원 ÷ 카카오VX 2019말 자산총액 53,372,478,956원; 공정위 공시에 총자산대비 항목 없음). 대여금 100억원 포함 시 33.35</t>
        </is>
      </c>
      <c r="AP76" s="41" t="inlineStr">
        <is>
          <t>61.98</t>
        </is>
      </c>
      <c r="AQ76" s="41" t="inlineStr">
        <is>
          <t>계산: 3,547,615,393,350원 (상장 지배회사 카카오게임즈, 공시 직전 거래일 2020-11-13 종가 48,150원 × 2020-09-30 발행주식총수 73,678,409주[2020 3분기보고서 20201116001318]; 카카오게임즈는 상장 후 분할 없음). 참고: 이사회 결의 직전 거래일 2020-11-06 종가 49,150원</t>
        </is>
      </c>
      <c r="AR76" s="41" t="inlineStr">
        <is>
          <t>인수 주체 총자산·자기자본은 카카오VX의 2020-11-16 공정거래법 공시값(자산 2019말, 자기자본 2020-11-09). 정점 총자산은 카카오 2019 연결. 거래 금액은 카카오게임즈 2019말 연결 총자산의 1.32%, 카카오 연결 총자산의 0.09%. 시가총액은 Yahoo Finance 293490.KQ 종가와 분기보고서 주식수로 계산</t>
        </is>
      </c>
      <c r="AS76" s="41" t="inlineStr">
        <is>
          <t>KOSDAQ:293490</t>
        </is>
      </c>
      <c r="AT76" s="41" t="inlineStr">
        <is>
          <t>인수 주체 카카오VX가 비상장이라 100% 모회사이자 상장 지배회사인 카카오게임즈(2020-09-10 코스닥 상장)를 쓴다. 그룹 정점 카카오(KRX:035720)도 대안이나 거래 규모가 카카오 총자산의 0.09%라 반응 실익이 없다. 대상 가승개발은 비상장 유한회사. 공정위 공시만 있고 거래소 공시가 없어 이벤트 효과는 매우 작을 것(2020-11-16 카카오게임즈 종가 48,600원, 전일 48,150원 대비 +0.9%)</t>
        </is>
      </c>
      <c r="AU76" s="41" t="inlineStr">
        <is>
          <t>2020-11-16 DART 공정거래법 공시(카카오VX '타법인 주식 및 출자증권 취득결정'·'비유동자산 취득결정'). 공식 발표 전 보도는 찾지 못했고, 언론 보도는 딜사이트 2020-12-23이 확인된 가장 이른 기사</t>
        </is>
      </c>
      <c r="AV76" s="41" t="inlineStr">
        <is>
          <t>2016-01: ㈜가승개발 설립; 2016-04: 유한회사로 조직 변경; 2017-06: 주주배정 유상증자 20억원(GS그룹 계열 공시, 승산·NXC 50:50 합작); 2018-02: 용수 인허가·인입공사 9.1억원 계약(넥슨그룹 공시, 취득목적 '신규사업추진'); 2019-02: 주주배정 유상증자 40억원; 2019-04~2019-12: 경기 용인시 토지 등 연이어 취득(예: 2,964㎡ 15.2억원); 2019말: 자산 152억원·부채 61억원·매출 0·순손실 4.65억원; 2020-08: 용인시 토지 29,330㎡를 ㈜지에이리조트에서 166.7억원에 취득 결정(외부차입); 2020-11-12: NXC가 50%를 ㈜더블트리에셋에 60억원에 매각(K044)</t>
        </is>
      </c>
      <c r="AW76" s="41" t="inlineStr">
        <is>
          <t>2020-11~12: 카카오VX가 가승개발에 대여금 100억·80억·200억원 제공(10년 만기, 5%); 2020-11-27: 카카오게임즈가 카카오VX 제3자배정 유상증자 약 500억원 참여(운영자금); 2020-12-21: 1차 50% 취득, 연결 편입('지배력 획득'); 2021-02-16: 2차 5% 취득으로 55%(K048); 2021-10~2025: 카카오VX로부터 운영자금 차입 반복(2021-10 기준 차입총계 386억원); 2021~2023: 매출 없이 순손실 35.6억·42.7억·44.1억원, 2023말 자본 -42.6억원(자본잠식); 2024-12: 카카오게임즈가 카카오VX와 그 종속·관계기업으로 된 골프사업부문 매각계획 수립, 매각예정·중단영업 분류; 2025-05: 용인시 기흥구 대중제 18홀 골프장 조성공사 439억원 도급(영진종합건설, 준공 예정 2027-05-31); 2025-10-15: 카카오게임즈가 카카오VX 지분 100%를 카카오 계열 ㈜아이브이쥐에 2,099.97억원에 매도 → 가승개발은 카카오게임즈 연결 제외, 카카오 연결 유지; 2026-07-06: 클럽하우스 등 부대시설 신축공사 194.75억원 도급; 2026-07-14: 카카오VX가 잔여 45%(90,000좌)를 200억원에 취득하는 계약 체결(완전자회사화 예정)</t>
        </is>
      </c>
      <c r="AX76" s="41" t="inlineStr">
        <is>
          <t>확인 안 됨 (가승개발 관련 영업권은 사업결합 표에 없어 인식되지 않은 것으로 보이며, 가승개발 개별 자산의 손상은 카카오게임즈 2020·2021·2022·2023·2025 사업보고서 주석에서 확인 못 함. 다만 2025 사업보고서에 골프사업부문(카카오VX 계열 전체) 매각예정 분류 손상차손 4,348백만원 기재 — 가승개발 몫은 분리되지 않음)</t>
        </is>
      </c>
      <c r="AY76" s="41" t="inlineStr">
        <is>
          <t>영업권 미인식, 카카오VX 별도 가승개발 투자주식 장부가 2021~2025 불변(K048 기록). 2025 골프부문 매각예정 손상은 개별 귀속 불명</t>
        </is>
      </c>
      <c r="AZ76" s="41" t="inlineStr">
        <is>
          <t>2018: 0원; 2019: 0원 (가승개발 별도, 카카오VX 공시의 발행회사 요약 재무상황)</t>
        </is>
      </c>
      <c r="BA76" s="41" t="inlineStr">
        <is>
          <t>2020: 없음(취득 이후분, '-'); 2021: 없음('-'); 2022: 없음('-'); 2025: 없음('-', 2025-10 연결 제외 시점까지) — 골프장 건설 중으로 매출 미발생(카카오게임즈 연결주석 종속기업 요약재무정보)</t>
        </is>
      </c>
      <c r="BB76" s="41" t="inlineStr">
        <is>
          <t>미확인 (영업이익 미공시. 참고 당기순이익 2018: -141백만원; 2019: -465백만원, 별도)</t>
        </is>
      </c>
      <c r="BC76" s="41" t="inlineStr">
        <is>
          <t>미확인 (영업이익 미공시. 참고 당기순이익 2020: 기재 없음(취득 이후분 '-'); 2021: -3,563,962천원; 2022: -4,273,363천원; 2023: -4,411,384천원; 2025: -3,273,550천원[연결 제외 시점까지])</t>
        </is>
      </c>
      <c r="BD76" s="41" t="inlineStr">
        <is>
          <t>인수 전: 카카오VX 공정위 공시(20201116001233)의 가승개발 요약 재무상황(별도, 백만원, 12월 결산; 2019 자산 15,208·부채 6,064·자본 9,144). 인수 후: 카카오게임즈 사업보고서 연결주석 '연결대상 종속기업의 주요 재무정보'(K-IFRS, 천원; 2020 자산 83,635,866·자본 7,985,612, 2023 자산 84,888,178·자본 -4,263,097). 가승개발 자체 감사보고서는 DART에서 찾지 못함. 참고로 가승개발 공정위 공시의 자산총액은 2024말 49,596,261,925원, 2025말 56,237,310,356원으로 연결 패키지 값과 차이가 있다(추정: 별도 장부와 연결 조정 차이). 2024년 값은 카카오게임즈 2024 사업보고서를 보지 못해 비움</t>
        </is>
      </c>
      <c r="BE76" s="41" t="inlineStr">
        <is>
          <t>미확인 (카카오게임즈 IR·어닝콜에서 가승개발·용인 골프장 언급을 찾지 못함). 참고: 2025-04-21 아시아경제 '[M&amp;A알쓸신잡]골프사업 이별 추진…' 기사 "카카오게임즈는 사업보고서 등을 통해 카카오VX 매각 작업을 본격화했습니다"</t>
        </is>
      </c>
      <c r="BF76" s="40" t="inlineStr">
        <is>
          <t>부분</t>
        </is>
      </c>
      <c r="BG76" s="40" t="inlineStr">
        <is>
          <t>2026-10-26</t>
        </is>
      </c>
    </row>
    <row r="77" ht="72" customHeight="1">
      <c r="A77" s="40" t="inlineStr">
        <is>
          <t>K044</t>
        </is>
      </c>
      <c r="B77" s="40" t="inlineStr">
        <is>
          <t>Kakao</t>
        </is>
      </c>
      <c r="C77" s="40" t="inlineStr">
        <is>
          <t>2020-11-17</t>
        </is>
      </c>
      <c r="D77" s="41" t="inlineStr">
        <is>
          <t>Gaseung Development Co., Ltd.</t>
        </is>
      </c>
      <c r="E77" s="40" t="n">
        <v>119</v>
      </c>
      <c r="F77" s="40" t="inlineStr">
        <is>
          <t>False</t>
        </is>
      </c>
      <c r="G77" s="40" t="n"/>
      <c r="H77" s="40" t="inlineStr">
        <is>
          <t>MA⑥</t>
        </is>
      </c>
      <c r="I77" s="40" t="inlineStr">
        <is>
          <t>MA⑥</t>
        </is>
      </c>
      <c r="J77" s="40" t="inlineStr">
        <is>
          <t>같음</t>
        </is>
      </c>
      <c r="K77" s="40" t="inlineStr">
        <is>
          <t>해당 없음</t>
        </is>
      </c>
      <c r="L77" s="40" t="inlineStr">
        <is>
          <t>일치</t>
        </is>
      </c>
      <c r="M77" s="40" t="inlineStr">
        <is>
          <t>편입 전</t>
        </is>
      </c>
      <c r="N77" s="40" t="inlineStr">
        <is>
          <t>Closed</t>
        </is>
      </c>
      <c r="O77" s="42" t="n">
        <v>5.43</v>
      </c>
      <c r="P77" s="41" t="inlineStr">
        <is>
          <t>Double Tree Asset Co., Ltd.</t>
        </is>
      </c>
      <c r="Q77" s="41" t="inlineStr">
        <is>
          <t>NXC Corporation</t>
        </is>
      </c>
      <c r="R77" s="41" t="inlineStr">
        <is>
          <t>Double Tree Asset Co., Ltd. acquired 50% in Gaseung Development Co., Ltd. from NXC Corporation for KRW 6 billion on November 12, 2020. As per terms, 0.1 million shares are acquired at KRW 0.06 million per share. Post completion, NXC Corporation has exited from Gaseung Development.</t>
        </is>
      </c>
      <c r="S77" s="41" t="inlineStr">
        <is>
          <t>Gaming &amp; Sport</t>
        </is>
      </c>
      <c r="T77" s="41" t="inlineStr">
        <is>
          <t>Sports / Leisure</t>
        </is>
      </c>
      <c r="U77" s="41" t="inlineStr">
        <is>
          <t>MA-4 외부자 간 거래</t>
        </is>
      </c>
      <c r="V77" s="41" t="n"/>
      <c r="W77" s="41" t="inlineStr">
        <is>
          <t>MA⑥ 외부자 간 거래</t>
        </is>
      </c>
      <c r="X77" s="41" t="n"/>
      <c r="Y77" s="40" t="inlineStr">
        <is>
          <t>False</t>
        </is>
      </c>
      <c r="Z77" s="41" t="inlineStr">
        <is>
          <t>MA⑥ 외부자 간 거래</t>
        </is>
      </c>
      <c r="AA77" s="41" t="inlineStr">
        <is>
          <t>편입 전 (거래일 2020-11-12 당시 매수자 ㈜더블트리에셋·매도자 ㈜엔엑스씨 모두 카카오 계보 밖이고, 대상 (유)가승개발도 승산·NXC 50:50 합작사로 카카오 연결 종속회사가 아니었다. 가승개발은 2020-12-21 카카오VX가 바로 이 50%를 넘겨받으면서 카카오게임즈 연결로 편입(K043; 카카오게임즈 2020 사업보고서 20210318001118))</t>
        </is>
      </c>
      <c r="AB77" s="41" t="inlineStr">
        <is>
          <t>완료 (2020-11-12)</t>
        </is>
      </c>
      <c r="AC77" s="41" t="inlineStr">
        <is>
          <t>6,000,000,000원 (100,000좌·50%, 60,000원/좌)</t>
        </is>
      </c>
      <c r="AD77" s="41" t="inlineStr">
        <is>
          <t>원자료와 일치 (6.0십억원 ÷ 2020-11-12 USD/KRW 1,111.45 = 약 USD 5.40백만, 원자료 5.43과 ±1% 이내; Yahoo Finance KRW=X)</t>
        </is>
      </c>
      <c r="AE77" s="41" t="inlineStr">
        <is>
          <t>2020-11-17 (가승개발의 공정거래법 공시 '최대주주 등의 주식보유 변동', GS·넥슨 기업집단 각각 제출; 거래일 2020-11-12)</t>
        </is>
      </c>
      <c r="AF77" s="41" t="inlineStr">
        <is>
          <t>기준 분류 유지: 공정거래법 공시에서 더블트리에셋은 GS·넥슨 기업집단 공시 모두 '기타' 주주로 기재돼 어느 그룹 계열도 아니고, 카카오 기업집단 공시(2021-02-22, 20210222001995)의 동일인 측 명단에도 없다. 매도자 NXC는 넥슨 기업집단 지주회사다. 따라서 거래 구조상 매수자·매도자 모두 카카오 계보 밖. 원자료 설명(50%, 60억원, 주당 60,000원, NXC 완전 이탈)은 공시와 같다. 다만 경제적 실질은 카카오VX 인수(K043)의 브리지 단계다: 더블트리에셋은 이 100,000좌를 39일 뒤(2020-12-21) 같은 가격 60억원에 카카오VX에 넘겼다.</t>
        </is>
      </c>
      <c r="AG77" s="41" t="inlineStr">
        <is>
          <t>K043(카카오VX 55% 7.8십억원)의 선행 단계. 같은 100,000좌(50%)가 K044(NXC→더블트리에셋 6.0십억원)와 K043 1차분(더블트리에셋→카카오VX 6.0십억원)에 두 번 들어가 있으므로 그룹 M&amp;A 규모를 합산할 때 K044는 빼야 한다(이중 집계). 2차 5%도 승산→더블트리에셋(0.6십억원)→카카오VX(1.8십억원, K048)로 같은 브리지를 거쳤다. 매도자 NXC는 1989-12-29 '주식회사 가승'으로 설립된 회사라(NXC 2020 감사보고서) 가승개발의 사명이 여기서 온 것으로 보인다(추정: 사명 유사성 근거). NXC는 가승개발 지분을 관계기업투자주식으로 장부가 50억원에 보유하다 2020년 중 전량 매각해 관계기업투자주식처분이익 10억원을 인식했고, 2020말에도 가승개발을 위해 용인시 인허가보증 16,284,188천원·한국농어촌공사 이행보증 2,617,921천원을 제공 중이었다. 더블트리에셋의 업종·주주·재무는 DART 고유번호 조회(결과 없음)와 웹 검색(한국어)으로 찾지 못했다 — 매수 목적·규모 항목은 미확인. 매도자 측 별도 공시(NXC 처분 공시)도 2020-11~12 DART에서 찾지 못했다.</t>
        </is>
      </c>
      <c r="AH77" s="41" t="inlineStr">
        <is>
          <t>㈜더블트리에셋 (카카오 계보 밖. 공시상 가승개발의 '기타' 주주, 비상장·DART 고유번호 없음, 업종·주주 미확인)</t>
        </is>
      </c>
      <c r="AI77" s="41" t="inlineStr">
        <is>
          <t>미확인 (매수자 더블트리에셋은 공시 의무가 없고 보도도 찾지 못함. 이어지는 매수인 카카오VX의 목적은 "사업 확장" — K043 참조)</t>
        </is>
      </c>
      <c r="AJ77" s="41" t="inlineStr">
        <is>
          <t>미확인 (더블트리에셋의 사업 내용 자료 없음)</t>
        </is>
      </c>
      <c r="AK77" s="41" t="inlineStr">
        <is>
          <t>미확인</t>
        </is>
      </c>
      <c r="AL77" s="41" t="inlineStr">
        <is>
          <t>매수자 사업을 확인하지 못해 판단 불가. 카카오 기준으로는 외부자 간 거래라 해당 없음. 다만 지분의 최종 매수자 카카오VX(골프 사업) 기준으로는 골프장 개발·운영이 인접 영역(K043)</t>
        </is>
      </c>
      <c r="AM77" s="41" t="inlineStr">
        <is>
          <t>미확인 (더블트리에셋 감사보고서·공시 없음)</t>
        </is>
      </c>
      <c r="AN77" s="41" t="inlineStr">
        <is>
          <t>해당 없음 (매수자가 속한 상장 지배회사 확인 안 됨)</t>
        </is>
      </c>
      <c r="AO77" s="41" t="inlineStr">
        <is>
          <t>미확인</t>
        </is>
      </c>
      <c r="AP77" s="41" t="inlineStr">
        <is>
          <t>미확인</t>
        </is>
      </c>
      <c r="AQ77" s="41" t="inlineStr">
        <is>
          <t>해당 없음 (매수자 비상장, 상장 지배회사 확인 안 됨)</t>
        </is>
      </c>
      <c r="AR77" s="41" t="inlineStr">
        <is>
          <t>매수자 규모 자료 없음. 참고: 매도자 NXC 별도 기준 가승개발 장부가 5,000,000천원, 처분이익 1,000,000천원(NXC 2020 감사보고서). 대상 가승개발 2019말 자산 15,208백만원·자본 9,144백만원(K043 공시)</t>
        </is>
      </c>
      <c r="AS77" s="41" t="inlineStr">
        <is>
          <t>해당 없음</t>
        </is>
      </c>
      <c r="AT77" s="41" t="inlineStr">
        <is>
          <t>매수자 더블트리에셋·매도자 NXC·대상 가승개발 모두 비상장(NXC의 자회사 넥슨은 TSE:3659 상장이나 매도 주체가 아님). 연결된 카카오VX 인수 반응은 K043의 KOSDAQ:293490(카카오게임즈)로 본다</t>
        </is>
      </c>
      <c r="AU77" s="41" t="inlineStr">
        <is>
          <t>2020-11-17 DART 가승개발 '최대주주 등의 주식보유 변동'(GS 기업집단 20201117000179, 넥슨 기업집단 20201117000197). 하루 앞선 2020-11-16 카카오VX의 55% 취득결정 공시(20201116001233)로 지분 이동은 이미 예고됨. 언론 보도는 찾지 못함</t>
        </is>
      </c>
      <c r="AV77" s="41" t="inlineStr">
        <is>
          <t>1989-12: NXC가 '주식회사 가승'으로 설립; 2016-01: ㈜가승개발 설립, 2016-04 유한회사로 전환(GS 계열 승산 50%·NXC 50%); 2017-06: 주주배정 유상증자 20억원; 2018-02: 용수 인허가·인입공사 9.1억원 계약(신규사업추진); 2018말: NXC 장부가 30억원; 2019-02: 주주배정 유상증자 40억원(NXC 20억원 추가 → 장부가 50억원); 2019: 용인 토지 연이어 취득, 2019말 자산 152억원·매출 0·순손실 4.65억원; 2020-08: 용인 토지 29,330㎡ 166.7억원 취득 결정(차입); 2020-11-09: 카카오VX 이사회가 가승개발 55% 취득 결의</t>
        </is>
      </c>
      <c r="AW77" s="41" t="inlineStr">
        <is>
          <t>2020-12-21: 더블트리에셋이 100,000좌(50%)를 카카오VX에 60억원(60,000원/좌)에 매각(K043 1차) → 가승개발 카카오게임즈 연결 편입; 2020-12-31: NXC는 지분 전량 매각 후에도 가승개발 인허가·이행보증(162.8억원·26.2억원) 제공 중; 2021-02-15~16: 승산 5%가 더블트리에셋(6억원)을 거쳐 카카오VX(18억원)로 이전(K048), 더블트리에셋 지분 0; 2021-04-09: NXC 2020 감사보고서에 가승개발 '당기 중 보유주식 전량 매각', 처분이익 10억원; 이후 가승개발 경과(2025-10 카카오VX의 카카오 계열 아이브이쥐 매각, 2026-07 잔여 45% 200억원 취득 계약)는 K043 참조</t>
        </is>
      </c>
      <c r="AX77" s="41" t="inlineStr">
        <is>
          <t>확인 안 됨 (매수자 더블트리에셋의 재무자료 없음. 39일 만에 같은 가격으로 재매각해 손상 여지는 작다. 이후 가승개발 관련 손상은 K043 참조 — 카카오게임즈 2020~2023·2025 사업보고서에서 개별 손상 미확인)</t>
        </is>
      </c>
      <c r="AY77" s="41" t="inlineStr">
        <is>
          <t>매수자가 그룹 계보 밖(MA⑥)이라 그룹의 손상을 따지지 않음</t>
        </is>
      </c>
      <c r="AZ77" s="41" t="inlineStr">
        <is>
          <t>2018: 0원; 2019: 0원 (가승개발 별도, 카카오VX 공시 20201116001233의 발행회사 요약 재무상황)</t>
        </is>
      </c>
      <c r="BA77" s="41" t="inlineStr">
        <is>
          <t>2020: 없음(카카오게임즈 연결 편입 이후분 '-'); 2021: 없음('-'); 2022: 없음('-'); 2025: 없음('-', 2025-10 카카오게임즈 연결 제외 시점까지) — 골프장 건설 중</t>
        </is>
      </c>
      <c r="BB77" s="41" t="inlineStr">
        <is>
          <t>미확인 (영업이익 미공시. 참고 당기순이익 2018: -141백만원; 2019: -465백만원, 별도)</t>
        </is>
      </c>
      <c r="BC77" s="41" t="inlineStr">
        <is>
          <t>미확인 (영업이익 미공시. 참고 당기순이익 2021: -3,563,962천원; 2022: -4,273,363천원; 2023: -4,411,384천원; 2025: -3,273,550천원[연결 제외 시점까지])</t>
        </is>
      </c>
      <c r="BD77" s="41" t="inlineStr">
        <is>
          <t>대상 가승개발 기준(매수자 더블트리에셋은 39일만 보유). 인수 전: 카카오VX 공정위 공시의 요약 재무상황(별도, 백만원, 12월 결산). 인수 후: 카카오게임즈 사업보고서 연결주석 '연결대상 종속기업의 주요 재무정보'(K-IFRS, 천원) — K043과 같은 출처. 가승개발 자체 감사보고서는 DART에서 찾지 못함</t>
        </is>
      </c>
      <c r="BE77" s="41" t="inlineStr">
        <is>
          <t>해당 없음 (매수자·매도자 모두 비상장으로 IR·어닝콜 없음. 카카오게임즈 측 언급은 K043에서도 미확인)</t>
        </is>
      </c>
      <c r="BF77" s="40" t="inlineStr">
        <is>
          <t>부분</t>
        </is>
      </c>
      <c r="BG77" s="40" t="inlineStr">
        <is>
          <t>2026-10-26</t>
        </is>
      </c>
    </row>
    <row r="78" ht="72" customHeight="1">
      <c r="A78" s="40" t="inlineStr">
        <is>
          <t>K045</t>
        </is>
      </c>
      <c r="B78" s="40" t="inlineStr">
        <is>
          <t>Kakao</t>
        </is>
      </c>
      <c r="C78" s="40" t="inlineStr">
        <is>
          <t>2020-12-30</t>
        </is>
      </c>
      <c r="D78" s="41" t="inlineStr">
        <is>
          <t>My Valet</t>
        </is>
      </c>
      <c r="E78" s="40" t="n">
        <v>115</v>
      </c>
      <c r="F78" s="40" t="inlineStr">
        <is>
          <t>False</t>
        </is>
      </c>
      <c r="G78" s="40" t="n"/>
      <c r="H78" s="40" t="inlineStr">
        <is>
          <t>MA①</t>
        </is>
      </c>
      <c r="I78" s="40" t="inlineStr">
        <is>
          <t>MA①</t>
        </is>
      </c>
      <c r="J78" s="40" t="inlineStr">
        <is>
          <t>같음</t>
        </is>
      </c>
      <c r="K78" s="40" t="inlineStr">
        <is>
          <t>없음 (확인)</t>
        </is>
      </c>
      <c r="L78" s="40" t="inlineStr">
        <is>
          <t>기타</t>
        </is>
      </c>
      <c r="M78" s="40" t="inlineStr">
        <is>
          <t>편입 후</t>
        </is>
      </c>
      <c r="N78" s="40" t="inlineStr">
        <is>
          <t>Effective</t>
        </is>
      </c>
      <c r="O78" s="42" t="n">
        <v>6.43</v>
      </c>
      <c r="P78" s="41" t="inlineStr">
        <is>
          <t>Kakao Mobility Co., Ltd.</t>
        </is>
      </c>
      <c r="Q78" s="41" t="inlineStr">
        <is>
          <t>-</t>
        </is>
      </c>
      <c r="R78" s="41" t="inlineStr">
        <is>
          <t>Kakao Mobility Co., Ltd. acquired My Valet for KRW 7 billion effective December 30, 2020.</t>
        </is>
      </c>
      <c r="S78" s="41" t="inlineStr">
        <is>
          <t>Mobility &amp; Transportation</t>
        </is>
      </c>
      <c r="T78" s="41" t="inlineStr">
        <is>
          <t>Mobility / Transportation</t>
        </is>
      </c>
      <c r="U78" s="41" t="inlineStr">
        <is>
          <t>MA-1 그룹이 매수자</t>
        </is>
      </c>
      <c r="V78" s="41" t="inlineStr">
        <is>
          <t>지분율 미기재(대개 100%·사업양수)</t>
        </is>
      </c>
      <c r="W78" s="41" t="inlineStr">
        <is>
          <t>MA① 경영권 인수</t>
        </is>
      </c>
      <c r="X78" s="41" t="n"/>
      <c r="Y78" s="40" t="inlineStr">
        <is>
          <t>False</t>
        </is>
      </c>
      <c r="Z78" s="41" t="inlineStr">
        <is>
          <t>MA① 경영권 인수</t>
        </is>
      </c>
      <c r="AA78" s="41" t="inlineStr">
        <is>
          <t>편입 후 (인수 주체 카카오모빌리티는 카카오 연결 종속회사, 2020-12-31 카카오 지분 69.21%. 대상회사 마이발렛은 2020-12-01 카카오 계열 편입 — 공정거래법 현황공시)</t>
        </is>
      </c>
      <c r="AB78" s="41" t="inlineStr">
        <is>
          <t>완료 (2020 회계연도 중 지분 100% 취득·연결 편입 — 카카오모빌리티 2020 연결감사보고서 주석 33. 정확한 취득일은 미공시, 계열편입일 2020-12-01. 원자료 effective 2020-12-30)</t>
        </is>
      </c>
      <c r="AC78" s="41" t="inlineStr">
        <is>
          <t>4,700,000,000원 (이전대가 현금 4,700,000천원, 마이발렛 11,111주 100% — 카카오모빌리티 2020·2021 연결감사보고서 사업결합 주석, 카카오 2020 사업보고서 주석 39). 원자료의 'KRW 7 billion'은 공시·보도에서 확인하지 못함</t>
        </is>
      </c>
      <c r="AD78" s="41" t="inlineStr">
        <is>
          <t>4.30 (4,700,000천원 / 1,092.62원(KRW=X 2020-12-30 종가)). 원자료 6.43은 70억원 기준(70억원/1,092.62원=6.41)으로 공시 이전대가보다 49% 큼</t>
        </is>
      </c>
      <c r="AE78" s="41" t="inlineStr">
        <is>
          <t>미확인 (공식 발표 없음. 최초 공개 기록은 2020-12-16 DART '특수관계인으로부터 자금차입' 공시(기업집단 카카오 소속 ㈜마이발렛). 계열편입일 2020-12-01)</t>
        </is>
      </c>
      <c r="AF78" s="41" t="inlineStr">
        <is>
          <t>분류는 기준 분류 유지(MA① — 카카오모빌리티가 지분 100%를 현금 취득해 처음 경영권을 얻음). 금액 정정: 원자료는 70억원(6.43백만 달러)으로 기록했으나 카카오모빌리티 연결감사보고서(2020·2021)와 카카오 2020 사업보고서는 이전대가를 현금 4,700,000천원으로 공시한다. 70억원이 조건부 대가·추가 출자 등을 합친 값인지는 공시와 보도에서 확인하지 못했으므로 공시 이전대가를 택함. 매도자는 원자료·공시 모두 미기재.</t>
        </is>
      </c>
      <c r="AG78" s="41" t="inlineStr">
        <is>
          <t>대상회사: ㈜마이발렛(설립 2014-12-24, 주차장 운영관리·발레파킹 솔루션) → 2022-02-24 ㈜케이엠파킹앤스페이스로 상호 변경(2024 감사보고서) → 2025-07-31 카카오모빌리티의 다른 주차 자회사 ㈜케이엠파크(옛 지에스파크이십사㈜, 2021-12 650억원 인수 결정)에 흡수합병(합병비율 1:47.3850236, 이사회 2025-05-27). 영업권: 이전대가 4,700,000천원 중 식별가능 순자산 287,519천원, 영업권 4,412,481천원(94%) — 카카오 연결상 잠정 영업권은 4,362,481천원. 인수 직후 2020-12-10 카카오모빌리티가 운영자금 3억원을 단기 대여(마이발렛 2019말 자본 2.84억원·자산 3.76억원)하고 2020말 자본잠식(-29백만원). 지분 희석: 2022년 중 제3자배정 신주 4,761주를 아이지아이피경영참여형사모투자합자회사 제1호가 인수해 카카오모빌리티 지분 100%→70%(2022 사업보고서 종속기업 현황, 2024 감사보고서 주주현황). 성과: 매출 2020 49.2억원 → 2024 333.3억원(약 6.8배), 영업이익 2021 흑자전환·2024 15.9억원이나 이자비용(2024 20.3억원) 때문에 순손실. 조사 한계: 인수 발표 보도자료·공시(타법인주식취득결정)가 없고(공정거래법 공시 기준 미달로 보임 — 추정), 인수 전 2018·2019 매출·영업이익과 매도 주주는 찾지 못함. 머니투데이(2022-06-01)는 '지난해 인수'라고 썼으나 DART상 2020 회계연도 사업결합이라 공시를 따름. collect_status 부분 사유: announce_date_chk(발표 없음)·purpose_quote·earnings_call_note·target_rev_pre·target_op_pre가 미확인 — DART(카카오·카카오모빌리티·마이발렛 공시 전체), 카카오 보도자료, 국문 웹 검색까지 봤으나 찾지 못함.</t>
        </is>
      </c>
      <c r="AH78" s="41" t="inlineStr">
        <is>
          <t>㈜카카오모빌리티(카카오 자회사, 비상장, 카카오 지분 69.21%)</t>
        </is>
      </c>
      <c r="AI78" s="41" t="inlineStr">
        <is>
          <t>미확인 (인수 목적을 밝힌 공시·보도자료를 찾지 못함). 참고: "주차 혁신솔루션 기업 방향성을 담기 위해 사명을 변경했다" (카카오모빌리티 관계자, 머니투데이 2022-06-01 — 상호 변경 사유)</t>
        </is>
      </c>
      <c r="AJ78" s="41" t="inlineStr">
        <is>
          <t>택시 호출·가맹택시(카카오T 블루)·대리운전·주차(카카오T 주차)·내비게이션을 운영하는 모빌리티 플랫폼(2020 연결 영업수익 정정 전 2,801억원·정정 후 1,947억원)</t>
        </is>
      </c>
      <c r="AK78" s="41" t="inlineStr">
        <is>
          <t>인접</t>
        </is>
      </c>
      <c r="AL78" s="41" t="inlineStr">
        <is>
          <t>마이발렛은 주차장 운영관리·발레파킹 솔루션 회사로, 카카오모빌리티가 이미 운영하던 카카오T 주차(주차 중개)와 같은 고객군·가치사슬에 붙은 오프라인 주차 운영·관제 영역이다. 이후 GS파크24(케이엠파크) 인수와 함께 주차를 별도 CGU('주차 관련 서비스')로 키운 수직계열화의 첫 단계로 볼 수 있다(머니투데이 2022-06-01 '수직계열화'). 그룹 정점(카카오) 기준으로는 모빌리티 신사업 안의 인접 확장.</t>
        </is>
      </c>
      <c r="AM78" s="41" t="inlineStr">
        <is>
          <t>274,929,202,371원 (카카오모빌리티 연결 총자산, 2019-12-31 — 2019 연결감사보고서)</t>
        </is>
      </c>
      <c r="AN78" s="41" t="inlineStr">
        <is>
          <t>8,737,255,755,774원 (㈜카카오 연결 총자산, 2019-12-31 — 카카오 2020 사업보고서 요약재무정보)</t>
        </is>
      </c>
      <c r="AO78" s="41" t="inlineStr">
        <is>
          <t>계산: 1.71 (4,700,000,000원 / 카카오모빌리티 연결 총자산 274,929,202,371원(2019-12-31)). 공시 없음. 참고: 카카오 연결 총자산 대비 0.05</t>
        </is>
      </c>
      <c r="AP78" s="41" t="inlineStr">
        <is>
          <t>계산: 2.18 (4,700,000,000원 / 카카오모빌리티 연결 자본총계 215,599,733,263원(2019-12-31)). 공시 없음</t>
        </is>
      </c>
      <c r="AQ78" s="41" t="inlineStr">
        <is>
          <t>계산: 34,029,018,231,000원 (상장 지배회사 카카오 2020-12-29 시가총액 — 당시 실제 종가 384,500원 = Yahoo 조정종가 76,900원×5(2021-04 액면분할 5:1 환원) × 발행주식 88,501,998주(2020-12-31)). 계열편입 직전 2020-11-30 기준이면 368,000원×88,501,998주 ≈ 32조 5,687억원</t>
        </is>
      </c>
      <c r="AR78" s="41" t="inlineStr">
        <is>
          <t>인수 주체: 카카오모빌리티 2019 연결감사보고서(20200331002182). 카카오 총자산: 2020 사업보고서(20210318001373) 요약재무정보. 이전대가: 카카오모빌리티 2020 연결감사보고서(20210409001918) 주석 33. 시가총액: Yahoo Finance 035720.KS 조정종가(분할 환원)×카카오 2020 사업보고서 발행주식수. 날짜가 공시되지 않아 원자료 effective일(2020-12-30) 직전 거래일을 기준으로 함. 환율: Yahoo Finance KRW=X.</t>
        </is>
      </c>
      <c r="AS78" s="41" t="inlineStr">
        <is>
          <t>KRX:035720</t>
        </is>
      </c>
      <c r="AT78" s="41" t="inlineStr">
        <is>
          <t>인수 주체 카카오모빌리티가 비상장이라 상장 지배회사 카카오 종목을 쓴다. 대상회사 마이발렛도 비상장. 거래 규모(47억원)가 카카오 시가총액(약 34조원)의 0.01% 수준이고 발표일도 없어 이벤트 분석 실익은 매우 낮다.</t>
        </is>
      </c>
      <c r="AU78" s="41" t="inlineStr">
        <is>
          <t>2020-12-16: DART 공정거래법 공시 '특수관계인으로부터 자금차입'(㈜마이발렛, 기업집단 카카오, 카카오모빌리티로부터 3억원 차입, 이사회 2020-12-10) — 인수 사실이 처음 드러난 공개 기록. 인수 보도는 찾지 못함(2022-06 머니투데이가 사명 변경과 함께 언급).</t>
        </is>
      </c>
      <c r="AV78" s="41" t="inlineStr">
        <is>
          <t>2014-12-24: ㈜마이발렛 설립(자본금 1억원); 2017-10: 카카오모빌리티 카카오T 주차 출시(주차 중개 진출); 2019-12-31: 마이발렛 자산 376백만원·자본 284백만원(2020-12 자금차입 공시의 직전사업연도말); 2020: 카카오모빌리티가 지분 100%(11,111주)를 현금 47억원에 취득; 2020-12-01: 카카오 계열 편입(2021 현황공시상 대표 류긍선)</t>
        </is>
      </c>
      <c r="AW78" s="41" t="inlineStr">
        <is>
          <t>2020-12-10: 카카오모빌리티로부터 3억원 단기 차입; 2020-12-31: 자본잠식(자본 -29백만원), 2020 매출 4,917백만원·영업손실 235백만원; 2021: 매출 8,050백만원·영업이익 62백만원(흑자전환); 2021-12: 카카오모빌리티 GS파크24 100% 인수 결정(650억원, 2022-05-31 완료, 2022-06-28 ㈜케이엠파크로 상호 변경); 2022-02-24: ㈜케이엠파킹앤스페이스로 상호 변경(대표 김태성 — 파킹스퀘어 창업자); 2022: 아이지아이피경영참여형사모투자합자회사 제1호에 신주 4,761주 배정, 카카오모빌리티 지분 70%; 2022: 매출 15,408백만원·영업이익 424백만원; 2023: 영업권 CGU 재배분(O2O플랫폼 -7,020,044천원·주차 관련 서비스 +11,675,698천원, '동일지배하의 흡수합병 등'), 매출 22,885백만원·영업이익 794백만원·순손실 748백만원; 2024: 매출 33,329백만원·영업이익 1,585백만원·순손실 254백만원; 2025-07-31: ㈜케이엠파크에 흡수합병(합병비율 1:47.385, 합병신주 752,095주)되어 소멸</t>
        </is>
      </c>
      <c r="AX78" s="41" t="inlineStr">
        <is>
          <t>확인 안 됨 (마이발렛 영업권 4,412,481천원은 2021 연결 주석 CGU 대조상 O2O플랫폼서비스 CGU에 배분된 것으로 계산되며(추정), 2023 일부가 주차 관련 서비스 CGU로 재배분. 카카오모빌리티 연결 주석상 O2O플랫폼·주차 관련 서비스 CGU 손상은 2020~2025 없음. 2022 손상 16,663,000천원은 택시운송·대리운전 CGU, 2023 51,426,000천원은 택시운송·오프라인 중개 CGU, 2025 6,932,210천원은 택시운송·대리/화물 CGU — 2020~2025 연결감사보고서·사업보고서 주석까지 봄)</t>
        </is>
      </c>
      <c r="AY78" s="41" t="inlineStr">
        <is>
          <t>영업권이 배분된 O2O플랫폼·주차 관련 현금창출단위 모두 2020~2025 손상 없음</t>
        </is>
      </c>
      <c r="AZ78" s="41" t="inlineStr">
        <is>
          <t>2018: 미확인; 2019: 미확인 (2019-12-31 자산 376백만원·자본 284백만원만 확인)</t>
        </is>
      </c>
      <c r="BA78" s="41" t="inlineStr">
        <is>
          <t>2020: 4,917백만원(연간; 카카오모빌리티 연결 편입 후분 1,174,334천원); 2021: 8,050백만원; 2024: 33,329백만원 (참고 2022: 15,408백만원; 2023: 22,885백만원)</t>
        </is>
      </c>
      <c r="BB78" s="41" t="inlineStr">
        <is>
          <t>2018: 미확인; 2019: 미확인</t>
        </is>
      </c>
      <c r="BC78" s="41" t="inlineStr">
        <is>
          <t>2020: -235백만원; 2021: 62백만원; 2024: 1,585백만원 (참고 2022: 424백만원; 2023: 794백만원. 당기순이익 2020 -314·2021 176·2022 221·2023 -748·2024 -254백만원)</t>
        </is>
      </c>
      <c r="BD78" s="41" t="inlineStr">
        <is>
          <t>마이발렛(케이엠파킹앤스페이스) 별도, 12월 결산, 백만원. 각 연도 다음 해 5월 공정거래법 '대규모기업집단현황공시[연1회]'의 회사 재무·손익현황(직전 사업연도말): 2020(20210528000822), 2021(20220530000958), 2022(20230531003123), 2023(20240531002760), 2024(20250530001293, '개별 손익계산서 기준'); 2024는 외부감사(삼일회계법인) 감사보고서(20250402002465)가 있음. 2020 편입 후분은 카카오모빌리티 2020 연결감사보고서 종속기업 요약(천원). 2025-07-31 합병 소멸로 2025 별도 실적 없음. 인수 전 2018·2019 손익은 DART·보도에서 찾지 못함.</t>
        </is>
      </c>
      <c r="BE78" s="41" t="inlineStr">
        <is>
          <t>미확인 (카카오 IR 자료·어닝콜 기사에서 마이발렛·케이엠파킹앤스페이스를 직접 언급한 내용을 찾지 못함). 참고: 머니투데이 2022-06-01 '지난해 케이엠파킹앤스페이스 매출은 80억원으로 전년 대비 64% 증가했다', '영업이익도 6200만원으로 흑자전환에 성공했다'(언론 보도, 어닝콜 아님)</t>
        </is>
      </c>
      <c r="BF78" s="40" t="inlineStr">
        <is>
          <t>부분</t>
        </is>
      </c>
      <c r="BG78" s="40" t="inlineStr">
        <is>
          <t>2026-10-26</t>
        </is>
      </c>
    </row>
    <row r="79" ht="72" customHeight="1">
      <c r="A79" s="40" t="inlineStr">
        <is>
          <t>K046</t>
        </is>
      </c>
      <c r="B79" s="40" t="inlineStr">
        <is>
          <t>Kakao</t>
        </is>
      </c>
      <c r="C79" s="40" t="inlineStr">
        <is>
          <t>2021-01-07</t>
        </is>
      </c>
      <c r="D79" s="41" t="inlineStr">
        <is>
          <t>E&amp;T Story Entertainment Co., Ltd.</t>
        </is>
      </c>
      <c r="E79" s="40" t="n">
        <v>13</v>
      </c>
      <c r="F79" s="40" t="inlineStr">
        <is>
          <t>True</t>
        </is>
      </c>
      <c r="G79" s="40" t="n"/>
      <c r="H79" s="40" t="inlineStr">
        <is>
          <t>MA②</t>
        </is>
      </c>
      <c r="I79" s="40" t="inlineStr">
        <is>
          <t>MA②</t>
        </is>
      </c>
      <c r="J79" s="40" t="inlineStr">
        <is>
          <t>같음</t>
        </is>
      </c>
      <c r="K79" s="40" t="inlineStr">
        <is>
          <t>없음 (확인)</t>
        </is>
      </c>
      <c r="L79" s="40" t="inlineStr">
        <is>
          <t>기타</t>
        </is>
      </c>
      <c r="M79" s="40" t="inlineStr">
        <is>
          <t>편입 후</t>
        </is>
      </c>
      <c r="N79" s="40" t="inlineStr">
        <is>
          <t>Closed</t>
        </is>
      </c>
      <c r="O79" s="42" t="n">
        <v>300</v>
      </c>
      <c r="P79" s="41" t="inlineStr">
        <is>
          <t>Kakao Corp. (KOSE:A035720)</t>
        </is>
      </c>
      <c r="Q79" s="41" t="inlineStr">
        <is>
          <t>-</t>
        </is>
      </c>
      <c r="R79" s="41" t="inlineStr">
        <is>
          <t>Kakao Corp. (KOSE:A035720) acquired remaining 40% stake in E&amp;T Story Entertainment Co., Ltd. from Park, Chan Woo for KRW 300 million on December 31, 2020. Under the terms, Kakao Corp. acquired 0.02 million shares at KRW 15,000 per share.</t>
        </is>
      </c>
      <c r="S79" s="41" t="inlineStr">
        <is>
          <t>Music &amp; Fan Entertainment</t>
        </is>
      </c>
      <c r="T79" s="41" t="inlineStr">
        <is>
          <t>Music / Artist Management</t>
        </is>
      </c>
      <c r="U79" s="41" t="inlineStr">
        <is>
          <t>MA-1 그룹이 매수자</t>
        </is>
      </c>
      <c r="V79" s="41" t="inlineStr">
        <is>
          <t>기존 자회사 잔여지분</t>
        </is>
      </c>
      <c r="W79" s="41" t="inlineStr">
        <is>
          <t>MA② 기존 지분 확대</t>
        </is>
      </c>
      <c r="X79" s="41" t="n"/>
      <c r="Y79" s="40" t="inlineStr">
        <is>
          <t>True</t>
        </is>
      </c>
      <c r="Z79" s="41" t="inlineStr">
        <is>
          <t>MA② 기존 지분 확대</t>
        </is>
      </c>
      <c r="AA79" s="41" t="inlineStr">
        <is>
          <t>편입 후 (인수 주체 ㈜카카오엠(2018-08-08 설립된 신설 법인, DART 01337460)은 설립 때부터 카카오 연결 종속회사, 2020말 카카오 지분 77.31% — 카카오 2020 사업보고서 계열회사 출자표; 대상회사도 2018-01부터 카카오 연결 종속회사)</t>
        </is>
      </c>
      <c r="AB79" s="41" t="inlineStr">
        <is>
          <t>완료 (2020-12-31 주식 변동일)</t>
        </is>
      </c>
      <c r="AC79" s="41" t="inlineStr">
        <is>
          <t>300,000,000원 (보통주 20,000주 × 15,000원, 잔여지분 40%; 매도자 박찬우(대상회사 대표이사))</t>
        </is>
      </c>
      <c r="AD79" s="41" t="inlineStr">
        <is>
          <t>0.276 (300,000,000원 ÷ 1,086.42원/달러, Yahoo Finance KRW=X 2020-12-31 종가). 원자료 300.0은 약 1,087배 과대 — 원화 백만 단위 금액(300백만원)이 환산 없이 백만 달러 열에 들어간 단위 오류로 판단</t>
        </is>
      </c>
      <c r="AE79" s="41" t="inlineStr">
        <is>
          <t>2021-01-07</t>
        </is>
      </c>
      <c r="AF79" s="41" t="inlineStr">
        <is>
          <t>금액 수정: 원자료 value 300.0(백만 달러) → 0.276(백만 달러). 공정거래법 공시(20210107000610)상 거래 금액은 300,000,000원(20,000주×15,000원)으로 원자료 설명란('KRW 300 million', 0.02백만 주×15,000원)과 같고, 값 열만 틀림. 추정: 원자료 값 300.0이 원화 '백만 원' 단위 금액 300과 숫자까지 정확히 같으므로 Capital IQ가 통화 환산 없이 원화 백만 단위 값을 백만 달러 열에 넣은 것으로 보임(같은 묶음 K012는 1억원을 0.089로 정상 환산). 분류 유지: 2018-01부터 60%로 지배하던 회사의 잔여 40% 매입이라 MA② 그대로. 매수자 수정: 원자료 'Kakao Corp.'이 아니라 카카오 자회사 ㈜카카오엠(신설)이 취득(공시 주주명 '(주)카카오엠'·'계열회사'; 카카오엠 2020 연결감사보고서 '지배기업은 당기 중 종속기업인 (주)이앤티스토리엔터테인먼트의 잔여지분을 인수'). 날짜: 원자료 date 2021-01-07은 공시일, 실제 변동일 2020-12-31.</t>
        </is>
      </c>
      <c r="AG79" s="41" t="inlineStr">
        <is>
          <t>금액 의심 거래(value_flag=True) 확인 결과 원자료 금액 단위 오류 — 실제 3억원으로 이 묶음에서 가장 작은 축에 속하며 금액 상위 50(원자료 순위 13위)에서 빼야 함. 대상회사 계보: ㈜이앤티스토리엔터테인먼트(2017-12 설립, 연예인 매니지먼트, 대표 박찬우) — 2018-01 옛 카카오엠(로엔) 자회사 ㈜플랜에이엔터테인먼트가 유상증자 참여로 60% 취득(현금 7억원, 영업권 113,800천원) → 2019-01-31 플랜에이가 60%(30,000주)를 신설 ㈜카카오엠에 주당 10,154원·304,620,000원에 넘김(그룹 내부 이전, 원자료에 행 없음) → 2020-12-31 카카오엠이 박찬우의 잔여 40%를 3억원에 취득(본 거래, 100%) → 2021-02-01 주주총회 해산 결의·청산인 선임 → 2021-03-02 카카오엠-카카오페이지 합병으로 주주가 카카오엔터테인먼트로 바뀜 → 2021 중 청산으로 카카오 연결 제외. 즉 잔여지분 매입 한 달 뒤 해산을 결의해, 100%로 만든 뒤 법인을 정리하는 수순으로 보임(추정 — 공시에 잔여지분 취득 목적이나 해산 이유는 적혀 있지 않음). 가격 단서: 설립 당시 2017말 자산총액 10,000,000원(공시 기재)이고 박찬우 보유 20,000주의 주당 15,000원은 2019-01 그룹 내부 이전가 10,154원보다 높음. 대상회사 성격(검토 때 확인): 배우 김소현의 소속사로, 2018-01 로엔이 김소현 영입과 함께 로엔 산하 독립 레이블로 편입(텐아시아 2018-01-26). 2020-12-31 잔여지분 취득 → 2021-01-15 김소현 매니지먼트 중단 발표(Soompi) → 2021-02-01 해산 결의 순서여서, 핵심 소속 배우 이탈에 맞춰 대표의 잔여지분을 사들여 100%로 만든 뒤 법인을 정리한 것으로 보임(추정: 공시에 해산 이유는 적혀 있지 않음). 실적 출처 차이: 공정거래법 대규모기업집단현황공시(별도) 2018 매출 930백만원·2019 매출 1,820백만원과 지배회사 연결주석 종속기업 요약재무(2018 '편입 이후' 198,143천원, 2019 1,723,693천원)가 다름(자산·부채·자본은 일치). 조사 한계: 대상회사는 외부감사 대상이 아니어서 감사보고서가 DART에 없음(DART 고유번호 01315112의 2018~2021 공시 21건 목록 확인: 현황공시·지분변동·임원변동·비유동자산취득·해산사유뿐); 2020 영업이익은 해산으로 공시되지 않음.</t>
        </is>
      </c>
      <c r="AH79" s="41" t="inlineStr">
        <is>
          <t>㈜카카오엠(신설 법인, 2018-08-08 설립·2018-11-01 카카오의 음악·영상 콘텐츠 사업 현물출자; 카카오 77.31%의 비상장 연결 종속회사) — 2021-03-01 ㈜카카오페이지에 흡수합병(존속법인 ㈜카카오엔터테인먼트)</t>
        </is>
      </c>
      <c r="AI79" s="41" t="inlineStr">
        <is>
          <t>미확인 (잔여지분 취득 목적은 공시되지 않음: 공정거래법 '최대주주 등의 주식보유 변동' 공시에는 목적란이 없고, 카카오엠 2020 연결감사보고서는 '잔여지분을 인수'라고만 적음). 참고: 최초 60% 취득 목적 "연예매니지먼트 사업 강화를 위하여" (옛 카카오엠 2018 1분기보고서 연결주석 사업결합)</t>
        </is>
      </c>
      <c r="AJ79" s="41" t="inlineStr">
        <is>
          <t>음반·음원 유통과 아티스트·배우 매니지먼트, 영상 제작: 2020 연결 외부고객 매출 464,714백만원 중 음반/음원유통 237,511백만원(51.1%), 매니지먼트 140,939백만원(30.3%), 라이센싱 18,659백만원(4.0%), 기타 67,605백만원(14.5%) (카카오엠 2020 연결감사보고서 영업부문 주석)</t>
        </is>
      </c>
      <c r="AK79" s="41" t="inlineStr">
        <is>
          <t>핵심</t>
        </is>
      </c>
      <c r="AL79" s="41" t="inlineStr">
        <is>
          <t>대상회사는 방송연예인 매니지먼트사(카카오엠 연결주석 업종 '방송연예인매니지먼트')로 카카오엠의 보고부문 '매니지먼트'와 같은 영역. 그룹 정점(카카오) 기준으로는 플랫폼 회사가 엔터테인먼트 자회사를 통해 보유한 매니지먼트 사업의 지분 정리라 인접.</t>
        </is>
      </c>
      <c r="AM79" s="41" t="inlineStr">
        <is>
          <t>823,559,489,162원 (카카오엠 연결 총자산, 2019-12-31; 연결 자본총계 540,889,290,252원). 참고: 2020-12-31 1,083,761,946,075원</t>
        </is>
      </c>
      <c r="AN79" s="41" t="inlineStr">
        <is>
          <t>8,737,255,755,774원 (㈜카카오 연결 총자산, 2019-12-31)</t>
        </is>
      </c>
      <c r="AO79" s="41" t="inlineStr">
        <is>
          <t>계산: 0.036 (300,000,000원 / 카카오엠 연결 총자산 823,559,489,162원). 참고: 카카오 연결 총자산 대비 0.0034</t>
        </is>
      </c>
      <c r="AP79" s="41" t="inlineStr">
        <is>
          <t>계산: 0.055 (300,000,000원 / 카카오엠 연결 자본총계 540,889,290,252원, 2019-12-31)</t>
        </is>
      </c>
      <c r="AQ79" s="41" t="inlineStr">
        <is>
          <t>계산: 35,002,540,209,000원 (상장 지배회사 카카오, 발표일 2021-01-07의 직전 거래일 2021-01-06 종가 395,500원 × 발행주식 88,501,998주(2020-12-31 기준, 카카오 2020 사업보고서)). 종가는 Yahoo Finance 수정주가 79,100원에 2021-04-15 5:1 액면분할을 되돌려(×5) 산출. 참고: 주식 변동일(2020-12-31) 직전 거래일 2020-12-30 종가 389,500원(77,900×5) 기준으로는 34,471,528,221,000원</t>
        </is>
      </c>
      <c r="AR79" s="41" t="inlineStr">
        <is>
          <t>카카오엠 총자산·자본은 신설 카카오엠 2019·2020 연결감사보고서(20200320001206, 20210329000924)의 연결재무상태표, 카카오 총자산은 카카오 2020 사업보고서 요약연결재무정보(20210318001373)의 2019-12-31 값. 공정거래법 공시뿐이라 주요사항보고서의 비율 값이 없어 모두 직접 계산. 환율은 Yahoo Finance KRW=X. acq_mktcap은 정의('발표 직전 거래일')에 맞춰 공시일 2021-01-07의 직전 거래일 2021-01-06 기준으로 검토 때 고침(주식 변동일 직전 2020-12-30 기준값은 참고로 병기).</t>
        </is>
      </c>
      <c r="AS79" s="41" t="inlineStr">
        <is>
          <t>KRX:035720</t>
        </is>
      </c>
      <c r="AT79" s="41" t="inlineStr">
        <is>
          <t>인수 주체 카카오엠이 비상장이라 상장 지배회사 카카오. 대상회사 이앤티스토리는 비상장. 다만 거래 금액이 카카오 시가총액의 약 0.0009%이고 공시도 공정거래법 공시뿐이라 주가 이벤트 분석의 실익은 없음.</t>
        </is>
      </c>
      <c r="AU79" s="41" t="inlineStr">
        <is>
          <t>2021-01-07: DART 공정거래법 공시 '최대주주 등의 주식보유 변동'(이앤티스토리엔터테인먼트, 변동일 2020-12-31). 이에 앞선 보도·거래소 공시는 찾지 못함</t>
        </is>
      </c>
      <c r="AV79" s="41" t="inlineStr">
        <is>
          <t>2017-12: ㈜이앤티스토리엔터테인먼트 설립(연예인 매니지먼트, 2017-12-28 박찬우 대표이사 취임, 2017말 자산총액 10,000,000원); 2018-01: 옛 ㈜카카오엠(로엔)의 70% 자회사 ㈜플랜에이엔터테인먼트가 유상증자에 참여해 60%(30,000주) 취득 — 이전대가 현금 700,000천원, 식별가능순자산 977,000천원(무형자산 300,000 포함), 비지배지분 390,800천원, 영업권 113,800천원, 목적 '연예매니지먼트 사업 강화'; 2018-01-25~26: 유상증자 절차 완료, 로엔이 배우 김소현 영입과 함께 김소현 소속사 E&amp;T스토리엔터테인먼트를 '로엔 산하의 독립 레이블 체제로 구축'한다고 발표(텐아시아 2018-01-26); 2018: 매출 930백만원·영업손실 213백만원·당기순손실 183백만원(대규모기업집단현황공시 2019-05-31, 별도; 카카오 2018 연결주석의 '연결편입시점 이후' 값은 매출 198,143천원·당기순손실 16천원으로 다름); 2018-09-01: 카카오가 옛 카카오엠 흡수합병, 2018-11-01 신설 카카오엠에 현물출자; 2019-01-24: 기타비상무이사에 이준호(카카오엠 영상컨텐츠사업부문장) 선임; 2019-01-31: 플랜에이가 60%를 신설 카카오엠에 주당 10,154원(304,620,000원)에 이전; 2019-02: 사무실 임차(보증금 5천만원); 2019: 매출 1,723,693천원·당기순이익 102,790천원(카카오엠 연결주석; 현황공시 별도 기준 매출 1,820백만원·영업이익 100백만원·당기순이익 101백만원); 2020: 매출 1,726,592천원·당기순이익 35,287천원, 연말 자산 2,447,819천원</t>
        </is>
      </c>
      <c r="AW79" s="41" t="inlineStr">
        <is>
          <t>2021-01-15: E&amp;T스토리엔터테인먼트가 배우 김소현과 협의해 매니지먼트를 중단한다고 공식 입장 발표(Soompi 2021-01-15; 영문 언론 1매체로만 확인); 2021-02-01: 주주총회에서 상법 제517조 제2호에 따른 해산 결의·청산인 선임(해산사유 발생 공시 2021-02-05); 2021-03-01(합병기일; 지분 변동 공시의 변동일 2021-03-02는 합병등기 접수일): 카카오페이지가 카카오엠을 흡수합병하고 카카오엔터테인먼트로 사명 변경 → 이앤티스토리 100% 주주가 카카오엔터테인먼트로 바뀜(동일지배 합병, 장부상 이전대가 1,093,183천원·무형자산 113,800천원 승계); 2021: 연결제외 시점까지 당기순손실 38,051천원, 청산으로 카카오 연결 제외(카카오 2021 사업보고서 '㈜이앤티스토리 당기 중 청산으로 인한 연결제외'); 2021-03-05 공시 이후 DART 공시 없음</t>
        </is>
      </c>
      <c r="AX79" s="41" t="inlineStr">
        <is>
          <t>확인 안 됨 (카카오엠 2019·2020 연결감사보고서 영업권 손상평가 표에서 이앤티스토리 영업권 113,800천원이 2018말·2019말·2020말 모두 그대로이고 손상 대상 언급 없음; 2021 청산으로 연결 제외됐으나 카카오엔터테인먼트 2021 연결감사보고서에 별도 손상 기재는 찾지 못함)</t>
        </is>
      </c>
      <c r="AY79" s="41" t="inlineStr">
        <is>
          <t>이앤티스토리 영업권 113,800천원이 2018~2020 그대로, 2021 청산</t>
        </is>
      </c>
      <c r="AZ79" s="41" t="inlineStr">
        <is>
          <t>2019: 1,723,693천원 (카카오엠 연결주석 종속기업 요약재무; 공정거래법 대규모기업집단현황공시 별도 기준은 1,820백만원); 2020: 1,726,592천원 (카카오엠 2020 연결주석 종속기업 요약재무)</t>
        </is>
      </c>
      <c r="BA79" s="41" t="inlineStr">
        <is>
          <t>2021: 0원 (연결제외 시점까지 매출 없음, 청산); 2022 이후: 해당 없음 (2021 청산)</t>
        </is>
      </c>
      <c r="BB79" s="41" t="inlineStr">
        <is>
          <t>2019: 100백만원 (공정거래법 대규모기업집단현황공시 2020-05-29 '(3) 회사 손익현황', 별도·직전 사업연도 기준; 같은 표 매출액 1,820백만원·당기순이익 101백만원); 2020: 미확인 (2021-02 해산으로 2021-05 연1회 현황공시가 없음; 카카오엠 2020 연결주석은 당기순이익 35,287천원만 공시)</t>
        </is>
      </c>
      <c r="BC79" s="41" t="inlineStr">
        <is>
          <t>2021: 미확인 (연결제외 시점까지 당기순손실 38,051천원); 2022 이후: 해당 없음 (2021 청산)</t>
        </is>
      </c>
      <c r="BD79" s="41" t="inlineStr">
        <is>
          <t>대상회사 별도·K-IFRS·12월 결산, 지배회사 연결주석 '종속기업 요약 재무정보'(자산·부채·자본·매출·당기순손익만 공시)로 대신함 — 대상회사 감사보고서가 DART에 없어 2020·2021 영업이익 미확인(2019 영업이익은 공정거래법 현황공시로 보완). 2019는 카카오엠 2019 연결감사보고서(20200320001206), 2020은 카카오엠 2020 연결감사보고서(20210329000924), 2021은 카카오엔터테인먼트 2021 연결감사보고서(20220331003217; '당기 연결제외시점까지의 재무정보'), 2018은 카카오 2018 사업보고서(20190401005013; '연결편입시점 이후'). 거래일이 2020-12-31(회계연도 마지막 날)이라 2020은 인수 전으로 보고 인수 전 = 2019·2020, 인수 후 = 2021(청산 연도). 보완 출처: 공정거래법 대규모기업집단현황공시[연1회공시및1/4분기용(개별회사)]의 '(3) 회사 손익현황'(단위 백만원, 직전 사업연도 기준) — 2019-05-31(20190531000328): 2018 매출액 930·영업이익 -213·당기순이익 -183; 2020-05-29(20200529000369): 2019 매출액 1,820·영업이익 100·당기순이익 101. 같은 공시의 '(2) 회사 재무현황' 자산·부채·자본(2018: 1,205·678·527, 2019: 1,229·601·628)은 연결주석 값과 일치하나 매출·순이익은 연결주석과 다름. 연도 간 같은 기준을 쓰려고 매출은 연결주석 값을 주값으로, 현황공시 값을 괄호로 병기.</t>
        </is>
      </c>
      <c r="BE79" s="41" t="inlineStr">
        <is>
          <t>미확인 (카카오 2020 연간 실적 보도자료(2021-02-09, kakaocorp.com/page/detail/9328)는 카카오M을 IP 비즈니스의 영상·음반 매출 맥락에서만 언급하고 대상회사·매니지먼트 사업 언급 없음; 2020 4분기 컨퍼런스콜 관련 웹 검색 1회, 수집 단계 한국어 웹 검색 3회에서도 찾지 못함. 3억원 규모의 비상장 손자회사 잔여지분 정리라 IR에서 다뤘을 가능성은 낮음)</t>
        </is>
      </c>
      <c r="BF79" s="40" t="inlineStr">
        <is>
          <t>완료</t>
        </is>
      </c>
      <c r="BG79" s="40" t="inlineStr">
        <is>
          <t>2026-10-26</t>
        </is>
      </c>
    </row>
    <row r="80" ht="72" customHeight="1">
      <c r="A80" s="40" t="inlineStr">
        <is>
          <t>K047</t>
        </is>
      </c>
      <c r="B80" s="40" t="inlineStr">
        <is>
          <t>Kakao</t>
        </is>
      </c>
      <c r="C80" s="40" t="inlineStr">
        <is>
          <t>2021-01-22</t>
        </is>
      </c>
      <c r="D80" s="41" t="inlineStr">
        <is>
          <t>Samyang CNC Co.,Ltd.</t>
        </is>
      </c>
      <c r="E80" s="40" t="n">
        <v>68</v>
      </c>
      <c r="F80" s="40" t="inlineStr">
        <is>
          <t>False</t>
        </is>
      </c>
      <c r="G80" s="40" t="n"/>
      <c r="H80" s="40" t="inlineStr">
        <is>
          <t>MA②</t>
        </is>
      </c>
      <c r="I80" s="40" t="inlineStr">
        <is>
          <t>MA②</t>
        </is>
      </c>
      <c r="J80" s="40" t="inlineStr">
        <is>
          <t>같음</t>
        </is>
      </c>
      <c r="K80" s="40" t="inlineStr">
        <is>
          <t>있음</t>
        </is>
      </c>
      <c r="L80" s="40" t="inlineStr">
        <is>
          <t>일치</t>
        </is>
      </c>
      <c r="M80" s="40" t="inlineStr">
        <is>
          <t>편입 후</t>
        </is>
      </c>
      <c r="N80" s="40" t="inlineStr">
        <is>
          <t>Closed</t>
        </is>
      </c>
      <c r="O80" s="42" t="n">
        <v>21.7</v>
      </c>
      <c r="P80" s="41" t="inlineStr">
        <is>
          <t>Kakao Page Corp.</t>
        </is>
      </c>
      <c r="Q80" s="41" t="inlineStr">
        <is>
          <t>-</t>
        </is>
      </c>
      <c r="R80" s="41" t="inlineStr">
        <is>
          <t>Kakao Page Corp. acquired the remaining 30% stake in Samyang CNC Co.,Ltd. for KRW 24 billion on January 15, 2021. Kakao Page Corp. acquired 3000 shares of Samyang CNC for KRW 8 million per share.</t>
        </is>
      </c>
      <c r="S80" s="41" t="inlineStr">
        <is>
          <t>Story IP Platforms</t>
        </is>
      </c>
      <c r="T80" s="41" t="inlineStr">
        <is>
          <t>Story / Webtoon / Web Novel Platform</t>
        </is>
      </c>
      <c r="U80" s="41" t="inlineStr">
        <is>
          <t>MA-1 그룹이 매수자</t>
        </is>
      </c>
      <c r="V80" s="41" t="inlineStr">
        <is>
          <t>기존 자회사 잔여지분</t>
        </is>
      </c>
      <c r="W80" s="41" t="inlineStr">
        <is>
          <t>MA② 기존 지분 확대</t>
        </is>
      </c>
      <c r="X80" s="41" t="n"/>
      <c r="Y80" s="40" t="inlineStr">
        <is>
          <t>False</t>
        </is>
      </c>
      <c r="Z80" s="41" t="inlineStr">
        <is>
          <t>MA② 기존 지분 확대</t>
        </is>
      </c>
      <c r="AA80" s="41" t="inlineStr">
        <is>
          <t>편입 후 (매수자 ㈜카카오페이지는 ㈜카카오의 연결 종속회사, 대상 삼양씨앤씨는 2018-03-02부터 카카오 계열·카카오페이지 연결 종속회사)</t>
        </is>
      </c>
      <c r="AB80" s="41" t="inlineStr">
        <is>
          <t>완료 (2021-01-15)</t>
        </is>
      </c>
      <c r="AC80" s="41" t="inlineStr">
        <is>
          <t>24,000,000,000원 (3,000주 × 8,000,000원)</t>
        </is>
      </c>
      <c r="AD80" s="41" t="inlineStr">
        <is>
          <t>원자료와 일치 (24,000,000,000원 ÷ 2021-01-15 USD/KRW 1,094.90[Yahoo Finance KRW=X 일별 종가] = USD 21.92백만; 원자료 21.7과 차이 약 1%)</t>
        </is>
      </c>
      <c r="AE80" s="41" t="inlineStr">
        <is>
          <t>2021-01-22</t>
        </is>
      </c>
      <c r="AF80" s="41" t="inlineStr">
        <is>
          <t>기준 분류 유지: 2018-11-30부터 70%를 보유하며 연결하던 종속기업의 잔여 30% 취득으로 100%가 됨(카카오페이지 2020 연결감사보고서 보고기간후사건). 금액·날짜는 원자료(KRW 24bn, 3000주×8백만원, 2021-01-15)와 일치.</t>
        </is>
      </c>
      <c r="AG80" s="41" t="inlineStr">
        <is>
          <t>K031(2018-11-30 20.03% 추가 취득, 49.97%→70%)의 다음 단계이자 최종 단계. 최초 경영권 취득(2018-03, 49.97%, 당시 인수 주체 ㈜포도트리)은 Capital IQ 묶음에 없음. 주당 가격이 2018년 1,175,204원에서 8,000,000원으로 약 6.8배 올랐다(100% 환산 가치 약 117.5억원 → 800억원; 2020 순이익 4,047백만원 대비 약 19.8배). 카카오페이지는 삼양씨앤씨 외부주주에게 '약정 상대방의 매각의사 표명시' 잔존보유주식을 '확정된 행사가격으로 매수하여야 함'이라는 풋옵션(의무)을 주었다(카카오페이지 2020 연결감사보고서 주석). 그러나 2020말 연결회사가 다온크리에이티브 포함 7개 종속회사 외부주주에 대한 계약상 의무로 인식한 금융부채(비유동 장기미지급금)는 합계 20,825백만원으로 이 거래 대가 240억원보다 작다. 따라서 이 거래 대가가 장부상 풋옵션 행사가격과 같다고 보기 어렵고, 별도로 협상한 가격이었을 가능성이 크다(추정; 계약 문서는 확인하지 못함). 인수 후 2022년부터 실적이 급감했고 2023~2025년 삼양씨앤씨 CGU 영업권이 전액 손상됐다(이 CGU 영업권에는 2022 와이낫미프로덕션 합병분 5,964,039천원 포함). purpose_quote·earnings_call_note는 찾지 못해 미확인.</t>
        </is>
      </c>
      <c r="AH80" s="41" t="inlineStr">
        <is>
          <t>㈜카카오페이지(㈜카카오의 자회사, 비상장; 2021-03-01 카카오M 흡수합병 후 ㈜카카오엔터테인먼트)</t>
        </is>
      </c>
      <c r="AI80" s="41" t="inlineStr">
        <is>
          <t>미확인 (이 거래의 공시는 공정거래법상 삼양씨앤씨 '최대주주등의주식보유변동'뿐이며 취득목적 항목이 없다. 보도자료·기사도 찾지 못함)</t>
        </is>
      </c>
      <c r="AJ80" s="41" t="inlineStr">
        <is>
          <t>모바일 유료 콘텐츠 플랫폼 '카카오페이지'(웹툰·웹소설) 운영과 IP 사업. 2020 별도 영업수익 342,965,889천원 중 플랫폼사업관련수익 262,407,112천원(76.5%), 광고수익 24,549,283천원, 기타수익 56,009,494천원 (2020 감사보고서 주석)</t>
        </is>
      </c>
      <c r="AK80" s="41" t="inlineStr">
        <is>
          <t>인접</t>
        </is>
      </c>
      <c r="AL80" s="41" t="inlineStr">
        <is>
          <t>삼양씨앤씨는 웹소설·웹툰 CP(콘텐츠 제작·공급)로 카카오페이지 플랫폼에 콘텐츠를 공급하는 가치사슬 상류. 그룹 정점 ㈜카카오 기준으로도 콘텐츠 부문 공급사 지분 확대로 인접.</t>
        </is>
      </c>
      <c r="AM80" s="41" t="inlineStr">
        <is>
          <t>532,404,680,012원 (㈜카카오페이지 별도, 2020-12-31; 2020 감사보고서)</t>
        </is>
      </c>
      <c r="AN80" s="41" t="inlineStr">
        <is>
          <t>11,953,970,238,956원 (㈜카카오 연결, 2020-12-31; 2020 사업보고서 요약재무정보)</t>
        </is>
      </c>
      <c r="AO80" s="41" t="inlineStr">
        <is>
          <t>계산: 4.51 (24,000,000,000원 ÷ 카카오페이지 별도 자산총계 532,404,680,012원[2020-12-31])</t>
        </is>
      </c>
      <c r="AP80" s="41" t="inlineStr">
        <is>
          <t>계산: 6.35 (24,000,000,000원 ÷ 카카오페이지 별도 자본총계 377,885,032,058원[2020-12-31])</t>
        </is>
      </c>
      <c r="AQ80" s="41" t="inlineStr">
        <is>
          <t>계산: 40,179,907,092,000원 (㈜카카오, 2021-01-21 종가 454,000원 × 발행주식총수 88,501,998주[2020-12-31]; 종가는 Yahoo 조정종가 90,800원 × 5[2021-04 5:1 분할 환원])</t>
        </is>
      </c>
      <c r="AR80" s="41" t="inlineStr">
        <is>
          <t>거래 금액은 삼양씨앤씨 최대주주등의주식보유변동(2021-01-22). 인수 주체 규모는 카카오페이지 2020 감사보고서(별도, 2020-12-31, 거래 직전 사업연도말), 지배회사 규모는 ㈜카카오 2020 사업보고서(연결). 시가총액 기준일은 공시일(2021-01-22) 직전 거래일 2021-01-21.</t>
        </is>
      </c>
      <c r="AS80" s="41" t="inlineStr">
        <is>
          <t>KRX:035720</t>
        </is>
      </c>
      <c r="AT80" s="41" t="inlineStr">
        <is>
          <t>인수 주체 ㈜카카오페이지는 비상장이므로 상장 지배회사 ㈜카카오 종목. 대상회사 삼양씨앤씨도 비상장.</t>
        </is>
      </c>
      <c r="AU80" s="41" t="inlineStr">
        <is>
          <t>2021-01-22 (DART, 삼양씨앤씨 '최대주주등의주식보유변동' 공정거래법 공시; 거래일 2021-01-15). 사전 보도는 찾지 못함</t>
        </is>
      </c>
      <c r="AV80" s="41" t="inlineStr">
        <is>
          <t>2017-12: 삼양씨앤씨 설립(2017-12-12, 대표 박성인 '(주)삼양출판사 소설사업부 본부장'); 2018-03: ㈜포도트리(2018-08-01 ㈜카카오페이지로 사명 변경)가 49.97% 취득해 지배력 획득, 카카오 계열 편입(2018-03-02), 잔여주식 풋옵션 약정; 2018-11: 20.03% 추가 취득해 70%(K031, 2,353,933,612원); 2019: 매출 13,247백만원·영업이익 3,393백만원; 2020: 매출 17,818백만원·영업이익 5,085백만원(성장 추세); 2020: 카카오페이지가 디앤씨미디어·투유드림·KW북스·래디쉬 등 스토리 IP 회사 지분을 연이어 취득</t>
        </is>
      </c>
      <c r="AW80" s="41" t="inlineStr">
        <is>
          <t>2021-01-15: 잔여 30% 취득으로 100%(이 거래); 2021-03-01: 카카오페이지가 카카오M을 흡수합병하고 카카오엔터테인먼트로 사명 변경, 삼양씨앤씨는 카카오엔터 100% 자회사; 2021: 매출 16,840백만원·영업이익 5,232백만원(전년과 비슷한 수준 유지); 2021: 액면분할(1주 액면 5,000원→100원)로 발행주식 10,000주→500,000주(삼양씨앤씨 2021 감사보고서 자본금 주석 '당기 중 액면분할로 인하여 주식수가 증가'; 카카오엔터 2021 연결감사보고서 종속기업 표에는 10,000주로 기재); 2022-07-01: 같은 카카오엔터 100% 자회사인 와이낫미프로덕션(2022년 지배력 획득, 이전대가 30억원)을 흡수합병, 삼양씨앤씨 CGU 영업권 4,763,795→10,727,834천원; 2022-10: 주식매수선택권 13,500주(행사가 200,000원) 부여 결정 공시; 2022: 매출 14,468백만원·영업이익 1,924백만원으로 감소; 2023: 매출 9,970백만원·영업손실 1,449백만원, 카카오엔터 연결상 삼양씨앤씨 영업권 손상 3,252,025천원; 2024: 영업손실 1,858백만원, 영업권 손상 6,547,157천원, 대표가 박성인·김미정(2024-05 기준)에서 차성택(2025-05 기준)으로 교체; 2025: 매출 6,642백만원·영업손실 70백만원, 잔여 영업권 928,652천원 전액 손상; 2026-08-14: 카카오엔터 100% 자회사 인타임·필연매니지먼트 흡수합병 결정('스토리 IP 사업 경쟁력 강화'), 합병기일 2026-10-01, 존속 사명 삼양씨앤씨 (2026-10-26 기준 DART 삼양씨앤씨 공시 목록에 합병 완료 관련 후속 공시가 없어 완료 여부 미확인)</t>
        </is>
      </c>
      <c r="AX80" s="41" t="inlineStr">
        <is>
          <t>있음 (카카오엔터테인먼트 연결재무제표, 영업권 현금창출단위 '(주)삼양씨앤씨': 2023년 3,252,025천원[20240329003124], 2024년 6,547,157천원[20250328002113], 2025년 928,652천원[20260327001465]; 누계 10,727,834천원으로 2025년말 영업권 0. 단, 이 CGU 영업권에는 2018년 인수 영업권 5,275,148천원(재측정 후 4,763,795천원)과 2022년 와이낫미프로덕션 관련 증가분 5,964,039천원이 합쳐져 있다. 2018~2022년에는 손상 없음[20200331000581·20210401000639·20220331003217·20230331004024])</t>
        </is>
      </c>
      <c r="AY80" s="41" t="inlineStr">
        <is>
          <t>수집·검토 기록에 인수 뒤 손상이 적혀 있음</t>
        </is>
      </c>
      <c r="AZ80" s="41" t="inlineStr">
        <is>
          <t>2019: 13,247백만원; 2020: 17,818백만원</t>
        </is>
      </c>
      <c r="BA80" s="41" t="inlineStr">
        <is>
          <t>2021: 16,840백만원; 2022: 14,468백만원; 2025: 6,642백만원(최근) (2023: 9,970; 2024: 8,539)</t>
        </is>
      </c>
      <c r="BB80" s="41" t="inlineStr">
        <is>
          <t>2019: 3,393백만원; 2020: 5,085백만원</t>
        </is>
      </c>
      <c r="BC80" s="41" t="inlineStr">
        <is>
          <t>2021: 5,232백만원; 2022: 1,924백만원; 2025: -70백만원(최근; 2023 -1,449, 2024 -1,858)</t>
        </is>
      </c>
      <c r="BD80" s="41" t="inlineStr">
        <is>
          <t>삼양씨앤씨 개별(별도) 기준, 12월 결산. 매출·영업이익·순이익은 삼양씨앤씨가 매년 제출한 대규모기업집단현황공시[연1회공시] '회사 손익현황'(직전 사업연도, 백만원; 접수번호 20180531001191·20190531000645·20200529000490·20210531001003·20220530000442·20230530000341·20240530000607·20250529000656·20260529000803). 매출액·당기순이익은 카카오페이지/카카오엔터테인먼트 연결감사보고서 '종속기업 요약재무정보'(천원)와 일치함을 확인. 2022년부터는 2022-07-01 흡수합병한 와이낫미프로덕션 사업이 포함됨. 삼양씨앤씨 자체 감사보고서(2021~2023, 삼덕회계법인)는 DART에 있으나 열어 보지 않았다.</t>
        </is>
      </c>
      <c r="BE80" s="41" t="inlineStr">
        <is>
          <t>미확인 (카카오페이지·카카오엔터테인먼트는 비상장이라 자체 실적발표가 없고, ㈜카카오 실적 자료·컨퍼런스콜 기사 검색에서 삼양씨앤씨 개별 언급을 찾지 못함)</t>
        </is>
      </c>
      <c r="BF80" s="40" t="inlineStr">
        <is>
          <t>부분</t>
        </is>
      </c>
      <c r="BG80" s="40" t="inlineStr">
        <is>
          <t>2026-10-26</t>
        </is>
      </c>
    </row>
    <row r="81" ht="72" customHeight="1">
      <c r="A81" s="40" t="inlineStr">
        <is>
          <t>K048</t>
        </is>
      </c>
      <c r="B81" s="40" t="inlineStr">
        <is>
          <t>Kakao</t>
        </is>
      </c>
      <c r="C81" s="40" t="inlineStr">
        <is>
          <t>2021-02-22</t>
        </is>
      </c>
      <c r="D81" s="41" t="inlineStr">
        <is>
          <t>Gaseung Development Co., Ltd.</t>
        </is>
      </c>
      <c r="E81" s="40" t="n">
        <v>151</v>
      </c>
      <c r="F81" s="40" t="inlineStr">
        <is>
          <t>False</t>
        </is>
      </c>
      <c r="G81" s="40" t="n"/>
      <c r="H81" s="40" t="inlineStr">
        <is>
          <t>MA②</t>
        </is>
      </c>
      <c r="I81" s="40" t="inlineStr">
        <is>
          <t>MA②</t>
        </is>
      </c>
      <c r="J81" s="40" t="inlineStr">
        <is>
          <t>같음</t>
        </is>
      </c>
      <c r="K81" s="40" t="inlineStr">
        <is>
          <t>없음 (확인)</t>
        </is>
      </c>
      <c r="L81" s="40" t="inlineStr">
        <is>
          <t>일치</t>
        </is>
      </c>
      <c r="M81" s="40" t="inlineStr">
        <is>
          <t>편입 후</t>
        </is>
      </c>
      <c r="N81" s="40" t="inlineStr">
        <is>
          <t>Closed</t>
        </is>
      </c>
      <c r="O81" s="42" t="n">
        <v>1.62</v>
      </c>
      <c r="P81" s="41" t="inlineStr">
        <is>
          <t>Kakao VX Inc.</t>
        </is>
      </c>
      <c r="Q81" s="41" t="inlineStr">
        <is>
          <t>-</t>
        </is>
      </c>
      <c r="R81" s="41" t="inlineStr">
        <is>
          <t>Kakao VX Inc. acquired additional 5% stake in Gaseung Development Co., Ltd. for KRW 1.8 billion on February 16, 2021. As part of the transaction, Kakao VX Inc. purchased additional 5% stake in Gaseung Development. Now, Kakao VX holds 55% stake in Gaseung Development Co., Ltd.</t>
        </is>
      </c>
      <c r="S81" s="41" t="inlineStr">
        <is>
          <t>Gaming &amp; Sport</t>
        </is>
      </c>
      <c r="T81" s="41" t="inlineStr">
        <is>
          <t>Sports / Leisure</t>
        </is>
      </c>
      <c r="U81" s="41" t="inlineStr">
        <is>
          <t>MA-1 그룹이 매수자</t>
        </is>
      </c>
      <c r="V81" s="41" t="inlineStr">
        <is>
          <t>추가지분</t>
        </is>
      </c>
      <c r="W81" s="41" t="inlineStr">
        <is>
          <t>MA② 기존 지분 확대</t>
        </is>
      </c>
      <c r="X81" s="41" t="n"/>
      <c r="Y81" s="40" t="inlineStr">
        <is>
          <t>False</t>
        </is>
      </c>
      <c r="Z81" s="41" t="inlineStr">
        <is>
          <t>MA② 기존 지분 확대</t>
        </is>
      </c>
      <c r="AA81" s="41" t="inlineStr">
        <is>
          <t>편입 후 (매수자 ㈜카카오브이엑스는 ㈜카카오게임즈의 주요 종속회사로 ㈜카카오 연결 종속회사 — 카카오게임즈 2020.09 분기보고서 20201116001318 '주요 종속회사인 ㈜카카오브이엑스', 카카오VX 2021 감사보고서상 지배기업 카카오게임즈 65.19%·최상위지배기업 ㈜카카오. 대상 (유)가승개발도 2020-11 1차 50% 취득으로 이미 카카오VX 종속기업)</t>
        </is>
      </c>
      <c r="AB81" s="41" t="inlineStr">
        <is>
          <t>완료 (2021-02-16)</t>
        </is>
      </c>
      <c r="AC81" s="41" t="inlineStr">
        <is>
          <t>1,800,000,000원 (2차 10,000좌 × 180,000원/좌, ㈜더블트리에셋 → ㈜카카오브이엑스, 변동일 2021-02-16 — 2021-02-22 공정거래법 '최대주주 등의 주식보유 변동' 공시, 카카오 측 20210222001995·GS 측 20210222001275). 참고: 카카오VX 회계상 취득원가는 2,074,257,080원(2021 별도 감사보고서 종속기업투자 '취득' 2,074,257천원 = 2021 연결 현금흐름표 '비지배지분의 취득' 2,074,257,080원)으로 공시 거래대금보다 274,257,080원 많으나 내역 설명 없음. 2020-11-16 공시 총 취득금액 7,800,000,000원(110,000좌) = 1차 6,000,000,000원 + 2차 1,800,000,000원</t>
        </is>
      </c>
      <c r="AD81" s="41" t="inlineStr">
        <is>
          <t>원자료와 일치 (1,800,000,000원 ÷ 1,102.24원/USD, Yahoo Finance KRW=X 2021-02-16 종가 = 1.63; 원자료 1.62. 회계상 취득원가 2,074,257,080원으로 환산하면 1.88)</t>
        </is>
      </c>
      <c r="AE81" s="41" t="inlineStr">
        <is>
          <t>2020-11-16</t>
        </is>
      </c>
      <c r="AF81" s="41" t="inlineStr">
        <is>
          <t>기준 분류 유지: 카카오VX는 1차로 2020-12-21 ㈜더블트리에셋으로부터 가승개발 100,000좌(50%)를 60억원(60,000원/좌)에 취득(DART 20201228000353)해 지배력을 얻고 2020년 말 연결(2020 연결감사보고서 '당기 중 지배력 획득을 통한 종속기업으로 편입', 지분율 50%)했으며, 이 거래는 같은 이사회 결의(2020-11-09, 2020-11-16 공시)에 따른 2차 분할 취득 10,000좌(5%)로 50%→55%. 경영권은 1차에서 이미 얻었으므로 '단계적 경영권 인수'가 아님. 매도자 확인: 원자료 sellers는 '-'이나 2021-02-22 '최대주주 등의 주식보유 변동' 공시(20210222001995·20210222001275)상 직접 매도자는 그룹 밖 ㈜더블트리에셋이며, 더블트리에셋은 하루 전 2021-02-15 ㈜승산(GS 계열)에게서 같은 10,000좌를 6억원(60,000원/좌)에 사서 2021-02-16 카카오VX에 18억원(180,000원/좌)에 넘김. 금액: 공시 거래대금 1,800,000,000원으로 원자료(KRW 1.8bn, USD 1.62mm)와 일치. 카카오VX 회계상 취득원가는 2,074,257,080원(2021 별도 감사보고서·연결 현금흐름표)으로 274,257,080원 많으나 감사보고서에 내역 설명 없음. 연결상 비지배지분 379,465,537원 감소, 차액 1,694,791,543원은 지배기업 소유주지분에서 차감(2021 연결 자본변동표 '종속기업의 추가 취득'). 날짜: 실제 취득일 2021-02-16, 원자료 날짜 2021-02-22는 위 주식보유 변동 공시일. 최초 공식 발표는 1·2차 일정을 함께 밝힌 2020-11-16 공시</t>
        </is>
      </c>
      <c r="AG81" s="41" t="inlineStr">
        <is>
          <t>K043과 같은 인수의 2단계(K043 = 2020-11-16 공시된 55%·78억원 전체 결정, 1차 50%는 2020-12-21 ㈜더블트리에셋으로부터 60억원·60,000원/좌에 취득, DART 20201228000353). 이중 집계 주의: K043 원자료 value 7.04(=78억원)에 이 2차 5% 대금 18억원이 이미 들어 있으므로 K043과 K048을 합산하면 2차분이 두 번 잡힘. K044(원자료: Double Tree Asset이 NXC로부터 가승개발 50%를 60억원·60,000원/좌에 취득, 2020-11-12)는 중간 경유 거래로 보임: 더블트리에셋은 보유하던 50%를 2020-12-21 같은 단가로 카카오VX에 넘겼고(20201228000353), 2차 5%도 2021-02-15 승산에게서 60,000원/좌에 사서 다음 날 카카오VX에 180,000원/좌에 넘김(20210222001275). 즉 카카오VX의 55%는 모두 더블트리에셋을 거쳐 왔고, 승산은 45%를 계속 보유. 2차 단가가 1차의 3배인 이유는 공시에 없음. 딜사이트는 카카오VX가 가승개발 관련 대여금 100억원도 함께 취득해 실제 인수대금이 178억원이라고 보도(1차 거래 관련). 가승개발은 유한회사로 DART에 자체 감사보고서가 없고(dart.py search 01161070, 2015~2025 결과 없음), 그룹 공정거래법 공시('최대주주 등의 주식보유 변동' 2020-12-28·2021-02-22)에만 나옴. 개발 예정 골프장의 이름·위치는 공시·감사보고서·검색 기사에서 확인하지 못함. 2025년 말까지 매출 0원으로 골프장 개장 흔적 없음</t>
        </is>
      </c>
      <c r="AH81" s="41" t="inlineStr">
        <is>
          <t>㈜카카오브이엑스(카카오VX; ㈜카카오게임즈의 주요 종속회사, 비상장 — ㈜카카오의 손자회사)</t>
        </is>
      </c>
      <c r="AI81" s="41" t="inlineStr">
        <is>
          <t>"사업 확장" (타법인주식및출자증권취득결정 공시 '취득목적', 2020-11-16) / "실외골프장 사업까지 야심찬 도전이 시작된 셈이다" (딜사이트 2020-12 보도, 기자 평가)</t>
        </is>
      </c>
      <c r="AJ81" s="41" t="inlineStr">
        <is>
          <t>골프시뮬레이터(스크린골프) 장비·소프트웨어 개발·판매와 골프장 위탁운영(카카오게임즈 2020.09 분기보고서: '골프시뮬레이터 장비 및 소프트웨어를 개발하여 판매하는 한편 오프라인 골프장과 위탁계약을 체결하고 직접 골프장을 운영'), 카카오골프예약, 스마트홈트. 카카오VX 2020 연결 매출 57,249백만원 중 제품매출 32,997(57.6%), 서비스매출 9,439, 상품매출 6,941, 골프장매출 6,497(11.3%), 용역 1,061, 기타 313(백만원)</t>
        </is>
      </c>
      <c r="AK81" s="41" t="inlineStr">
        <is>
          <t>인접</t>
        </is>
      </c>
      <c r="AL81" s="41" t="inlineStr">
        <is>
          <t>대상은 매출이 없는 골프장 개발·건설 회사(주요사업 '골프장 운영 건설사업'). 카카오VX는 이미 골프장 위탁운영으로 골프장매출(2020년 11.3%)을 내고 있어 같은 골퍼 고객군·골프 가치사슬 안에서 위탁운영에서 골프장 보유·개발로 넓히는 거래이므로 인접. 그룹 정점 ㈜카카오(플랫폼·콘텐츠) 기준이나 직계 상장 지배회사 카카오게임즈(게임) 기준으로는 비핵심</t>
        </is>
      </c>
      <c r="AM81" s="41" t="inlineStr">
        <is>
          <t>124,818,383,702원 (㈜카카오브이엑스 별도, 2020-12-31 — 2차 취득(2021-02-16) 직전 회계연도말; 연결 기준 167,403,648,177원). 공시(2020-11-16)에는 총자산 값 없음</t>
        </is>
      </c>
      <c r="AN81" s="41" t="inlineStr">
        <is>
          <t>11,953,970,238,956원 (㈜카카오 연결, 2020-12-31 — 카카오 2020 사업보고서 20210318001373; K063 기록과 같은 출처·값)</t>
        </is>
      </c>
      <c r="AO81" s="41" t="inlineStr">
        <is>
          <t>계산: 1.44 (1,800,000,000원 ÷ 카카오VX 별도 자산총계 124,818,383,702원, 2020-12-31). 회계상 취득원가 2,074,257,080원 기준이면 1.66</t>
        </is>
      </c>
      <c r="AP81" s="41" t="inlineStr">
        <is>
          <t>계산: 2.84 (1,800,000,000원 ÷ 카카오VX 별도 자본총계 63,468,708,348원, 2020-12-31; 회계상 취득원가 2,074,257,080원 기준이면 3.27). 참고: 2020-11-16 공시의 이사회 결의일 기준 자기자본 12,584,937,633원으로 나누면 14.30; 공시의 61.98%는 55% 전체 78억원 기준(K043)</t>
        </is>
      </c>
      <c r="AQ81" s="41" t="inlineStr">
        <is>
          <t>계산: 3,547,615,393,350원 (상장 지배회사 카카오게임즈 2020-11-13 종가 48,150원 × 2020-09-30 발행주식총수 73,678,409주 — 분기보고서 20201116001318). 참고: 2차 취득 직전 거래일 2021-02-15 종가 55,700원 기준 약 4,103,887,381,300원(같은 발행주식수 사용). 카카오게임즈는 상장 후 분할 없어 Yahoo 종가를 그대로 사용</t>
        </is>
      </c>
      <c r="AR81" s="41" t="inlineStr">
        <is>
          <t>거래 금액은 2021-02-22 주식보유 변동 공시의 거래대금 1,800,000,000원(카카오VX 2021 감사보고서의 회계상 취득원가 2,074,257,080원 기준 비율은 참고로 병기). 총자산·자본은 카카오VX 2021 별도 감사보고서(20220331002684)의 전기(2020-12-31) 값, 연결 총자산은 2020 연결감사보고서(20210402000671). ㈜카카오 총자산은 2020 사업보고서. 시가총액은 Yahoo Finance 293490.KQ 일별 종가와 카카오게임즈 3분기보고서 발행주식수로 계산. 기준일은 최초 공시(2020-11-16) 직전 거래일 2020-11-13</t>
        </is>
      </c>
      <c r="AS81" s="41" t="inlineStr">
        <is>
          <t>KOSDAQ:293490</t>
        </is>
      </c>
      <c r="AT81" s="41" t="inlineStr">
        <is>
          <t>인수 주체 카카오VX는 비상장이라 직계 상장 지배회사 카카오게임즈(2020-09-10 코스닥 상장)를 씀. 그룹 정점 ㈜카카오는 KRX:035720. 대상 (유)가승개발은 비상장 유한회사라 종목코드 없음. 다만 2차 취득은 카카오VX의 주요사항 공시 없이 2021-02-22 공정거래법 주식보유 변동 공시로만 알려졌고, 금액(18억원)도 카카오게임즈 시가총액(2020-11-13 기준)의 약 0.05%라 이벤트 분석 신호는 매우 약함</t>
        </is>
      </c>
      <c r="AU81" s="41" t="inlineStr">
        <is>
          <t>2020-11-16 DART '타법인주식및출자증권취득결정'(카카오VX, 공정거래법 공시, 20201116001233) — 1차(100,000좌, 2020-11-20 예정)와 2차(10,000좌, 2021-02-15 예정) 분할 취득 일정을 처음 공개. 2차 완료(2021-02-16)는 2021-02-22 공정거래법 '최대주주 등의 주식보유 변동' 공시(카카오 측 20210222001995, GS 측 20210222001275)로 처음 알려짐(원자료 날짜 2021-02-22와 같음). 언론은 딜사이트 2020-12 보도(55%·78억원)</t>
        </is>
      </c>
      <c r="AV81" s="41" t="inlineStr">
        <is>
          <t>2016-01: NXC가 승산(GS 창업주 일가 허완구 회장 일가 소유)과 함께 골프장 사업용 회사 가승개발에 공동 지분투자(비즈워치 2017-09-06); 2017-09: 가승개발 등기이사에 허인영 대표(승산)·김정주 측근 등, 사업목적은 골프장 운영 건설사업 등; 2017-09: 카카오게임즈가 마음골프(현 카카오VX) 인수 발표(K016); 2017~2019: 가승개발 매출 0원, 당기순손실 2017 -116·2018 -141·2019 -465백만원, 자산총계 2019말 15,208백만원(공시 요약재무); 2020-11-09: 카카오VX 이사회가 가승개발 110,000좌(55%)를 78억원에 2회 나눠 취득하기로 결의, 2020-11-16 공시(취득목적 '사업 확장'); 2020-11 무렵: ㈜더블트리에셋이 가승개발 50% 보유(원자료 K044상 NXC로부터 2020-11 취득); 2020-12-21: 1차 100,000좌(50%)를 ㈜더블트리에셋으로부터 60억원(60,000원/좌)에 취득해 종속기업 편입(DART 20201228000353), 딜사이트는 대여금 100억원 함께 취득 보도; 2020-12-31: 가승개발 자산 83,636·부채 75,650·자본 7,986백만원, 카카오VX의 가승개발 채권 38,127백만원; 2021-02-15: ㈜더블트리에셋이 ㈜승산에게서 가승개발 10,000좌(5%)를 6억원(60,000원/좌)에 취득(승산 50%→45%, DART 20210222001275)</t>
        </is>
      </c>
      <c r="AW81" s="41" t="inlineStr">
        <is>
          <t>2021-02-16: 2차 10,000좌(5%)를 ㈜더블트리에셋으로부터 18억원(180,000원/좌)에 추가 취득, 지분 55%(DART 20210222001995; 회계상 취득원가 2,074,257천원); 2021~2025: 가승개발 매출 매년 0원, 당기순손실 2021 -3,564·2022 -4,273·2023 -4,411·2024 -4,032·2025 -4,620백만원, 자본총계 2021 4,422 → 2022 148 → 2023 -4,263 → 2024 -8,295 → 2025 -12,916백만원(자본잠식), 카카오VX의 가승개발 채권 2021 40,841 → 2023 52,063 → 2024 55,627 → 2025 61,371백만원; 2024-09: 뮤렉스파트너스가 카카오VX 경영권 지분 인수 추진 보도(딜사이트); 2024-12-31: 카카오VX 지분 55% 유지(2024 연결감사보고서); 2025-10-01: 카카오게임즈 이사회가 카카오VX 지분 100%를 카카오인베스트먼트 자회사 IVG에 매각 의결(메트로신문 2025-10-02, 2,100억원); 2025-10-15: 카카오VX 지분 100%(4,503,179주)가 카카오게임즈에서 ㈜아이브이쥐로 이전, 금액 209,996,746천원(DART 20251017000531) — 가승개발은 카카오VX 아래 그대로 카카오 그룹 안에 남음; 2025-12-31: 카카오VX의 가승개발 지분 55% 유지, 투자주식 장부가 8,074,257천원 그대로(2025 연결·별도 감사보고서 20260407003027·20260407003025, 카카오VX 지배기업은 ㈜아이브이쥐)</t>
        </is>
      </c>
      <c r="AX81" s="41" t="inlineStr">
        <is>
          <t>확인 안 됨 (카카오VX 별도 감사보고서 2021(20220331002684)·2024(20250411001204)·2025(20260407003025)에서 가승개발 종속기업투자 장부가 8,074,257천원이 2021·2023·2024·2025 말 그대로이고 손상 열 없음 — 종속기업투자주식손상차손 2024 3,991,674천원은 ㈜비글, 2025 2,577,960천원은 FRIENDSGOLF HOLDINGS VN 건(2025 별도 감사보고서), 2023 약 7,258백만원도 ㈜비글 건(수집 기록). 2020 연결감사보고서 영업권 10,616,508천원이 기초·기말 같아 가승개발 취득으로 영업권 미인식. 2022 감사보고서와 카카오게임즈·㈜카카오 연결 주석은 보지 않음. 가승개발은 2023년 말부터 자본잠식(2025말 자본 -12,916백만원)인데도 투자주식 손상 인식 없음)</t>
        </is>
      </c>
      <c r="AY81" s="41" t="inlineStr">
        <is>
          <t>카카오VX 별도 가승개발 투자주식 장부가 8,074,257천원이 2021~2025 불변</t>
        </is>
      </c>
      <c r="AZ81" s="41" t="inlineStr">
        <is>
          <t>2019: 0원(매출 없음, 2020-11-16 취득결정 공시 요약재무, 단위 백만원); 2020: 미확인 (2020 연결감사보고서 종속기업 요약재무에 매출·당기순손익 모두 '-' 표기 — 지배력 획득(2020-12-21) 뒤 기간만 반영된 것으로 보여 연간 값으로 쓸 수 없음. 2017~2019·2021~2025 모두 매출 0원이라 2020도 매출이 없었을 가능성이 큼)</t>
        </is>
      </c>
      <c r="BA81" s="41" t="inlineStr">
        <is>
          <t>2021: 0원; 2022: 0원; 2025: 0원(2023·2024도 0원) — 매출 없음(종속기업 요약재무의 매출 '-' 표기, 같은 표에 연간 당기순손익이 숫자로 있음)</t>
        </is>
      </c>
      <c r="BB81" s="41" t="inlineStr">
        <is>
          <t>영업이익 미확인. 대신 당기순이익 2019: -465백만원; 2020: 미확인(2020 연결감사보고서 종속기업 요약재무에 '-' 표기)</t>
        </is>
      </c>
      <c r="BC81" s="41" t="inlineStr">
        <is>
          <t>영업이익 미확인. 대신 당기순이익 2021: -3,564백만원; 2022: -4,273백만원; 2025: -4,620백만원(2023: -4,411, 2024: -4,032백만원)</t>
        </is>
      </c>
      <c r="BD81" s="41" t="inlineStr">
        <is>
          <t>가승개발은 유한회사로 DART 자체 감사보고서가 없어 카카오VX 연결감사보고서 주석 '종속기업 요약 재무정보'(K-IFRS, 12월 결산, 원표 단위 천원을 백만원으로 반올림; 2021: 20220331002689, 2023: 20240401000434, 2024: 20250411001210, 2025: 20260407003027)의 자산·부채·자본·매출·당기순이익만 사용. 이 표에는 영업이익이 없음. 2019년 이전 값은 2020-11-16 취득결정 공시의 '발행회사의 요약 재무상황'(단위 백만원, 2019말)</t>
        </is>
      </c>
      <c r="BE81" s="41" t="inlineStr">
        <is>
          <t>확인 안 됨: 카카오게임즈 2020년 4분기 실적 컨퍼런스콜을 다룬 딜사이트 2021-02-08 기사는 카카오VX의 '골프용품 제작, 카카오와 연계한 골프예약시스템 등 신사업 매출'만 언급하고 가승개발·골프장 개발은 언급 없음. 카카오게임즈 IR 원자료(PDF·음성)는 직접 열지 않음</t>
        </is>
      </c>
      <c r="BF81" s="40" t="inlineStr">
        <is>
          <t>완료</t>
        </is>
      </c>
      <c r="BG81" s="40" t="inlineStr">
        <is>
          <t>2026-10-26</t>
        </is>
      </c>
    </row>
    <row r="82" ht="72" customHeight="1">
      <c r="A82" s="40" t="inlineStr">
        <is>
          <t>K049</t>
        </is>
      </c>
      <c r="B82" s="40" t="inlineStr">
        <is>
          <t>Kakao</t>
        </is>
      </c>
      <c r="C82" s="40" t="inlineStr">
        <is>
          <t>2021-03-17</t>
        </is>
      </c>
      <c r="D82" s="41" t="inlineStr">
        <is>
          <t>Feelyeon Management Co. Ltd.</t>
        </is>
      </c>
      <c r="E82" s="40" t="n">
        <v>103</v>
      </c>
      <c r="F82" s="40" t="inlineStr">
        <is>
          <t>False</t>
        </is>
      </c>
      <c r="G82" s="40" t="inlineStr">
        <is>
          <t>K049</t>
        </is>
      </c>
      <c r="H82" s="40" t="inlineStr">
        <is>
          <t>MA①</t>
        </is>
      </c>
      <c r="I82" s="40" t="inlineStr">
        <is>
          <t>MA①</t>
        </is>
      </c>
      <c r="J82" s="40" t="inlineStr">
        <is>
          <t>같음</t>
        </is>
      </c>
      <c r="K82" s="40" t="inlineStr">
        <is>
          <t>있음</t>
        </is>
      </c>
      <c r="L82" s="40" t="inlineStr">
        <is>
          <t>일치</t>
        </is>
      </c>
      <c r="M82" s="40" t="inlineStr">
        <is>
          <t>편입 후</t>
        </is>
      </c>
      <c r="N82" s="40" t="inlineStr">
        <is>
          <t>Closed</t>
        </is>
      </c>
      <c r="O82" s="42" t="n">
        <v>9.9</v>
      </c>
      <c r="P82" s="41" t="inlineStr">
        <is>
          <t>Kakao Corp. (KOSE:A035720)</t>
        </is>
      </c>
      <c r="Q82" s="41" t="inlineStr">
        <is>
          <t>-</t>
        </is>
      </c>
      <c r="R82" s="41" t="inlineStr">
        <is>
          <t>Kakao Corp. (KOSE:A035720) acquired 80% stake in Feelyeon Management Co. Ltd for KRW 11.2 billion in the year 2020.</t>
        </is>
      </c>
      <c r="S82" s="41" t="inlineStr">
        <is>
          <t>Music &amp; Fan Entertainment</t>
        </is>
      </c>
      <c r="T82" s="41" t="inlineStr">
        <is>
          <t>Music / Artist Management</t>
        </is>
      </c>
      <c r="U82" s="41" t="inlineStr">
        <is>
          <t>MA-1 그룹이 매수자</t>
        </is>
      </c>
      <c r="V82" s="41" t="inlineStr">
        <is>
          <t>과반 인수(≥50%)</t>
        </is>
      </c>
      <c r="W82" s="41" t="inlineStr">
        <is>
          <t>MA① 경영권 인수</t>
        </is>
      </c>
      <c r="X82" s="41" t="n"/>
      <c r="Y82" s="40" t="inlineStr">
        <is>
          <t>False</t>
        </is>
      </c>
      <c r="Z82" s="41" t="inlineStr">
        <is>
          <t>MA① 경영권 인수</t>
        </is>
      </c>
      <c r="AA82" s="41" t="inlineStr">
        <is>
          <t>편입 후 (인수 주체 ㈜카카오페이지는 거래 당시 ㈜카카오의 연결 종속회사. 카카오 2020 사업보고서 연결주석 (주8) '㈜카카오페이지의 종속기업', 2020말 카카오 지분 63.28%, 접수번호 20210318001373·20210401000639)</t>
        </is>
      </c>
      <c r="AB82" s="41" t="inlineStr">
        <is>
          <t>완료 (2020년 3분기 중 지배력 획득. 정확한 거래종결일 미확인. 공정위 계열편입일 2020-10-05)</t>
        </is>
      </c>
      <c r="AC82" s="41" t="inlineStr">
        <is>
          <t>11,202,750,000원 (보통주 3,447주, 지분 80.01%, 전액 현금 이전대가, 주당 약 3,250,000원)</t>
        </is>
      </c>
      <c r="AD82" s="41" t="inlineStr">
        <is>
          <t>원자료와 일치 (11,202.75백만원 ÷ 원자료 9.9 = 약 1,132원/달러로 2020년 3분기 환율 범위와 맞음)</t>
        </is>
      </c>
      <c r="AE82" s="41" t="inlineStr">
        <is>
          <t>2020-11-16 (공식 발표·보도자료 없음. 최초로 확인된 공개 문서인 카카오 2020년 3분기 분기보고서 제출일, 접수번호 20201116001873)</t>
        </is>
      </c>
      <c r="AF82" s="41" t="inlineStr">
        <is>
          <t>기준 분류 유지: 카카오페이지가 지분 0%에서 80.01%를 한 번에 취득해 종속기업으로 편입(카카오페이지 2020 연결감사보고서 사업결합 주석). 다만 원자료의 매수자 'Kakao Corp.'는 틀림. 실제 인수 주체는 자회사 ㈜카카오페이지(현 카카오엔터테인먼트). 원자료 date 2021-03-17은 카카오 2020 사업보고서 공개 시점으로 보이며 실제 취득은 2020년 3분기. 금액·지분율(80%)은 원자료 설명란과 일치.</t>
        </is>
      </c>
      <c r="AG82" s="41" t="inlineStr">
        <is>
          <t>원자료 분류 'Music / Artist Management'는 틀림: 필연매니지먼트는 음악·아티스트 매니지먼트사가 아니라 웹소설·전자책 CP(업종 J5819 기타 인쇄물 출판업, 대표품목 전자책; 기업집단현황공시). 사명의 'Management' 때문에 오분류된 것으로 보인다. 같은 event_group의 K050(㈜인타임 70%)과 K051(Page Lab, 2.98백만달러)은 같은 시기 카카오페이지의 웹소설 CP 연쇄 인수에 속한다. 추정: K051은 이전대가 3,370,000천원(약 2.98백만달러)인 ㈜파괴연구소(79%)일 가능성이 크다(카카오 2020 사업보고서 사업결합 표). 공식 발표·보도자료·언론 보도를 찾지 못했다(한국어 검색 3회). 거래 전 2개 회계연도(2018·2019) 실적은 외부감사 대상이 아니어서 DART에 감사보고서가 없고 미확인. 인수 연도 2020 연간 실적은 매출 6,442백만원, 영업이익 437백만원(별도, 2021 기업집단현황공시). 잔여 지분에는 '투자계약 체결 후 5년이 되는 날 이후' 약정 상대방이 매각의사를 표명하면 합의 가격에 매수할 의무(풋옵션)가 있었다. 카카오 연결 수준(지배회사 장부)의 영업권 손상은 별도로 추적하지 않았다(카카오엔터테인먼트 연결 기준만 확인).</t>
        </is>
      </c>
      <c r="AH82" s="41" t="inlineStr">
        <is>
          <t>㈜카카오페이지(카카오 자회사, 비상장. 2021-03 카카오M과 합병해 ㈜카카오엔터테인먼트로 사명 변경)</t>
        </is>
      </c>
      <c r="AI82" s="41" t="inlineStr">
        <is>
          <t>미확인 (주요사항보고서·보도자료 없음. 후속 거래 공시의 목적 문장으로 대신: "웹툰 및 웹소설 인프라 확대" (2021-06-11 필연매니지먼트 타법인주식취득결정, 스튜디오하바나 인수 목적))</t>
        </is>
      </c>
      <c r="AJ82" s="41" t="inlineStr">
        <is>
          <t>모바일 웹툰·웹소설 유료 콘텐츠 플랫폼 '카카오페이지' 운영과 스토리 IP 사업(2010-07 '모바일 콘텐츠의 소프트웨어 개발 및 판매'로 설립; 2019 연결 영업수익 359,064백만원; 카카오페이지 2020 연결감사보고서)</t>
        </is>
      </c>
      <c r="AK82" s="41" t="inlineStr">
        <is>
          <t>인접</t>
        </is>
      </c>
      <c r="AL82" s="41" t="inlineStr">
        <is>
          <t>대상회사는 카카오페이지 플랫폼에 웹소설·전자책을 공급하는 CP(제작사)로, 플랫폼 회사가 공급 콘텐츠 회사를 인수한 수직계열화다. 카카오페이지는 이미 삼양씨앤씨·다온크리에이티브·알에스미디어 등 CP를 보유하고 있었다. 그룹 정점 ㈜카카오 기준으로도 콘텐츠 부문(유료콘텐츠)에 공급되는 영역이라 인접.</t>
        </is>
      </c>
      <c r="AM82" s="41" t="inlineStr">
        <is>
          <t>377,571,627,784원 (㈜카카오페이지 연결, 2019-12-31 직전 회계연도말; 카카오페이지 2020 연결감사보고서 비교 표시)</t>
        </is>
      </c>
      <c r="AN82" s="41" t="inlineStr">
        <is>
          <t>8,737,255,755,774원 (㈜카카오 연결, 2019-12-31; 카카오 2020 사업보고서 요약재무정보)</t>
        </is>
      </c>
      <c r="AO82" s="41" t="inlineStr">
        <is>
          <t>계산: 11,202,750,000 / 377,571,627,784 (카카오페이지 2019말 연결 총자산) = 2.97% (카카오 연결 총자산 대비 0.13%)</t>
        </is>
      </c>
      <c r="AP82" s="41" t="inlineStr">
        <is>
          <t>계산: 11,202,750,000 / 315,857,129,372 (카카오페이지 2019말 연결 자본총계, 비지배지분 포함) = 3.55%</t>
        </is>
      </c>
      <c r="AQ82" s="41" t="inlineStr">
        <is>
          <t>계산: 365,500원 × 88,247,819주 = 32,254,577,844,500원(약 32.25조원). 카카오 2020-11-13 종가(Yahoo Finance 조정 종가 73,100원 × 5, 2021-04 액면분할 5:1 되돌림) × 2020-09-30 발행주식 총수(카카오 2020년 3분기 분기보고서) (인수 주체 카카오페이지는 비상장이라 상장 지배회사 카카오 기준)</t>
        </is>
      </c>
      <c r="AR82" s="41" t="inlineStr">
        <is>
          <t>공식 발표일이 없어 규모 기준일은 직전 회계연도말(2019-12-31)로 두었다. 카카오페이지 총자산·자본은 카카오페이지 2020 연결감사보고서(20210401000639)의 전기 수치, 카카오 총자산은 카카오 2020 사업보고서(20210318001373) 요약재무정보. 시가총액은 최초 공개 문서(2020-11-16 분기보고서) 직전 거래일 2020-11-13 기준.</t>
        </is>
      </c>
      <c r="AS82" s="41" t="inlineStr">
        <is>
          <t>KRX:035720</t>
        </is>
      </c>
      <c r="AT82" s="41" t="inlineStr">
        <is>
          <t>인수 주체 ㈜카카오페이지는 비상장이므로 상장 지배회사 ㈜카카오. 대상회사 필연매니지먼트는 비상장(종목코드 없음). 공식 발표가 없고 거래 규모가 카카오 시가총액의 약 0.03%여서 주가 이벤트 분석에는 부적합하다.</t>
        </is>
      </c>
      <c r="AU82" s="41" t="inlineStr">
        <is>
          <t>2020-11-16 카카오 2020년 3분기 분기보고서(DART)에 '당분기 중 지배력 획득을 통한 종속기업으로 편입'으로 처음 기재. 그보다 앞선 보도·조회공시는 찾지 못함.</t>
        </is>
      </c>
      <c r="AV82" s="41" t="inlineStr">
        <is>
          <t>2018-08: ㈜필연매니지먼트 설립(2018-08-23, 대표 정세현; 카카오 분기보고서는 설립 2018.09로 기재), 웹소설·전자책 출판(업종 J5819 기타 인쇄물 출판업); 2018~2019: 실적 미확인(외부감사 대상 아님); 2020년 3분기: ㈜카카오페이지가 보통주 3,447주(80.01%)를 11,202,750천원(현금)에 취득. 취득일 식별가능순자산 3,033,587천원, 비지배지분 606,295천원, 영업권 8,775,458천원(3분기보고서 잠정 영업권 9,829,536천원); 잔여 지분 19.99%는 대표 정세현 보유, 5년 뒤 풋옵션 약정; 2020-10-05: 카카오 기업집단 계열회사 편입(지분취득)</t>
        </is>
      </c>
      <c r="AW82" s="41" t="inlineStr">
        <is>
          <t>2020-12: FY2020 연간 매출 6,442백만원, 영업이익 437백만원(별도); 2021-03: 카카오페이지가 카카오M과 합병해 카카오엔터테인먼트(KE)로 출범(KE 2021 연결감사보고서 '구, 주식회사 카카오페이지'); 2021-06-04: 이사회에서 ㈜스튜디오하바나 지분 100%를 30억원(현금 및 주식교부)에 취득 결정(목적 '웹툰 및 웹소설 인프라 확대'), 같은 날 제3자배정 유상증자 431주(주당 3,250,580원, 1,401백만원) 결정 → 2021-06-08 KE 지분 80.01%→72.74% 희석; 2021-07-16: 스튜디오하바나 흡수합병 결정 공시(KE 2021 연결에서 합병으로 연결제외, 영업권 3,030,876천원 증가 → 11,806,334천원); 2023: KE 연결 영업권 손상 108,243천원; 2024: KE 연결 영업권 잔액 11,698,091천원 전액 손상, 필연 별도 당기순손실 2,942백만원(기타비용 3,281백만원); 2025-12-31: KE 지분 72.7% 유지; 2026: KE가 잔여 지분을 취득해 100% 보유(취득 시점·금액 미확인); 2026-08-12: 이사회에서 ㈜삼양씨앤씨가 ㈜인타임·㈜필연매니지먼트를 흡수합병하기로 결정(무증자 합병, 합병기일 2026-10-01 예정, 존속법인 삼양씨앤씨, 대표 차성택; 완료 여부 미확인)</t>
        </is>
      </c>
      <c r="AX82" s="41" t="inlineStr">
        <is>
          <t>있음 (카카오엔터테인먼트 연결 기준 영업권 손상: 2023년 108,243천원, 2024년 11,698,091천원(잔액 전액); 누계 11,806,334천원으로 스튜디오하바나 분 3,030,876천원 포함 전액 손상. KE 2023·2024 연결감사보고서 영업권 현금창출단위 표, 접수번호 20240329003124·20250328002113. 카카오 연결 수준은 확인 안 함)</t>
        </is>
      </c>
      <c r="AY82" s="41" t="inlineStr">
        <is>
          <t>수집·검토 기록에 인수 뒤 손상이 적혀 있음</t>
        </is>
      </c>
      <c r="AZ82" s="41" t="inlineStr">
        <is>
          <t>2018: 미확인; 2019: 미확인 (참고: 인수 연도 2020 연간 6,442백만원, 별도)</t>
        </is>
      </c>
      <c r="BA82" s="41" t="inlineStr">
        <is>
          <t>2021: 8,384백만원; 2022: 10,639백만원; 2025: 8,072백만원 (참고 2023: 7,900백만원; 2024: 8,449백만원)</t>
        </is>
      </c>
      <c r="BB82" s="41" t="inlineStr">
        <is>
          <t>2018: 미확인; 2019: 미확인 (참고: 인수 연도 2020 연간 437백만원, 별도)</t>
        </is>
      </c>
      <c r="BC82" s="41" t="inlineStr">
        <is>
          <t>2021: 919백만원; 2022: 178백만원; 2025: 688백만원 (참고 2023: -113백만원; 2024: 351백만원, 당기순이익 2024 -2,942백만원)</t>
        </is>
      </c>
      <c r="BD82" s="41" t="inlineStr">
        <is>
          <t>공정거래법상 '대규모기업집단 소속회사에 대한 현황 공시' 1.(3) 회사 손익현황(직전 사업연도, 별도, 백만원, 12월 결산): FY2020 20210531001208, FY2021 20220530000792, FY2022 20230530000677, FY2023 20240530000501, FY2024 20250530000148, FY2025 20260529001327. 2021년부터 스튜디오하바나 합병분 포함. KE 연결감사보고서 종속기업 요약재무정보의 매출(FY2021 8,485,186천원 등)과 소폭 다르며, 영업이익이 있는 기업집단 공시 값을 택했다. KE 2020 요약재무정보의 매출 3,080,472천원은 연결 편입 이후분만이다.</t>
        </is>
      </c>
      <c r="BE82" s="41" t="inlineStr">
        <is>
          <t>미확인 (카카오 2020년 3분기 실적 보도자료(2020-11-05)에 카카오페이지의 CP 인수 언급 없음. 카카오 IR에는 어닝콜 녹취록이 없고, 이 거래를 다룬 어닝콜 기사도 찾지 못함)</t>
        </is>
      </c>
      <c r="BF82" s="40" t="inlineStr">
        <is>
          <t>부분</t>
        </is>
      </c>
      <c r="BG82" s="40" t="inlineStr">
        <is>
          <t>2026-10-26</t>
        </is>
      </c>
    </row>
    <row r="83" ht="72" customHeight="1">
      <c r="A83" s="40" t="inlineStr">
        <is>
          <t>K050</t>
        </is>
      </c>
      <c r="B83" s="40" t="inlineStr">
        <is>
          <t>Kakao</t>
        </is>
      </c>
      <c r="C83" s="40" t="inlineStr">
        <is>
          <t>2021-03-17</t>
        </is>
      </c>
      <c r="D83" s="41" t="inlineStr">
        <is>
          <t>In Time Co. Ltd</t>
        </is>
      </c>
      <c r="E83" s="40" t="n">
        <v>83</v>
      </c>
      <c r="F83" s="40" t="inlineStr">
        <is>
          <t>False</t>
        </is>
      </c>
      <c r="G83" s="40" t="inlineStr">
        <is>
          <t>K049</t>
        </is>
      </c>
      <c r="H83" s="40" t="inlineStr">
        <is>
          <t>MA①</t>
        </is>
      </c>
      <c r="I83" s="40" t="inlineStr">
        <is>
          <t>MA①</t>
        </is>
      </c>
      <c r="J83" s="40" t="inlineStr">
        <is>
          <t>같음</t>
        </is>
      </c>
      <c r="K83" s="40" t="inlineStr">
        <is>
          <t>있음</t>
        </is>
      </c>
      <c r="L83" s="40" t="inlineStr">
        <is>
          <t>일치</t>
        </is>
      </c>
      <c r="M83" s="40" t="inlineStr">
        <is>
          <t>편입 후</t>
        </is>
      </c>
      <c r="N83" s="40" t="inlineStr">
        <is>
          <t>Closed</t>
        </is>
      </c>
      <c r="O83" s="42" t="n">
        <v>14.84</v>
      </c>
      <c r="P83" s="41" t="inlineStr">
        <is>
          <t>Kakao Corp. (KOSE:A035720)</t>
        </is>
      </c>
      <c r="Q83" s="41" t="inlineStr">
        <is>
          <t>-</t>
        </is>
      </c>
      <c r="R83" s="41" t="inlineStr">
        <is>
          <t>Kakao Corp. (KOSE:A035720) acquired Intime Co., Ltd. for KRW 16.8 billion in the year 2020.</t>
        </is>
      </c>
      <c r="S83" s="41" t="inlineStr">
        <is>
          <t>Story IP Platforms</t>
        </is>
      </c>
      <c r="T83" s="41" t="inlineStr">
        <is>
          <t>Story / Webtoon / Web Novel Platform</t>
        </is>
      </c>
      <c r="U83" s="41" t="inlineStr">
        <is>
          <t>MA-1 그룹이 매수자</t>
        </is>
      </c>
      <c r="V83" s="41" t="inlineStr">
        <is>
          <t>지분율 미기재(대개 100%·사업양수)</t>
        </is>
      </c>
      <c r="W83" s="41" t="inlineStr">
        <is>
          <t>MA① 경영권 인수</t>
        </is>
      </c>
      <c r="X83" s="41" t="n"/>
      <c r="Y83" s="40" t="inlineStr">
        <is>
          <t>False</t>
        </is>
      </c>
      <c r="Z83" s="41" t="inlineStr">
        <is>
          <t>MA① 경영권 인수</t>
        </is>
      </c>
      <c r="AA83" s="41" t="inlineStr">
        <is>
          <t>편입 후 (인수 주체 ㈜카카오페이지는 거래 당시 ㈜카카오의 연결 종속회사. 카카오 2020 사업보고서 연결주석 (주8) '㈜카카오페이지의 종속기업', 2020말 카카오 지분 63.28%, 접수번호 20210318001373·20210401000639)</t>
        </is>
      </c>
      <c r="AB83" s="41" t="inlineStr">
        <is>
          <t>완료 (2020년 3분기 중 지배력 획득. 정확한 거래종결일 미확인. 공정위 계열편입일 2020-11-02, 카카오페이지 측 기타비상무이사 선임 2020-09-28)</t>
        </is>
      </c>
      <c r="AC83" s="41" t="inlineStr">
        <is>
          <t>16,800,000,000원 (보통주 28,000주, 지분 70.00%, 전액 현금 이전대가, 주당 600,000원)</t>
        </is>
      </c>
      <c r="AD83" s="41" t="inlineStr">
        <is>
          <t>원자료와 일치 (16,800백만원 ÷ 원자료 14.84 = 약 1,132원/달러로 2020년 3분기 환율 범위와 맞음)</t>
        </is>
      </c>
      <c r="AE83" s="41" t="inlineStr">
        <is>
          <t>2020-11-16 (공식 발표·보도자료 없음. 최초로 확인된 공개 문서인 카카오 2020년 3분기 분기보고서 제출일, 접수번호 20201116001873)</t>
        </is>
      </c>
      <c r="AF83" s="41" t="inlineStr">
        <is>
          <t>기준 분류 유지: 카카오페이지가 지분 0%에서 70.00%를 한 번에 취득해 종속기업으로 편입(카카오페이지 2020 연결감사보고서 사업결합 주석). 원자료에 없던 지분율은 70.00%로 확인(100%·사업양수 아님). 원자료의 매수자 'Kakao Corp.'는 틀림. 실제 인수 주체는 자회사 ㈜카카오페이지(현 카카오엔터테인먼트). 원자료 date 2021-03-17은 카카오 2020 사업보고서 공개 시점으로 보이며 실제 취득은 2020년 3분기. 금액 168억원은 원자료 설명란과 일치.</t>
        </is>
      </c>
      <c r="AG83" s="41" t="inlineStr">
        <is>
          <t>같은 event_group K049(㈜필연매니지먼트 80.01%)·K051(Page Lab, 추정: ㈜파괴연구소 79%, 이전대가 3,370,000천원)과 함께 2020년 3분기 카카오페이지의 웹소설 CP 연쇄 인수에 속한다. 원자료 분류 'Story / Webtoon / Web Novel Platform'은 대체로 맞지만 인타임은 플랫폼이 아니라 웹소설·전자책 제작사(CP)다(업종 J5819 기타 인쇄물 출판업, 대표품목 전자책; 카카오 3분기보고서는 '교과서및학습서적출판업'으로 기재). 거래 시점 자본잠식 회사였다(2020말 자본총계 -410백만원). 취득일 식별가능순자산이 542,048천원에 불과해 이전대가의 97.7%(16,420,566천원)가 영업권이었고, 그 영업권은 2021~2024년 네 해 동안 15,615,863천원(95.1%)이 손상됐다. 승자의 저주 관점에서 뚜렷한 사례다. 2021-01-15 대표 김명국이 1%(400주)를 주당 600,000원에 추가 취득해 카카오페이지 매입가와 같은 단가였다. 공식 발표·보도자료·언론 보도를 찾지 못했다(한국어 검색 3회). 인수 전 2개 회계연도(2018·2019) 실적은 외부감사 대상이 아니어서 DART에 감사보고서가 없고 미확인. 인수 연도 2020 연간 실적은 매출 7,977백만원, 영업이익 394백만원. 카카오 2020년 3분기 분기보고서 연결주석은 '㈜인타임의 주식 매입과 관련하여 약정 상대방이 보유하고 있는 일부 주식'을 정해진 가격에 매입할 의무를 금융부채로 계상한다고 적었다(잔여 지분 풋옵션). 그러나 카카오 2020 사업보고서의 같은 주석 목록(삼양씨앤씨·다온·사운디스트·네오바자르·알에스미디어·필연·파괴연구소·배틀·크로스픽쳐스)과 카카오페이지 2020 연결감사보고서의 풋옵션 약정 표에는 인타임이 없다. 2020년 4분기 중 약정이 없어졌거나 바뀐 것으로 보이나 경위는 미확인. 카카오 연결 수준의 영업권 손상은 별도로 추적하지 않았다(카카오엔터테인먼트 연결 기준만 확인). [검토 추가] 카카오페이지의 2020년 하반기 타법인주식및출자증권취득결정 공시 4건(2020-07-15 Radish 32,243백만원, 2020-08-27 디앤씨미디어 21,175백만원, 2020-10-05 투유드림 20,000백만원, 2020-10-29 KW북스 34,100백만원)에 인타임은 없다. 인타임 취득가 16,800백만원은 그 공시들에 적힌 카카오페이지 자기자본(약 338,400백만원)의 약 4.96%로, 공시된 4건(5.9~10.1%)보다 작다. 추정: 비상장 대규모기업집단 소속회사의 주식취득 공시 기준에 못 미쳐 공식 공시가 없었던 것으로 보인다(공시 기준 조문은 확인하지 않음). 같은 묶음 K049(필연, 11,203백만원, 약 3.3%)도 공시가 없어 같은 양상이다. 카카오페이지 2020 요약재무정보의 편입 후 매출 3,180,028천원은 FY2020 연간 매출 7,977백만원의 39.9%다(취득 시점이 3분기 중반 무렵이었음을 시사하나 계절성을 몰라 날짜 추정에 쓰지 않음).</t>
        </is>
      </c>
      <c r="AH83" s="41" t="inlineStr">
        <is>
          <t>㈜카카오페이지(카카오 자회사, 비상장. 2021-03 카카오M과 합병해 ㈜카카오엔터테인먼트로 사명 변경)</t>
        </is>
      </c>
      <c r="AI83" s="41" t="inlineStr">
        <is>
          <t>미확인 (주요사항보고서·보도자료·기사 없음. 2026-08 합병 보도의 회사 설명만 확인: "웹툰·웹소설 CP(Content Provider)로, 로맨스 판타지와 무협 등 다양한 장르의 작품을 기획·제작해왔다" (일간스포츠 2026-08-14))</t>
        </is>
      </c>
      <c r="AJ83" s="41" t="inlineStr">
        <is>
          <t>모바일 웹툰·웹소설 유료 콘텐츠 플랫폼 '카카오페이지' 운영과 스토리 IP 사업(2010-07 '모바일 콘텐츠의 소프트웨어 개발 및 판매'로 설립; 2019 연결 영업수익 359,064백만원; 카카오페이지 2020 연결감사보고서)</t>
        </is>
      </c>
      <c r="AK83" s="41" t="inlineStr">
        <is>
          <t>인접</t>
        </is>
      </c>
      <c r="AL83" s="41" t="inlineStr">
        <is>
          <t>대상회사는 카카오페이지 플랫폼에 웹소설·전자책을 공급하는 CP(제작사)로, 플랫폼 회사가 공급 콘텐츠 회사를 인수한 수직계열화다. 카카오페이지는 이미 삼양씨앤씨·다온크리에이티브·알에스미디어 등 CP를 보유하고 있었다. 그룹 정점 ㈜카카오 기준으로도 콘텐츠 부문(유료콘텐츠)에 공급되는 영역이라 인접.</t>
        </is>
      </c>
      <c r="AM83" s="41" t="inlineStr">
        <is>
          <t>377,571,627,784원 (㈜카카오페이지 연결, 2019-12-31 직전 회계연도말; 카카오페이지 2020 연결감사보고서 비교 표시)</t>
        </is>
      </c>
      <c r="AN83" s="41" t="inlineStr">
        <is>
          <t>8,737,255,755,774원 (㈜카카오 연결, 2019-12-31; 카카오 2020 사업보고서 요약재무정보)</t>
        </is>
      </c>
      <c r="AO83" s="41" t="inlineStr">
        <is>
          <t>계산: 16,800,000,000 / 377,571,627,784 (카카오페이지 2019말 연결 총자산) = 4.45% (카카오 연결 총자산 대비 0.19%)</t>
        </is>
      </c>
      <c r="AP83" s="41" t="inlineStr">
        <is>
          <t>계산: 16,800,000,000 / 315,857,129,372 (카카오페이지 2019말 연결 자본총계, 비지배지분 포함) = 5.32%</t>
        </is>
      </c>
      <c r="AQ83" s="41" t="inlineStr">
        <is>
          <t>계산: 365,500원 × 88,247,819주 = 32,254,577,844,500원(약 32.25조원). 카카오 2020-11-13 종가(Yahoo Finance 조정 종가 73,100원 × 5, 2021-04 액면분할 5:1 되돌림) × 2020-09-30 발행주식 총수(카카오 2020년 3분기 분기보고서) (인수 주체 카카오페이지는 비상장이라 상장 지배회사 카카오 기준)</t>
        </is>
      </c>
      <c r="AR83" s="41" t="inlineStr">
        <is>
          <t>공식 발표일이 없어 규모 기준일은 직전 회계연도말(2019-12-31)로 두었다. 카카오페이지 총자산·자본은 카카오페이지 2020 연결감사보고서(20210401000639)의 전기 수치, 카카오 총자산은 카카오 2020 사업보고서(20210318001373) 요약재무정보. 시가총액은 최초 공개 문서(2020-11-16 분기보고서) 직전 거래일 2020-11-13 기준.</t>
        </is>
      </c>
      <c r="AS83" s="41" t="inlineStr">
        <is>
          <t>KRX:035720</t>
        </is>
      </c>
      <c r="AT83" s="41" t="inlineStr">
        <is>
          <t>인수 주체 ㈜카카오페이지는 비상장이므로 상장 지배회사 ㈜카카오. 대상회사 인타임은 비상장(종목코드 없음). 공식 발표가 없고 거래 규모가 카카오 시가총액의 약 0.05%여서 주가 이벤트 분석에는 부적합하다.</t>
        </is>
      </c>
      <c r="AU83" s="41" t="inlineStr">
        <is>
          <t>2020-11-16 카카오 2020년 3분기 분기보고서(DART)에 '당분기 중 지배력 획득을 통한 종속기업으로 편입'으로 처음 기재. 그보다 앞선 보도·조회공시는 찾지 못함.</t>
        </is>
      </c>
      <c r="AV83" s="41" t="inlineStr">
        <is>
          <t>2013-11: ㈜인타임 설립(2013-11-11, 대표 김명국), 전자책·웹소설 출판(업종 J5819 기타 인쇄물 출판업); 2018~2019: 실적 미확인(외부감사 대상 아님); 2020-09-28: 카카오페이지 측 김상민(삼양씨앤씨 기타비상무이사 겸)이 인타임 기타비상무이사로 선임(2020-10-08 등기); 2020년 3분기: ㈜카카오페이지가 보통주 28,000주(70.00%)를 16,800,000천원(현금, 주당 600,000원)에 취득. 취득일 식별가능순자산 542,048천원, 비지배지분 162,614천원, 영업권 16,420,566천원(3분기보고서 잠정 16,753,697천원); 2020-11-02: 카카오 기업집단 계열회사 편입(지분취득)</t>
        </is>
      </c>
      <c r="AW83" s="41" t="inlineStr">
        <is>
          <t>2020-12: FY2020 연간 매출 7,977백만원, 영업이익 394백만원, 자본총계 -410백만원(자본잠식); 2021-01-15: 대표 김명국이 400주(1%)를 주당 600,000원(240백만원)에 취득해 28%→29%, 동일인측 합계 99%; 2021-03: 카카오페이지가 카카오M과 합병해 카카오엔터테인먼트(KE)로 출범; 2021: KE 연결 영업권 손상 5,223,366천원; 2021-09-24: 감사 조성광 해임, 임장렬(스타쉽엔터테인먼트 감사) 선임; 2021-12-31: 기타비상무이사 황인호(전 삼양씨앤씨 기타비상무이사) 해임, 권기수(KE 사내이사) 선임; 2022-06-10: KE로부터 장기차입 2,000백만원(연 4.6%, 만기 2025-06-09, 직전 자기자본 -324백만원); 2022: 영업권 손상 6,050,567천원, 영업손실 211백만원; 2023: 영업권 손상 2,946,344천원; 2024: 영업권 손상 1,395,586천원(잔액 804,703천원), 대표 김선중으로 교체(2025 기업집단현황공시 기준); 2025-09-09: 이사회에서 주주배정 유상증자 결정(공시의 증자 3,300백만원·660,000주·주당 5,000원은 주주 전원 참여를 전제로 한 값). 실제로는 KE만 배정분 462,000주(2,310백만원)를 인수해 발행주식 40,000주→502,000주, KE 지분 70.00%→97.61%(490,000/502,000주; KE 2025 연결감사보고서 '불균등 유상증자'), 이어 잔여 2.39% 취득으로 100%(2025말 KE 502,000주 100.00%, FY2025 기업집단현황공시); 2025-11-28: KE로부터 단기차입 2,000백만원; 2025: 자본잠식 해소(자본총계 1,363백만원), 대표 차성택(2026 기업집단현황공시 기준); 2026-06-30: KE 차입 2,000백만원 만기 2026-10-31로 재계약; 2026-08-12: 이사회에서 ㈜삼양씨앤씨가 ㈜인타임·㈜필연매니지먼트를 흡수합병하기로 결정(무증자 합병, 합병기일 2026-10-01 예정, 존속법인 삼양씨앤씨, 대표 차성택; 2026-10-26 현재 완료 미확인: DART에서 인타임·삼양씨앤씨 공시는 모두 2026-08-27 분기별공시가 마지막이고 합병 완료를 알리는 공시·보도를 찾지 못함)</t>
        </is>
      </c>
      <c r="AX83" s="41" t="inlineStr">
        <is>
          <t>있음 (카카오엔터테인먼트 연결 기준 영업권 손상: 2021년 5,223,366천원; 2022년 6,050,567천원; 2023년 2,946,344천원; 2024년 1,395,586천원; 누계 15,615,863천원, 최초 영업권 16,420,566천원의 95.1%. 2025년 손상 없음, 2025말 잔액 804,703천원. KE 2021~2025 연결감사보고서 영업권 현금창출단위 표. 카카오 연결 수준: 카카오 2021 사업보고서 연결주석(20220321001331)에는 인타임 이름의 영업권·손상 행이 없고 종속기업 표에 지분 70.0%만 기재돼, 카카오 연결 기준 인타임 영업권 손상은 따로 식별되지 않음)</t>
        </is>
      </c>
      <c r="AY83" s="41" t="inlineStr">
        <is>
          <t>수집·검토 기록에 인수 뒤 손상이 적혀 있음</t>
        </is>
      </c>
      <c r="AZ83" s="41" t="inlineStr">
        <is>
          <t>2018: 미확인; 2019: 미확인 (참고: 인수 연도 2020 연간 7,977백만원, 별도)</t>
        </is>
      </c>
      <c r="BA83" s="41" t="inlineStr">
        <is>
          <t>2021: 7,679백만원; 2022: 7,516백만원; 2025: 5,529백만원 (참고 2023: 7,211백만원; 2024: 6,953백만원)</t>
        </is>
      </c>
      <c r="BB83" s="41" t="inlineStr">
        <is>
          <t>2018: 미확인; 2019: 미확인 (참고: 인수 연도 2020 연간 394백만원, 별도)</t>
        </is>
      </c>
      <c r="BC83" s="41" t="inlineStr">
        <is>
          <t>2021: 30백만원; 2022: -211백만원; 2025: 462백만원 (참고 2023: 358백만원; 2024: 379백만원)</t>
        </is>
      </c>
      <c r="BD83" s="41" t="inlineStr">
        <is>
          <t>공정거래법상 '대규모기업집단 소속회사에 대한 현황 공시' 1.(3) 회사 손익현황(직전 사업연도, 별도, 백만원, 12월 결산): FY2020 20210531001064, FY2021 20220530000769, FY2022 20230531000979(정정본, 목차 5), FY2023 20240531000504, FY2024 20250529000326, FY2025 20260529000856. KE 연결감사보고서 종속기업 요약재무정보의 매출(FY2021 7,678,887천원, FY2022 7,515,605천원 등)과 일치하며, 영업이익이 있는 기업집단 공시 값을 택했다. KE 2020 요약재무정보의 매출 3,180,028천원은 연결 편입 이후분만이다.</t>
        </is>
      </c>
      <c r="BE83" s="41" t="inlineStr">
        <is>
          <t>미확인 (카카오 2020년 3분기 실적 보도자료(2020-11-05)에 카카오페이지의 CP 인수 언급 없음. 카카오 IR에는 어닝콜 녹취록이 없고, 이 거래를 다룬 어닝콜 기사도 찾지 못함)</t>
        </is>
      </c>
      <c r="BF83" s="40" t="inlineStr">
        <is>
          <t>부분</t>
        </is>
      </c>
      <c r="BG83" s="40" t="inlineStr">
        <is>
          <t>2026-10-26</t>
        </is>
      </c>
    </row>
    <row r="84" ht="72" customHeight="1">
      <c r="A84" s="40" t="inlineStr">
        <is>
          <t>K051</t>
        </is>
      </c>
      <c r="B84" s="40" t="inlineStr">
        <is>
          <t>Kakao</t>
        </is>
      </c>
      <c r="C84" s="40" t="inlineStr">
        <is>
          <t>2021-03-17</t>
        </is>
      </c>
      <c r="D84" s="41" t="inlineStr">
        <is>
          <t>Page Lab Inc.</t>
        </is>
      </c>
      <c r="E84" s="40" t="n">
        <v>139</v>
      </c>
      <c r="F84" s="40" t="inlineStr">
        <is>
          <t>False</t>
        </is>
      </c>
      <c r="G84" s="40" t="inlineStr">
        <is>
          <t>K049</t>
        </is>
      </c>
      <c r="H84" s="40" t="inlineStr">
        <is>
          <t>MA①</t>
        </is>
      </c>
      <c r="I84" s="40" t="inlineStr">
        <is>
          <t>MA①</t>
        </is>
      </c>
      <c r="J84" s="40" t="inlineStr">
        <is>
          <t>같음</t>
        </is>
      </c>
      <c r="K84" s="40" t="inlineStr">
        <is>
          <t>없음 (확인)</t>
        </is>
      </c>
      <c r="L84" s="40" t="inlineStr">
        <is>
          <t>일치</t>
        </is>
      </c>
      <c r="M84" s="40" t="inlineStr">
        <is>
          <t>편입 후</t>
        </is>
      </c>
      <c r="N84" s="40" t="inlineStr">
        <is>
          <t>Closed</t>
        </is>
      </c>
      <c r="O84" s="42" t="n">
        <v>2.98</v>
      </c>
      <c r="P84" s="41" t="inlineStr">
        <is>
          <t>Kakao Corp. (KOSE:A035720)</t>
        </is>
      </c>
      <c r="Q84" s="41" t="inlineStr">
        <is>
          <t>-</t>
        </is>
      </c>
      <c r="R84" s="41" t="inlineStr">
        <is>
          <t>Kakao Corp. (KOSE:A035720) acquired Page Lab Inc. for KRW 3.4 billion in the year 2020.</t>
        </is>
      </c>
      <c r="S84" s="41" t="inlineStr">
        <is>
          <t>Content Production &amp; Investment</t>
        </is>
      </c>
      <c r="T84" s="41" t="inlineStr">
        <is>
          <t>Content Production Studio</t>
        </is>
      </c>
      <c r="U84" s="41" t="inlineStr">
        <is>
          <t>MA-1 그룹이 매수자</t>
        </is>
      </c>
      <c r="V84" s="41" t="inlineStr">
        <is>
          <t>지분율 미기재(대개 100%·사업양수)</t>
        </is>
      </c>
      <c r="W84" s="41" t="inlineStr">
        <is>
          <t>MA① 경영권 인수</t>
        </is>
      </c>
      <c r="X84" s="41" t="n"/>
      <c r="Y84" s="40" t="inlineStr">
        <is>
          <t>False</t>
        </is>
      </c>
      <c r="Z84" s="41" t="inlineStr">
        <is>
          <t>MA① 경영권 인수</t>
        </is>
      </c>
      <c r="AA84" s="41" t="inlineStr">
        <is>
          <t>편입 후 (인수 주체 ㈜카카오페이지는 거래 당시 ㈜카카오의 연결 종속회사: 카카오페이지 2020 연결감사보고서 특수관계자 주석 "연결회사의 지배기업과 최상위지배자는 주식회사 카카오"; 카카오페이지는 2021-03-01 카카오M을 흡수합병하고 ㈜카카오엔터테인먼트로 사명 변경)</t>
        </is>
      </c>
      <c r="AB84" s="41" t="inlineStr">
        <is>
          <t>완료 (2020-09-01 계열편입; 카카오 2020 3분기보고서에 '당분기 중 지배력 획득을 통한 종속기업으로 편입'. 정확한 주식 취득일은 미확인)</t>
        </is>
      </c>
      <c r="AC84" s="41" t="inlineStr">
        <is>
          <t>3,370,000,000원 (지분 79.00%, 632주 취득 이전대가 3,370,000천원 — 카카오페이지 2020 연결감사보고서 사업결합 주석)</t>
        </is>
      </c>
      <c r="AD84" s="41" t="inlineStr">
        <is>
          <t>원자료와 일치 (추정: 2020-08~09 무렵 환율 약 1,185원/USD를 적용하면 약 2.84백만 달러로 원자료 2.98과 5% 안쪽 차이. 원자료 값은 약 1,131원/USD, 곧 2021-03 무렵 환율로 환산한 것으로 보임. 환율 출처는 따로 확인하지 않음)</t>
        </is>
      </c>
      <c r="AE84" s="41" t="inlineStr">
        <is>
          <t>2020-11-16 (공식 발표 없음. 최초로 확인된 공개 문서인 카카오 2020 3분기보고서 제출일. 거래 자체는 2020-09-01 계열편입)</t>
        </is>
      </c>
      <c r="AF84" s="41" t="inlineStr">
        <is>
          <t>기준 분류 유지: 카카오페이지가 ㈜파괴연구소(영문 pagelab = 원자료 'Page Lab Inc.') 지분 79.00%를 사서 종속기업으로 편입해 경영권을 처음 얻은 거래. 다만 원자료와 다른 점 셋: ① 매수자는 'Kakao Corp.'가 아니라 자회사 ㈜카카오페이지(현 카카오엔터테인먼트) ② 원자료 날짜 2021-03-17은 거래일이 아님(지배력 획득은 2020년 3분기, 계열편입 2020-09-01) ③ 원자료 설명 'KRW 3.4 billion'은 이전대가 3,370,000천원의 반올림. 대상회사 동일성 판단 근거: 이전대가 3.37억원×10이 설명란 금액과 맞고, 같은 해 카카오페이지 사업결합 중 34억원 안팎은 이 회사뿐이며(배틀엔터테인먼트 3,854,553천원), 디지털인사이트 에이전시 디렉터리가 '파괴연구소'를 'pagelab'으로 표기.</t>
        </is>
      </c>
      <c r="AG84" s="41" t="inlineStr">
        <is>
          <t>K049(㈜필연매니지먼트 80.01%, 11,202,750천원)·K050(㈜인타임 70.00%, 16,800,000천원)과 event_group이 같음. 세 건 모두 카카오페이지 2020 연결감사보고서 사업결합 주석의 같은 표에 따로 실린 별개 인수이며 이중 집계 아님. 잔여 21% 지분에는 매도 측 풋옵션이 붙어 있었다(2023년부터 3년간 직전연도 영업이익과 구독자 수 조건 충족 시 행사, 1회 수량은 '잔여지분 중 총발행 주식수의 5%를 제외한 잔여지분의 1/3', 행사가격은 '직전연도 영업이익규모 및 유튜브 구독자 수에 따라 변동'). 카카오엔터테인먼트는 2024 회계연도에 잔여 지분 15%를 추가 취득해 94%가 됐다(2024 연결감사보고서 비지배지분과의 거래 주석). 이 추가 취득이 풋옵션 행사인지와 금액은 미확인이며 원자료에 별도 행이 없다. 파괴연구소는 자산이 작아 외부감사 대상이 아니어서 DART에 감사보고서가 없다. 실적은 공정거래법상 대규모기업집단현황공시(개별회사, 단위 백만원) 값을 썼다. 업종은 공정위 공시상 '광고 대행업(대표품목: 광고 컨텐츠 제작)', 카카오엔터 연결감사보고서상 '컨텐츠 제작 및 공급'. 인수 목적을 밝힌 공시·보도자료·기사는 찾지 못했다(한국어 웹 검색 3회, 영문 1회).</t>
        </is>
      </c>
      <c r="AH84" s="41" t="inlineStr">
        <is>
          <t>㈜카카오페이지(카카오 자회사, 비상장; 2021-03 카카오M 흡수합병 후 ㈜카카오엔터테인먼트)</t>
        </is>
      </c>
      <c r="AI84" s="41" t="inlineStr">
        <is>
          <t>미확인 (인수 목적을 밝힌 공시·보도자료 없음. 소규모 비상장 자회사 간 거래라 주요사항보고서 대상이 아님)</t>
        </is>
      </c>
      <c r="AJ84" s="41" t="inlineStr">
        <is>
          <t>웹툰·웹소설 유료 콘텐츠 플랫폼과 스토리 IP 사업. 카카오 2020 사업보고서는 "카카오페이지는 만화, 소설, 문학 등 다양한 콘텐츠를 담고 있는 국내 1위의 종합 콘텐츠 유통 플랫폼"이라고 적고 카카오 매출 구분상 콘텐츠 부문 '유료콘텐츠'에 속함</t>
        </is>
      </c>
      <c r="AK84" s="41" t="inlineStr">
        <is>
          <t>인접</t>
        </is>
      </c>
      <c r="AL84" s="41" t="inlineStr">
        <is>
          <t>대상 ㈜파괴연구소는 광고 콘텐츠(유튜브 기반 영상 광고) 제작·광고 대행 회사로, 웹툰·웹소설 플랫폼 운영과는 다른 업이지만 콘텐츠 마케팅·영상 콘텐츠라는 같은 가치사슬에 붙어 있음(풋옵션 행사가격이 유튜브 구독자 수에 연동). 그룹 정점 ㈜카카오 기준으로는 광고(톡비즈 광고)가 주력 매출원이므로 광고 대행·광고 콘텐츠는 핵심에 가까운 인접 영역.</t>
        </is>
      </c>
      <c r="AM84" s="41" t="inlineStr">
        <is>
          <t>377,571,627,784원 (㈜카카오페이지 연결, 2019-12-31 — 카카오페이지 2020 연결감사보고서 재무상태표 전기 금액)</t>
        </is>
      </c>
      <c r="AN84" s="41" t="inlineStr">
        <is>
          <t>8,737,255,755,774원 (㈜카카오 연결, 2019-12-31 — 카카오 2020 사업보고서 요약재무정보)</t>
        </is>
      </c>
      <c r="AO84" s="41" t="inlineStr">
        <is>
          <t>계산: 0.89 (3,370,000,000원 / 카카오페이지 연결 총자산 377,571,627,784원, 2019-12-31). 참고: 카카오 연결 총자산 대비 0.04</t>
        </is>
      </c>
      <c r="AP84" s="41" t="inlineStr">
        <is>
          <t>계산: 1.07 (3,370,000,000원 / 카카오페이지 연결 자본총계 315,857,129,372원, 2019-12-31)</t>
        </is>
      </c>
      <c r="AQ84" s="41" t="inlineStr">
        <is>
          <t>계산: 35,794,086,306,000원 (㈜카카오, 2020-08-31 종가 기준. Yahoo Finance 조정종가 81,400원×5(2021-04 액면분할 5:1 환원) = 당시 실제 종가 407,000원 × 발행주식 87,946,158주(2020-06-30, 카카오 2020 반기보고서 자본금 주석). 6월 말 이후 주식선택권 행사분만큼 소폭 차이 가능)</t>
        </is>
      </c>
      <c r="AR84" s="41" t="inlineStr">
        <is>
          <t>공식 발표일이 없어 계열편입일(2020-09-01) 직전 거래일 2020-08-31을 시가총액 기준일로 삼음. 총자산·자본은 거래 직전 회계연도말(2019-12-31) 값. 인수 주체 카카오페이지는 비상장이라 시가총액은 상장 지배회사 카카오 기준. 대상 파괴연구소의 2019-12-31 자산총액은 2,314백만원(카카오 2020 3분기보고서 연결대상 종속회사 현황의 최근사업연도말 자산총액).</t>
        </is>
      </c>
      <c r="AS84" s="41" t="inlineStr">
        <is>
          <t>KRX:035720</t>
        </is>
      </c>
      <c r="AT84" s="41" t="inlineStr">
        <is>
          <t>인수 주체 ㈜카카오페이지는 비상장이므로 상장 지배회사 ㈜카카오. 대상 ㈜파괴연구소는 비상장. 공식 발표일이 없어 이벤트일 설정이 어렵다(후보: 2020-09-01 계열편입, 2020-11-16 3분기보고서 공개). 거래 규모가 카카오 시가총액의 0.01% 수준이라 주가 반응 분석 대상으로는 부적합.</t>
        </is>
      </c>
      <c r="AU84" s="41" t="inlineStr">
        <is>
          <t>2020-11-16 카카오 2020 3분기보고서(연결대상 종속회사 신규 편입 목록에 ㈜파괴연구소). 이어 2020-11-26 파괴연구소가 대규모기업집단현황공시(분기별)를 처음 제출. 이보다 앞선 언론 보도는 찾지 못함</t>
        </is>
      </c>
      <c r="AV84" s="41" t="inlineStr">
        <is>
          <t>2019-06: ㈜파괴연구소 설립(2019-06-27, 대표 장자성, 자본금 4백만원); 2019-12: 2019년말 자산총액 2,314백만원(카카오 2020 3분기보고서); 2020-08~09: 카카오페이지가 지분 79.00%(632주)를 3,370백만원에 취득, 취득일 순자산 공정가치 1,729,942천원, 영업권 2,003,346천원, 잔여 21%에 풋옵션 약정; 2020-09-01: 카카오 계열 편입. 같은 2020년에 카카오페이지는 필연매니지먼트·인타임·배틀엔터테인먼트·KW북스 등 스토리 IP 회사를 잇달아 인수</t>
        </is>
      </c>
      <c r="AW84" s="41" t="inlineStr">
        <is>
          <t>2020-11-16: 카카오 3분기보고서에 종속기업 편입 공개; 2021-03-01: 모회사 카카오페이지가 카카오M을 흡수합병하고 ㈜카카오엔터테인먼트로 사명 변경; 2021~2022: 매출은 늘었으나 영업손실 지속(2021 -886백만원, 2022 -336백만원); 2023: 영업이익 1,736백만원으로 흑자 전환; 2024: 카카오엔터테인먼트가 잔여 지분 15% 추가 취득해 94% 보유; 2025: 매출 6,306백만원, 영업이익 495백만원으로 둔화; 2026-08: 대규모기업집단현황공시 계속 제출 중(카카오 계열 유지, 대표 장자성 유지)</t>
        </is>
      </c>
      <c r="AX84" s="41" t="inlineStr">
        <is>
          <t>확인 안 됨 (영업권 2,003,346천원이 카카오페이지·카카오엔터테인먼트 연결감사보고서 2020~2025 회계연도 모두 기초=기말로 손상 없음. 2025 손상검사표: 장부금액 3,341백만원 &lt; 회수가능액 6,734백만원 — 카카오엔터테인먼트 2025 연결감사보고서 20260327001465)</t>
        </is>
      </c>
      <c r="AY84" s="41" t="inlineStr">
        <is>
          <t>영업권 2,003,346천원이 2020~2025 기초=기말, 2025 손상검사 회수가능액이 장부금액 초과</t>
        </is>
      </c>
      <c r="AZ84" s="41" t="inlineStr">
        <is>
          <t>2018: 해당 없음 (2019-06-27 설립 전); 2019: 미확인 (외부감사 비대상이라 감사보고서 없음, 공정위 공시도 계열편입 뒤인 2020년부터)</t>
        </is>
      </c>
      <c r="BA84" s="41" t="inlineStr">
        <is>
          <t>2020(인수 연도): 1,632백만원; 2021: 3,271백만원; 2022: 4,360백만원; 2023: 7,097백만원; 2024: 7,562백만원; 2025(최근): 6,306백만원</t>
        </is>
      </c>
      <c r="BB84" s="41" t="inlineStr">
        <is>
          <t>2018: 해당 없음 (설립 전); 2019: 미확인</t>
        </is>
      </c>
      <c r="BC84" s="41" t="inlineStr">
        <is>
          <t>2020(인수 연도): -1,369백만원; 2021: -886백만원; 2022: -336백만원; 2023: 1,736백만원; 2024: 1,382백만원; 2025(최근): 495백만원</t>
        </is>
      </c>
      <c r="BD84" s="41" t="inlineStr">
        <is>
          <t>㈜파괴연구소 개별(별도) 손익, 12월 결산, 단위 백만원. 출처는 공정거래법 대규모기업집단현황공시[연1회공시및1/4분기용(개별회사)]의 '회사 손익현황(직전 사업연도말 기준)': 2021-05-31(2020), 2022-05-30(2021), 2023-05-30(2022), 2024-05-30(2023), 2025-05-30(2024), 2026-05-29(2025). 카카오엔터테인먼트 연결감사보고서의 종속기업 요약재무정보(천원)와 2021~2025 매출이 일치함(예: 2023 7,097,227천원). 2020년은 카카오페이지 연결감사보고서 요약재무정보상 매출 647,056천원·순손실 369,230천원으로 공정위 공시(연간 1,632백만원)와 다른데, 연결 쪽은 지배력 획득 이후 기간만 반영한 값으로 보임(추정).</t>
        </is>
      </c>
      <c r="BE84" s="41" t="inlineStr">
        <is>
          <t>미확인 (카카오 IR 실적발표 자료·어닝콜 기사에서 파괴연구소 언급은 찾지 못함. 거래 규모가 작아 IR에서 따로 다뤄졌을 가능성은 낮음. IR 자료 원문 전수 검토는 하지 않음)</t>
        </is>
      </c>
      <c r="BF84" s="40" t="inlineStr">
        <is>
          <t>부분</t>
        </is>
      </c>
      <c r="BG84" s="40" t="inlineStr">
        <is>
          <t>2026-10-26</t>
        </is>
      </c>
    </row>
    <row r="85" ht="72" customHeight="1">
      <c r="A85" s="40" t="inlineStr">
        <is>
          <t>K052</t>
        </is>
      </c>
      <c r="B85" s="40" t="inlineStr">
        <is>
          <t>Kakao</t>
        </is>
      </c>
      <c r="C85" s="40" t="inlineStr">
        <is>
          <t>2021-03-18</t>
        </is>
      </c>
      <c r="D85" s="41" t="inlineStr">
        <is>
          <t>DelCar</t>
        </is>
      </c>
      <c r="E85" s="40" t="n">
        <v>111</v>
      </c>
      <c r="F85" s="40" t="inlineStr">
        <is>
          <t>False</t>
        </is>
      </c>
      <c r="G85" s="40" t="n"/>
      <c r="H85" s="40" t="inlineStr">
        <is>
          <t>MA①</t>
        </is>
      </c>
      <c r="I85" s="40" t="inlineStr">
        <is>
          <t>MA①</t>
        </is>
      </c>
      <c r="J85" s="40" t="inlineStr">
        <is>
          <t>같음</t>
        </is>
      </c>
      <c r="K85" s="40" t="inlineStr">
        <is>
          <t>없음 (확인)</t>
        </is>
      </c>
      <c r="L85" s="40" t="inlineStr">
        <is>
          <t>일치</t>
        </is>
      </c>
      <c r="M85" s="40" t="inlineStr">
        <is>
          <t>편입 후</t>
        </is>
      </c>
      <c r="N85" s="40" t="inlineStr">
        <is>
          <t>Closed</t>
        </is>
      </c>
      <c r="O85" s="42" t="n">
        <v>7.11</v>
      </c>
      <c r="P85" s="41" t="inlineStr">
        <is>
          <t>Kakao Mobility Co., Ltd.</t>
        </is>
      </c>
      <c r="Q85" s="41" t="inlineStr">
        <is>
          <t>-</t>
        </is>
      </c>
      <c r="R85" s="41" t="inlineStr">
        <is>
          <t>Kakao Mobility Co., Ltd. acquired DelCar app for around 8 billion won on March 18, 2021.</t>
        </is>
      </c>
      <c r="S85" s="41" t="inlineStr">
        <is>
          <t>Mobility &amp; Transportation</t>
        </is>
      </c>
      <c r="T85" s="41" t="inlineStr">
        <is>
          <t>Mobility / Transportation</t>
        </is>
      </c>
      <c r="U85" s="41" t="inlineStr">
        <is>
          <t>MA-1 그룹이 매수자</t>
        </is>
      </c>
      <c r="V85" s="41" t="inlineStr">
        <is>
          <t>지분율 미기재(대개 100%·사업양수)</t>
        </is>
      </c>
      <c r="W85" s="41" t="inlineStr">
        <is>
          <t>MA① 경영권 인수</t>
        </is>
      </c>
      <c r="X85" s="41" t="n"/>
      <c r="Y85" s="40" t="inlineStr">
        <is>
          <t>False</t>
        </is>
      </c>
      <c r="Z85" s="41" t="inlineStr">
        <is>
          <t>MA① 경영권 인수</t>
        </is>
      </c>
      <c r="AA85" s="41" t="inlineStr">
        <is>
          <t>편입 후 (매수자 ㈜카카오모빌리티는 2017-05-08 설립, 2017-08 ㈜카카오로부터 모빌리티 사업 현물출자를 받은 ㈜카카오의 연결 종속회사. 2021년 거래 당시에도 연결 종속회사: 카카오 2021 3분기보고서·2021 사업보고서 연결대상 목록)</t>
        </is>
      </c>
      <c r="AB85" s="41" t="inlineStr">
        <is>
          <t>완료 (2021-09-01 딜카 서비스 자산 양도·이관. 계약 2021-03-17, 공정위 기업결합 승인 발표 2021-07-22)</t>
        </is>
      </c>
      <c r="AC85" s="41" t="inlineStr">
        <is>
          <t>8,000,000,000원 (이전대가 8,000,000천원 전액 현금, 카카오모빌리티 2021 연결감사보고서 사업결합 주석 '렌터카 부문'·'렌터카 사업')</t>
        </is>
      </c>
      <c r="AD85" s="41" t="inlineStr">
        <is>
          <t>원자료와 일치 (8,000백만원 ÷ 1,121~1,130원/USD(Yahoo KRW=X 2021-03-17~18) = 7.08~7.14)</t>
        </is>
      </c>
      <c r="AE85" s="41" t="inlineStr">
        <is>
          <t>2021-03-18</t>
        </is>
      </c>
      <c r="AF85" s="41" t="inlineStr">
        <is>
          <t>기준 분류 유지: 현대캐피탈의 '딜카' 온라인 차량 대여 플랫폼 사업 전체를 영업양수로 취득(사업양수 → MA①). 원자료 sellers '-'는 출처상 현대캐피탈㈜(그룹 밖). 원자료 날짜 2021-03-18은 언론 발표일이고 계약일은 2021-03-17(더팩트 2021-03-20), 거래 종결(자산 양도)은 2021-09-01(아이뉴스24 2021-08-06, 현대캐피탈 발표 인용).</t>
        </is>
      </c>
      <c r="AG85" s="41" t="inlineStr">
        <is>
          <t>원자료 comment의 '약 80억원'은 감사보고서 이전대가 8,000,000천원과 일치. 취득일 식별가능 순자산 공정가치 57,523천원(무형자산 161,790천원 등), 영업권 7,942,477천원으로 대가 대부분이 영업권. 카카오 2021 3분기보고서 주석에는 '딜카 (주1,3)'로 기재(주3: 사업양수로 취득, 주1: 매수가격배분 잠정). 같은 묶음의 K062(플러스티브이)와 같은 해 같은 매수자 거래이며 영업권이 같은 O2O플랫폼서비스 CGU에 배분됨. 공정위 심사 당시 온라인 차량 대여 플랫폼 점유율 딜카 0.6%(쏘카 88.4%, 그린카 11.0%, 딜사이트 2021-07-22). 조사 한계: 카카오모빌리티의 공식 보도자료 원문(인수 목적 문장)을 찾지 못해 언론 인용으로 대신함. 현대캐피탈 딜카 사업부의 인수 전 매출·손익은 공시·보도에서 찾지 못함. 인수 후 렌터카 사업 단독 실적은 카카오모빌리티 사업보고서에 별도 공시되지 않음.</t>
        </is>
      </c>
      <c r="AH85" s="41" t="inlineStr">
        <is>
          <t>㈜카카오모빌리티(㈜카카오의 연결 종속회사, 비상장)</t>
        </is>
      </c>
      <c r="AI85" s="41" t="inlineStr">
        <is>
          <t>"카카오모빌리티는 딜카 인수를 계기로 카카오 T 플랫폼에서 렌터카 서비스를 중개하는 방안에 대해 검토 중이다" (언론 보도, 더팩트 2021-03-20 기자 서술 — 회사 측 발언 인용 아님) / "카카오모빌리티가 렌터카 중개업으로 사업을 확장하고 차량 관리 서비스를 강화한다" (언론 보도, 아이뉴스24 2021-03-18 18:02). 공식 보도자료 원문은 미확인</t>
        </is>
      </c>
      <c r="AJ85" s="41" t="inlineStr">
        <is>
          <t>카카오 T 앱 기반 모빌리티 플랫폼(택시 호출·가맹택시 '카카오 T 블루'·대리운전·주차 등). 2020 연결 영업수익 280,094,642,072원, 영업손실 12,968,097,076원(카카오모빌리티 2020 연결감사보고서). 2021-02 카카오T 기차, 2021-06 항공·퀵·발레 출시 등 MaaS로 확장 중(2024 사업보고서 연혁)</t>
        </is>
      </c>
      <c r="AK85" s="41" t="inlineStr">
        <is>
          <t>인접</t>
        </is>
      </c>
      <c r="AL85" s="41" t="inlineStr">
        <is>
          <t>렌터카·카셰어링 중개는 카카오모빌리티가 인수 전 하지 않던 이동 수단이지만, 같은 카카오 T 이용자군에 붙는 MaaS 가치사슬 영역이다. 이후 사업보고서도 렌터카를 '모빌리티 서비스(버스, 기차, 항공, 렌터카, 택시 등을 포함한 MaaS)'로 분류한다. 그룹 정점 ㈜카카오 기준으로도 모빌리티 신사업의 하위 확장이라 인접.</t>
        </is>
      </c>
      <c r="AM85" s="41" t="inlineStr">
        <is>
          <t>322,640,739,499원 (카카오모빌리티 연결, 2020-12-31, 2020 연결감사보고서. 비상장사라 2021 분기 재무 미공시)</t>
        </is>
      </c>
      <c r="AN85" s="41" t="inlineStr">
        <is>
          <t>11,953,970,238,956원 (㈜카카오 연결, 2020-12-31, 2020 사업보고서 요약재무정보)</t>
        </is>
      </c>
      <c r="AO85" s="41" t="inlineStr">
        <is>
          <t>계산: 2.48 (8,000,000,000원 ÷ 카카오모빌리티 2020-12-31 연결 자산총계 322,640,739,499원). 참고: ㈜카카오 연결 자산총계 대비 0.067</t>
        </is>
      </c>
      <c r="AP85" s="41" t="inlineStr">
        <is>
          <t>계산: 4.41 (8,000,000,000원 ÷ 카카오모빌리티 2020-12-31 연결 자본총계 181,218,335,028원)</t>
        </is>
      </c>
      <c r="AQ85" s="41" t="inlineStr">
        <is>
          <t>계산: 42,923,469,030,000원 (약 42.9조원) = ㈜카카오 2021-03-17 실제 종가 485,000원 (Yahoo 조정 종가 97,000원 × 5, 2021-04 액면분할 5:1 소급분 환원) × 2020-12-31 발행주식총수 88,501,998주 (2020 사업보고서)</t>
        </is>
      </c>
      <c r="AR85" s="41" t="inlineStr">
        <is>
          <t>인수 주체(카카오모빌리티) 규모는 인수 직전 공시된 2020-12-31 연결 재무(2020 연결감사보고서). 2021년 중 대규모 유상증자로 2021-12-31 연결 자산총계는 1,087,969,974,175원으로 커짐(2021 연결감사보고서)에 유의. 시가총액은 발표 직전 거래일 2021-03-17 기준 상장 지배회사 ㈜카카오. 액면분할 환원 근거: 2021-09-30 발행주식총수 445,361,320주(카카오 2021 3분기보고서)가 2020말 88,501,998주의 약 5배.</t>
        </is>
      </c>
      <c r="AS85" s="41" t="inlineStr">
        <is>
          <t>KRX:035720</t>
        </is>
      </c>
      <c r="AT85" s="41" t="inlineStr">
        <is>
          <t>인수 주체 카카오모빌리티는 비상장이므로 상장 지배회사 ㈜카카오. 매도자 현대캐피탈㈜도 비상장이고 대상은 사업부(딜카)라 대상 측 종목코드 해당 없음.</t>
        </is>
      </c>
      <c r="AU85" s="41" t="inlineStr">
        <is>
          <t>2021-03-18 (중앙일보 보도, 더팩트 2021-03-20 재인용: 카카오T가 '렌터카 중개'에 뛰어든다; 같은 날 18:02 아이뉴스24 '카카오모빌리티, 딜카 인수' 보도). 공식 공시는 없음(비상장 자회사의 소규모 영업양수).</t>
        </is>
      </c>
      <c r="AV85" s="41" t="inlineStr">
        <is>
          <t>2017: 현대캐피탈이 중소 렌터카 업체 차량을 이용자와 연결하는 차량공유(대여 중개) 서비스 '딜카' 출시; 2021-03-17: 카카오모빌리티-현대캐피탈 딜카 영업양수도 계약(약 80억원); 2021-03-18: 언론 보도로 공개; 2021-04: 공정위 기업결합 신고; 2021-07-22: 공정위 승인 발표(택시 호출·온라인 차량 대여·지도 시장 심사, 딜카 점유율 0.6%로 경쟁제한 우려 적음, 쏘카에 대한 경쟁압력 가능성 언급)</t>
        </is>
      </c>
      <c r="AW85" s="41" t="inlineStr">
        <is>
          <t>2021-08-31: 기존 딜카 앱의 예약·회원등급 등 기능 순차 종료; 2021-09-01: 딜카 서비스 자산 양도·카카오모빌리티로 이관(약관·개인정보 이전 포함); 2021-12: 카카오T 렌터카 출시(카카오모빌리티 사업보고서 연혁); 2021-12-31: 렌터카 부문 영업권 7,942,477천원을 O2O플랫폼서비스 CGU에 배분, 손상 없음; 2022~2025: O2O플랫폼서비스 CGU 영업권 손상 없음; 2024-07: 카카오 T '해외렌터카 서비스' 시작(연혁)</t>
        </is>
      </c>
      <c r="AX85" s="41" t="inlineStr">
        <is>
          <t>확인 안 됨 (렌터카 부문(딜카) 영업권 7,942,477천원은 O2O플랫폼서비스 현금창출단위에 배분: 2021 연결감사보고서의 O2O플랫폼서비스 영업권 증가 23,625,981천원 = 플러스티브이 7,544,740 + 스트리스 7,822,502 + 렌터카 7,942,477 + 펫택시 316,262천원. O2O플랫폼서비스 CGU 손상: 2021 연결감사보고서(20220408001788), 2022 사업보고서 정정본(20240319000026), 2023·2024 사업보고서(20250331002700), 2025 사업보고서(20260331003637)의 영업권 변동표에서 모두 손상 '-'. 2023년 영업권 손상 51,426,000천원은 택시운송 관련 서비스(36,309,000천원)·전화대리 중개 서비스(15,117,000천원), 2025년 손상은 택시운송 관련 서비스(3,230,061천원)·대리운전/화물운송 중개 서비스(3,702,149천원) CGU로 이 거래와 무관)</t>
        </is>
      </c>
      <c r="AY85" s="41" t="inlineStr">
        <is>
          <t>O2O플랫폼서비스 현금창출단위 2021~2025 손상 없음</t>
        </is>
      </c>
      <c r="AZ85" s="41" t="inlineStr">
        <is>
          <t>미확인 (현대캐피탈 딜카 사업부 매출은 현대캐피탈 공시·보도에서 별도 공개된 자료를 찾지 못함)</t>
        </is>
      </c>
      <c r="BA85" s="41" t="inlineStr">
        <is>
          <t>2021: 미확인 (렌터카 사업 단독 미공시); 대용치(렌터카 외 버스·기차·항공·택시·주차중개 포함 '모빌리티 서비스' 매출, 카카오모빌리티 연결) 2022: 160,014,006천원; 2023: 186,548,369천원; 2024: 212,625,307천원; 2025: 221,838,883천원</t>
        </is>
      </c>
      <c r="BB85" s="41" t="inlineStr">
        <is>
          <t>미확인 (사업부 손익 비공개)</t>
        </is>
      </c>
      <c r="BC85" s="41" t="inlineStr">
        <is>
          <t>미확인 (렌터카 사업·모빌리티 서비스 부문 영업손익 미공시)</t>
        </is>
      </c>
      <c r="BD85" s="41" t="inlineStr">
        <is>
          <t>사업양수라 대상 법인 실적이 없다. 인수 후 값은 카카오모빌리티 사업보고서 'II. 2. 주요 제품 및 서비스'의 '플랫폼 서비스-모빌리티 서비스' 매출(연결, K-IFRS, 12월 결산; 2022~2024는 2024 사업보고서 20250331002700, 2025는 2025 사업보고서 20260331003637)이며 렌터카 외 사업이 대부분 섞인 넓은 대용치다. 인수 시 식별가능 순자산 57,523천원으로 사업 규모는 작았다.</t>
        </is>
      </c>
      <c r="BE85" s="41" t="inlineStr">
        <is>
          <t>미확인 (카카오 2021 1분기 실적 보도·byline 어닝콜 기사(2021-05-06)에서 딜카·렌터카 언급을 찾지 못함. 카카오 IR 실적 PDF·어닝콜 음성은 확인하지 못함)</t>
        </is>
      </c>
      <c r="BF85" s="40" t="inlineStr">
        <is>
          <t>부분</t>
        </is>
      </c>
      <c r="BG85" s="40" t="inlineStr">
        <is>
          <t>2026-10-26</t>
        </is>
      </c>
    </row>
    <row r="86" ht="72" customHeight="1">
      <c r="A86" s="40" t="inlineStr">
        <is>
          <t>K053</t>
        </is>
      </c>
      <c r="B86" s="40" t="inlineStr">
        <is>
          <t>Kakao</t>
        </is>
      </c>
      <c r="C86" s="40" t="inlineStr">
        <is>
          <t>2021-04-14</t>
        </is>
      </c>
      <c r="D86" s="41" t="inlineStr">
        <is>
          <t>Awins Co., Ltd.</t>
        </is>
      </c>
      <c r="E86" s="40" t="n">
        <v>178</v>
      </c>
      <c r="F86" s="40" t="inlineStr">
        <is>
          <t>False</t>
        </is>
      </c>
      <c r="G86" s="40" t="n"/>
      <c r="H86" s="40" t="inlineStr">
        <is>
          <t>MA②</t>
        </is>
      </c>
      <c r="I86" s="40" t="inlineStr">
        <is>
          <t>MA②</t>
        </is>
      </c>
      <c r="J86" s="40" t="inlineStr">
        <is>
          <t>같음</t>
        </is>
      </c>
      <c r="K86" s="40" t="inlineStr">
        <is>
          <t>있음</t>
        </is>
      </c>
      <c r="L86" s="40" t="inlineStr">
        <is>
          <t>일치</t>
        </is>
      </c>
      <c r="M86" s="40" t="inlineStr">
        <is>
          <t>편입 후</t>
        </is>
      </c>
      <c r="N86" s="40" t="inlineStr">
        <is>
          <t>Closed</t>
        </is>
      </c>
      <c r="O86" s="42" t="n">
        <v>0.148</v>
      </c>
      <c r="P86" s="41" t="inlineStr">
        <is>
          <t>Kids Note, Inc.</t>
        </is>
      </c>
      <c r="Q86" s="41" t="inlineStr">
        <is>
          <t>-</t>
        </is>
      </c>
      <c r="R86" s="41" t="inlineStr">
        <is>
          <t>Kids Note, Inc. acquired an additional 5.5% stake in Awins Co., Ltd. from Park, Hee-dong for approximately KRW 170 million on April 9, 2021. As reported, Kids Note, Inc. acquired an additional 1,500 shares in Awins Co., Ltd. at a price of KRW 110,000. Following the transaction, Kids Note will increase its stake in Awins Co. to 88% while Park, Hee-dong will reduce his stake from 17.5% to 12%.</t>
        </is>
      </c>
      <c r="S86" s="41" t="inlineStr">
        <is>
          <t>Music &amp; Fan Entertainment</t>
        </is>
      </c>
      <c r="T86" s="41" t="inlineStr">
        <is>
          <t>Music / Artist Management</t>
        </is>
      </c>
      <c r="U86" s="41" t="inlineStr">
        <is>
          <t>MA-1 그룹이 매수자</t>
        </is>
      </c>
      <c r="V86" s="41" t="inlineStr">
        <is>
          <t>추가지분</t>
        </is>
      </c>
      <c r="W86" s="41" t="inlineStr">
        <is>
          <t>MA② 기존 지분 확대</t>
        </is>
      </c>
      <c r="X86" s="41" t="n"/>
      <c r="Y86" s="40" t="inlineStr">
        <is>
          <t>False</t>
        </is>
      </c>
      <c r="Z86" s="41" t="inlineStr">
        <is>
          <t>MA② 기존 지분 확대</t>
        </is>
      </c>
      <c r="AA86" s="41" t="inlineStr">
        <is>
          <t>편입 후 (매수자 ㈜키즈노트는 2015년 다음카카오가 인수한 카카오 연결 종속회사로 카카오 2019 사업보고서 종속회사 목록에 기재됨. 대상회사 에이윈즈도 2019년 카카오인베스트먼트가 지배력을 얻은 카카오 종속회사)</t>
        </is>
      </c>
      <c r="AB86" s="41" t="inlineStr">
        <is>
          <t>완료 (2021-04-09 거래일, 장외취득)</t>
        </is>
      </c>
      <c r="AC86" s="41" t="inlineStr">
        <is>
          <t>165,000,000원 (1,500주 x 110,000원)</t>
        </is>
      </c>
      <c r="AD86" s="41" t="inlineStr">
        <is>
          <t>원자료와 일치 (원자료 0.148; 165백만원 / 약 1,115원 = 약 0.148)</t>
        </is>
      </c>
      <c r="AE86" s="41" t="inlineStr">
        <is>
          <t>2021-04-08</t>
        </is>
      </c>
      <c r="AF86" s="41" t="inlineStr">
        <is>
          <t>기준 분류 유지: 이미 82.45%를 가진 지배주주가 잔여지분을 추가로 매입했다. 공시상 취득 후 지분율은 87.95%다(원자료 88%; 키즈노트 2021·2022 연결감사보고서는 87.85%로 적었으나 23,987/27,273주 = 87.95%이므로 공시값을 택함). 키즈노트 2021 감사보고서가 콜옵션을 '당기중 일부 수량 행사'했다고 적어 이 거래를 콜옵션 행사로 판단한다(별도 장부상 취득원가 248,527,500원 = 현금 165,000천원 + 소멸한 콜옵션 가치 83,528천원)</t>
        </is>
      </c>
      <c r="AG86" s="41" t="inlineStr">
        <is>
          <t>K040(2020-03, 2,487주)과 대상·매도자 박희동이 같은 연속 거래다. 매도자 지분은 17.55%에서 12.05%(3,286주)로 줄었고, 남은 3,286주는 콜옵션 대상으로 남았다. 원자료 범주(Music / Artist Management)는 틀렸다(완구·유아아동용품 도소매). 이 거래 뒤 1년 반 만에 대상회사는 청산 결의를 거쳐 2023년 300,005천원에 처분됐고, 투자주식은 그 전에 전액 손상됐다. 키즈노트 자본총계가 음수여서 자기자본대비 비율은 계산하지 않았다. 빠진 항목: 에이윈즈 2020 영업이익, 2023 처분 매수자, IR 언급</t>
        </is>
      </c>
      <c r="AH86" s="41" t="inlineStr">
        <is>
          <t>㈜키즈노트(카카오인베스트먼트 자회사, 카카오 손자회사, 비상장)</t>
        </is>
      </c>
      <c r="AI86" s="41" t="inlineStr">
        <is>
          <t>"취득주식의 발행회사와 사업연계를 통한 시너지 모색" (공정거래법 특수관계인으로부터 주식의 취득 공시)</t>
        </is>
      </c>
      <c r="AJ86" s="41" t="inlineStr">
        <is>
          <t>어린이집·유치원 스마트 알림장 앱 '키즈노트' 운영(플랫폼매출·광고매출). 키즈노트 자체 매출은 2019년 별도 62.9억원이고, 2020 연결 영업수익 307.2억원의 대부분은 2019-12 편입한 에이윈즈의 상품매출</t>
        </is>
      </c>
      <c r="AK86" s="41" t="inlineStr">
        <is>
          <t>인접</t>
        </is>
      </c>
      <c r="AL86" s="41" t="inlineStr">
        <is>
          <t>에이윈즈는 장난감·유아아동용품 도소매(장난감 프랜차이즈 판매점)라 키즈노트의 이용자층(영유아 자녀를 둔 부모)과 고객군이 겹치는 인접 영역이다. 그룹 정점 ㈜카카오 기준으로는 메신저·플랫폼과 무관한 오프라인 완구 유통이라 비핵심에 가깝다</t>
        </is>
      </c>
      <c r="AM86" s="41" t="inlineStr">
        <is>
          <t>21,096,651,799원 (키즈노트 2020-12-31 연결 자산총계)</t>
        </is>
      </c>
      <c r="AN86" s="41" t="inlineStr">
        <is>
          <t>11,953,970,238,956원 (㈜카카오 2020-12-31 연결 자산총계)</t>
        </is>
      </c>
      <c r="AO86" s="41" t="inlineStr">
        <is>
          <t>계산: 165,000,000 / 21,096,651,799 = 0.78 (키즈노트 연결 기준; 카카오 연결 대비 0.001)</t>
        </is>
      </c>
      <c r="AP86" s="41" t="inlineStr">
        <is>
          <t>계산 불가 (키즈노트 2020말 연결 자본총계 (7,831,161,243)원으로 음수)</t>
        </is>
      </c>
      <c r="AQ86" s="41" t="inlineStr">
        <is>
          <t>계산: 49조 5,207억원 (㈜카카오 2021-04-09 종가 558,000원[Yahoo 조정종가 111,600원 x 5; 4/12~14는 액면분할로 매매정지] x 발행주식총수 88,746,712주[2020 사업보고서 기재값])</t>
        </is>
      </c>
      <c r="AR86" s="41" t="inlineStr">
        <is>
          <t>키즈노트 총자산·자본은 2020 연결감사보고서의 당기(2020말) 열, 카카오 총자산·주식수는 2020 사업보고서, 시가총액은 발표 직전 실제 거래일(2021-04-09) 기준</t>
        </is>
      </c>
      <c r="AS86" s="41" t="inlineStr">
        <is>
          <t>KRX:035720</t>
        </is>
      </c>
      <c r="AT86" s="41" t="inlineStr">
        <is>
          <t>인수 주체 ㈜키즈노트가 비상장이므로 상장 지배회사 ㈜카카오(KOSPI 035720)를 쓴다. 대상회사 에이윈즈는 비상장. 거래 규모가 카카오 총자산의 0.01% 미만이라 주가 이벤트 분석의 의미는 거의 없다</t>
        </is>
      </c>
      <c r="AU86" s="41" t="inlineStr">
        <is>
          <t>2021-04-14 DART 공정거래법 공시 '특수관계인으로부터주식의취득'(키즈노트). 사전 보도는 찾지 못함</t>
        </is>
      </c>
      <c r="AV86" s="41" t="inlineStr">
        <is>
          <t>2007-07: ㈜에이윈즈 설립(경기도 양주, 완구·유아아동용품 도소매, 장난감 프랜차이즈 판매점 운영); 2015: 다음카카오가 ㈜키즈노트(어린이집·유치원 알림장 앱)를 인수, 이후 카카오인베스트먼트 자회사(2019년 말 88.10%); 2019 중(정확한 날짜 미확인): ㈜카카오인베스트먼트가 에이윈즈 지분 73.33%를 현금 22억원에 취득해 지배력 획득(염가매수차익 6.94억원), 잔여 26.67%(7,273주)를 가진 개인주주와 풋옵션(주당 110,000원. 1차는 에이윈즈 2019년 결산 승인 후 2개월 이내, 2019년 영업이익이 양(+)이면 행사. 2차는 2020년 결산 승인 후 2개월 이내, 2020년 영업이익이 양(+)이면 행사. 감사보고서 원문상 행사가능수량은 1차·2차 모두 '2019년 영업이익의 80%를 1주당 매매대금으로 나눈 수량') 약정, 카카오인베스트먼트 2019 연결에는 편입 이후 분만 반영(에이윈즈 매출 9,962,171천원·순이익 289,810천원)돼 연중 편입으로 보임; 2019-12-19: 키즈노트가 카카오인베스트먼트로부터 에이윈즈 20,000주(73.33%)를 37.14억원에 취득(계열사 간 이전, 취득목적 '사업연계를 통한 시너지 모색'), 간주취득일 2019-12-31로 연결 편입; 2020-03-27: 키즈노트가 박희동으로부터 2,487주를 추가 취득해 82.45%(K040, 1차 풋옵션 행사로 보임); 2020: 풋옵션이 소멸하고 콜옵션(주당 110,000원, 2023-05-15까지)으로 바뀜; 에이윈즈 매출 2019 176억원(순이익 2.0억원), 2020 225억원(순손실 4.9억원)</t>
        </is>
      </c>
      <c r="AW86" s="41" t="inlineStr">
        <is>
          <t>2021-04-09: 키즈노트가 박희동으로부터 1,500주(165백만원)를 추가 취득해 23,987주·87.95%(K053, 콜옵션 일부 행사); 2021: 에이윈즈 매출 205억원·영업손실 1.3억원, 키즈노트 별도 기준 에이윈즈 투자주식 손상차손 2,720,054,617원; 2022: 에이윈즈 매출 87.3억원으로 급감, 영업손실 21.7억원, 키즈노트가 청산을 결의해 연결상 중단영업으로 분류, 투자주식 잔액 1,079,839,506원 전액 손상, CJ대한통운이 에이윈즈와 그 대표이사를 상대로 381백만원 손해배상 소송(1심 계류); 2023-03-16: 키즈노트 이사회가 에이윈즈 청산 승인; 2023-11-13(카카오 공시를 인용한 보도): 키즈노트가 에이윈즈 지분 전부를 300,005천원에 처분(매수자 미확인)해 카카오 계열에서 제외; 같은 분기 카카오는 키즈노트도 지배력 상실로 관계기업으로 재분류</t>
        </is>
      </c>
      <c r="AX86" s="41" t="inlineStr">
        <is>
          <t>있음 (키즈노트 별도재무제표의 에이윈즈 투자주식 손상: 2021년 2,720,054,617원, 2022년 1,079,839,506원으로 장부금액 0. 키즈노트 2022 감사보고서 20230404003005)</t>
        </is>
      </c>
      <c r="AY86" s="41" t="inlineStr">
        <is>
          <t>수집·검토 기록에 인수 뒤 손상이 적혀 있음</t>
        </is>
      </c>
      <c r="AZ86" s="41" t="inlineStr">
        <is>
          <t>2019: 17,597,434,882원; 2020: 22,483,460,389원</t>
        </is>
      </c>
      <c r="BA86" s="41" t="inlineStr">
        <is>
          <t>2021: 20,529,345,435원; 2022: 8,731,502,523원; 2023(처분 전까지): 18,079,194원</t>
        </is>
      </c>
      <c r="BB86" s="41" t="inlineStr">
        <is>
          <t>2019: 추정: 약 3.42억원 (풋옵션 1차 수량 공식으로 역산; 순이익 203,409,758원); 2020: 미확인 (순손실 488,251,647원)</t>
        </is>
      </c>
      <c r="BC86" s="41" t="inlineStr">
        <is>
          <t>2021: (130,393,059)원; 2022: (2,166,021,155)원; 2023(처분 전까지): (758,091,787)원</t>
        </is>
      </c>
      <c r="BD86" s="41" t="inlineStr">
        <is>
          <t>에이윈즈 자체 감사보고서는 DART에 없다(DART 고유번호 01416590, 공시 없음). 2019·2020 매출과 순손익은 키즈노트 2020 연결감사보고서의 '종속기업 재무정보 요약'(K-IFRS, 12월 결산, 에이윈즈 개별 기준), 2021~2023 영업이익은 키즈노트 2022·2023 감사보고서의 중단영업손익 표(연결조정 반영, 2021은 재작성 값)를 썼다. 2019 영업이익은 풋옵션 1차 수량 공식으로 역산한 추정치다</t>
        </is>
      </c>
      <c r="BE86" s="41" t="inlineStr">
        <is>
          <t>미확인 (카카오 연결 규모에 비해 거래가 매우 작다. 카카오 IR 실적자료는 열어 보지 않았고, 웹 검색에서도 어닝콜·IR 언급은 나오지 않았다)</t>
        </is>
      </c>
      <c r="BF86" s="40" t="inlineStr">
        <is>
          <t>부분</t>
        </is>
      </c>
      <c r="BG86" s="40" t="inlineStr">
        <is>
          <t>2026-10-31</t>
        </is>
      </c>
    </row>
    <row r="87" ht="72" customHeight="1">
      <c r="A87" s="40" t="inlineStr">
        <is>
          <t>K054</t>
        </is>
      </c>
      <c r="B87" s="40" t="inlineStr">
        <is>
          <t>Kakao</t>
        </is>
      </c>
      <c r="C87" s="40" t="inlineStr">
        <is>
          <t>2021-04-30</t>
        </is>
      </c>
      <c r="D87" s="41" t="inlineStr">
        <is>
          <t>Krispy Studio Corporation</t>
        </is>
      </c>
      <c r="E87" s="40" t="n">
        <v>147</v>
      </c>
      <c r="F87" s="40" t="inlineStr">
        <is>
          <t>False</t>
        </is>
      </c>
      <c r="G87" s="40" t="n"/>
      <c r="H87" s="40" t="inlineStr">
        <is>
          <t>MA⑥</t>
        </is>
      </c>
      <c r="I87" s="40" t="inlineStr">
        <is>
          <t>MA①</t>
        </is>
      </c>
      <c r="J87" s="40" t="inlineStr">
        <is>
          <t>변경</t>
        </is>
      </c>
      <c r="K87" s="40" t="inlineStr">
        <is>
          <t>없음 (확인)</t>
        </is>
      </c>
      <c r="L87" s="40" t="inlineStr">
        <is>
          <t>일치</t>
        </is>
      </c>
      <c r="M87" s="40" t="inlineStr">
        <is>
          <t>편입 후</t>
        </is>
      </c>
      <c r="N87" s="40" t="inlineStr">
        <is>
          <t>Announced</t>
        </is>
      </c>
      <c r="O87" s="42" t="n">
        <v>1.79</v>
      </c>
      <c r="P87" s="41" t="inlineStr">
        <is>
          <t>Clove Club Co., Ltd.</t>
        </is>
      </c>
      <c r="Q87" s="41" t="inlineStr">
        <is>
          <t>-</t>
        </is>
      </c>
      <c r="R87" s="41" t="inlineStr">
        <is>
          <t>Clove Club Co., Ltd agreed to acquire Krispy Studio Corporation for KRW 2 billion on April 23, 2021. The deal is subject to approval from board. The deal is expected to be completed by April 23, 2021.</t>
        </is>
      </c>
      <c r="S87" s="41" t="inlineStr">
        <is>
          <t>Content Production &amp; Investment</t>
        </is>
      </c>
      <c r="T87" s="41" t="inlineStr">
        <is>
          <t>Content Production Studio</t>
        </is>
      </c>
      <c r="U87" s="41" t="inlineStr">
        <is>
          <t>MA-4 외부자 간 거래</t>
        </is>
      </c>
      <c r="V87" s="41" t="n"/>
      <c r="W87" s="41" t="inlineStr">
        <is>
          <t>MA⑥ 외부자 간 거래</t>
        </is>
      </c>
      <c r="X87" s="41" t="n"/>
      <c r="Y87" s="40" t="inlineStr">
        <is>
          <t>False</t>
        </is>
      </c>
      <c r="Z87" s="41" t="inlineStr">
        <is>
          <t>MA① 경영권 인수</t>
        </is>
      </c>
      <c r="AA87" s="41" t="inlineStr">
        <is>
          <t>편입 후 (인수 주체 ㈜그레이고(구 크리스피스튜디오㈜)는 거래 당시 ㈜카카오엔터테인먼트가 84.46% 보유한 카카오 연결 종속회사. 근거: 카카오 2020 사업보고서 연결대상 종속회사 개황, 그레이고 최대주주등의주식보유변동 공시 20210512000746. 단 2022-08~09 지배력 상실로 연결 제외, 추출 시점 2024-05에는 카카오엔터테인먼트가 34.15%를 보유한 관계기업)</t>
        </is>
      </c>
      <c r="AB87" s="41" t="inlineStr">
        <is>
          <t>완료 (2021-04-23 취득; 카카오 2021 사업보고서에 ㈜클로브클럽 '당기 중 지배력 획득을 통한 종속기업으로 편입')</t>
        </is>
      </c>
      <c r="AC87" s="41" t="inlineStr">
        <is>
          <t>2,000,004,000원 (㈜클로브클럽 보통주 6,000주, 100%, 현금 취득)</t>
        </is>
      </c>
      <c r="AD87" s="41" t="inlineStr">
        <is>
          <t>원자료와 일치</t>
        </is>
      </c>
      <c r="AE87" s="41" t="inlineStr">
        <is>
          <t>2021-04-30</t>
        </is>
      </c>
      <c r="AF87" s="41" t="inlineStr">
        <is>
          <t>분류를 MA⑥ 외부자 간 거래에서 MA① 경영권 인수로 고침. Capital IQ는 매수자를 Clove Club, 대상을 Krispy Studio로 거꾸로 기록했다. 공시(20210430001412)에 따르면 실제 매수자는 ㈜그레이고(구 크리스피스튜디오㈜, 카카오엔터테인먼트 자회사)이고 대상은 ㈜클로브클럽(의류 도소매) 100%다. 매도자는 그룹 밖 기존 주주로 보이나 공시에 기재되지 않아 미확인. 금액(KRW 2 billion)과 날짜는 원자료와 일치. 상태 Announced를 완료(2021-04-23)로 고침.</t>
        </is>
      </c>
      <c r="AG87" s="41" t="inlineStr">
        <is>
          <t>Capital IQ의 'Krispy Studio Corporation'은 ㈜그레이고의 옛 사명(크리스피스튜디오㈜)이다. DART 공시 표기는 2019-04-01까지 '크리스피스튜디오(주)', 2019-08-29부터 '(주)그레이고'이므로 사명 변경은 2019-04~08 사이다(정확한 날짜 미확인). 카카오 2019 사업보고서는 '㈜그레이고(구, 크리스피스튜디오㈜)'로 표기한다. 크리스피스튜디오는 카카오M(옛 로엔)이 2017-01 세운 모바일 영상 제작사였고, 이후 연예인 IP 커머스(패션) 회사로 업종을 바꿨다. 원자료는 매수자와 대상을 뒤바꿔 기록했다. 같은 묶음(KK-I2)의 다른 거래와는 관련이 없다. 그레이고는 2022-08-30 카카오엔터테인먼트가 보유주식 329,375주를 50,000,113천원에 처분하고, 이어 가젤제1호 유한회사가 제3자배정 신주(230,562주, 약 500억원)를 인수하면서 카카오 연결에서 빠졌다(카카오 2022 사업보고서 '당기 중 지배력 상실로 인한 연결제외'). 클로브클럽의 영업이익과 2021년 실적은 공개 자료에서 찾지 못했다(클로브클럽 자체 감사보고서 없음). 어닝콜·IR 언급은 검색하지 못했다.</t>
        </is>
      </c>
      <c r="AH87" s="41" t="inlineStr">
        <is>
          <t>㈜그레이고(구 크리스피스튜디오㈜; ㈜카카오엔터테인먼트가 84.46% 보유한 카카오 손자회사, 비상장)</t>
        </is>
      </c>
      <c r="AI87" s="41" t="inlineStr">
        <is>
          <t>"그레이고와 클로브 브랜드 간 시너지 창출" (공정거래법 타법인주식및출자증권취득결정 공시) / "이번 '클로브' 인수는 그레이고의 연예인 IP커머스 사업 확장 차원" (아이뉴스24 2021-06-09, 카카오엔터테인먼트 측 설명)</t>
        </is>
      </c>
      <c r="AJ87" s="41" t="inlineStr">
        <is>
          <t>연예인 IP 커머스(패션 브랜드 상품 유통). 카카오 2021 사업보고서는 그레이고의 주요사업을 'IP커머스플랫폼', 2020 사업보고서는 '광고대행업'으로 기재한다. 그레이고 2023 연결감사보고서는 '패션 브랜드 상품의 유통업(도소매업)'으로 기재한다.</t>
        </is>
      </c>
      <c r="AK87" s="41" t="inlineStr">
        <is>
          <t>핵심</t>
        </is>
      </c>
      <c r="AL87" s="41" t="inlineStr">
        <is>
          <t>대상 클로브클럽은 캐주얼 의류 브랜드 '클로브' 운영사(의류 도소매)로, 그레이고의 패션 IP 커머스와 같은 영역이다. 그룹 정점 ㈜카카오 기준으로는 플랫폼·콘텐츠 밖의 의류 브랜드라 비핵심에 가깝고, 카카오엔터테인먼트(콘텐츠·매니지먼트) 기준으로는 연예인 IP를 활용하는 인접 영역이다.</t>
        </is>
      </c>
      <c r="AM87" s="41" t="inlineStr">
        <is>
          <t>9,635백만원 (그레이고 2020-12-31, 카카오 2020 사업보고서 연결대상 종속회사 개황의 최근사업연도말 자산총액). 공시상 자기자본은 9,278,161,253원(2020년말 별도)</t>
        </is>
      </c>
      <c r="AN87" s="41" t="inlineStr">
        <is>
          <t>11,953,970,238,956원 (㈜카카오 2020-12-31 연결 자산총계, 2020 사업보고서)</t>
        </is>
      </c>
      <c r="AO87" s="41" t="inlineStr">
        <is>
          <t>계산: 2,000,004,000원 / 9,635백만원 = 20.76</t>
        </is>
      </c>
      <c r="AP87" s="41" t="inlineStr">
        <is>
          <t>21.56</t>
        </is>
      </c>
      <c r="AQ87" s="41" t="inlineStr">
        <is>
          <t>계산: 117,500원(2021-04-22 ㈜카카오 종가) × 443,857,175주(2021-03-31 발행주식총수, 액면 100원 환산) = 약 52조 1,532억원. 인수 주체가 비상장이라 ㈜카카오 기준</t>
        </is>
      </c>
      <c r="AR87" s="41" t="inlineStr">
        <is>
          <t>총자산은 카카오 2020 사업보고서(20210318001373)의 종속회사 개황, 자기자본과 자기자본대비 비율은 그레이고 공시(20210430001412)에서 가져왔다. 카카오 종가는 Yahoo Finance(035720.KS)이며 2021-04-15 5:1 액면분할 이후 거래일이라 조정하지 않았다. 주식수는 카카오 2021.03 분기보고서(20210517002106). 이사회결의일 2021-04-23의 직전 거래일 2021-04-22 기준.</t>
        </is>
      </c>
      <c r="AS87" s="41" t="inlineStr">
        <is>
          <t>KRX:035720</t>
        </is>
      </c>
      <c r="AT87" s="41" t="inlineStr">
        <is>
          <t>인수 주체 그레이고와 모회사 카카오엔터테인먼트가 비상장이라 상장 지배회사 ㈜카카오를 쓴다. 대상 클로브클럽은 비상장. 거래 규모(20억원)가 카카오 시가총액에 비해 극히 작아 주가 반응 분석의 의미는 제한적이다.</t>
        </is>
      </c>
      <c r="AU87" s="41" t="inlineStr">
        <is>
          <t>2021-04-30 공정거래법 타법인주식및출자증권취득결정 공시(DART). 언론 보도는 2021-06-09 아이뉴스24가 처음 확인된다. 이사회 결의와 취득은 2021-04-23로 공시보다 앞선다.</t>
        </is>
      </c>
      <c r="AV87" s="41" t="inlineStr">
        <is>
          <t>2017-01: 카카오M(옛 로엔)이 모바일 영상 제작사 크리스피스튜디오㈜ 설립; 2018-02: 크리스피스튜디오가 ㈜나일론코리아미디어 지분 취득(796백만원); 2019-04~08: 사명을 ㈜그레이고로 변경; 2019-09: 그레이고가 스타일리스트 회사 ㈜메종드바하 100%를 70억원에 인수(목적 '신규 사업영역 확대'); 2020: ㈜클로브클럽 설립, 2020년 매출 1,139백만원·순이익 200백만원; 2021-03: 카카오엔터테인먼트(카카오페이지가 카카오M 합병) 출범, 그레이고 최대주주(84.46%)</t>
        </is>
      </c>
      <c r="AW87" s="41" t="inlineStr">
        <is>
          <t>2021-04-23: 그레이고가 클로브클럽 100% 취득(20억원), 영업권 1,076,641천원 인식; 2021-05: 그레이고 유상증자에 임원 등 참여(주당 216,861원), 카카오엔터테인먼트 지분 84.46%→74.75%; 2022-08-30: 카카오엔터테인먼트가 그레이고 주식 329,375주를 약 500억원에 처분(71.73%→41.40%); 2022-09-17: 가젤제1호 유한회사 대상 제3자배정 유상증자(230,562주) 뒤 가젤제1호 42.53% 최대주주, 카카오엔터테인먼트 34.15%; 2022: 그레이고·메종드바하·클로브클럽이 카카오 연결에서 제외(지배력 상실), 그레이고는 카카오 관계기업; 2022: 그레이고가 메종드바하 지분 전부 처분(중단사업); 2023: 클로브클럽 매출 8,156백만원; 2024: 클로브클럽 매출 6,818백만원·순손실 352백만원, 그레이고 연결 순손실 99억원</t>
        </is>
      </c>
      <c r="AX87" s="41" t="inlineStr">
        <is>
          <t>확인 안 됨 (그레이고 2023·2024 연결감사보고서의 무형자산 변동표에서 클로브클럽 관련 영업권 1,076,641천원이 손상 없이 유지됨. 카카오 2021 사업보고서 사업결합 주석까지 확인. 그레이고의 2022년 이전 감사보고서는 DART에 없음)</t>
        </is>
      </c>
      <c r="AY87" s="41" t="inlineStr">
        <is>
          <t>그레이고 연결 클로브클럽 영업권 1,076,641천원 손상 없이 유지(2023·2024)</t>
        </is>
      </c>
      <c r="AZ87" s="41" t="inlineStr">
        <is>
          <t>2020: 1,139백만원 (2020년 설립이라 그 전 연도 없음)</t>
        </is>
      </c>
      <c r="BA87" s="41" t="inlineStr">
        <is>
          <t>2021: 미확인; 2022: 7,507백만원; 2023: 8,156백만원; 2024: 6,818백만원</t>
        </is>
      </c>
      <c r="BB87" s="41" t="inlineStr">
        <is>
          <t>미확인 (공시 요약재무에 영업이익 없음. 참고: 2020 당기순이익 200백만원)</t>
        </is>
      </c>
      <c r="BC87" s="41" t="inlineStr">
        <is>
          <t>미확인 (참고 당기순이익: 2022: 115백만원; 2023: 317백만원; 2024: -352백만원)</t>
        </is>
      </c>
      <c r="BD87" s="41" t="inlineStr">
        <is>
          <t>2020은 그레이고 취득결정 공시의 발행회사 요약재무(별도, 12월 결산, 회계기준 미기재). 2022~2024는 그레이고 연결감사보고서(2023, 2024) 주석의 종속기업 요약 재무정보(연결조정 전 별도 수치, K-IFRS, 12월 결산). 2021 실적은 클로브클럽 감사보고서가 없고 카카오 사업보고서에도 개별 수치가 없어 미확인.</t>
        </is>
      </c>
      <c r="BE87" s="41" t="inlineStr">
        <is>
          <t>미확인 (거래 규모가 작아 카카오 IR 자료·어닝콜에서 언급을 찾지 못했고, 예산 때문에 IR 자료 전체를 검색하지는 않음)</t>
        </is>
      </c>
      <c r="BF87" s="40" t="inlineStr">
        <is>
          <t>부분</t>
        </is>
      </c>
      <c r="BG87" s="40" t="inlineStr">
        <is>
          <t>2026-10-31</t>
        </is>
      </c>
    </row>
    <row r="88" ht="72" customHeight="1">
      <c r="A88" s="40" t="inlineStr">
        <is>
          <t>K055</t>
        </is>
      </c>
      <c r="B88" s="40" t="inlineStr">
        <is>
          <t>Kakao</t>
        </is>
      </c>
      <c r="C88" s="40" t="inlineStr">
        <is>
          <t>2021-05-11</t>
        </is>
      </c>
      <c r="D88" s="41" t="inlineStr">
        <is>
          <t>Radish Media, Inc.</t>
        </is>
      </c>
      <c r="E88" s="40" t="n">
        <v>26</v>
      </c>
      <c r="F88" s="40" t="inlineStr">
        <is>
          <t>True</t>
        </is>
      </c>
      <c r="G88" s="40" t="inlineStr">
        <is>
          <t>K055</t>
        </is>
      </c>
      <c r="H88" s="40" t="inlineStr">
        <is>
          <t>MA②</t>
        </is>
      </c>
      <c r="I88" s="40" t="inlineStr">
        <is>
          <t>MA②</t>
        </is>
      </c>
      <c r="J88" s="40" t="inlineStr">
        <is>
          <t>같음</t>
        </is>
      </c>
      <c r="K88" s="40" t="inlineStr">
        <is>
          <t>있음</t>
        </is>
      </c>
      <c r="L88" s="40" t="inlineStr">
        <is>
          <t>일치</t>
        </is>
      </c>
      <c r="M88" s="40" t="inlineStr">
        <is>
          <t>편입 후</t>
        </is>
      </c>
      <c r="N88" s="40" t="inlineStr">
        <is>
          <t>Closed</t>
        </is>
      </c>
      <c r="O88" s="42" t="n">
        <v>161.43</v>
      </c>
      <c r="P88" s="41" t="inlineStr">
        <is>
          <t>Kakao Page Corp.</t>
        </is>
      </c>
      <c r="Q88" s="41" t="inlineStr">
        <is>
          <t>SBVA; Bertelsmann Digital Media Investments, Inc.; Lowercase Capital; Greylock Partners; UTA Ventures</t>
        </is>
      </c>
      <c r="R88" s="41" t="inlineStr">
        <is>
          <t>Kakao Page Corp. signed definitive agreement to acquire remaining stake in Radish Media, Inc. from group of investors for KRW 180.8 billion on May 7, 2021. Under the terms, Kakao Page will acquire 52.3 million share of Radish Media. In a related transaction, Kakao Page Corp. signed definitive agreement to acquire Tapas Media, Inc. in a transaction valued at approximately KRW 567.98 billion. Under the terms of the agreement, Radish will maintain the autonomy of its brand and the management of its day-to-day operations. As of December 31, 2020, Radish Media reported total assets of KRW 23.47 billion, total equity of KRW 19.45 billion and net loss of KRW 83.74. Radish founder and Cheif Executive Officer Seungyoon Lee will stay with the company and continue to direct its operations. Lee will now also serve as global strategy officer of Kakao Entertainment. The transaction was resolved by the board of director of Kakao Page on May 7, 2021. The Radish board and shareholders have approved the acquisition, which is expected to be finalized in June 30, 2021. Paul de Bernier, Katherine Dean, Stephanie Hurst, Christopher Kelly, Michael Lebovitz, and Kim Leffert of Mayer Brown LLP acted as legal advisor to Kakao Page Corp. Wilson Sonsini Goodrich &amp; Rosati, P.C. acted legal advisor to Radish Media, Inc.</t>
        </is>
      </c>
      <c r="S88" s="41" t="inlineStr">
        <is>
          <t>Story IP Platforms</t>
        </is>
      </c>
      <c r="T88" s="41" t="inlineStr">
        <is>
          <t>Story / Webtoon / Web Novel Platform</t>
        </is>
      </c>
      <c r="U88" s="41" t="inlineStr">
        <is>
          <t>MA-1 그룹이 매수자</t>
        </is>
      </c>
      <c r="V88" s="41" t="inlineStr">
        <is>
          <t>기존 자회사 잔여지분</t>
        </is>
      </c>
      <c r="W88" s="41" t="inlineStr">
        <is>
          <t>MA② 기존 지분 확대</t>
        </is>
      </c>
      <c r="X88" s="41" t="n"/>
      <c r="Y88" s="40" t="inlineStr">
        <is>
          <t>False</t>
        </is>
      </c>
      <c r="Z88" s="41" t="inlineStr">
        <is>
          <t>MA② 기존 지분 확대</t>
        </is>
      </c>
      <c r="AA88" s="41" t="inlineStr">
        <is>
          <t>편입 후 (매수자 ㈜카카오엔터테인먼트는 ㈜카카오의 연결 종속회사. 대상 Radish는 거래 전 카카오엔터의 관계기업[2020년말 13.16%, 지분법]이었고 2021-08-03 공개매수 대금 지급으로 지배력을 얻어 연결 편입 — 카카오 2021 반기보고서 20210817002037, 2021 사업보고서 20220321001331)</t>
        </is>
      </c>
      <c r="AB88" s="41" t="inlineStr">
        <is>
          <t>완료 (2021-08-03; 2021-05 개시한 공개매수가 사전 응모분 52,319,121주보다 큰 구주 87,472,742주 규모로 종결 — K058. 대금 지급 예정일 2021-06-30 → 2021-07-25(2021-07-05 공시) → 실제 2021-08-03)</t>
        </is>
      </c>
      <c r="AC88" s="41" t="inlineStr">
        <is>
          <t>USD 160,645,074.15 = 180,806,030,957원 (공개매수 사전 응모 의사를 밝힌 주주분 52,319,121주, 주당 약 USD 3.0705, 2021-05-07 매매기준율 1,125.50원 환산). 같은 공개매수의 최종 규모는 K058: 구주 87,472,742주 USD 268,583,738.72, 실제 취득 2021-08-03 87,874,153주(옵션 포함) 309,780백만원</t>
        </is>
      </c>
      <c r="AD88" s="41" t="inlineStr">
        <is>
          <t>원자료와 일치 (공시 USD 160.65)</t>
        </is>
      </c>
      <c r="AE88" s="41" t="inlineStr">
        <is>
          <t>2021-05-11</t>
        </is>
      </c>
      <c r="AF88" s="41" t="inlineStr">
        <is>
          <t>기준 분류 유지(MA②), 단계적 경영권 인수: 거래 전 카카오엔터 보유 19,617,192주(계산: 취득후 71,936,313주 − 취득 52,319,121주, 발행주식 108,270,568주의 18.12%)와 계열사 카카오인베스트먼트 1,486,399주(1.37%)로 그룹 합계 약 19.5%였고 회계상 관계기업(지배 아님)이었다. 이 공개매수로 처음 과반·경영권을 얻었다(최종 98.9%). MA① 정의('경영권을 처음 얻은 거래')에도 맞으므로 연구 정의에 따라 MA①로 볼 여지가 있다. 원자료 설명란·stake의 'remaining stake'·'기존 자회사 잔여지분'은 틀림(잔여지분 매입이 아니라 과반 확보 공개매수). 설명란 'Tapas … approximately KRW 567.98 billion'은 공시·보도로 확인되지 않는 수치(공시상 Tapas 구주 USD 239.79백만 + 신주 USD 90백만 = 374,141,609,804원, 보도 기업가치 약 6천억원). 설명란 'net loss of KRW 83.74'는 단위 누락(−83,744백만원). 금액·상태는 원자료와 일치.</t>
        </is>
      </c>
      <c r="AG88" s="41" t="inlineStr">
        <is>
          <t>같은 묶음 관계: K055와 K058은 같은 Radish 공개매수다(이중 집계). K055는 2021-05-11 발표 시점의 사전 응모분(USD 160.6백만), K058은 2021-07-05 확정된 구주 전체(USD 268.6백만, K055분과 카카오인베스트먼트분 포함)여서 둘을 합하면 USD 160.6백만이 중복된다. Radish 인수 금액은 K058(실제 지급 309,780백만원) 하나로 쓰는 것이 맞다. 신주 USD 90백만(1차 9,770,444주·2차 19,540,887주)은 지배력 획득 후 자회사 자본 투입이라 원자료 금액에 없다(실제로는 1차 USD 30백만만 2021년 납입되고 2차는 2023년말까지 집행되지 않았다 — 카카오엔터 2021~2023 별도 감사보고서 취득액). 같은 날 Tapas 인수(K056·K059·K060)와 함께 발표됐고, 후행 거래는 K066(Radish의 Wuxiaworld 인수). 거래 전 지분 경로: 2020-07 카카오페이지 13,787,759주(USD 27.03백만, 시리즈A 공동 주도) → 2020년말 13.16% 관계기업 → 2021년 중 13,105,611천원 추가 취득(카카오엔터 2021 감사보고서) → 공개매수 직전 19,617,192주. 2020-07 공시 지분율 12.46%·2020년말 13.16%·2021-05 역산 18.12%는 문서마다 주식수 기준(희석·우선주 전환 반영 여부)이 달라 정확히 맞추지 못했다(조사 한계). 매수자 표기: 원자료 'Kakao Page Corp.'는 2021-03-01 카카오엠 흡수합병과 함께 ㈜카카오엔터테인먼트로 사명을 바꿨고 공시도 이 이름이다. 매도자(SBVA, Bertelsmann Digital Media Investments, Lowercase Capital, Greylock Partners, UTA Ventures)는 공시에 명단이 없어 실제 응모 여부는 확인하지 못했다. 다만 다섯 곳 모두 Radish 기존 투자자임은 확인된다: Greylock·Lowercase Capital·UTA·Bertelsmann Digital Media Investments는 2017-01 시드 투자자(Tubefilter 2017-01-31), SoftBank Ventures Asia(SBVA)는 2020-08 시리즈A 공동 주도(TechCrunch 2020-08-04). 공개매수 대상이 외부 주주 전원이었으므로 원자료 매도자 기재는 개연성이 높다(추정). 대상회사 영업이익은 공개되지 않는다(미국 비상장, 카카오엔터 주석은 매출·순손익만 공개). 이벤트 분석 주의: 카카오 시가총액 약 51.5조원 대비 이 거래는 0.35%라 카카오 주가 반응을 기대하기 어렵고, 같은 날 Tapas 인수와 함께 발표돼 효과를 분리할 수 없다.</t>
        </is>
      </c>
      <c r="AH88" s="41" t="inlineStr">
        <is>
          <t>㈜카카오엔터테인먼트 (구 ㈜카카오페이지·㈜포도트리, 2021-03-01 ㈜카카오엠 흡수합병과 함께 사명 변경; ㈜카카오의 비상장 연결 종속회사)</t>
        </is>
      </c>
      <c r="AI88" s="41" t="inlineStr">
        <is>
          <t>"영미권 시장진출 강화에 대한 교두보 마련" (공정위 공시 취득목적) / "타파스와 래디쉬 인수를 통해 글로벌 콘텐츠 기업으로 또 한번 진화하는 계기" (카카오엔터 보도자료, 이진수 대표)</t>
        </is>
      </c>
      <c r="AJ88" s="41" t="inlineStr">
        <is>
          <t>웹툰·웹소설 유료 플랫폼(카카오페이지·다음웹툰)과 스토리 IP 유통이 주력이고, 2021-03 카카오엠 합병으로 음원·음반유통, 영상제작, 매니지먼트가 더해짐(카카오 거래소 공시 2021-07-05의 종속회사 주요사업 기재). 카카오페이지 2020 연결 영업수익 359,064,417,522원, 영업이익 40,739,837,200원. 그룹 정점 카카오의 2020 연결 매출은 4,156,816백만원이고 플랫폼 53.5%, 콘텐츠 46.5%(유료콘텐츠 = 카카오페이지·픽코마 웹툰·웹소설 이용권 판매)</t>
        </is>
      </c>
      <c r="AK88" s="41" t="inlineStr">
        <is>
          <t>핵심</t>
        </is>
      </c>
      <c r="AL88" s="41" t="inlineStr">
        <is>
          <t>대상 Radish는 북미 영문 웹소설(모바일 연재 소설) 플랫폼으로, 인수 주체의 주력인 카카오페이지(웹툰·웹소설 유료 플랫폼)와 같은 사업을 다른 지역(영미권)에서 하는 회사다. 따라서 같은 영역의 지역 확장으로 본다. 카카오엔터 IP를 받아 유통하는 채널이기도 하다('래디쉬가 카카오엔터의 IP를 공급받아', 보도자료 요지). 그룹 정점 카카오 기준으로도 콘텐츠 부문의 유료콘텐츠(카카오페이지·픽코마)와 같은 영역이라 핵심(해외 확장)이다.</t>
        </is>
      </c>
      <c r="AM88" s="41" t="inlineStr">
        <is>
          <t>532,404,680,012원 (카카오엔터[구 카카오페이지] 별도, 2020-12-31; 카카오 거래소 공시 2021-07-05의 '종속회사의 자산총액'과 2020 감사보고서). 같은 날 연결 자산총계 547,148,385,484원. 주의: 2021-03-01 카카오엠 흡수합병 전 수치라 인수 직전 실제 규모보다 작다(합병을 반영한 자기자본은 1,129,269,048,038원, 공정위 공시)</t>
        </is>
      </c>
      <c r="AN88" s="41" t="inlineStr">
        <is>
          <t>11,953,970,238,956원 (㈜카카오 연결, 2020-12-31; 카카오 거래소 공시 2021-07-05 기재값)</t>
        </is>
      </c>
      <c r="AO88" s="41" t="inlineStr">
        <is>
          <t>계산: 33.96 (180,806,030,957원 ÷ 카카오엔터 별도 총자산 532,404,680,012원[2020-12-31, 카카오엠 합병 전]). 참고 계산: 카카오 연결 총자산 대비 1.51%</t>
        </is>
      </c>
      <c r="AP88" s="41" t="inlineStr">
        <is>
          <t>16.01</t>
        </is>
      </c>
      <c r="AQ88" s="41" t="inlineStr">
        <is>
          <t>계산: 51,487,432,300,000원 (㈜카카오, 발표 직전 거래일 2021-05-10 종가 116,000원 × 발행주식 443,857,175주[2021-05-17 1분기보고서 제출일 현재]; 2021-04 5:1 액면분할 이후라 Yahoo Finance 종가에 분할 소급 조정 없음)</t>
        </is>
      </c>
      <c r="AR88" s="41" t="inlineStr">
        <is>
          <t>취득금액·자기자본·자기자본대비(16.01%)는 카카오엔터 공정위 공시(20210511000009; 자기자본은 2020년말 별도에 공시일까지 자본금·자본잉여금 증감, 즉 카카오엠 합병분 반영). 총자산은 2020-12-31 별도(감사보고서 20210401000629). 공시에 총자산대비가 없어 직접 계산. 카카오 연결 총자산은 카카오 거래소 공시(20210705800514). 시가총액은 Yahoo Finance 종가와 1분기보고서 발행주식수(20210517002106).</t>
        </is>
      </c>
      <c r="AS88" s="41" t="inlineStr">
        <is>
          <t>KRX:035720</t>
        </is>
      </c>
      <c r="AT88" s="41" t="inlineStr">
        <is>
          <t>인수 주체 카카오엔터는 비상장이라 상장 지배회사 ㈜카카오(유가증권시장)를 쓴다. 대상 Radish Media는 미국 비상장으로 종목코드가 없다. 발표일 2021-05-11 카카오 종가 114,500원(전일 116,000원 대비 −1.3%). 같은 날 Tapas 인수(K056)도 발표돼 두 거래의 효과를 분리할 수 없다. 인수설 첫 보도일 2021-04-05(뉴스토마토 15:28 게시, 장 마감 직전)의 카카오 종가는 Yahoo 분할조정값 100,400원(실제 502,000원) → 04-06 108,800원(실제 544,000원, +8.4%)이나, 같은 시기 5:1 액면분할(04-12~14 매매정지, 04-15 재상장) 등 다른 사건이 겹쳐 인수설 효과로 보기 어렵다. 이벤트일은 공식 발표일 2021-05-11을 기본으로 하고 2021-04-05를 대체 이벤트일로 검토한다.</t>
        </is>
      </c>
      <c r="AU88" s="41" t="inlineStr">
        <is>
          <t>2021-04-05: 공식 발표 전 인수설 보도 — 뉴스토마토(15:28, 이선율) '카카오엔터테인먼트는 글로벌 웹소설 플랫폼인 래디쉬 경영권을 인수하기 위한 논의를 진행하고 있다', '경영권 인수액은 4000억원으로 알려졌다', 회사 관계자 '래디쉬 인수를 추진하기 위한 몇가지 절차가 남았고'; 같은 날 테크42도 '업계와 보도에 따르면' 4000억원 인수 추진으로 보도. 2021-04-12: 웹툰가이드·테크42가 타파스 경영권 인수 추진과 함께 래디쉬(지분 13.16%) 경영권 확보 추진을 다시 보도. 2021-05-11: 카카오엔터 보도자료와 공정위 공시(타법인주식및출자증권취득결정)로 공식 발표, 파이낸셜뉴스 09:57 보도. 이사회 결의는 2021-05-07. 카카오는 2021-01-01~05-11에 풍문 해명 공시를 내지 않았고, 카카오 본사의 거래소 공시는 2021-07-05(K058)가 처음이다.</t>
        </is>
      </c>
      <c r="AV88" s="41" t="inlineStr">
        <is>
          <t>2016: 이승윤이 뉴욕에서 Radish 설립(보도자료); 2017-01-31: 시드 $3M 발표(Greylock·Lowercase Capital·SoftBank Next Media Innovation Fund·UTA·Bertelsmann Digital Media Investments·Sherpa Capital 등, Tubefilter), 2020-08 이전 누적 조달 약 $5M(TechCrunch); 2018→2019: 매출 1,364→2,226백만원, 순손실 3,254→7,711백만원(US GAAP 원화환산); 2020-07-08: 카카오페이지가 13,787,759주를 USD 27.03백만(32,243백만원)에 취득 결의, 공시 지분율 12.46%('북미 웹소설 플랫폼에 대한 지분 투자'); 2020-08-04: $63.2M 시리즈A를 SoftBank Ventures Asia와 카카오페이지가 공동 주도; 2020-12-31: 카카오페이지 관계기업 13.16%(20% 미만이나 이사회 선임권 등 유의적 영향력); 2020: 매출 21,839백만원(전년의 약 10배), 순손실 83,744백만원, 매출 약 90%가 오리지널 IP; 2021-01~05: 카카오엔터가 관계기업 지분 13,106백만원 추가 취득, 공개매수 직전 보유 19,617,192주(계산 18.12%), 계열사 카카오인베스트먼트 1,486,399주 보유; 2021-03-01: 카카오페이지가 카카오엠을 흡수합병하고 카카오엔터테인먼트로 사명 변경; 2021-04-05: 카카오엔터의 래디쉬 경영권 인수 논의(약 4,000억원) 첫 보도(뉴스토마토·테크42); 2021-05: 래디쉬 이사회 과반이 매각 결정(보도자료); 2021-05-07: 카카오엔터 이사회가 인수·공개매수 결의</t>
        </is>
      </c>
      <c r="AW88" s="41" t="inlineStr">
        <is>
          <t>2021-06-28: 카카오인베스트먼트(계열사) 보유 Radish 1,486,399주 매입 결의(5,152백만원); 2021-07-05: 공개매수 최종 규모 확정 — 구주 87,472,742주 USD 268.58백만 + 신주 USD 90백만(1차 30·2차 60) 결정(K058); 2021-08-03: 87,874,153주(옵션 포함) 309,780백만원 취득, 지배력 획득·연결 편입(98.9%), 영업권 381,124백만원; 2021-09-10: 1차 신주 9,770,444주(USD 30백만) 취득 예정(2021년말 보유 116,860,378주 = 107,089,934 + 9,770,444, 94.58%로 정합) — 카카오엔터 2021 별도 감사보고서의 Radish 취득액 344,935,168천원 = 구주 현금 309,779,667천원 + 약 35,156백만원(1차 신주 USD 30백만 상당)으로 납입 확인; 2차 신주 USD 60백만은 2022·2023년 취득액이 없어 집행되지 않음; 2021-12-16: Radish가 Wuxiaworld Limited 100% 인수(K066); 2022-05-19: Tapas Media 흡수합병 발표(Radish 존속, 합병비율 1:18, 합병법인 CEO 김창원); 2022-07: Radish 인력 약 80% 감원 보도(The Beat); 2022-08~09-01: 합병 완료, 사명 Tapas Entertainment, Inc.로 변경(카카오엔터 97.4%); 2022: Tapas Entertainment CGU 영업권 손상 545,342백만원, 카카오엔터가 Tapas Entertainment에 31,682,500천원 대여, 별도 기준 투자주식 손상 294,167,369천원; 2023: 영업권 손상 459,788백만원, 한국 법인 ㈜타파스엔터테인먼트코리아(구 레디쉬코리아) 청산, 추가 대여 20,630,400천원(연말 대여금 52,865,400천원), 별도 기준 투자주식 잔액 447,142,738천원 전액 손상; 2024: 불균등 유상증자 34,595,680천원으로 지분 98.52% → 99.99%(증자분은 같은 해 별도 기준 전액 손상); 2025-07-09: Radish 서비스 2025-12-31 종료 공지('글로벌 전략을 재정비하는 과정'); 2025-12-31: Radish 서비스 종료; 2025: Wuxiaworld CGU 영업권 손상 6,363백만원; 2026-09-20: Tapas Entertainment가 Wuxiaworld를 창업자(Ren/RWX)에게 재매각했다고 Wuxiaworld가 공지(완료는 '지난주 초', 2026-09-14 주 초로 추정; 가격 비공개); 2026-09~10: Tapas 서비스 2027-03-31 종료 발표 — 존속법인 Tapas Entertainment(구 Radish)의 플랫폼 사업 사실상 정리</t>
        </is>
      </c>
      <c r="AX88" s="41" t="inlineStr">
        <is>
          <t>있음 (카카오엔터 연결 기준. Radish 인수 영업권 381,123,916천원은 Wuxiaworld 영업권 38,094,545천원·환율과 함께 2021년말 'Radish Media Inc' CGU 431,490,424천원으로 잡혔고, 2022년 Tapas Media 합병으로 Tapas CGU 496,940,581천원과 합쳐 'Tapas Entertainment' CGU가 됨. 손상: 2022 545,342,061천원(CGU 장부가액 1,000,840 vs 회수가능액 456,338백만원); 2023 459,787,651천원(부분 CGU Radish 장부 67,717 vs 회수가능 1,509백만원, Tapas 352,468 vs (10,643), Wuxiaworld 33,952 vs 12,288; 카카오 2023 사업보고서 'TAPAS ENTERTAINMENT … 459,788백만원'); 2024 없음; 2025 6,363,460천원(Wuxiaworld CGU). 누계 1,011,493,172천원으로 Tapas·Radish·Wuxiaworld 인수 영업권 합계 891,893,998천원과 환율 증가분을 거의 전부 상각(2025년말 잔액 6,251,231천원). Radish 단독 손상액은 2022년 통합 CGU로 합쳐져 분리 불가. 카카오 연결 기준 2022년에는 '기타모바일서비스' CGU 손상 602,456,509천원에 포함. 반대로 2021년 지배력 획득 때 기존 관계기업 지분 재측정 이익(Radish·Tapas 등 처분이익 190,788백만원)을 인식. 문서: 카카오엔터 2021~2025 연결감사보고서, 카카오 2022·2023 사업보고서). 별도 기준(카카오엔터 별도 감사보고서) 투자주식 손상도 있음: 종속기업투자 Tapas Entertainment(구 Radish; 2022년 합병으로 Tapas Media 투자 351,090,082천원 합산) 손상 2022년 294,167,369천원(사용가치, 세후 할인율 12.9%·영구성장률 1%), 2023년 447,142,738천원(잔액 전액, 12.3%·0%), 2024년 불균등 유상증자분 34,595,680천원 전액 — 누계 775,905,787천원으로 2021년 취득원가 741,310,107천원(Radish 390,220,025 + Tapas Media 351,090,082)과 2024 증자분을 모두 상각했고 2023년말 이후 장부금액은 0, 2025년 변동 없음. 연결 영업권 손상과 같은 손실을 다른 회계 단위에서 본 것이므로 두 금액을 합산하지 않는다. 참고: 카카오엔터는 2022년 31,682,500천원, 2023년 20,630,400천원을 Tapas Entertainment에 대여했고(2023년말 대여금 잔액 52,865,400천원), 2023년 대여금 대손충당금 54,888백만원을 인식했으나 회사별 배분은 공시되지 않았다(추정: 대부분 Tapas Entertainment 대여금). 별도 문서: 카카오엔터 2021~2025 별도 감사보고서 20220331003215·20230331004022·20240329003122·20250328002112·20260327001463</t>
        </is>
      </c>
      <c r="AY88" s="41" t="inlineStr">
        <is>
          <t>수집·검토 기록에 인수 뒤 손상이 적혀 있음</t>
        </is>
      </c>
      <c r="AZ88" s="41" t="inlineStr">
        <is>
          <t>2019: 2,226백만원; 2020: 21,839백만원 (Radish, US GAAP 원화환산)</t>
        </is>
      </c>
      <c r="BA88" s="41" t="inlineStr">
        <is>
          <t>2021(2021-08-03 편입 이후, Wuxiaworld 12월분 포함): 9,070,513천원; 2022(Tapas Media 합병 후 Tapas Entertainment 연결): 49,109,882천원; 2023: 71,139,270천원; 최근 2025: 59,698,545천원 (참고 2024: 68,025,580천원)</t>
        </is>
      </c>
      <c r="BB88" s="41" t="inlineStr">
        <is>
          <t>미확인 (공시 요약재무에 영업이익 없음. 당기순이익: 2019 −7,711백만원; 2020 −83,744백만원)</t>
        </is>
      </c>
      <c r="BC88" s="41" t="inlineStr">
        <is>
          <t>미확인 (영업이익 비공개). 대리지표 당기순손익: 2021(편입 이후) −12,193,252천원; 2022 −228,203,755천원; 2023 −425,234,093천원; 2024 −35,805,234천원; 2025 −14,664,486천원</t>
        </is>
      </c>
      <c r="BD88" s="41" t="inlineStr">
        <is>
          <t>인수 전: 카카오엔터 공정위 공시(2021-05-11)·카카오 거래소 공시(2021-07-05)의 '발행회사 요약 재무상황'(미국회계기준 재무제표를 원화 환산, 12월 결산, 백만원). 인수 후: 카카오엔터 연결감사보고서 '종속기업 요약 재무정보'(2021은 연결편입 시점 이후, 중간지배기업 연결 기준, 천원). 2022년 Tapas Media를 흡수합병(존속 Radish → Tapas Entertainment)해 2022년 이후 수치는 Tapas·Radish·Wuxiaworld 합산이고 Radish 단독 실적은 공시되지 않는다. 2022·2023 순손실이 매출보다 훨씬 큰 것은 손상차손이 중간지배기업 연결에 반영된 영향으로 추정(추정: 같은 해 카카오엔터 연결 영업권 손상과 규모가 비슷함). 영업이익은 어느 문서에도 없다(카카오엔터 2021~2025 감사보고서, 카카오 2021~2025 사업보고서 확인).</t>
        </is>
      </c>
      <c r="BE88" s="41" t="inlineStr">
        <is>
          <t>2021-05-11 카카오엔터 보도자료: 이진수 대표 '타파스와 래디쉬 인수를 통해 글로벌 콘텐츠 기업으로 또 한번 진화하는 계기'; 2021-11-04 카카오 3분기 실적 보도자료: '스토리 매출은 … 타파스와 래디쉬의 편입으로 전 분기 대비 17%, 전년 동기 대비 47% 성장한 2,187억 원'; 2024-02-15 카카오 4분기 컨퍼런스콜(코리아중앙데일리 재인용): 최혜령 CFO, 타파스 등 PPA 손상에 대해 'doesn't mean that it signals any change in our strategic approach'; 2024-04-03 카카오엔터(뉴스토마토 재인용): '보수적으로 일부 영업권 손상을 반영'; 2025-07-09 카카오엔터(아이뉴스24 재인용): 래디쉬 종료는 '회사의 글로벌 전략을 재정비하는 과정 중 하나'. 카카오 IR에는 어닝콜 녹취록이 없고(음성만), 2021년 2분기·2022년 2분기·2022년 연간 실적 보도자료에는 타파스·래디쉬 언급이 없음을 확인</t>
        </is>
      </c>
      <c r="BF88" s="40" t="inlineStr">
        <is>
          <t>완료</t>
        </is>
      </c>
      <c r="BG88" s="40" t="inlineStr">
        <is>
          <t>2026-10-26</t>
        </is>
      </c>
    </row>
    <row r="89" ht="72" customHeight="1">
      <c r="A89" s="40" t="inlineStr">
        <is>
          <t>K056</t>
        </is>
      </c>
      <c r="B89" s="40" t="inlineStr">
        <is>
          <t>Kakao</t>
        </is>
      </c>
      <c r="C89" s="40" t="inlineStr">
        <is>
          <t>2021-05-11</t>
        </is>
      </c>
      <c r="D89" s="41" t="inlineStr">
        <is>
          <t>Tapas Media, Inc.</t>
        </is>
      </c>
      <c r="E89" s="40" t="n">
        <v>34</v>
      </c>
      <c r="F89" s="40" t="inlineStr">
        <is>
          <t>True</t>
        </is>
      </c>
      <c r="G89" s="40" t="inlineStr">
        <is>
          <t>K055</t>
        </is>
      </c>
      <c r="H89" s="40" t="inlineStr">
        <is>
          <t>MA②</t>
        </is>
      </c>
      <c r="I89" s="40" t="inlineStr">
        <is>
          <t>MA②</t>
        </is>
      </c>
      <c r="J89" s="40" t="inlineStr">
        <is>
          <t>같음</t>
        </is>
      </c>
      <c r="K89" s="40" t="inlineStr">
        <is>
          <t>있음</t>
        </is>
      </c>
      <c r="L89" s="40" t="inlineStr">
        <is>
          <t>일치</t>
        </is>
      </c>
      <c r="M89" s="40" t="inlineStr">
        <is>
          <t>편입 후</t>
        </is>
      </c>
      <c r="N89" s="40" t="inlineStr">
        <is>
          <t>Closed</t>
        </is>
      </c>
      <c r="O89" s="42" t="n">
        <v>83.34</v>
      </c>
      <c r="P89" s="41" t="inlineStr">
        <is>
          <t>Kakao Page Corp.</t>
        </is>
      </c>
      <c r="Q89" s="41" t="inlineStr">
        <is>
          <t>SBI Investments Ltd.; E&amp;Investment, Inc.; Medici Investment Co., Ltd.; ID Ventures</t>
        </is>
      </c>
      <c r="R89" s="41" t="inlineStr">
        <is>
          <t>Kakao Page Corp. signed definitive agreement to acquire remaining stake in Tapas Media, Inc. from Kim, Chang-won for KRW 93.3 billion on May 7, 2021. Under the term, Kakao Page will acquire 3.72 million share of Tapas Media for KRW 25,093 per share. 
As a result of the transaction, Kakao Page Corp., will become the sole owner of Tapas Media, Inc. In a related transaction, Kakao Page Corp. signed definitive agreement to acquire Radish Media, Inc. in a transaction valued at approximately KRW 490 billion. Chang Kim and Seungyoon Lee, Founder and Chief Executive Officer of Tapas will retain their day-to-day management autonomy and also become Global Strategy Officers within Kakao Entertainment. The transaction was resolved by the board of director of Kakao Page on May 7, 2021. The transaction is expected to close on June 30, 2021. Bomi Lee, Steven Levine, Shawn Lampron and Mark Ostrau of Fenwick &amp; West LLP acted as legal advisors for Tapas Media. Mayer Brown LLP acted as legal advisor to Kakao Page Corp. O'Melveny &amp; Myers advised in the transaction. Lee &amp; Ko acted as legal advisor to Kakao in this transaction.</t>
        </is>
      </c>
      <c r="S89" s="41" t="inlineStr">
        <is>
          <t>Story IP Platforms</t>
        </is>
      </c>
      <c r="T89" s="41" t="inlineStr">
        <is>
          <t>Story / Webtoon / Web Novel Platform</t>
        </is>
      </c>
      <c r="U89" s="41" t="inlineStr">
        <is>
          <t>MA-1 그룹이 매수자</t>
        </is>
      </c>
      <c r="V89" s="41" t="inlineStr">
        <is>
          <t>기존 자회사 잔여지분</t>
        </is>
      </c>
      <c r="W89" s="41" t="inlineStr">
        <is>
          <t>MA② 기존 지분 확대</t>
        </is>
      </c>
      <c r="X89" s="41" t="n"/>
      <c r="Y89" s="40" t="inlineStr">
        <is>
          <t>False</t>
        </is>
      </c>
      <c r="Z89" s="41" t="inlineStr">
        <is>
          <t>MA② 기존 지분 확대</t>
        </is>
      </c>
      <c r="AA89" s="41" t="inlineStr">
        <is>
          <t>편입 후 (매수자 ㈜카카오엔터테인먼트는 ㈜카카오의 연결 종속회사. 대상 Tapas는 2020-11부터 카카오엔터의 관계기업[2020년말 40.36%, 지분법]이었고 2021-07-09 구주 일괄 취득으로 지배력을 얻어 연결 편입 — 카카오 2021 반기보고서 20210817002037, 2021 사업보고서 20220321001331)</t>
        </is>
      </c>
      <c r="AB89" s="41" t="inlineStr">
        <is>
          <t>완료 (2021-07-09; 2021-06-30 예정이던 김창원 지분 단독 매입은 2021-07-05 이사회의 구주 일괄 인수(K059)에 흡수돼 함께 종결 — 계산: 7월 구주 11,309,981주 = 발행주식 18,773,501주 − 카카오엔터 기존 보유 7,463,520주로 김창원 3,720,000주 포함. 김창원 몫의 최종 단가는 공시되지 않음)</t>
        </is>
      </c>
      <c r="AC89" s="41" t="inlineStr">
        <is>
          <t>USD 82,938,830.66 = 93,348백만원 (김창원 보유 3,720,000주, 주당 USD 22.2954·25,093원, 2021-05-07 매매기준율 1,125.50원 환산). 이 주식은 K059의 구주 11,309,981주(USD 239,785,464.79)에 포함되며, 실제 일괄 취득은 2021-07-09 12,346,655주(옵션 포함) 294,614백만원</t>
        </is>
      </c>
      <c r="AD89" s="41" t="inlineStr">
        <is>
          <t>원자료와 일치 (공시 USD 82.94)</t>
        </is>
      </c>
      <c r="AE89" s="41" t="inlineStr">
        <is>
          <t>2021-05-11</t>
        </is>
      </c>
      <c r="AF89" s="41" t="inlineStr">
        <is>
          <t>기준 분류 유지(MA②), 단계적 경영권 인수: 거래 전 카카오엔터 보유 7,463,520주(계산: 취득후 11,183,520주 − 3,720,000주; 2020년말 발행주식 18,495,643주의 40.36%)는 회계상 관계기업(지분법)으로 지배가 아니었고, 이 매입(→60.47%)과 7월 구주 일괄 인수로 처음 경영권을 얻었다(100%). MA① 정의('경영권을 처음 얻은 거래')에도 맞으므로 연구 정의에 따라 MA①로 볼 여지가 있다. 매도자 정정: 원자료 sellers 'SBI Investments Ltd.; E&amp;Investment; Medici Investment; ID Ventures'와 달리 공시상 거래상대방은 창업자·대표 김창원(공정위 공시상 '임원' — 카카오 해외계열회사 Tapas의 임원이라 특수관계인). 원자료 매도자 VC 4곳(SBI Investment Korea, E&amp;Investment[EN Investment], Medici Investment, ID Ventures)은 2018-03 Tapas의 USD 5백만 추가 시리즈A 투자자로 확인된다(TechCrunch 2018-03-22). 다만 이 행(K056)의 공시상 거래상대방은 김창원뿐이므로 VC 4곳은 K059 구주 일괄 인수(그 밖의 주주 6,570,519주)의 매도자로 보는 것이 맞다(추정: Capital IQ가 같은 인수의 매도자를 이 행에 붙임). 설명란 'Chang Kim and Seungyoon Lee, Founder and Chief Executive Officer of Tapas'는 오류(이승윤은 Radish 창업자). 설명란 'Radish … approximately KRW 490 billion'은 공시로 확인 안 됨(보도 약 5천억원·USD 440백만). 금액·상태는 원자료와 일치.</t>
        </is>
      </c>
      <c r="AG89" s="41" t="inlineStr">
        <is>
          <t>같은 묶음 관계: K056은 K059(2021-07-05 구주 11,309,981주, USD 239.79백만)의 일부다(이중 집계). 김창원 3,720,000주가 K059 구주에 포함되므로 K056과 K059를 합하면 USD 82.9백만이 중복된다. K060(예스24 1,019,462주, USD 21.6백만)도 K059의 일부다. Tapas 인수 금액은 K059(실제 지급 294,614백만원, 옵션 포함 12,346,655주) 하나로 쓰는 것이 맞다. 신주 USD 90백만(약 4,245,037주)은 별도 자본 투입이다. 단가 비교(계산): 김창원 USD 22.30/주, 예스24 USD 21.20/주, 구주 전체 평균 USD 21.20/주, 김창원 외 7,589,981주 평균 USD 20.66/주 — 주식 종류·옵션 차이일 수 있으나 공시로 확인 못 함. 가치 급등(계산): 2020-09 카카오페이지가 카카오 보유분을 사들인 단가는 USD 2.59/주였는데 8~10개월 뒤 인수 단가는 USD 21.20/주로 약 8.2배다(발행주식 기준 지분가치 약 USD 48백만 → 약 USD 398백만). 승자의 저주 검토에서 핵심 수치다. 2021년 지배력 획득 때 기존 40% 지분을 공정가치 178,428,778천원으로 재측정해 장부 17,995,831천원과의 차이를 이익으로 잡았다. 같은 날 Radish 인수(K055·K058)와 함께 발표됐다. 대상회사 영업이익은 공개되지 않는다. 이벤트 분석 주의: 카카오 시가총액 대비 0.18%이고 Radish 발표와 겹친다.</t>
        </is>
      </c>
      <c r="AH89" s="41" t="inlineStr">
        <is>
          <t>㈜카카오엔터테인먼트 (구 ㈜카카오페이지·㈜포도트리, 2021-03-01 ㈜카카오엠 흡수합병과 함께 사명 변경; ㈜카카오의 비상장 연결 종속회사)</t>
        </is>
      </c>
      <c r="AI89" s="41" t="inlineStr">
        <is>
          <t>"영미권 시장진출 강화에 대한 교두보 마련" (공정위 공시 취득목적) / "타파스와 래디쉬 인수를 통해 글로벌 콘텐츠 기업으로 또 한번 진화하는 계기" (카카오엔터 보도자료, 이진수 대표)</t>
        </is>
      </c>
      <c r="AJ89" s="41" t="inlineStr">
        <is>
          <t>웹툰·웹소설 유료 플랫폼(카카오페이지·다음웹툰)과 스토리 IP 유통이 주력이고, 2021-03 카카오엠 합병으로 음원·음반유통, 영상제작, 매니지먼트가 더해짐(카카오 거래소 공시 2021-07-05의 종속회사 주요사업 기재). 카카오페이지 2020 연결 영업수익 359,064,417,522원, 영업이익 40,739,837,200원. 그룹 정점 카카오의 2020 연결 매출은 4,156,816백만원이고 플랫폼 53.5%, 콘텐츠 46.5%(유료콘텐츠 = 카카오페이지·픽코마 웹툰·웹소설 이용권 판매)</t>
        </is>
      </c>
      <c r="AK89" s="41" t="inlineStr">
        <is>
          <t>핵심</t>
        </is>
      </c>
      <c r="AL89" s="41" t="inlineStr">
        <is>
          <t>대상 Tapas는 북미 웹툰(모바일 만화) 플랫폼으로, 인수 주체의 주력인 카카오페이지·다음웹툰과 같은 사업을 영미권에서 하는 회사다. 같은 영역의 지역 확장이며, 카카오엔터 IP의 해외 유통 채널이기도 하다(카카오엔터 IP가 타파스 매출의 절반, 2022년 75% 이상). 그룹 정점 카카오 기준으로도 콘텐츠 부문 유료콘텐츠(카카오페이지·픽코마)와 같은 영역이라 핵심(해외 확장)이다.</t>
        </is>
      </c>
      <c r="AM89" s="41" t="inlineStr">
        <is>
          <t>532,404,680,012원 (카카오엔터[구 카카오페이지] 별도, 2020-12-31; 카카오 거래소 공시 2021-07-05의 '종속회사의 자산총액'과 2020 감사보고서). 같은 날 연결 자산총계 547,148,385,484원. 주의: 2021-03-01 카카오엠 흡수합병 전 수치라 인수 직전 실제 규모보다 작다(합병을 반영한 자기자본은 2021-05 1,129,269,048,038원, 2021-07 1,129,945,726,868원, 공정위 공시)</t>
        </is>
      </c>
      <c r="AN89" s="41" t="inlineStr">
        <is>
          <t>11,953,970,238,956원 (㈜카카오 연결, 2020-12-31; 카카오 거래소 공시 2021-07-05 기재값)</t>
        </is>
      </c>
      <c r="AO89" s="41" t="inlineStr">
        <is>
          <t>계산: 17.53 (93,348백만원 ÷ 카카오엔터 별도 총자산 532,404,680,012원[2020-12-31, 카카오엠 합병 전]). 참고 계산: 카카오 연결 총자산 대비 0.78%</t>
        </is>
      </c>
      <c r="AP89" s="41" t="inlineStr">
        <is>
          <t>계산: 8.27 (93,348백만원 ÷ 자기자본 1,129,269,048,038원[같은 날 K055 공정위 공시 기재값]). 이 공시(특수관계인으로부터 주식의 취득)에는 비율 항목이 없음</t>
        </is>
      </c>
      <c r="AQ89" s="41" t="inlineStr">
        <is>
          <t>계산: 51,487,432,300,000원 (㈜카카오, 발표 직전 거래일 2021-05-10 종가 116,000원 × 발행주식 443,857,175주[2021-05-17 1분기보고서 제출일 현재]; 2021-04 5:1 액면분할 이후라 Yahoo Finance 종가에 분할 소급 조정 없음)</t>
        </is>
      </c>
      <c r="AR89" s="41" t="inlineStr">
        <is>
          <t>금액은 카카오엔터 공정위 공시(20210511000011). 비율 항목이 없어 총자산은 카카오엔터 2020-12-31 별도(감사보고서 20210401000629), 자기자본은 같은 날 Radish 공시(20210511000009)의 1,129,269,048,038원으로 직접 계산. 카카오 연결 총자산은 카카오 거래소 공시(20210705800514). 시가총액은 Yahoo Finance 종가와 1분기보고서 발행주식수(20210517002106).</t>
        </is>
      </c>
      <c r="AS89" s="41" t="inlineStr">
        <is>
          <t>KRX:035720</t>
        </is>
      </c>
      <c r="AT89" s="41" t="inlineStr">
        <is>
          <t>인수 주체 카카오엔터는 비상장이라 상장 지배회사 ㈜카카오(유가증권시장)를 쓴다. 대상 Tapas Media는 미국 비상장으로 종목코드가 없다. 상장 주주로는 예스24(코스닥 053280, 5.43%)가 있었다(K060). 발표일 2021-05-11 카카오 종가 114,500원(전일 116,000원 대비 −1.3%). Radish 인수(K055)가 같은 날 발표돼 효과를 분리할 수 없다. 인수설 첫 보도일 2021-04-12은 카카오 주식이 액면분할로 매매정지(04-12~14)된 기간이라 그날 반응을 잴 수 없고, 첫 거래일 04-15(재상장, Yahoo 분할조정 111,600→120,500원, +8.0%)은 재상장 효과와 겹친다. 따라서 이벤트일은 2021-05-11을 쓴다.</t>
        </is>
      </c>
      <c r="AU89" s="41" t="inlineStr">
        <is>
          <t>2021-04-12: 공식 발표 전 인수설 보도 — 웹툰가이드(10:46)·테크42가 '카카오엔터테인먼트가 … 타파스미디어를 자회사로 편입하기 위해 경영권 인수 절차를 추진'으로 보도, 회사 관계자 '현재 인수를 추진 중인 것은 맞다 … 구체적인 인수 금액과 시기는 아직 확정되지 않았다'. 이날부터 04-14까지 카카오 주식은 5:1 액면분할로 매매정지였다(04-15 재상장). 2021-05-11: 카카오엔터 보도자료와 공정위 공시(특수관계인으로부터 주식의 취득, 타법인주식및출자증권취득결정)가 함께 공개됐고 파이낸셜뉴스가 09:57에 보도했다. 이사회 결의는 2021-05-07. 2020-11 관계사 편입 보도(카카오페이지 21.68% 최대주주)는 있었다.</t>
        </is>
      </c>
      <c r="AV89" s="41" t="inlineStr">
        <is>
          <t>2012-03: 김창원(Chang Kim)이 Young-Jun Jang과 샌프란시스코에서 Comic Panda로 출시, 이후 Tapastic → Tapas로 개명(The Beat·Popverse); 2013-12-15: 다음커뮤니케이션(현 ㈜카카오)이 2,000,000주(25.5%)를 2,101백만원에 취득 — 카카오 계보의 첫 지분; 2014-10-01: 다음카카오 합병으로 카카오가 승계(이후 희석으로 2019년말 10.27%); 2019년말 이전: 카카오페이지가 FVTPL 금융자산으로 소량 보유(취득원가 1,142백만원); 2018-03-22: USD 5백만 추가 시리즈A(ID Ventures·SBI Investment Korea·Medici Investment·EN Investment[E&amp;Investment]), 누적 조달 USD 10.8백만(TechCrunch); 2019-04-03: 예스24가 1,019,462주(5.20%)를 2,504백만원에 단순투자; 2018→2019→2020: 매출 2,930→4,249→16,234백만원, 당기순이익 −2,397→−2,169→−856백만원; 2020-09-24: 카카오페이지 이사회가 Tapas 공개매수 결의, 카카오 보유 2,000,000주를 USD 5.18백만(주당 USD 2.59)에 매입(취득후 21.68%, 거래 2020-11-02 예정); 2020-11: 해외 관계사 편입, 2020년말 카카오페이지 40.36% 관계기업(취득원가 20,809백만원, 당기 취득 16,106백만원); 2020: 매출 전년 대비 5배(보도자료), 카카오엔터 IP 약 80개가 타파스 매출의 절반; 2021-03-01: 카카오페이지가 카카오엠을 흡수합병하고 카카오엔터테인먼트로 사명 변경; 2021-04-12: 카카오엔터의 타파스 경영권 인수 추진 첫 보도(웹툰가이드·테크42, 관계자 '현재 인수를 추진 중인 것은 맞다'); 2021-05-07: 카카오엔터 이사회가 Tapas 100% 인수 결의(기업가치 약 6천억원·USD 510백만)</t>
        </is>
      </c>
      <c r="AW89" s="41" t="inlineStr">
        <is>
          <t>2021-07-05: 카카오엔터 이사회가 남은 구주 11,309,981주(USD 239.79백만)와 신주 약 4,245,037주(USD 90백만) 인수 결정(K059); 2021-07-06: 예스24가 보유 1,019,462주 매각 결정(K060); 2021-07-09: 12,346,655주(옵션 포함)를 294,614백만원에 취득해 100% 확보·연결 편입, 합병용 신설법인 PROJECTTIGER, INC.가 Tapas에 합병돼 소멸(추정: 미국식 역삼각합병 구조), 영업권 472,676백만원; 2021-07-23: 예스24 매각대금 수령(24,793백만원); 2021: 카카오엔터 별도 기준 Tapas 투자 취득액 330,281백만원(구주 294,614백만원 외 약 35,667백만원은 신주 인수로 추정; 2022년에는 Tapas Media 투자 351,090,082천원이 합병으로 대체될 뿐 취득액이 없어 신주 USD 90백만 중 나머지는 납입되지 않은 것으로 판단 — 2022 별도 감사보고서); 2021-Q3: 카카오 스토리 매출 전년 대비 +47%(타파스·래디쉬 편입 효과); 2022-05-19: Radish와 합병 발표(Radish 존속, 1:18, 합병법인 CEO 김창원) — Tapas 2021년 매출 전년 대비 10배; 2022-07: 인력 약 30% 감원·CFO·CCO 등 임원 정리, 오리지널 축소·UGC 전환(The Beat); 2022-08~09-01: Radish에 흡수합병돼 법인 소멸, Tapas Entertainment 출범(공동대표 김창원·박종철), 매출 75% 이상이 카카오엔터 IP; 2022: 통합 CGU 영업권 손상 545,342백만원, 카카오엔터가 Tapas Entertainment에 31,682,500천원 대여, 별도 기준 투자주식 손상 294,167,369천원; 2023-01: 김창원 장기 안식, 회사·카카오엔터 GSO 역할 종료(Popverse); 2023-02~03: 미국 감원, 한국 사무소(약 20명) 폐쇄; 2023: 영업권 손상 459,788백만원(Tapas 부분 CGU 회수가능액 음수), 추가 대여 20,630,400천원(연말 대여금 52,865,400천원), 별도 기준 투자주식 잔액 447,142,738천원 전액 손상; 2024-01-01: Tapas 앱 일 거래액 약 16.8만 달러로 최고치; 2024: 불균등 유상증자 34,595,680천원으로 지분 99.99%(증자분은 같은 해 별도 기준 전액 손상); 2025-12-31: Radish 종료, 북미 자원을 Tapas에 집중; 2025: Wuxiaworld CGU 손상 6,363백만원; 2026-09-20: Wuxiaworld를 창업자에게 재매각했다고 Wuxiaworld가 공지(완료는 '지난주 초', 2026-09-14 주 초로 추정); 2026-09-22 전후: Tapas 종료 결정 보도, 노조가 경위 공개 요구; 2026-10: Tapas 서비스 2027-03-31 종료 공지(전용 결제수단 '잉크' 판매 중단)</t>
        </is>
      </c>
      <c r="AX89" s="41" t="inlineStr">
        <is>
          <t>있음 (카카오엔터 연결 기준. Tapas 인수 영업권 472,675,537천원, 2021년말 'Tapas Media Inc' CGU 496,940,581천원(환율 포함, 손상 없음). 2022년 Radish에 흡수합병되면서 이 영업권을 'Tapas Entertainment'(구 Radish) CGU로 이관했고, 통합 CGU에서 2022 손상 545,342,061천원(장부가액 1,000,840 vs 회수가능액 456,338백만원), 2023 손상 459,787,651천원(부분 CGU Tapas 장부가액 352,468백만원 vs 회수가능액 (10,643)백만원 — Tapas 몫은 사실상 전액; 카카오 2023 사업보고서 'TAPAS ENTERTAINMENT … 459,788백만원'), 2024 없음, 2025 6,363,460천원(Wuxiaworld CGU)을 인식. 누계 1,011,493,172천원으로 Tapas·Radish·Wuxiaworld 인수 영업권 합계 891,893,998천원과 환율 증가분을 거의 전부 상각(2025년말 잔액 6,251,231천원). Tapas 단독 손상액은 통합 CGU라 분리 불가. 카카오 연결로는 2022년 '기타모바일서비스' CGU 손상 602,456,509천원에 포함. 반대로 2021년 지배력 획득 때 기존 40% 지분을 공정가치(지분상품 178,428,778천원)로 재측정해 장부 17,995,831천원과의 차이를 이익으로 인식(관계기업 대체 처분이익 190,788백만원에 포함). 문서: 카카오엔터 2021~2025 연결감사보고서, 카카오 2022·2023 사업보고서). 별도 기준(카카오엔터 별도 감사보고서) 투자주식 손상도 있음: 종속기업투자 Tapas Entertainment(구 Radish; 2022년 합병으로 Tapas Media 투자 351,090,082천원 합산) 손상 2022년 294,167,369천원(사용가치, 세후 할인율 12.9%·영구성장률 1%), 2023년 447,142,738천원(잔액 전액, 12.3%·0%), 2024년 불균등 유상증자분 34,595,680천원 전액 — 누계 775,905,787천원으로 2021년 취득원가 741,310,107천원(Radish 390,220,025 + Tapas Media 351,090,082)과 2024 증자분을 모두 상각했고 2023년말 이후 장부금액은 0, 2025년 변동 없음. 연결 영업권 손상과 같은 손실을 다른 회계 단위에서 본 것이므로 두 금액을 합산하지 않는다. 참고: 카카오엔터는 2022년 31,682,500천원, 2023년 20,630,400천원을 Tapas Entertainment에 대여했고(2023년말 대여금 잔액 52,865,400천원), 2023년 대여금 대손충당금 54,888백만원을 인식했으나 회사별 배분은 공시되지 않았다(추정: 대부분 Tapas Entertainment 대여금). 별도 문서: 카카오엔터 2021~2025 별도 감사보고서 20220331003215·20230331004022·20240329003122·20250328002112·20260327001463</t>
        </is>
      </c>
      <c r="AY89" s="41" t="inlineStr">
        <is>
          <t>수집·검토 기록에 인수 뒤 손상이 적혀 있음</t>
        </is>
      </c>
      <c r="AZ89" s="41" t="inlineStr">
        <is>
          <t>2019: 4,249백만원; 2020: 16,234백만원 (Tapas, 카카오 거래소 공시 2021-07-05 요약재무)</t>
        </is>
      </c>
      <c r="BA89" s="41" t="inlineStr">
        <is>
          <t>2021(2021-07-09 편입 이후): 16,975,067천원; 2022(Radish에 흡수합병된 Tapas Entertainment 연결, Radish·Wuxiaworld 포함): 49,109,882천원; 2023: 71,139,270천원; 최근 2025: 59,698,545천원 (참고 2024: 68,025,580천원)</t>
        </is>
      </c>
      <c r="BB89" s="41" t="inlineStr">
        <is>
          <t>미확인 (공시 요약재무에 영업이익 없음. 당기순이익: 2019 −2,169백만원; 2020 −856백만원)</t>
        </is>
      </c>
      <c r="BC89" s="41" t="inlineStr">
        <is>
          <t>미확인 (영업이익 비공개). 대리지표 당기순손익: 2021(편입 이후) −11,328,496천원; 2022 −228,203,755천원; 2023 −425,234,093천원; 2024 −35,805,234천원; 2025 −14,664,486천원</t>
        </is>
      </c>
      <c r="BD89" s="41" t="inlineStr">
        <is>
          <t>인수 전: 카카오 거래소 공시(2021-07-05)의 '발행회사의 요약 재무상황'(2018~2020, 12월 결산, 백만원). 인수 후: 카카오엔터 연결감사보고서 '종속기업 요약 재무정보'(2021은 연결편입 시점 이후, 중간지배기업 연결 기준, 천원). Tapas Media는 2022년 Radish Media에 흡수합병돼 사라졌으므로 2022년 이후는 사업을 이어받은 Tapas Entertainment(구 Radish) 연결 실적이며 Radish·Wuxiaworld가 섞여 있다(Tapas 단독 실적 비공시). 2022·2023 순손실이 매출보다 훨씬 큰 것은 손상차손이 중간지배기업 연결에 반영된 영향으로 추정(추정: 같은 해 카카오엔터 연결 영업권 손상과 규모가 비슷함). 영업이익은 카카오엔터 2021~2025 감사보고서, 카카오 2021~2025 사업보고서 어디에도 없다.</t>
        </is>
      </c>
      <c r="BE89" s="41" t="inlineStr">
        <is>
          <t>2021-05-11 카카오엔터 보도자료: 이진수 대표 '타파스와 래디쉬 인수를 통해 글로벌 콘텐츠 기업으로 또 한번 진화하는 계기'; 2021-11-04 카카오 3분기 실적 보도자료: '스토리 매출은 … 타파스와 래디쉬의 편입으로 전 분기 대비 17%, 전년 동기 대비 47% 성장한 2,187억 원'; 2022-05-19 카카오엔터 합병 보도자료: Tapas 'saw ten times year-over-year revenue growth in 2021'(요지); 2024-02-15 카카오 4분기 컨퍼런스콜(코리아중앙데일리 재인용): 최혜령 CFO, 타파스 등 PPA 손상에 대해 'doesn't mean that it signals any change in our strategic approach'; 2024-04-03 카카오엔터(뉴스토마토 재인용): '보수적으로 일부 영업권 손상을 반영'; 2026-10-06 카카오엔터(아이뉴스24 재인용): 타파스 종료는 '핵심 역량과 자원을 효율적으로 활용해 사업 전반의 실행력을 높이기 위한 변화'. 카카오 IR에는 어닝콜 녹취록이 없고(음성만), 2021년 2분기·2022년 2분기·2022년 연간 실적 보도자료에는 타파스 언급이 없음을 확인</t>
        </is>
      </c>
      <c r="BF89" s="40" t="inlineStr">
        <is>
          <t>완료</t>
        </is>
      </c>
      <c r="BG89" s="40" t="inlineStr">
        <is>
          <t>2026-10-26</t>
        </is>
      </c>
    </row>
    <row r="90" ht="72" customHeight="1">
      <c r="A90" s="40" t="inlineStr">
        <is>
          <t>K057</t>
        </is>
      </c>
      <c r="B90" s="40" t="inlineStr">
        <is>
          <t>Kakao</t>
        </is>
      </c>
      <c r="C90" s="40" t="inlineStr">
        <is>
          <t>2021-05-27</t>
        </is>
      </c>
      <c r="D90" s="41" t="inlineStr">
        <is>
          <t>INISOFT Co.,Ltd.</t>
        </is>
      </c>
      <c r="E90" s="40" t="n">
        <v>65</v>
      </c>
      <c r="F90" s="40" t="inlineStr">
        <is>
          <t>False</t>
        </is>
      </c>
      <c r="G90" s="40" t="n"/>
      <c r="H90" s="40" t="inlineStr">
        <is>
          <t>MA①</t>
        </is>
      </c>
      <c r="I90" s="40" t="inlineStr">
        <is>
          <t>MA①</t>
        </is>
      </c>
      <c r="J90" s="40" t="inlineStr">
        <is>
          <t>같음</t>
        </is>
      </c>
      <c r="K90" s="40" t="inlineStr">
        <is>
          <t>있음</t>
        </is>
      </c>
      <c r="L90" s="40" t="inlineStr">
        <is>
          <t>일치</t>
        </is>
      </c>
      <c r="M90" s="40" t="inlineStr">
        <is>
          <t>편입 후</t>
        </is>
      </c>
      <c r="N90" s="40" t="inlineStr">
        <is>
          <t>Closed</t>
        </is>
      </c>
      <c r="O90" s="42" t="n">
        <v>22.36</v>
      </c>
      <c r="P90" s="41" t="inlineStr">
        <is>
          <t>Kakao Corp. (KOSE:A035720)</t>
        </is>
      </c>
      <c r="Q90" s="41" t="inlineStr">
        <is>
          <t>-</t>
        </is>
      </c>
      <c r="R90" s="41" t="inlineStr">
        <is>
          <t>Kakao Corp. (KOSE:A035720) acquired INISOFT Co.,Ltd. for KRW 25 billion on May 27, 2021.</t>
        </is>
      </c>
      <c r="S90" s="41" t="inlineStr">
        <is>
          <t>Media Platforms</t>
        </is>
      </c>
      <c r="T90" s="41" t="inlineStr">
        <is>
          <t>OTT / Streaming Platform</t>
        </is>
      </c>
      <c r="U90" s="41" t="inlineStr">
        <is>
          <t>MA-1 그룹이 매수자</t>
        </is>
      </c>
      <c r="V90" s="41" t="inlineStr">
        <is>
          <t>지분율 미기재(대개 100%·사업양수)</t>
        </is>
      </c>
      <c r="W90" s="41" t="inlineStr">
        <is>
          <t>MA① 경영권 인수</t>
        </is>
      </c>
      <c r="X90" s="41" t="n"/>
      <c r="Y90" s="40" t="inlineStr">
        <is>
          <t>False</t>
        </is>
      </c>
      <c r="Z90" s="41" t="inlineStr">
        <is>
          <t>MA① 경영권 인수</t>
        </is>
      </c>
      <c r="AA90" s="41" t="inlineStr">
        <is>
          <t>편입 후 (매수자 ㈜카카오엔터테인먼트는 ㈜카카오의 연결 종속회사; 대상 ㈜아이앤아이소프트는 2021년 3분기 지배력 획득으로 카카오 연결 편입, 공정위 계열편입일 2021-09-01)</t>
        </is>
      </c>
      <c r="AB90" s="41" t="inlineStr">
        <is>
          <t>완료 (2021년 3분기 지배력 획득; 정확한 거래종결일 미확인. 계약·보도 2021-05-27. 추정: 2021-07 중순 종결 — 대상회사 기타비상무이사 김상민 2021-07-14 선임(2022-02-25 임원의변동 공시), 카카오 반기보고서(2021.06)에는 미편입·3분기보고서에 '당분기 중 지배력 획득'. 공정위 계열편입일 2021-09-01)</t>
        </is>
      </c>
      <c r="AC90" s="41" t="inlineStr">
        <is>
          <t>25,958,400,000원 (이전대가, 99.8% 249,600주; 카카오 2021 사업보고서 사업결합 주석). 보도 금액 250억원(100%)</t>
        </is>
      </c>
      <c r="AD90" s="41" t="inlineStr">
        <is>
          <t>원자료와 일치</t>
        </is>
      </c>
      <c r="AE90" s="41" t="inlineStr">
        <is>
          <t>2021-05-27</t>
        </is>
      </c>
      <c r="AF90" s="41" t="inlineStr">
        <is>
          <t>분류 유지(MA① 경영권 인수)하되 매수자를 정정: 원자료 buyers 'Kakao Corp.'는 그룹 지배회사 기준 표기이고 실제 인수 주체는 ㈜카카오엔터테인먼트(구 카카오페이지; 카카오 2021 사업보고서 (주8) '㈜카카오엔터테인먼트의 종속기업'). 대상 영문명 INISOFT의 국문 법인명은 ㈜아이앤아이소프트(DART 고유번호 01599361). 금액은 원자료 250억원 대신 DART 이전대가 259.584억원(차이 3.8%, ±10% 이내라 일치로 판정; 2021-05-27 환율 약 1,118원/달러 기준 약 23.2백만 달러). 원자료 날짜 2021-05-27은 KED Global 보도일이며, 카카오 반기보고서(2021.06)에는 대상이 없고 3분기보고서(2021.09)에 '당분기 중 지배력 획득을 통한 종속기업으로 편입'으로 나와 실제 종결은 2021-07~09.</t>
        </is>
      </c>
      <c r="AG90" s="41" t="inlineStr">
        <is>
          <t>원자료 분류 'OTT / Streaming Platform'은 대상이 OTT 서비스가 아니라 DRM 보호 동영상 스트리밍·재생 기술(멀티DRM VidKeyService, 플레이어 SDK 등) 공급사라는 점에서 '동영상 스트리밍 기술 솔루션'이 더 정확함(회사 홈페이지 inisoft.co.kr; 공정위 공시 대표품목 'DRM 소프트웨어 서비스'). 일본 자회사 INISOFT JAPAN G.K.(100%)를 함께 편입했고 2022년 청산. 취득 지분은 2021년말 99.84%(249,600/250,000주), 2023-05-01 지정일 기준에도 기타주주 400주(0.16%), 2023년말 100%(250,000주) — 잔여 0.16%는 2023-05~12 사이 취득(같은 해 12월 대표 김태현 퇴임과 시기가 겹침), 금액 미확인. 인수 직전 대상 실적(2019·2020)은 외감 대상이 아니어서 DART 감사보고서가 없고 보도에도 없어 미확인. 공식 발표 공시·보도자료는 없음: 카카오엔터테인먼트의 2021-04~12 DART 공시 목록에 본건 취득 공시가 없음(같은 시기 Radish 취득은 공정거래법상 '타법인주식및출자증권취득결정'으로 공시됨) — 발표일과 목적은 언론 보도 기준(KED Global 2021-05-27, 국문 교차확인 뉴데일리 2021-06-04 '지난달 ... 아이앤아이소프트를 250억원에 인수'). 카카오엔터테인먼트 인수 직전 총자산은 카카오엠 합병(2021-03-01) 전인 카카오페이지 2020년말 연결 기준이라 과소 — 자기자본 대비는 합병 반영 자기자본(2021-05-11 공시)으로 계산. collect_status 부분: target_rev_pre·target_op_pre, 공식 purpose 문구, 정확한 종결일, 어닝콜 언급 미확인.</t>
        </is>
      </c>
      <c r="AH90" s="41" t="inlineStr">
        <is>
          <t>㈜카카오엔터테인먼트(구 ㈜카카오페이지; 2021-03-01 ㈜카카오엠 흡수합병·사명 변경; ㈜카카오의 비상장 연결 종속회사)</t>
        </is>
      </c>
      <c r="AI90" s="41" t="inlineStr">
        <is>
          <t>"Kakao Entertainment's acquisition will mark the first step in developing its own OTT platform" (언론 보도의 업계 분석 인용, KED Global 2021-05-27; 회사 공식 목적 문구는 미확인)</t>
        </is>
      </c>
      <c r="AJ90" s="41" t="inlineStr">
        <is>
          <t>웹툰·웹소설(Story), 음악(Music), 드라마·영화 제작과 카카오TV(Media)로 이뤄진 콘텐츠·IP 사업. 2021년 연결 영업수익 Story 4,848억원·Music 4,817억원·Media 2,804억원(카카오엔터테인먼트 2021 사업보고서 영업부문 주석; Music은 2021-09 멜론컴퍼니 합병분 포함)</t>
        </is>
      </c>
      <c r="AK90" s="41" t="inlineStr">
        <is>
          <t>인접</t>
        </is>
      </c>
      <c r="AL90" s="41" t="inlineStr">
        <is>
          <t>대상은 DRM 보호 동영상 스트리밍·재생 기술 공급사로, 카카오엔터테인먼트의 Media 부문(카카오TV 등 영상 콘텐츠 유통)과 자체 OTT 구상에 쓰일 기술 인프라라 같은 가치사슬의 인접 영역. 콘텐츠 제작·유통 자체는 아님. 그룹 정점 ㈜카카오 기준으로도 플랫폼·콘텐츠 사업에 붙은 기술 영역이라 인접.</t>
        </is>
      </c>
      <c r="AM90" s="41" t="inlineStr">
        <is>
          <t>547,148,385,484원 (2020-12-31 ㈜카카오페이지 연결 총자산; 카카오엠 합병 전 기준, 2020 연결감사보고서)</t>
        </is>
      </c>
      <c r="AN90" s="41" t="inlineStr">
        <is>
          <t>11,953,970,238,956원 (㈜카카오 2020-12-31 연결 총자산)</t>
        </is>
      </c>
      <c r="AO90" s="41" t="inlineStr">
        <is>
          <t>계산: 4.74 (25,958,400,000원 / 547,148,385,484원, 카카오엠 합병 전 ㈜카카오페이지 2020-12-31 연결 총자산). 합병 후 카카오엔터테인먼트의 인수 직전 총자산 공시값을 찾지 못해 이 비율은 과대(같은 시점 합병 반영 자기자본 대비는 2.30%)</t>
        </is>
      </c>
      <c r="AP90" s="41" t="inlineStr">
        <is>
          <t>계산: 2.30 (25,958,400,000원 / 1,129,269,048,038원; 카카오엔터테인먼트 자기자본 = 2020년말 별도 자기자본에 공시사유 발생일까지의 자본금·자본잉여금 증감(2021-03-01 카카오엠 합병 등) 반영, 2021-05-11 공정거래법 공시 20210511000009). 참고: 합병 전 카카오페이지 2020-12-31 연결 자본총계 357,282,783,536원 기준이면 7.27</t>
        </is>
      </c>
      <c r="AQ90" s="41" t="inlineStr">
        <is>
          <t>계산: 약 53조 1,130억원 (㈜카카오 2021-05-26 종가 119,500원 × 발행주식총수 444,460,230주)</t>
        </is>
      </c>
      <c r="AR90" s="41" t="inlineStr">
        <is>
          <t>인수 주체 총자산은 카카오페이지 2020 연결감사보고서(접수 20210401000639; 카카오엠 합병 전). 자기자본 대비는 카카오엔터테인먼트 2021-05-11 공정거래법 공시(타법인주식및출자증권취득결정, 20210511000009)의 자기자본 1,129,269,048,038원(2020년말 별도 기준 + 이후 자본금·자본잉여금 증감 반영)을 분모로 씀. 지배회사 총자산은 카카오 반기보고서(2021.06) 비교 재무상태표의 2020년말 값. 시가총액: Yahoo Finance 035720.KS 2021-05-26 종가 119,500원(2021-04-15 액면분할 5:1 이후라 분할 소급조정 영향 없음) × 반기보고서(2021.06) 발행주식총수 444,460,230주. 그룹 정점 대비 거래규모는 총자산의 약 0.22%.</t>
        </is>
      </c>
      <c r="AS90" s="41" t="inlineStr">
        <is>
          <t>KRX:035720</t>
        </is>
      </c>
      <c r="AT90" s="41" t="inlineStr">
        <is>
          <t>인수 주체 카카오엔터테인먼트는 비상장이라 상장 지배회사 ㈜카카오(KOSPI 035720). 대상 아이앤아이소프트는 비상장.</t>
        </is>
      </c>
      <c r="AU90" s="41" t="inlineStr">
        <is>
          <t>2021-05-27 KED Global(한국경제) 'investment banking sources' 인용 보도 — 카카오엔터테인먼트가 INISOFT 지분 100%를 250억원에 인수. DART 공시·회사 보도자료는 확인 안 됨.</t>
        </is>
      </c>
      <c r="AV90" s="41" t="inlineStr">
        <is>
          <t>2001-02-06: ㈜아이앤아이소프트 설립(공정위 공시 설립일); 2009: 안드로이드용 미디어 플레이어 'Dice Player' 개발; 인수 전: HBO·Microsoft·NTT Docomo·Tsutaya TV·CJ ENM 등을 고객으로 둔 동영상 스트리밍 기술사, 일본 자회사 INISOFT JAPAN G.K. 보유; 2021-03-01: 카카오페이지가 카카오엠을 흡수합병해 카카오엔터테인먼트 출범; 2021-05-27: 카카오엔터테인먼트의 INISOFT 100% 250억원 인수 보도, 업계는 자체 OTT 플랫폼(2022년 출시 준비설)의 첫 단계로 해석; 인수 직전 실적 미확인</t>
        </is>
      </c>
      <c r="AW90" s="41" t="inlineStr">
        <is>
          <t>2021-07-14: 대상회사 기타비상무이사 김상민 선임(2021-07-28 등기; 인수 측 이사로 보이나 소속 미확인); 2021-07~09: 카카오엔터테인먼트 지배력 획득(99.84%, 249,600주, 이전대가 현금 259.6억원, 영업권 111.3억원), INISOFT JAPAN 함께 편입; 2021-09-01: 카카오 기업집단 계열편입; 2021-12-31: 기타비상무이사 황인호 해임, 권기수(카카오엔터테인먼트 사내이사) 선임; 2022: INISOFT JAPAN G.K. 청산으로 연결제외, 아이앤아이소프트 영업권 10.4억원 증가해 121.7억원; 2023-05~12: 잔여 0.16%(기타주주 400주) 취득으로 100%(250,000주) — 2023-05-01 지정일 기준 99.84%, 2023년말 100%; 2023-12-18: 대표이사 김태현(2008-09-30 대표 선임, 2006년부터 사내이사) 퇴임, 이재웅 대표이사 선임; 2023: 업종 표기 '동영상 스트리밍 등 IT Biz'→'소프트웨어 개발 및 공급', 영업권 62.9억원 손상; 2024: 잔여 영업권 58.9억원 전액 손상, 대상회사 자산총계 170.8억원→43.1억원·자본총계 164.2억원→39.3억원으로 감소(자본금 12.5억원 불변, 감소 사유 미확인); 2025-12: 카카오엔터테인먼트 100% 자회사로 존속(매출 28.1억원); 2026-05-01: 대표 이재웅, 종업원 15명(2022년 21명)</t>
        </is>
      </c>
      <c r="AX90" s="41" t="inlineStr">
        <is>
          <t>있음 (카카오엔터테인먼트 연결 영업권 CGU ㈜아이앤아이소프트: 2023년 6,288,049천원, 2024년 5,886,129천원 손상, 2024년말 잔액 0; 카카오엔터테인먼트 2023·2024 사업보고서)</t>
        </is>
      </c>
      <c r="AY90" s="41" t="inlineStr">
        <is>
          <t>수집·검토 기록에 인수 뒤 손상이 적혀 있음</t>
        </is>
      </c>
      <c r="AZ90" s="41" t="inlineStr">
        <is>
          <t>미확인 (2019·2020 실적 공시 없음: 외감 대상 아님 — 대상 DART 고유번호 01599361의 공시는 2021-11-29 분기별공시부터 시작; 카카오·카카오엔터테인먼트 2021 사업결합 주석에 취득 전 기간 손익 없음; 국문 웹 검색에도 없음)</t>
        </is>
      </c>
      <c r="BA90" s="41" t="inlineStr">
        <is>
          <t>2021: 58.9억원; 2022: 52.4억원; 2025: 28.1억원</t>
        </is>
      </c>
      <c r="BB90" s="41" t="inlineStr">
        <is>
          <t>미확인 (2019·2020 실적 공시 없음: 외감 대상 아님 — 대상 DART 고유번호 01599361의 공시는 2021-11-29 분기별공시부터 시작; 카카오·카카오엔터테인먼트 2021 사업결합 주석에 취득 전 기간 손익 없음; 국문 웹 검색에도 없음)</t>
        </is>
      </c>
      <c r="BC90" s="41" t="inlineStr">
        <is>
          <t>2021: 30.2억원; 2022: 21.7억원; 2025: 5.0억원</t>
        </is>
      </c>
      <c r="BD90" s="41" t="inlineStr">
        <is>
          <t>㈜아이앤아이소프트 별도, 12월 결산, 공정위 대규모기업집단현황공시 연1회공시 회사 손익현황(백만원): 2021(20220530000524), 2022(20230530000152), 2023(20240530000294), 2024(20250529000331), 2025(20260529000210). 2021은 인수 연도 연간 전체 실적. 참고 2023: 37.2억원/12.3억원, 2024: 27.3억원/5.6억원(매출/영업이익). 카카오엔터테인먼트 연결 종속기업 요약(매출/당기순이익, 천원)의 2021값 2,537,137/149,628은 편입 이후 기간분으로 보임.</t>
        </is>
      </c>
      <c r="BE90" s="41" t="inlineStr">
        <is>
          <t>미확인 (카카오 2021년 실적발표·IR 자료에서 아이앤아이소프트 언급을 찾지 못함; 검토 단계에서 국문 웹 검색 2회 추가했으나 IR·어닝콜 언급 없음. 보도상 업계 분석만 확인: KED Global 2021-05-27 'the first step in developing its own OTT platform', 뉴데일리 2021-06-04 '본격적으로 OTT 사업에 진출하겠다는 의지를 드러냈다')</t>
        </is>
      </c>
      <c r="BF90" s="40" t="inlineStr">
        <is>
          <t>부분</t>
        </is>
      </c>
      <c r="BG90" s="40" t="inlineStr">
        <is>
          <t>2026-10-26</t>
        </is>
      </c>
    </row>
    <row r="91" ht="72" customHeight="1">
      <c r="A91" s="40" t="inlineStr">
        <is>
          <t>K058</t>
        </is>
      </c>
      <c r="B91" s="40" t="inlineStr">
        <is>
          <t>Kakao</t>
        </is>
      </c>
      <c r="C91" s="40" t="inlineStr">
        <is>
          <t>2021-07-05</t>
        </is>
      </c>
      <c r="D91" s="41" t="inlineStr">
        <is>
          <t>Radish Media, Inc.</t>
        </is>
      </c>
      <c r="E91" s="40" t="n">
        <v>16</v>
      </c>
      <c r="F91" s="40" t="inlineStr">
        <is>
          <t>True</t>
        </is>
      </c>
      <c r="G91" s="40" t="inlineStr">
        <is>
          <t>K058</t>
        </is>
      </c>
      <c r="H91" s="40" t="inlineStr">
        <is>
          <t>MA②</t>
        </is>
      </c>
      <c r="I91" s="40" t="inlineStr">
        <is>
          <t>MA②</t>
        </is>
      </c>
      <c r="J91" s="40" t="inlineStr">
        <is>
          <t>같음</t>
        </is>
      </c>
      <c r="K91" s="40" t="inlineStr">
        <is>
          <t>있음</t>
        </is>
      </c>
      <c r="L91" s="40" t="inlineStr">
        <is>
          <t>일치</t>
        </is>
      </c>
      <c r="M91" s="40" t="inlineStr">
        <is>
          <t>편입 후</t>
        </is>
      </c>
      <c r="N91" s="40" t="inlineStr">
        <is>
          <t>Announced</t>
        </is>
      </c>
      <c r="O91" s="42" t="n">
        <v>269.31</v>
      </c>
      <c r="P91" s="41" t="inlineStr">
        <is>
          <t>Kakao Page Corp.</t>
        </is>
      </c>
      <c r="Q91" s="41" t="inlineStr">
        <is>
          <t>-</t>
        </is>
      </c>
      <c r="R91" s="41" t="inlineStr">
        <is>
          <t>Kakao Page Corp. agreed to acquire an additional unknown stake in Radish Media, Inc. for KRW 5.2 billion on June 28, 2021. Under the terms of the transaction, Kakao Page Corp. will acquire 1,486,399 shares in Radish Media, Inc. for KRW 3,466 per share. As per update on August 23, 2021, Kakao Page Corp. revised the stake to be acquired. Now, Kakao Page Corp. will acquire 87.47 million shares for KRW 3.2 trillion. The transaction is resolved by the Board. As of December 31, 2020, Radish posted a net loss of KRW 83.7 billion. The transaction is the expected to close on July 25, 2021. As of July 7, 2021, the expected closing is July 12, 2021. Wilson Sonsini Goodrich &amp; Rosati, P.C. acted as legal advisor to Radish Media, Inc.</t>
        </is>
      </c>
      <c r="S91" s="41" t="inlineStr">
        <is>
          <t>Story IP Platforms</t>
        </is>
      </c>
      <c r="T91" s="41" t="inlineStr">
        <is>
          <t>Story / Webtoon / Web Novel Platform</t>
        </is>
      </c>
      <c r="U91" s="41" t="inlineStr">
        <is>
          <t>MA-1 그룹이 매수자</t>
        </is>
      </c>
      <c r="V91" s="41" t="inlineStr">
        <is>
          <t>추가지분</t>
        </is>
      </c>
      <c r="W91" s="41" t="inlineStr">
        <is>
          <t>MA② 기존 지분 확대</t>
        </is>
      </c>
      <c r="X91" s="41" t="n"/>
      <c r="Y91" s="40" t="inlineStr">
        <is>
          <t>True</t>
        </is>
      </c>
      <c r="Z91" s="41" t="inlineStr">
        <is>
          <t>MA② 기존 지분 확대</t>
        </is>
      </c>
      <c r="AA91" s="41" t="inlineStr">
        <is>
          <t>편입 후 (매수자 ㈜카카오엔터테인먼트는 ㈜카카오의 연결 종속회사. 대상 Radish는 거래 전 카카오엔터의 관계기업[2020년말 13.16%, 지분법]이었고 2021-08-03 공개매수 대금 지급으로 지배력을 얻어 연결 편입 — 카카오 2021 반기보고서 20210817002037, 2021 사업보고서 20220321001331)</t>
        </is>
      </c>
      <c r="AB91" s="41" t="inlineStr">
        <is>
          <t>완료 (2021-08-03; 원자료 Announced를 정정. 카카오 2021 반기보고서: '8월 3일 Radish Media, Inc.의 주식 87,874,153주(옵션포함)를 309,780백만원에 취득'. 공시상 구주 취득예정일은 2021-07-25였음. 별도 신주 1차 9,770,444주는 2021-09-10 예정이었고 2021년말 보유주식수와 카카오엔터 2021 별도 감사보고서 취득액(344,935,168천원 = 구주 현금 309,779,667천원 + 약 35,156백만원)으로 납입 확인, 2차 19,540,887주(USD 60백만)는 2022·2023년 취득액이 없어 2023년말까지 집행되지 않음 — 대신 2022년 31,682,500천원·2023년 20,630,400천원 대여, 2024년 불균등 유상증자 34,595,680천원)</t>
        </is>
      </c>
      <c r="AC91" s="41" t="inlineStr">
        <is>
          <t>구주 87,472,742주 USD 268,583,738.72 = 304,708,251,578원(2021-07-05 매매기준율 1,134.50원 환산, 주당 USD 3.0705). 이 중 계열사 카카오인베스트먼트분 1,486,399주 USD 4,563,965.77(5,152백만원), 외부 주주분 85,986,343주 USD 264,019,772.95(계산). 실제 취득 2021-08-03 87,874,153주(옵션 포함) 309,780백만원(회계상 현금 이전대가 309,779,667천원). 신주 USD 90,000,000(102,105,000,000원)은 별도이며 이 값에 넣지 않음</t>
        </is>
      </c>
      <c r="AD91" s="41" t="inlineStr">
        <is>
          <t>원자료와 일치 (공시 구주 USD 268.58; 실제 지급 309,780백만원 ÷ 2021-08-03 1,149.56원 = USD 269.48, 계산)</t>
        </is>
      </c>
      <c r="AE91" s="41" t="inlineStr">
        <is>
          <t>2021-05-11 (같은 공개매수의 최초 발표 = K055. 이 행의 최종 규모는 2021-07-05 카카오 거래소 공시·카카오엔터 이사회 결의로 처음 공개)</t>
        </is>
      </c>
      <c r="AF91" s="41" t="inlineStr">
        <is>
          <t>기준 분류 유지(MA②), 단계적 경영권 인수(K055와 같은 공개매수의 최종 결과로, 그룹 지분 약 19.5% 관계기업에서 98.9%로 경영권을 처음 얻음; MA① 정의에도 맞으므로 연구 정의에 따라 MA①로 볼 여지). 상태 정정: Announced → 완료(2021-08-03). value_flag 원인: 설명란이 서로 다른 공시 두 건을 섞었다. (1) 'KRW 5.2 billion … 1,486,399 shares … KRW 3,466 per share'는 계열사 카카오인베스트먼트로부터의 장외 매입(공정위 공시 20210705000074, 이사회 2021-06-28)이고, (2) 'August 23 … 87.47 million shares for KRW 3.2 trillion'은 카카오 정정공시(20210823800499)의 구주 87,472,742주를 가리키지만 금액은 USD 268,583,738.72(304,708백만원)라서 'KRW 3.2 trillion'은 약 10배 오기다. 원자료 value 269.31은 공시 구주 금액과 맞아 금액은 고치지 않는다. 설명란 'expected to close on July 25 … July 12'는 실제 2021-08-03과 다름. 매수자는 당시 사명 ㈜카카오엔터테인먼트(원자료 Kakao Page Corp.). 매도자: 공개매수에 응한 외부 주주(명단 비공개 — K055 원자료가 적은 SBVA·Bertelsmann Digital Media Investments·Lowercase Capital·Greylock·UTA Ventures는 모두 Radish 기존 투자자로 확인되어 응모 주주로 추정; Tubefilter 2017-01-31, TechCrunch 2020-08-04)와 카카오인베스트먼트 — 후자 1,486,399주만 떼어 보면 MA④ 그룹 내부 이전이나 금액의 1.7%라 거래 전체 분류는 MA②로 둔다.</t>
        </is>
      </c>
      <c r="AG91" s="41" t="inlineStr">
        <is>
          <t>같은 묶음 관계: K058이 Radish 인수의 대표 행이다. K055(2021-05-11 사전 응모분 52,319,121주, USD 160.6백만)는 이 구주 87,472,742주에 포함되므로 K055와 K058을 합하면 이중 집계다. 공시상 '취득 116,784,073주·406,813,251,578원'은 구주와 신주(USD 90백만)를 합친 값이라 원자료처럼 구주만 쓰는 것이 인수 대가에 가깝다. 신주는 1차 USD 30백만만 2021년 납입되고 2차 USD 60백만은 집행되지 않았다(카카오엔터 2021~2023 별도 감사보고서). 지분율 경로: 거래 전 카카오엔터 19,617,192주 + 카카오인베스트먼트 1,486,399주(계열 합계 약 19.5%) → 구주 취득 후 107,089,934주(98.91%) → 1차 신주 후 116,860,378주(2021년말 94.58%, 같은 해 Wuxiaworld 대가 일부를 주식으로 지급한 영향으로 추정: K066의 이전대가 중 '지분상품' 17,577,179천원) → 2022 Tapas Media 흡수합병 후 Tapas Entertainment 265,154,848주(97.4%) → 2024 99.99%. 단가 변화(계산): 2020-07 카카오페이지 매입 USD 1.96/주(27,029,270.18 ÷ 13,787,759) → 2021 공개매수 USD 3.07/주(+57%). 공개매수 단가로 본 보통주 기준 지분가치는 약 USD 332백만(108,270,568주 × 3.0705)으로 보도 기업가치 USD 440백만과 다르다(보도치는 우선주·옵션·신주 포함 기준으로 추정). 지배력 획득 시 기존 지분을 공정가치 69,164,412천원으로 재측정(장부 40,637,074천원). 인수 자금은 기업어음 발행으로 조달 계획(카카오 공시). 후행 거래: K066(Radish의 Wuxiaworld 인수). 대상회사 영업이익은 공개되지 않는다.</t>
        </is>
      </c>
      <c r="AH91" s="41" t="inlineStr">
        <is>
          <t>㈜카카오엔터테인먼트 (구 ㈜카카오페이지·㈜포도트리, 2021-03-01 ㈜카카오엠 흡수합병과 함께 사명 변경; ㈜카카오의 비상장 연결 종속회사)</t>
        </is>
      </c>
      <c r="AI91" s="41" t="inlineStr">
        <is>
          <t>"영미권 시장 진출 강화에 따른 교두보 마련" (카카오 거래소 공시 취득목적, 2021-07-05) / "영미권 시장진출 강화에 대한 교두보 마련" (카카오엔터 공정위 공시, 2021-05-11·07-05)</t>
        </is>
      </c>
      <c r="AJ91" s="41" t="inlineStr">
        <is>
          <t>웹툰·웹소설 유료 플랫폼(카카오페이지·다음웹툰)과 스토리 IP 유통이 주력이고, 2021-03 카카오엠 합병으로 음원·음반유통, 영상제작, 매니지먼트가 더해짐(카카오 거래소 공시 2021-07-05의 종속회사 주요사업 기재). 카카오페이지 2020 연결 영업수익 359,064,417,522원, 영업이익 40,739,837,200원. 그룹 정점 카카오의 2020 연결 매출은 4,156,816백만원이고 플랫폼 53.5%, 콘텐츠 46.5%(유료콘텐츠 = 카카오페이지·픽코마 웹툰·웹소설 이용권 판매)</t>
        </is>
      </c>
      <c r="AK91" s="41" t="inlineStr">
        <is>
          <t>핵심</t>
        </is>
      </c>
      <c r="AL91" s="41" t="inlineStr">
        <is>
          <t>대상 Radish는 북미 영문 웹소설(모바일 연재 소설) 플랫폼으로, 인수 주체의 주력인 카카오페이지(웹툰·웹소설 유료 플랫폼)와 같은 사업을 다른 지역(영미권)에서 하는 회사다. 따라서 같은 영역의 지역 확장으로 본다. 카카오엔터 IP를 받아 유통하는 채널이기도 하다('래디쉬가 카카오엔터의 IP를 공급받아', 보도자료 요지). 그룹 정점 카카오 기준으로도 콘텐츠 부문의 유료콘텐츠(카카오페이지·픽코마)와 같은 영역이라 핵심(해외 확장)이다.</t>
        </is>
      </c>
      <c r="AM91" s="41" t="inlineStr">
        <is>
          <t>532,404,680,012원 (카카오엔터[구 카카오페이지] 별도, 2020-12-31; 카카오 거래소 공시 2021-07-05의 '종속회사의 자산총액'과 2020 감사보고서). 같은 날 연결 자산총계 547,148,385,484원. 주의: 2021-03-01 카카오엠 흡수합병 전 수치라 인수 직전 실제 규모보다 작다(합병을 반영한 자기자본은 1,129,269,048,038원, 공정위 공시)</t>
        </is>
      </c>
      <c r="AN91" s="41" t="inlineStr">
        <is>
          <t>11,953,970,238,956원 (㈜카카오 연결, 2020-12-31; 카카오 거래소 공시 2021-07-05 기재값)</t>
        </is>
      </c>
      <c r="AO91" s="41" t="inlineStr">
        <is>
          <t>3.40 (카카오 거래소 공시 '자산총액대비' — 분모는 카카오 2020년말 연결 자산총액, 분자는 구주+신주 406,813,251,578원). 계산(구주만): 304,708,251,578원 ÷ 11,953,970,238,956원 = 2.55%; 카카오엔터 별도 총자산 532,404,680,012원 대비 57.23%</t>
        </is>
      </c>
      <c r="AP91" s="41" t="inlineStr">
        <is>
          <t>계산: 26.97 (구주 304,708,251,578원 ÷ 카카오엔터 자기자본 1,129,945,726,868원[2021-07-05 공정위 공시]). 참고: 신주 102,105,000,000원은 공시상 자기자본대비 9.04%</t>
        </is>
      </c>
      <c r="AQ91" s="41" t="inlineStr">
        <is>
          <t>계산: 70,891,406,685,000원 (㈜카카오, 공시 직전 거래일 2021-07-02 종가 159,500원 × 발행주식 444,460,230주[2021-06-30 반기보고서]). 같은 공개매수의 최초 발표(2021-05-11) 기준은 K055의 51,487,432,300,000원</t>
        </is>
      </c>
      <c r="AR91" s="41" t="inlineStr">
        <is>
          <t>구주 금액과 자산총액대비(3.40%, 구주+신주)는 카카오 거래소 공시(20210705800520·정정 20210823800499). 자기자본은 카카오엔터 공정위 공시(20210705000290)의 1,129,945,726,868원. 실제 지급액은 카카오 2021 반기보고서(20210817002037). 시가총액은 Yahoo Finance 종가와 반기보고서 발행주식수.</t>
        </is>
      </c>
      <c r="AS91" s="41" t="inlineStr">
        <is>
          <t>KRX:035720</t>
        </is>
      </c>
      <c r="AT91" s="41" t="inlineStr">
        <is>
          <t>인수 주체 카카오엔터는 비상장이라 상장 지배회사 ㈜카카오(유가증권시장)를 쓴다. 대상 Radish Media는 미국 비상장. 2021-07-05 카카오 종가 157,000원(07-02 159,500원 대비 −1.6%), Tapas 일괄 인수 공시(K059)와 같은 날. 인수 자체는 2021-05-11에 이미 알려져 있어 7월 공시의 새 정보는 최종 규모와 신주 투입뿐이다 — 이벤트일은 2021-05-11을 우선 쓰는 것이 맞다. 인수설 첫 보도일 2021-04-05(카카오 Yahoo 분할조정 종가 100,400 → 04-06 108,800원, +8.4%)은 액면분할 등 다른 사건과 겹쳐 대체 이벤트일로만 검토한다(K055 참고).</t>
        </is>
      </c>
      <c r="AU91" s="41" t="inlineStr">
        <is>
          <t>2021-04-05: 래디쉬 경영권 인수 논의(약 4,000억원) 첫 보도(뉴스토마토 15:28·테크42; 회사 '몇가지 절차가 남았고'). 2021-05-11: 공개매수 계획이 카카오엔터 보도자료·공정위 공시로 처음 알려짐(K055). 2021-07-05: 최종 구주 규모(87,472,742주)와 신주 USD 90백만이 카카오 거래소 공시로 처음 공개. 2021-08-23: 신주 주식수·1차 일정 정정.</t>
        </is>
      </c>
      <c r="AV91" s="41" t="inlineStr">
        <is>
          <t>2016: 이승윤이 뉴욕에서 Radish 설립(보도자료); 2017-01-31: 시드 $3M 발표(Greylock·Lowercase Capital·SoftBank Next Media Innovation Fund·UTA·Bertelsmann Digital Media Investments·Sherpa Capital 등, Tubefilter), 2020-08 이전 누적 조달 약 $5M(TechCrunch); 2018→2019: 매출 1,364→2,226백만원, 순손실 3,254→7,711백만원(US GAAP 원화환산); 2020-07-08: 카카오페이지가 13,787,759주를 USD 27.03백만(32,243백만원)에 취득 결의, 공시 지분율 12.46%('북미 웹소설 플랫폼에 대한 지분 투자'); 2020-08-04: $63.2M 시리즈A를 SoftBank Ventures Asia와 카카오페이지가 공동 주도; 2020-12-31: 카카오페이지 관계기업 13.16%(20% 미만이나 이사회 선임권 등 유의적 영향력); 2020: 매출 21,839백만원(전년의 약 10배), 순손실 83,744백만원, 매출 약 90%가 오리지널 IP; 2021-01~05: 카카오엔터가 관계기업 지분 13,106백만원 추가 취득, 공개매수 직전 보유 19,617,192주(계산 18.12%), 계열사 카카오인베스트먼트 1,486,399주 보유; 2021-03-01: 카카오페이지가 카카오엠을 흡수합병하고 카카오엔터테인먼트로 사명 변경; 2021-04-05: 카카오엔터의 래디쉬 경영권 인수 논의(약 4,000억원) 첫 보도(뉴스토마토·테크42); 2021-05: 래디쉬 이사회 과반이 매각 결정(보도자료); 2021-05-07: 카카오엔터 이사회가 인수·공개매수 결의</t>
        </is>
      </c>
      <c r="AW91" s="41" t="inlineStr">
        <is>
          <t>2021-06-28: 카카오인베스트먼트(계열사) 보유 Radish 1,486,399주 매입 결의(5,152백만원); 2021-07-05: 공개매수 최종 규모 확정 — 구주 87,472,742주 USD 268.58백만 + 신주 USD 90백만(1차 30·2차 60) 결정(K058); 2021-08-03: 87,874,153주(옵션 포함) 309,780백만원 취득, 지배력 획득·연결 편입(98.9%), 영업권 381,124백만원; 2021-09-10: 1차 신주 9,770,444주(USD 30백만) 취득 예정(2021년말 보유 116,860,378주 = 107,089,934 + 9,770,444, 94.58%로 정합) — 카카오엔터 2021 별도 감사보고서의 Radish 취득액 344,935,168천원 = 구주 현금 309,779,667천원 + 약 35,156백만원(1차 신주 USD 30백만 상당)으로 납입 확인; 2차 신주 USD 60백만은 2022·2023년 취득액이 없어 집행되지 않음; 2021-12-16: Radish가 Wuxiaworld Limited 100% 인수(K066); 2022-05-19: Tapas Media 흡수합병 발표(Radish 존속, 합병비율 1:18, 합병법인 CEO 김창원); 2022-07: Radish 인력 약 80% 감원 보도(The Beat); 2022-08~09-01: 합병 완료, 사명 Tapas Entertainment, Inc.로 변경(카카오엔터 97.4%); 2022: Tapas Entertainment CGU 영업권 손상 545,342백만원, 카카오엔터가 Tapas Entertainment에 31,682,500천원 대여, 별도 기준 투자주식 손상 294,167,369천원; 2023: 영업권 손상 459,788백만원, 한국 법인 ㈜타파스엔터테인먼트코리아(구 레디쉬코리아) 청산, 추가 대여 20,630,400천원(연말 대여금 52,865,400천원), 별도 기준 투자주식 잔액 447,142,738천원 전액 손상; 2024: 불균등 유상증자 34,595,680천원으로 지분 98.52% → 99.99%(증자분은 같은 해 별도 기준 전액 손상); 2025-07-09: Radish 서비스 2025-12-31 종료 공지('글로벌 전략을 재정비하는 과정'); 2025-12-31: Radish 서비스 종료; 2025: Wuxiaworld CGU 영업권 손상 6,363백만원; 2026-09-20: Tapas Entertainment가 Wuxiaworld를 창업자(Ren/RWX)에게 재매각했다고 Wuxiaworld가 공지(완료는 '지난주 초', 2026-09-14 주 초로 추정; 가격 비공개); 2026-09~10: Tapas 서비스 2027-03-31 종료 발표 — 존속법인 Tapas Entertainment(구 Radish)의 플랫폼 사업 사실상 정리</t>
        </is>
      </c>
      <c r="AX91" s="41" t="inlineStr">
        <is>
          <t>있음 (카카오엔터 연결 기준. Radish 인수 영업권 381,123,916천원은 Wuxiaworld 영업권 38,094,545천원·환율과 함께 2021년말 'Radish Media Inc' CGU 431,490,424천원으로 잡혔고, 2022년 Tapas Media 합병으로 Tapas CGU 496,940,581천원과 합쳐 'Tapas Entertainment' CGU가 됨. 손상: 2022 545,342,061천원(CGU 장부가액 1,000,840 vs 회수가능액 456,338백만원); 2023 459,787,651천원(부분 CGU Radish 장부 67,717 vs 회수가능 1,509백만원, Tapas 352,468 vs (10,643), Wuxiaworld 33,952 vs 12,288; 카카오 2023 사업보고서 'TAPAS ENTERTAINMENT … 459,788백만원'); 2024 없음; 2025 6,363,460천원(Wuxiaworld CGU). 누계 1,011,493,172천원으로 Tapas·Radish·Wuxiaworld 인수 영업권 합계 891,893,998천원과 환율 증가분을 거의 전부 상각(2025년말 잔액 6,251,231천원). Radish 단독 손상액은 2022년 통합 CGU로 합쳐져 분리 불가. 카카오 연결 기준 2022년에는 '기타모바일서비스' CGU 손상 602,456,509천원에 포함. 반대로 2021년 지배력 획득 때 기존 관계기업 지분 재측정 이익(Radish·Tapas 등 처분이익 190,788백만원)을 인식. 문서: 카카오엔터 2021~2025 연결감사보고서, 카카오 2022·2023 사업보고서). 별도 기준(카카오엔터 별도 감사보고서) 투자주식 손상도 있음: 종속기업투자 Tapas Entertainment(구 Radish; 2022년 합병으로 Tapas Media 투자 351,090,082천원 합산) 손상 2022년 294,167,369천원(사용가치, 세후 할인율 12.9%·영구성장률 1%), 2023년 447,142,738천원(잔액 전액, 12.3%·0%), 2024년 불균등 유상증자분 34,595,680천원 전액 — 누계 775,905,787천원으로 2021년 취득원가 741,310,107천원(Radish 390,220,025 + Tapas Media 351,090,082)과 2024 증자분을 모두 상각했고 2023년말 이후 장부금액은 0, 2025년 변동 없음. 연결 영업권 손상과 같은 손실을 다른 회계 단위에서 본 것이므로 두 금액을 합산하지 않는다. 참고: 카카오엔터는 2022년 31,682,500천원, 2023년 20,630,400천원을 Tapas Entertainment에 대여했고(2023년말 대여금 잔액 52,865,400천원), 2023년 대여금 대손충당금 54,888백만원을 인식했으나 회사별 배분은 공시되지 않았다(추정: 대부분 Tapas Entertainment 대여금). 별도 문서: 카카오엔터 2021~2025 별도 감사보고서 20220331003215·20230331004022·20240329003122·20250328002112·20260327001463</t>
        </is>
      </c>
      <c r="AY91" s="41" t="inlineStr">
        <is>
          <t>수집·검토 기록에 인수 뒤 손상이 적혀 있음</t>
        </is>
      </c>
      <c r="AZ91" s="41" t="inlineStr">
        <is>
          <t>2019: 2,226백만원; 2020: 21,839백만원 (Radish, US GAAP 원화환산)</t>
        </is>
      </c>
      <c r="BA91" s="41" t="inlineStr">
        <is>
          <t>2021(2021-08-03 편입 이후, Wuxiaworld 12월분 포함): 9,070,513천원; 2022(Tapas Media 합병 후 Tapas Entertainment 연결): 49,109,882천원; 2023: 71,139,270천원; 최근 2025: 59,698,545천원 (참고 2024: 68,025,580천원)</t>
        </is>
      </c>
      <c r="BB91" s="41" t="inlineStr">
        <is>
          <t>미확인 (공시 요약재무에 영업이익 없음. 당기순이익: 2019 −7,711백만원; 2020 −83,744백만원)</t>
        </is>
      </c>
      <c r="BC91" s="41" t="inlineStr">
        <is>
          <t>미확인 (영업이익 비공개). 대리지표 당기순손익: 2021(편입 이후) −12,193,252천원; 2022 −228,203,755천원; 2023 −425,234,093천원; 2024 −35,805,234천원; 2025 −14,664,486천원</t>
        </is>
      </c>
      <c r="BD91" s="41" t="inlineStr">
        <is>
          <t>인수 전: 카카오엔터 공정위 공시(2021-05-11)·카카오 거래소 공시(2021-07-05)의 '발행회사 요약 재무상황'(미국회계기준 재무제표를 원화 환산, 12월 결산, 백만원). 인수 후: 카카오엔터 연결감사보고서 '종속기업 요약 재무정보'(2021은 연결편입 시점 이후, 중간지배기업 연결 기준, 천원). 2022년 Tapas Media를 흡수합병(존속 Radish → Tapas Entertainment)해 2022년 이후 수치는 Tapas·Radish·Wuxiaworld 합산이고 Radish 단독 실적은 공시되지 않는다. 2022·2023 순손실이 매출보다 훨씬 큰 것은 손상차손이 중간지배기업 연결에 반영된 영향으로 추정(추정: 같은 해 카카오엔터 연결 영업권 손상과 규모가 비슷함). 영업이익은 어느 문서에도 없다(카카오엔터 2021~2025 감사보고서, 카카오 2021~2025 사업보고서 확인).</t>
        </is>
      </c>
      <c r="BE91" s="41" t="inlineStr">
        <is>
          <t>2021-05-11 카카오엔터 보도자료: 이진수 대표 '타파스와 래디쉬 인수를 통해 글로벌 콘텐츠 기업으로 또 한번 진화하는 계기'; 2021-11-04 카카오 3분기 실적 보도자료: '스토리 매출은 … 타파스와 래디쉬의 편입으로 전 분기 대비 17%, 전년 동기 대비 47% 성장한 2,187억 원'; 2024-02-15 카카오 4분기 컨퍼런스콜(코리아중앙데일리 재인용): 최혜령 CFO, 타파스 등 PPA 손상에 대해 'doesn't mean that it signals any change in our strategic approach'; 2024-04-03 카카오엔터(뉴스토마토 재인용): '보수적으로 일부 영업권 손상을 반영'; 2025-07-09 카카오엔터(아이뉴스24 재인용): 래디쉬 종료는 '회사의 글로벌 전략을 재정비하는 과정 중 하나'. 카카오 IR에는 어닝콜 녹취록이 없고(음성만), 2021년 2분기·2022년 2분기·2022년 연간 실적 보도자료에는 타파스·래디쉬 언급이 없음을 확인</t>
        </is>
      </c>
      <c r="BF91" s="40" t="inlineStr">
        <is>
          <t>완료</t>
        </is>
      </c>
      <c r="BG91" s="40" t="inlineStr">
        <is>
          <t>2026-10-26</t>
        </is>
      </c>
    </row>
    <row r="92" ht="72" customHeight="1">
      <c r="A92" s="40" t="inlineStr">
        <is>
          <t>K059</t>
        </is>
      </c>
      <c r="B92" s="40" t="inlineStr">
        <is>
          <t>Kakao</t>
        </is>
      </c>
      <c r="C92" s="40" t="inlineStr">
        <is>
          <t>2021-07-05</t>
        </is>
      </c>
      <c r="D92" s="41" t="inlineStr">
        <is>
          <t>Tapas Media, Inc.</t>
        </is>
      </c>
      <c r="E92" s="40" t="n">
        <v>18</v>
      </c>
      <c r="F92" s="40" t="inlineStr">
        <is>
          <t>True</t>
        </is>
      </c>
      <c r="G92" s="40" t="inlineStr">
        <is>
          <t>K058</t>
        </is>
      </c>
      <c r="H92" s="40" t="inlineStr">
        <is>
          <t>MA②</t>
        </is>
      </c>
      <c r="I92" s="40" t="inlineStr">
        <is>
          <t>MA②</t>
        </is>
      </c>
      <c r="J92" s="40" t="inlineStr">
        <is>
          <t>같음</t>
        </is>
      </c>
      <c r="K92" s="40" t="inlineStr">
        <is>
          <t>있음</t>
        </is>
      </c>
      <c r="L92" s="40" t="inlineStr">
        <is>
          <t>일치</t>
        </is>
      </c>
      <c r="M92" s="40" t="inlineStr">
        <is>
          <t>편입 후</t>
        </is>
      </c>
      <c r="N92" s="40" t="inlineStr">
        <is>
          <t>Closed</t>
        </is>
      </c>
      <c r="O92" s="42" t="n">
        <v>239.76</v>
      </c>
      <c r="P92" s="41" t="inlineStr">
        <is>
          <t>Kakao Page Corp.</t>
        </is>
      </c>
      <c r="Q92" s="41" t="inlineStr">
        <is>
          <t>-</t>
        </is>
      </c>
      <c r="R92" s="41" t="inlineStr">
        <is>
          <t>Kakao Page Corp. agreed to acquire an additional 60.2% stake in Tapas Media, Inc. for approximately $240 million (KRW 270 billion) on July 5, 2021. As per the transaction, Kakao Page Corp. will acquire additional 11.31 million shares. In a related transaction, Kakao Page Corp. will acquire unknown stake in Tapas Media, Inc. through the acquisition of new shares on July 5, 2021. As of December 31, 2021, Tapas Media sale was KRW 16.2 billion. Post completion of both transactions, Kakao Page Corp. will hold 100% stake in Tapas Media, Inc. The Board of Directors has passed the resolution for the transaction. Completion is planned on July 12, 2021. As of July 13, 2021, the transaction is expected to close on July 30, 2021.</t>
        </is>
      </c>
      <c r="S92" s="41" t="inlineStr">
        <is>
          <t>Story IP Platforms</t>
        </is>
      </c>
      <c r="T92" s="41" t="inlineStr">
        <is>
          <t>Story / Webtoon / Web Novel Platform</t>
        </is>
      </c>
      <c r="U92" s="41" t="inlineStr">
        <is>
          <t>MA-1 그룹이 매수자</t>
        </is>
      </c>
      <c r="V92" s="41" t="inlineStr">
        <is>
          <t>추가지분</t>
        </is>
      </c>
      <c r="W92" s="41" t="inlineStr">
        <is>
          <t>MA② 기존 지분 확대</t>
        </is>
      </c>
      <c r="X92" s="41" t="n"/>
      <c r="Y92" s="40" t="inlineStr">
        <is>
          <t>False</t>
        </is>
      </c>
      <c r="Z92" s="41" t="inlineStr">
        <is>
          <t>MA② 기존 지분 확대</t>
        </is>
      </c>
      <c r="AA92" s="41" t="inlineStr">
        <is>
          <t>편입 후 (매수자 ㈜카카오엔터테인먼트는 ㈜카카오의 연결 종속회사. 대상 Tapas는 2020-11부터 카카오엔터의 관계기업[2020년말 40.36%, 지분법]이었고 2021-07-09 구주 일괄 취득으로 지배력을 얻어 연결 편입 — 카카오 2021 반기보고서 20210817002037, 2021 사업보고서 20220321001331)</t>
        </is>
      </c>
      <c r="AB92" s="41" t="inlineStr">
        <is>
          <t>완료 (2021-07-09; 카카오 2021 반기보고서 '7월 9일자로 TAPAS MEDIA, INC.의 주식 12,346,655주(옵션포함)를 294,614백만원에 취득'. 공시상 구주 취득예정일 2021-07-12보다 이르다. 매도 주주 예스24는 2021-07-23 대금을 받았다고 공시 — 법적 종결은 7/9, 주주별 대금 지급은 지급대리 절차로 그 뒤 이뤄진 것으로 추정)</t>
        </is>
      </c>
      <c r="AC92" s="41" t="inlineStr">
        <is>
          <t>구주 11,309,981주 USD 239,785,464.79 = 272,036,609,804원 (2021-07-05 매매기준율 1,134.50원 환산, 평균 USD 21.20/주). 실제 취득 2021-07-09 12,346,655주(옵션 포함) 294,614백만원(회계상 현금 이전대가 292,804,835천원). 신주 약 4,245,037주 USD 90,000,000(102,105,000,000원)은 별도 자본 투입이라 이 값에 넣지 않음</t>
        </is>
      </c>
      <c r="AD92" s="41" t="inlineStr">
        <is>
          <t>원자료와 일치 (공시 구주 USD 239.79; 참고: 실제 지급 294,614백만원 ÷ 2021-07-09 1,146.28원 = USD 257.0, 계산 — 옵션 포함분 때문에 약 7% 큼)</t>
        </is>
      </c>
      <c r="AE92" s="41" t="inlineStr">
        <is>
          <t>2021-05-11 (Tapas 100% 확보를 처음 발표 — 카카오엔터 보도자료. 구주 일괄 인수 규모는 2021-07-05 이사회 결의·카카오 거래소 공시로 처음 공개)</t>
        </is>
      </c>
      <c r="AF92" s="41" t="inlineStr">
        <is>
          <t>기준 분류 유지(MA②), 단계적 경영권 인수: 거래 전 카카오엔터 보유 7,463,520주(계산: 취득후 23,018,538주 − 취득 15,555,018주; 2020년말 18,495,643주의 40.36%, 현재 18,773,501주의 39.76%)는 회계상 관계기업이었고 이 구주 일괄 인수로 처음 경영권을 얻어 100%가 됐다. MA① 정의('경영권을 처음 얻은 거래')에도 맞으므로 연구 정의에 따라 MA①로 볼 여지가 있다. 원자료 'additional 60.2% … 11.31 million shares … approximately $240 million'은 공시와 일치(11,309,981 ÷ 18,773,501 = 60.24%). 설명란 오류: 'As of December 31, 2021, Tapas Media sale was KRW 16.2 billion'은 2020년 매출(16,234백만원)이다. 'expected to close on July 30'은 예스24 정정공시(2021-07-13)의 처분예정일이며 카카오 기준 취득일은 2021-07-09. 매수자는 당시 사명 ㈜카카오엔터테인먼트(원자료 Kakao Page Corp.). 매도자: 김창원(3,720,000주, K056), 예스24(1,019,462주, K060), 그 밖의 주주 6,570,519주(계산, 명단 비공개 — 원자료가 K056에 붙인 매도자 VC 4곳 SBI Investment Korea·E&amp;Investment[EN Investment]·Medici Investment·ID Ventures는 2018-03 Tapas 추가 시리즈A 투자자로 확인되므로 이들이 포함된 것으로 추정; TechCrunch 2018-03-22).</t>
        </is>
      </c>
      <c r="AG92" s="41" t="inlineStr">
        <is>
          <t>같은 묶음 관계: K059가 Tapas 인수의 대표 행이다. K056(김창원 3,720,000주, USD 82.9백만)과 K060(예스24 1,019,462주, USD 21.6백만)은 모두 이 구주 11,309,981주에 들어 있어 K056·K059·K060을 합하면 USD 104.5백만이 중복된다. 공시의 '취득 15,555,018주·374,141,609,804원'은 구주와 신주를 합친 값이다. 신주 USD 90백만의 집행: 카카오엔터 별도 기준 2021년 Tapas 취득액 330,280,891천원이 구주 294,614백만원보다 약 35,667백만원 커서 신주 일부(약 USD 31백만)가 2021년 중 납입된 것으로 추정되나 공시로 확인하지 못했다. 2022년에는 취득액이 없으므로(2022 별도 감사보고서: Tapas Media 투자 351,090,082천원이 합병으로 대체될 뿐) 나머지 약 USD 60백만은 납입되지 않은 것으로 판단한다. 가치 급등(계산): 2020-09 카카오페이지가 카카오 보유분을 사들인 단가 USD 2.59/주 → 2021-07 USD 21.20/주(약 8.2배), 발행주식 기준 지분가치 약 USD 48백만 → 약 USD 398백만. 지배력 획득 때 기존 40% 지분을 공정가치 178,428,778천원으로 재측정(장부 17,995,831천원). 인수 영업권 472,675,537천원은 이전대가 471,233,613천원보다 크다(식별가능순자산 −738,838천원). 인수 자금은 기업어음 발행으로 조달 계획(카카오 공시). 회계상 합병용 신설법인 PROJECTTIGER, INC.가 Tapas에 합병돼 소멸했다. 대상회사 영업이익은 공개되지 않는다.</t>
        </is>
      </c>
      <c r="AH92" s="41" t="inlineStr">
        <is>
          <t>㈜카카오엔터테인먼트 (구 ㈜카카오페이지·㈜포도트리, 2021-03-01 ㈜카카오엠 흡수합병과 함께 사명 변경; ㈜카카오의 비상장 연결 종속회사)</t>
        </is>
      </c>
      <c r="AI92" s="41" t="inlineStr">
        <is>
          <t>"영미권 시장 진출 강화에 따른 교두보 마련" (카카오 거래소 공시 취득목적, 2021-07-05) / "타파스와 래디쉬 인수를 통해 글로벌 콘텐츠 기업으로 또 한번 진화하는 계기" (카카오엔터 보도자료 2021-05-11, 이진수 대표)</t>
        </is>
      </c>
      <c r="AJ92" s="41" t="inlineStr">
        <is>
          <t>웹툰·웹소설 유료 플랫폼(카카오페이지·다음웹툰)과 스토리 IP 유통이 주력이고, 2021-03 카카오엠 합병으로 음원·음반유통, 영상제작, 매니지먼트가 더해짐(카카오 거래소 공시 2021-07-05의 종속회사 주요사업 기재). 카카오페이지 2020 연결 영업수익 359,064,417,522원, 영업이익 40,739,837,200원. 그룹 정점 카카오의 2020 연결 매출은 4,156,816백만원이고 플랫폼 53.5%, 콘텐츠 46.5%(유료콘텐츠 = 카카오페이지·픽코마 웹툰·웹소설 이용권 판매)</t>
        </is>
      </c>
      <c r="AK92" s="41" t="inlineStr">
        <is>
          <t>핵심</t>
        </is>
      </c>
      <c r="AL92" s="41" t="inlineStr">
        <is>
          <t>대상 Tapas는 북미 웹툰(모바일 만화) 플랫폼으로, 인수 주체의 주력인 카카오페이지·다음웹툰과 같은 사업을 영미권에서 하는 회사다. 같은 영역의 지역 확장이며, 카카오엔터 IP의 해외 유통 채널이기도 하다(카카오엔터 IP가 타파스 매출의 절반, 2022년 75% 이상). 그룹 정점 카카오 기준으로도 콘텐츠 부문 유료콘텐츠(카카오페이지·픽코마)와 같은 영역이라 핵심(해외 확장)이다.</t>
        </is>
      </c>
      <c r="AM92" s="41" t="inlineStr">
        <is>
          <t>532,404,680,012원 (카카오엔터[구 카카오페이지] 별도, 2020-12-31; 카카오 거래소 공시 2021-07-05의 '종속회사의 자산총액'과 2020 감사보고서). 같은 날 연결 자산총계 547,148,385,484원. 주의: 2021-03-01 카카오엠 흡수합병 전 수치라 인수 직전 실제 규모보다 작다(합병을 반영한 자기자본은 2021-05 1,129,269,048,038원, 2021-07 1,129,945,726,868원, 공정위 공시)</t>
        </is>
      </c>
      <c r="AN92" s="41" t="inlineStr">
        <is>
          <t>11,953,970,238,956원 (㈜카카오 연결, 2020-12-31; 카카오 거래소 공시 2021-07-05 기재값)</t>
        </is>
      </c>
      <c r="AO92" s="41" t="inlineStr">
        <is>
          <t>3.13 (카카오 거래소 공시 '자산총액대비' — 분모는 카카오 2020년말 연결 자산총액, 분자는 구주+신주 374,141,609,804원). 계산(구주만): 272,036,609,804원 ÷ 11,953,970,238,956원 = 2.28%; 카카오엔터 별도 총자산 532,404,680,012원 대비 51.10%</t>
        </is>
      </c>
      <c r="AP92" s="41" t="inlineStr">
        <is>
          <t>계산: 24.08 (구주 272,036,609,804원 ÷ 카카오엔터 자기자본 1,129,945,726,868원[2021-07-05 공정위 공시])</t>
        </is>
      </c>
      <c r="AQ92" s="41" t="inlineStr">
        <is>
          <t>계산: 70,891,406,685,000원 (㈜카카오, 공시 직전 거래일 2021-07-02 종가 159,500원 × 발행주식 444,460,230주[2021-06-30 반기보고서]). 최초 발표(2021-05-11) 기준은 51,487,432,300,000원(2021-05-10 종가 116,000원 × 443,857,175주)</t>
        </is>
      </c>
      <c r="AR92" s="41" t="inlineStr">
        <is>
          <t>구주 금액과 자산총액대비(3.13%, 구주+신주)는 카카오 거래소 공시(20210705800514). 자기자본은 카카오엔터 공정위 공시(20210705000290)의 1,129,945,726,868원. 실제 지급액은 카카오 2021 반기보고서(20210817002037). 시가총액은 Yahoo Finance 종가와 반기보고서·1분기보고서 발행주식수.</t>
        </is>
      </c>
      <c r="AS92" s="41" t="inlineStr">
        <is>
          <t>KRX:035720</t>
        </is>
      </c>
      <c r="AT92" s="41" t="inlineStr">
        <is>
          <t>인수 주체 카카오엔터는 비상장이라 상장 지배회사 ㈜카카오(유가증권시장)를 쓴다. 대상 Tapas Media는 미국 비상장. 상장 매도 주주 예스24(코스닥 053280)의 반응은 K060 참고. 2021-07-05 카카오 종가 157,000원(07-02 159,500원 대비 −1.6%), Radish 공시(K058)와 같은 날. 100% 인수는 2021-05-11에 이미 알려졌으므로 이벤트일은 2021-05-11을 우선 쓰는 것이 맞다. 인수설 첫 보도일 2021-04-12은 카카오 주식이 액면분할로 매매정지(04-12~14)된 기간이라 그날 반응을 잴 수 없고, 첫 거래일 04-15(재상장, Yahoo 분할조정 111,600→120,500원, +8.0%)은 재상장 효과와 겹친다. 따라서 이벤트일은 2021-05-11을 쓴다.</t>
        </is>
      </c>
      <c r="AU92" s="41" t="inlineStr">
        <is>
          <t>2021-04-12: 공식 발표 전 인수설 보도 — 웹툰가이드(10:46)·테크42가 '카카오엔터테인먼트가 … 타파스미디어를 자회사로 편입하기 위해 경영권 인수 절차를 추진'으로 보도, 회사 관계자 '현재 인수를 추진 중인 것은 맞다 … 구체적인 인수 금액과 시기는 아직 확정되지 않았다'. 이날부터 04-14까지 카카오 주식은 5:1 액면분할로 매매정지였다(04-15 재상장). 2021-05-11: 카카오엔터 보도자료·공정위 공시로 Tapas 100% 확보가 처음 알려짐(K056). 2021-07-05: 구주 11,309,981주·신주 USD 90백만 규모가 카카오 거래소 공시로 처음 공개. 2021-07-06: 예스24 처분 공시(K060).</t>
        </is>
      </c>
      <c r="AV92" s="41" t="inlineStr">
        <is>
          <t>2012-03: 김창원(Chang Kim)이 Young-Jun Jang과 샌프란시스코에서 Comic Panda로 출시, 이후 Tapastic → Tapas로 개명(The Beat·Popverse); 2013-12-15: 다음커뮤니케이션(현 ㈜카카오)이 2,000,000주(25.5%)를 2,101백만원에 취득 — 카카오 계보의 첫 지분; 2014-10-01: 다음카카오 합병으로 카카오가 승계(이후 희석으로 2019년말 10.27%); 2019년말 이전: 카카오페이지가 FVTPL 금융자산으로 소량 보유(취득원가 1,142백만원); 2018-03-22: USD 5백만 추가 시리즈A(ID Ventures·SBI Investment Korea·Medici Investment·EN Investment[E&amp;Investment]), 누적 조달 USD 10.8백만(TechCrunch); 2019-04-03: 예스24가 1,019,462주(5.20%)를 2,504백만원에 단순투자; 2018→2019→2020: 매출 2,930→4,249→16,234백만원, 당기순이익 −2,397→−2,169→−856백만원; 2020-09-24: 카카오페이지 이사회가 Tapas 공개매수 결의, 카카오 보유 2,000,000주를 USD 5.18백만(주당 USD 2.59)에 매입(취득후 21.68%, 거래 2020-11-02 예정); 2020-11: 해외 관계사 편입, 2020년말 카카오페이지 40.36% 관계기업(취득원가 20,809백만원, 당기 취득 16,106백만원); 2020: 매출 전년 대비 5배(보도자료), 카카오엔터 IP 약 80개가 타파스 매출의 절반; 2021-03-01: 카카오페이지가 카카오엠을 흡수합병하고 카카오엔터테인먼트로 사명 변경; 2021-04-12: 카카오엔터의 타파스 경영권 인수 추진 첫 보도(웹툰가이드·테크42, 관계자 '현재 인수를 추진 중인 것은 맞다'); 2021-05-07: 카카오엔터 이사회가 Tapas 100% 인수 결의(기업가치 약 6천억원·USD 510백만)</t>
        </is>
      </c>
      <c r="AW92" s="41" t="inlineStr">
        <is>
          <t>2021-07-05: 카카오엔터 이사회가 남은 구주 11,309,981주(USD 239.79백만)와 신주 약 4,245,037주(USD 90백만) 인수 결정(K059); 2021-07-06: 예스24가 보유 1,019,462주 매각 결정(K060); 2021-07-09: 12,346,655주(옵션 포함)를 294,614백만원에 취득해 100% 확보·연결 편입, 합병용 신설법인 PROJECTTIGER, INC.가 Tapas에 합병돼 소멸(추정: 미국식 역삼각합병 구조), 영업권 472,676백만원; 2021-07-23: 예스24 매각대금 수령(24,793백만원); 2021: 카카오엔터 별도 기준 Tapas 투자 취득액 330,281백만원(구주 294,614백만원 외 약 35,667백만원은 신주 인수로 추정; 2022년에는 Tapas Media 투자 351,090,082천원이 합병으로 대체될 뿐 취득액이 없어 신주 USD 90백만 중 나머지는 납입되지 않은 것으로 판단 — 2022 별도 감사보고서); 2021-Q3: 카카오 스토리 매출 전년 대비 +47%(타파스·래디쉬 편입 효과); 2022-05-19: Radish와 합병 발표(Radish 존속, 1:18, 합병법인 CEO 김창원) — Tapas 2021년 매출 전년 대비 10배; 2022-07: 인력 약 30% 감원·CFO·CCO 등 임원 정리, 오리지널 축소·UGC 전환(The Beat); 2022-08~09-01: Radish에 흡수합병돼 법인 소멸, Tapas Entertainment 출범(공동대표 김창원·박종철), 매출 75% 이상이 카카오엔터 IP; 2022: 통합 CGU 영업권 손상 545,342백만원, 카카오엔터가 Tapas Entertainment에 31,682,500천원 대여, 별도 기준 투자주식 손상 294,167,369천원; 2023-01: 김창원 장기 안식, 회사·카카오엔터 GSO 역할 종료(Popverse); 2023-02~03: 미국 감원, 한국 사무소(약 20명) 폐쇄; 2023: 영업권 손상 459,788백만원(Tapas 부분 CGU 회수가능액 음수), 추가 대여 20,630,400천원(연말 대여금 52,865,400천원), 별도 기준 투자주식 잔액 447,142,738천원 전액 손상; 2024-01-01: Tapas 앱 일 거래액 약 16.8만 달러로 최고치; 2024: 불균등 유상증자 34,595,680천원으로 지분 99.99%(증자분은 같은 해 별도 기준 전액 손상); 2025-12-31: Radish 종료, 북미 자원을 Tapas에 집중; 2025: Wuxiaworld CGU 손상 6,363백만원; 2026-09-20: Wuxiaworld를 창업자에게 재매각했다고 Wuxiaworld가 공지(완료는 '지난주 초', 2026-09-14 주 초로 추정); 2026-09-22 전후: Tapas 종료 결정 보도, 노조가 경위 공개 요구; 2026-10: Tapas 서비스 2027-03-31 종료 공지(전용 결제수단 '잉크' 판매 중단)</t>
        </is>
      </c>
      <c r="AX92" s="41" t="inlineStr">
        <is>
          <t>있음 (카카오엔터 연결 기준. Tapas 인수 영업권 472,675,537천원, 2021년말 'Tapas Media Inc' CGU 496,940,581천원(환율 포함, 손상 없음). 2022년 Radish에 흡수합병되면서 이 영업권을 'Tapas Entertainment'(구 Radish) CGU로 이관했고, 통합 CGU에서 2022 손상 545,342,061천원(장부가액 1,000,840 vs 회수가능액 456,338백만원), 2023 손상 459,787,651천원(부분 CGU Tapas 장부가액 352,468백만원 vs 회수가능액 (10,643)백만원 — Tapas 몫은 사실상 전액; 카카오 2023 사업보고서 'TAPAS ENTERTAINMENT … 459,788백만원'), 2024 없음, 2025 6,363,460천원(Wuxiaworld CGU)을 인식. 누계 1,011,493,172천원으로 Tapas·Radish·Wuxiaworld 인수 영업권 합계 891,893,998천원과 환율 증가분을 거의 전부 상각(2025년말 잔액 6,251,231천원). Tapas 단독 손상액은 통합 CGU라 분리 불가. 카카오 연결로는 2022년 '기타모바일서비스' CGU 손상 602,456,509천원에 포함. 반대로 2021년 지배력 획득 때 기존 40% 지분을 공정가치(지분상품 178,428,778천원)로 재측정해 장부 17,995,831천원과의 차이를 이익으로 인식(관계기업 대체 처분이익 190,788백만원에 포함). 문서: 카카오엔터 2021~2025 연결감사보고서, 카카오 2022·2023 사업보고서). 별도 기준(카카오엔터 별도 감사보고서) 투자주식 손상도 있음: 종속기업투자 Tapas Entertainment(구 Radish; 2022년 합병으로 Tapas Media 투자 351,090,082천원 합산) 손상 2022년 294,167,369천원(사용가치, 세후 할인율 12.9%·영구성장률 1%), 2023년 447,142,738천원(잔액 전액, 12.3%·0%), 2024년 불균등 유상증자분 34,595,680천원 전액 — 누계 775,905,787천원으로 2021년 취득원가 741,310,107천원(Radish 390,220,025 + Tapas Media 351,090,082)과 2024 증자분을 모두 상각했고 2023년말 이후 장부금액은 0, 2025년 변동 없음. 연결 영업권 손상과 같은 손실을 다른 회계 단위에서 본 것이므로 두 금액을 합산하지 않는다. 참고: 카카오엔터는 2022년 31,682,500천원, 2023년 20,630,400천원을 Tapas Entertainment에 대여했고(2023년말 대여금 잔액 52,865,400천원), 2023년 대여금 대손충당금 54,888백만원을 인식했으나 회사별 배분은 공시되지 않았다(추정: 대부분 Tapas Entertainment 대여금). 별도 문서: 카카오엔터 2021~2025 별도 감사보고서 20220331003215·20230331004022·20240329003122·20250328002112·20260327001463</t>
        </is>
      </c>
      <c r="AY92" s="41" t="inlineStr">
        <is>
          <t>수집·검토 기록에 인수 뒤 손상이 적혀 있음</t>
        </is>
      </c>
      <c r="AZ92" s="41" t="inlineStr">
        <is>
          <t>2019: 4,249백만원; 2020: 16,234백만원 (Tapas, 카카오 거래소 공시 2021-07-05 요약재무)</t>
        </is>
      </c>
      <c r="BA92" s="41" t="inlineStr">
        <is>
          <t>2021(2021-07-09 편입 이후): 16,975,067천원; 2022(Radish에 흡수합병된 Tapas Entertainment 연결, Radish·Wuxiaworld 포함): 49,109,882천원; 2023: 71,139,270천원; 최근 2025: 59,698,545천원 (참고 2024: 68,025,580천원)</t>
        </is>
      </c>
      <c r="BB92" s="41" t="inlineStr">
        <is>
          <t>미확인 (공시 요약재무에 영업이익 없음. 당기순이익: 2019 −2,169백만원; 2020 −856백만원)</t>
        </is>
      </c>
      <c r="BC92" s="41" t="inlineStr">
        <is>
          <t>미확인 (영업이익 비공개). 대리지표 당기순손익: 2021(편입 이후) −11,328,496천원; 2022 −228,203,755천원; 2023 −425,234,093천원; 2024 −35,805,234천원; 2025 −14,664,486천원</t>
        </is>
      </c>
      <c r="BD92" s="41" t="inlineStr">
        <is>
          <t>인수 전: 카카오 거래소 공시(2021-07-05)의 '발행회사의 요약 재무상황'(2018~2020, 12월 결산, 백만원). 인수 후: 카카오엔터 연결감사보고서 '종속기업 요약 재무정보'(2021은 연결편입 시점 이후, 중간지배기업 연결 기준, 천원). Tapas Media는 2022년 Radish Media에 흡수합병돼 사라졌으므로 2022년 이후는 사업을 이어받은 Tapas Entertainment(구 Radish) 연결 실적이며 Radish·Wuxiaworld가 섞여 있다(Tapas 단독 실적 비공시). 2022·2023 순손실이 매출보다 훨씬 큰 것은 손상차손이 중간지배기업 연결에 반영된 영향으로 추정(추정: 같은 해 카카오엔터 연결 영업권 손상과 규모가 비슷함). 영업이익은 카카오엔터 2021~2025 감사보고서, 카카오 2021~2025 사업보고서 어디에도 없다.</t>
        </is>
      </c>
      <c r="BE92" s="41" t="inlineStr">
        <is>
          <t>2021-05-11 카카오엔터 보도자료: 이진수 대표 '타파스와 래디쉬 인수를 통해 글로벌 콘텐츠 기업으로 또 한번 진화하는 계기'; 2021-11-04 카카오 3분기 실적 보도자료: '스토리 매출은 … 타파스와 래디쉬의 편입으로 전 분기 대비 17%, 전년 동기 대비 47% 성장한 2,187억 원'; 2022-05-19 카카오엔터 합병 보도자료: Tapas 'saw ten times year-over-year revenue growth in 2021'(요지); 2024-02-15 카카오 4분기 컨퍼런스콜(코리아중앙데일리 재인용): 최혜령 CFO, 타파스 등 PPA 손상에 대해 'doesn't mean that it signals any change in our strategic approach'; 2024-04-03 카카오엔터(뉴스토마토 재인용): '보수적으로 일부 영업권 손상을 반영'; 2026-10-06 카카오엔터(아이뉴스24 재인용): 타파스 종료는 '핵심 역량과 자원을 효율적으로 활용해 사업 전반의 실행력을 높이기 위한 변화'. 카카오 IR에는 어닝콜 녹취록이 없고(음성만), 2021년 2분기·2022년 2분기·2022년 연간 실적 보도자료에는 타파스 언급이 없음을 확인</t>
        </is>
      </c>
      <c r="BF92" s="40" t="inlineStr">
        <is>
          <t>완료</t>
        </is>
      </c>
      <c r="BG92" s="40" t="inlineStr">
        <is>
          <t>2026-10-26</t>
        </is>
      </c>
    </row>
    <row r="93" ht="72" customHeight="1">
      <c r="A93" s="40" t="inlineStr">
        <is>
          <t>K060</t>
        </is>
      </c>
      <c r="B93" s="40" t="inlineStr">
        <is>
          <t>Kakao</t>
        </is>
      </c>
      <c r="C93" s="40" t="inlineStr">
        <is>
          <t>2021-07-06</t>
        </is>
      </c>
      <c r="D93" s="41" t="inlineStr">
        <is>
          <t>Tapas Media, Inc.</t>
        </is>
      </c>
      <c r="E93" s="40" t="n">
        <v>67</v>
      </c>
      <c r="F93" s="40" t="inlineStr">
        <is>
          <t>False</t>
        </is>
      </c>
      <c r="G93" s="40" t="n"/>
      <c r="H93" s="40" t="inlineStr">
        <is>
          <t>MA⑦</t>
        </is>
      </c>
      <c r="I93" s="40" t="inlineStr">
        <is>
          <t>MA②</t>
        </is>
      </c>
      <c r="J93" s="40" t="inlineStr">
        <is>
          <t>변경</t>
        </is>
      </c>
      <c r="K93" s="40" t="inlineStr">
        <is>
          <t>있음</t>
        </is>
      </c>
      <c r="L93" s="40" t="inlineStr">
        <is>
          <t>일치</t>
        </is>
      </c>
      <c r="M93" s="40" t="inlineStr">
        <is>
          <t>편입 후</t>
        </is>
      </c>
      <c r="N93" s="40" t="inlineStr">
        <is>
          <t>Closed</t>
        </is>
      </c>
      <c r="O93" s="42" t="n">
        <v>21.82</v>
      </c>
      <c r="P93" s="41" t="inlineStr">
        <is>
          <t>-</t>
        </is>
      </c>
      <c r="Q93" s="41" t="inlineStr">
        <is>
          <t>-</t>
        </is>
      </c>
      <c r="R93" s="41" t="inlineStr">
        <is>
          <t>An unknown buyer agreed to acquire 5.43% stake in TAPAS MEDIA, INC. for KRW 24.8 billion on July 6, 2021. As per terms, Tapas Media, Inc. shall dispose of 1.02 million of its shares. The transaction was resolved by the board of Tapas Media, Inc. and is expected to close on July 12, 2021. As per the correction announced on July 23, 2021, expected date of closing is July 23, 2021.</t>
        </is>
      </c>
      <c r="S93" s="41" t="inlineStr">
        <is>
          <t>Story IP Platforms</t>
        </is>
      </c>
      <c r="T93" s="41" t="inlineStr">
        <is>
          <t>Story / Webtoon / Web Novel Platform</t>
        </is>
      </c>
      <c r="U93" s="41" t="inlineStr">
        <is>
          <t>MA-5 매수자 미기재</t>
        </is>
      </c>
      <c r="V93" s="41" t="n"/>
      <c r="W93" s="41" t="inlineStr">
        <is>
          <t>MA⑦ 매수자 미기재</t>
        </is>
      </c>
      <c r="X93" s="41" t="n"/>
      <c r="Y93" s="40" t="inlineStr">
        <is>
          <t>False</t>
        </is>
      </c>
      <c r="Z93" s="41" t="inlineStr">
        <is>
          <t>MA② 기존 지분 확대</t>
        </is>
      </c>
      <c r="AA93" s="41" t="inlineStr">
        <is>
          <t>편입 후 (매수자 ㈜카카오엔터테인먼트는 ㈜카카오의 연결 종속회사. 대상 Tapas는 2020-11부터 카카오엔터의 관계기업[2020년말 40.36%, 지분법]이었고 2021-07-09 구주 일괄 취득으로 지배력을 얻어 연결 편입 — 카카오 2021 반기보고서 20210817002037, 2021 사업보고서 20220321001331)</t>
        </is>
      </c>
      <c r="AB93" s="41" t="inlineStr">
        <is>
          <t>완료 (2021-07-23; 예스24 정정공시 '거래종결에 따른 매각대금 입금 및 처분일자 확정'. 처분예정일 2021-07-12 → 07-30(2021-07-13 정정) → 실제 07-23. 매수자 카카오엔터 기준 취득일은 2021-07-09)</t>
        </is>
      </c>
      <c r="AC93" s="41" t="inlineStr">
        <is>
          <t>24,793,120,465원 (예스24 보유 TAPAS MEDIA 1,019,462주 전량, 주당 USD 21.20, 송금일 기준환율 1,147.10원 적용 — 약 USD 21.61백만; 최초 공시는 2021-07-06 최초고지환율 1,130.30원으로 24,428,348,444원)</t>
        </is>
      </c>
      <c r="AD93" s="41" t="inlineStr">
        <is>
          <t>원자료와 일치 (원자료 21.82 vs 공시 기준 약 USD 21.61, 계산: 24,793,120,465원 ÷ 1,147.10원)</t>
        </is>
      </c>
      <c r="AE93" s="41" t="inlineStr">
        <is>
          <t>2021-07-06 (예스24 이사회 결의·처분 공시. 이 거래를 포함한 Tapas 100% 인수는 2021-05-11 발표, 구주 일괄 인수는 2021-07-05 카카오 공시)</t>
        </is>
      </c>
      <c r="AF93" s="41" t="inlineStr">
        <is>
          <t>분류 수정: MA⑦ 매수자 미기재 → MA② 기존 지분 확대(단계적 경영권 인수, K059의 일부). 매수자는 ㈜카카오엔터테인먼트다. 근거: 예스24 공시의 처분목적 '타법인의 발행회사 인수에 따른 구주 매각', 처분 단가 USD 21.20이 카카오 공시의 구주 평균 단가(USD 239,785,464.79 ÷ 11,309,981주 = USD 21.20)와 같고, 카카오엔터가 2021-07-09 구주를 일괄 취득해 100%(23,018,538주)를 보유하게 됐으므로 예스24 보유분도 카카오엔터에 넘어간 것이 계산상 확정된다. 다만 예스24 공시는 상대방을 '타법인'으로만 적고 이름을 밝히지 않았다. 원자료 설명란 오류: 'Tapas Media, Inc. shall dispose of 1.02 million of its shares … resolved by the board of Tapas Media'는 틀림 — 처분 주체는 주주 예스24이고 이사회도 예스24 이사회(2021-07-06, 사외이사 3명 참석)다. 'correction announced on July 23 … closing July 23'은 예스24 정정공시와 일치. 5.43%는 현재 발행주식 18,773,501주 기준(공시 2020년말 18,495,643주 기준이면 5.51%).</t>
        </is>
      </c>
      <c r="AG93" s="41" t="inlineStr">
        <is>
          <t>같은 묶음 관계: K060은 K059 구주 11,309,981주 중 예스24 몫 1,019,462주다(이중 집계, USD 21.6백만). Tapas 인수 금액은 K059 하나로 쓰는 것이 맞다. 예스24 쪽: 2019-04-03 단순투자로 1,019,462주(5.20%)를 2,504백만원에 취득해 약 2년 3개월 만에 24,793백만원에 팔았다(약 9.9배, 계산). 같은 날 지주사 한세예스24홀딩스도 자회사 주요경영사항으로 공시했다(20210706800620). 예스24 주가(Yahoo, 코스닥 053280): 2021-07-05 13,900원 → 07-06 13,550원(−2.5%) → 07-07 13,200원. 이 행은 매도자의 처분 공시라 인수 주체 카카오의 이벤트일은 2021-05-11(최초 발표)·2021-07-05(일괄 인수 공시)를 쓰는 것이 맞다. 대상회사 실적·사후 사건은 K059와 같다.</t>
        </is>
      </c>
      <c r="AH93" s="41" t="inlineStr">
        <is>
          <t>㈜카카오엔터테인먼트 (구 ㈜카카오페이지·㈜포도트리, 2021-03-01 ㈜카카오엠 흡수합병과 함께 사명 변경; ㈜카카오의 비상장 연결 종속회사)</t>
        </is>
      </c>
      <c r="AI93" s="41" t="inlineStr">
        <is>
          <t>"타법인의 발행회사 인수에 따른 구주 매각." (예스24 공시 처분목적 — 매도자 측) / "영미권 시장 진출 강화에 따른 교두보 마련" (카카오 거래소 공시 취득목적 — 매수자 측, 2021-07-05)</t>
        </is>
      </c>
      <c r="AJ93" s="41" t="inlineStr">
        <is>
          <t>웹툰·웹소설 유료 플랫폼(카카오페이지·다음웹툰)과 스토리 IP 유통이 주력이고, 2021-03 카카오엠 합병으로 음원·음반유통, 영상제작, 매니지먼트가 더해짐(카카오 거래소 공시 2021-07-05의 종속회사 주요사업 기재). 카카오페이지 2020 연결 영업수익 359,064,417,522원, 영업이익 40,739,837,200원. 그룹 정점 카카오의 2020 연결 매출은 4,156,816백만원이고 플랫폼 53.5%, 콘텐츠 46.5%(유료콘텐츠 = 카카오페이지·픽코마 웹툰·웹소설 이용권 판매)</t>
        </is>
      </c>
      <c r="AK93" s="41" t="inlineStr">
        <is>
          <t>핵심</t>
        </is>
      </c>
      <c r="AL93" s="41" t="inlineStr">
        <is>
          <t>대상 Tapas는 북미 웹툰(모바일 만화) 플랫폼으로, 인수 주체의 주력인 카카오페이지·다음웹툰과 같은 사업을 영미권에서 하는 회사다. 같은 영역의 지역 확장이며, 카카오엔터 IP의 해외 유통 채널이기도 하다(카카오엔터 IP가 타파스 매출의 절반, 2022년 75% 이상). 그룹 정점 카카오 기준으로도 콘텐츠 부문 유료콘텐츠(카카오페이지·픽코마)와 같은 영역이라 핵심(해외 확장)이다.</t>
        </is>
      </c>
      <c r="AM93" s="41" t="inlineStr">
        <is>
          <t>532,404,680,012원 (카카오엔터[구 카카오페이지] 별도, 2020-12-31; 카카오 거래소 공시 2021-07-05의 '종속회사의 자산총액'과 2020 감사보고서). 같은 날 연결 자산총계 547,148,385,484원. 주의: 2021-03-01 카카오엠 흡수합병 전 수치라 인수 직전 실제 규모보다 작다(합병을 반영한 자기자본은 2021-05 1,129,269,048,038원, 2021-07 1,129,945,726,868원, 공정위 공시)</t>
        </is>
      </c>
      <c r="AN93" s="41" t="inlineStr">
        <is>
          <t>11,953,970,238,956원 (㈜카카오 연결, 2020-12-31; 카카오 거래소 공시 2021-07-05 기재값)</t>
        </is>
      </c>
      <c r="AO93" s="41" t="inlineStr">
        <is>
          <t>계산: 4.66 (24,793,120,465원 ÷ 카카오엔터 별도 총자산 532,404,680,012원[2020-12-31]). 참고 계산: 카카오 연결 총자산 대비 0.21%. (예스24 공시의 14.5%→14.7%는 매도자 예스24의 자기자본대비)</t>
        </is>
      </c>
      <c r="AP93" s="41" t="inlineStr">
        <is>
          <t>계산: 2.19 (24,793,120,465원 ÷ 카카오엔터 자기자본 1,129,945,726,868원[2021-07-05 공정위 공시])</t>
        </is>
      </c>
      <c r="AQ93" s="41" t="inlineStr">
        <is>
          <t>계산: 69,780,256,110,000원 (㈜카카오, 예스24 공시 직전 거래일 2021-07-05 종가 157,000원 × 발행주식 444,460,230주[2021-06-30 반기보고서])</t>
        </is>
      </c>
      <c r="AR93" s="41" t="inlineStr">
        <is>
          <t>금액은 예스24 공시(20210706900601·정정 20210713900001·20210723900451). 매수자 측 비율은 공시에 없어 카카오엔터 2020-12-31 별도 총자산(감사보고서 20210401000629)과 2021-07-05 공정위 공시(20210705000290) 자기자본으로 직접 계산. 카카오 연결 총자산은 카카오 거래소 공시(20210705800514). 시가총액은 Yahoo Finance 종가와 반기보고서 발행주식수.</t>
        </is>
      </c>
      <c r="AS93" s="41" t="inlineStr">
        <is>
          <t>KRX:035720</t>
        </is>
      </c>
      <c r="AT93" s="41" t="inlineStr">
        <is>
          <t>매수자 카카오엔터는 비상장이라 상장 지배회사 ㈜카카오(유가증권시장)를 쓴다. 대상 Tapas Media는 미국 비상장. 매도자 예스24는 코스닥 상장(KOSDAQ:053280)이고 지주사는 한세예스24홀딩스 — 매도자 반응을 보려면 053280을 쓴다(2021-07-06 −2.5%). 카카오 2021-07-06 종가 157,500원(전일 157,000원 대비 +0.3%).</t>
        </is>
      </c>
      <c r="AU93" s="41" t="inlineStr">
        <is>
          <t>2021-07-06: 예스24 거래소 공시(타법인주식및출자증권처분결정)와 한세예스24홀딩스 공시. 매수자 측 정보는 2021-05-11(Tapas 100% 확보 발표)과 2021-07-05(카카오 거래소 공시)에 이미 공개됨. 그보다 앞서 2021-04-12 웹툰가이드·테크42가 카카오엔터의 타파스 경영권 인수 추진을 보도했다(회사 '현재 인수를 추진 중인 것은 맞다').</t>
        </is>
      </c>
      <c r="AV93" s="41" t="inlineStr">
        <is>
          <t>2012-03: 김창원(Chang Kim)이 Young-Jun Jang과 샌프란시스코에서 Comic Panda로 출시, 이후 Tapastic → Tapas로 개명(The Beat·Popverse); 2013-12-15: 다음커뮤니케이션(현 ㈜카카오)이 2,000,000주(25.5%)를 2,101백만원에 취득 — 카카오 계보의 첫 지분; 2014-10-01: 다음카카오 합병으로 카카오가 승계(이후 희석으로 2019년말 10.27%); 2019년말 이전: 카카오페이지가 FVTPL 금융자산으로 소량 보유(취득원가 1,142백만원); 2018-03-22: USD 5백만 추가 시리즈A(ID Ventures·SBI Investment Korea·Medici Investment·EN Investment[E&amp;Investment]), 누적 조달 USD 10.8백만(TechCrunch); 2019-04-03: 예스24가 1,019,462주(5.20%)를 2,504백만원에 단순투자; 2018→2019→2020: 매출 2,930→4,249→16,234백만원, 당기순이익 −2,397→−2,169→−856백만원; 2020-09-24: 카카오페이지 이사회가 Tapas 공개매수 결의, 카카오 보유 2,000,000주를 USD 5.18백만(주당 USD 2.59)에 매입(취득후 21.68%, 거래 2020-11-02 예정); 2020-11: 해외 관계사 편입, 2020년말 카카오페이지 40.36% 관계기업(취득원가 20,809백만원, 당기 취득 16,106백만원); 2020: 매출 전년 대비 5배(보도자료), 카카오엔터 IP 약 80개가 타파스 매출의 절반; 2021-03-01: 카카오페이지가 카카오엠을 흡수합병하고 카카오엔터테인먼트로 사명 변경; 2021-04-12: 카카오엔터의 타파스 경영권 인수 추진 첫 보도(웹툰가이드·테크42, 관계자 '현재 인수를 추진 중인 것은 맞다'); 2021-05-07: 카카오엔터 이사회가 Tapas 100% 인수 결의(기업가치 약 6천억원·USD 510백만)</t>
        </is>
      </c>
      <c r="AW93" s="41" t="inlineStr">
        <is>
          <t>2021-07-05: 카카오엔터 이사회가 남은 구주 11,309,981주(USD 239.79백만)와 신주 약 4,245,037주(USD 90백만) 인수 결정(K059); 2021-07-06: 예스24가 보유 1,019,462주 매각 결정(K060); 2021-07-09: 12,346,655주(옵션 포함)를 294,614백만원에 취득해 100% 확보·연결 편입, 합병용 신설법인 PROJECTTIGER, INC.가 Tapas에 합병돼 소멸(추정: 미국식 역삼각합병 구조), 영업권 472,676백만원; 2021-07-23: 예스24 매각대금 수령(24,793백만원); 2021: 카카오엔터 별도 기준 Tapas 투자 취득액 330,281백만원(구주 294,614백만원 외 약 35,667백만원은 신주 인수로 추정; 2022년에는 Tapas Media 투자 351,090,082천원이 합병으로 대체될 뿐 취득액이 없어 신주 USD 90백만 중 나머지는 납입되지 않은 것으로 판단 — 2022 별도 감사보고서); 2021-Q3: 카카오 스토리 매출 전년 대비 +47%(타파스·래디쉬 편입 효과); 2022-05-19: Radish와 합병 발표(Radish 존속, 1:18, 합병법인 CEO 김창원) — Tapas 2021년 매출 전년 대비 10배; 2022-07: 인력 약 30% 감원·CFO·CCO 등 임원 정리, 오리지널 축소·UGC 전환(The Beat); 2022-08~09-01: Radish에 흡수합병돼 법인 소멸, Tapas Entertainment 출범(공동대표 김창원·박종철), 매출 75% 이상이 카카오엔터 IP; 2022: 통합 CGU 영업권 손상 545,342백만원, 카카오엔터가 Tapas Entertainment에 31,682,500천원 대여, 별도 기준 투자주식 손상 294,167,369천원; 2023-01: 김창원 장기 안식, 회사·카카오엔터 GSO 역할 종료(Popverse); 2023-02~03: 미국 감원, 한국 사무소(약 20명) 폐쇄; 2023: 영업권 손상 459,788백만원(Tapas 부분 CGU 회수가능액 음수), 추가 대여 20,630,400천원(연말 대여금 52,865,400천원), 별도 기준 투자주식 잔액 447,142,738천원 전액 손상; 2024-01-01: Tapas 앱 일 거래액 약 16.8만 달러로 최고치; 2024: 불균등 유상증자 34,595,680천원으로 지분 99.99%(증자분은 같은 해 별도 기준 전액 손상); 2025-12-31: Radish 종료, 북미 자원을 Tapas에 집중; 2025: Wuxiaworld CGU 손상 6,363백만원; 2026-09-20: Wuxiaworld를 창업자에게 재매각했다고 Wuxiaworld가 공지(완료는 '지난주 초', 2026-09-14 주 초로 추정); 2026-09-22 전후: Tapas 종료 결정 보도, 노조가 경위 공개 요구; 2026-10: Tapas 서비스 2027-03-31 종료 공지(전용 결제수단 '잉크' 판매 중단)</t>
        </is>
      </c>
      <c r="AX93" s="41" t="inlineStr">
        <is>
          <t>있음 (카카오엔터 연결 기준. Tapas 인수 영업권 472,675,537천원, 2021년말 'Tapas Media Inc' CGU 496,940,581천원(환율 포함, 손상 없음). 2022년 Radish에 흡수합병되면서 이 영업권을 'Tapas Entertainment'(구 Radish) CGU로 이관했고, 통합 CGU에서 2022 손상 545,342,061천원(장부가액 1,000,840 vs 회수가능액 456,338백만원), 2023 손상 459,787,651천원(부분 CGU Tapas 장부가액 352,468백만원 vs 회수가능액 (10,643)백만원 — Tapas 몫은 사실상 전액; 카카오 2023 사업보고서 'TAPAS ENTERTAINMENT … 459,788백만원'), 2024 없음, 2025 6,363,460천원(Wuxiaworld CGU)을 인식. 누계 1,011,493,172천원으로 Tapas·Radish·Wuxiaworld 인수 영업권 합계 891,893,998천원과 환율 증가분을 거의 전부 상각(2025년말 잔액 6,251,231천원). Tapas 단독 손상액은 통합 CGU라 분리 불가. 카카오 연결로는 2022년 '기타모바일서비스' CGU 손상 602,456,509천원에 포함. 반대로 2021년 지배력 획득 때 기존 40% 지분을 공정가치(지분상품 178,428,778천원)로 재측정해 장부 17,995,831천원과의 차이를 이익으로 인식(관계기업 대체 처분이익 190,788백만원에 포함). 문서: 카카오엔터 2021~2025 연결감사보고서, 카카오 2022·2023 사업보고서). 별도 기준(카카오엔터 별도 감사보고서) 투자주식 손상도 있음: 종속기업투자 Tapas Entertainment(구 Radish; 2022년 합병으로 Tapas Media 투자 351,090,082천원 합산) 손상 2022년 294,167,369천원(사용가치, 세후 할인율 12.9%·영구성장률 1%), 2023년 447,142,738천원(잔액 전액, 12.3%·0%), 2024년 불균등 유상증자분 34,595,680천원 전액 — 누계 775,905,787천원으로 2021년 취득원가 741,310,107천원(Radish 390,220,025 + Tapas Media 351,090,082)과 2024 증자분을 모두 상각했고 2023년말 이후 장부금액은 0, 2025년 변동 없음. 연결 영업권 손상과 같은 손실을 다른 회계 단위에서 본 것이므로 두 금액을 합산하지 않는다. 참고: 카카오엔터는 2022년 31,682,500천원, 2023년 20,630,400천원을 Tapas Entertainment에 대여했고(2023년말 대여금 잔액 52,865,400천원), 2023년 대여금 대손충당금 54,888백만원을 인식했으나 회사별 배분은 공시되지 않았다(추정: 대부분 Tapas Entertainment 대여금). 별도 문서: 카카오엔터 2021~2025 별도 감사보고서 20220331003215·20230331004022·20240329003122·20250328002112·20260327001463</t>
        </is>
      </c>
      <c r="AY93" s="41" t="inlineStr">
        <is>
          <t>수집·검토 기록에 인수 뒤 손상이 적혀 있음</t>
        </is>
      </c>
      <c r="AZ93" s="41" t="inlineStr">
        <is>
          <t>2019: 4,249백만원; 2020: 16,234백만원 (Tapas, 카카오 거래소 공시 2021-07-05 요약재무)</t>
        </is>
      </c>
      <c r="BA93" s="41" t="inlineStr">
        <is>
          <t>2021(2021-07-09 편입 이후): 16,975,067천원; 2022(Radish에 흡수합병된 Tapas Entertainment 연결, Radish·Wuxiaworld 포함): 49,109,882천원; 2023: 71,139,270천원; 최근 2025: 59,698,545천원 (참고 2024: 68,025,580천원)</t>
        </is>
      </c>
      <c r="BB93" s="41" t="inlineStr">
        <is>
          <t>미확인 (공시 요약재무에 영업이익 없음. 당기순이익: 2019 −2,169백만원; 2020 −856백만원)</t>
        </is>
      </c>
      <c r="BC93" s="41" t="inlineStr">
        <is>
          <t>미확인 (영업이익 비공개). 대리지표 당기순손익: 2021(편입 이후) −11,328,496천원; 2022 −228,203,755천원; 2023 −425,234,093천원; 2024 −35,805,234천원; 2025 −14,664,486천원</t>
        </is>
      </c>
      <c r="BD93" s="41" t="inlineStr">
        <is>
          <t>인수 전: 카카오 거래소 공시(2021-07-05)의 '발행회사의 요약 재무상황'(2018~2020, 12월 결산, 백만원). 인수 후: 카카오엔터 연결감사보고서 '종속기업 요약 재무정보'(2021은 연결편입 시점 이후, 중간지배기업 연결 기준, 천원). Tapas Media는 2022년 Radish Media에 흡수합병돼 사라졌으므로 2022년 이후는 사업을 이어받은 Tapas Entertainment(구 Radish) 연결 실적이며 Radish·Wuxiaworld가 섞여 있다(Tapas 단독 실적 비공시). 2022·2023 순손실이 매출보다 훨씬 큰 것은 손상차손이 중간지배기업 연결에 반영된 영향으로 추정(추정: 같은 해 카카오엔터 연결 영업권 손상과 규모가 비슷함). 영업이익은 카카오엔터 2021~2025 감사보고서, 카카오 2021~2025 사업보고서 어디에도 없다.</t>
        </is>
      </c>
      <c r="BE93" s="41" t="inlineStr">
        <is>
          <t>2021-05-11 카카오엔터 보도자료: 이진수 대표 '타파스와 래디쉬 인수를 통해 글로벌 콘텐츠 기업으로 또 한번 진화하는 계기'; 2021-11-04 카카오 3분기 실적 보도자료: '스토리 매출은 … 타파스와 래디쉬의 편입으로 전 분기 대비 17%, 전년 동기 대비 47% 성장한 2,187억 원'; 2022-05-19 카카오엔터 합병 보도자료: Tapas 'saw ten times year-over-year revenue growth in 2021'(요지); 2024-02-15 카카오 4분기 컨퍼런스콜(코리아중앙데일리 재인용): 최혜령 CFO, 타파스 등 PPA 손상에 대해 'doesn't mean that it signals any change in our strategic approach'; 2024-04-03 카카오엔터(뉴스토마토 재인용): '보수적으로 일부 영업권 손상을 반영'; 2026-10-06 카카오엔터(아이뉴스24 재인용): 타파스 종료는 '핵심 역량과 자원을 효율적으로 활용해 사업 전반의 실행력을 높이기 위한 변화'. 카카오 IR에는 어닝콜 녹취록이 없고(음성만), 2021년 2분기·2022년 2분기·2022년 연간 실적 보도자료에는 타파스 언급이 없음을 확인</t>
        </is>
      </c>
      <c r="BF93" s="40" t="inlineStr">
        <is>
          <t>완료</t>
        </is>
      </c>
      <c r="BG93" s="40" t="inlineStr">
        <is>
          <t>2026-10-26</t>
        </is>
      </c>
    </row>
    <row r="94" ht="72" customHeight="1">
      <c r="A94" s="40" t="inlineStr">
        <is>
          <t>K061</t>
        </is>
      </c>
      <c r="B94" s="40" t="inlineStr">
        <is>
          <t>Kakao</t>
        </is>
      </c>
      <c r="C94" s="40" t="inlineStr">
        <is>
          <t>2021-08-31</t>
        </is>
      </c>
      <c r="D94" s="41" t="inlineStr">
        <is>
          <t>GSPark24.Co.,Ltd</t>
        </is>
      </c>
      <c r="E94" s="40" t="n">
        <v>185</v>
      </c>
      <c r="F94" s="40" t="inlineStr">
        <is>
          <t>False</t>
        </is>
      </c>
      <c r="G94" s="40" t="n"/>
      <c r="H94" s="40" t="inlineStr">
        <is>
          <t>MA⑥</t>
        </is>
      </c>
      <c r="I94" s="40" t="inlineStr">
        <is>
          <t>MA⑥</t>
        </is>
      </c>
      <c r="J94" s="40" t="inlineStr">
        <is>
          <t>같음</t>
        </is>
      </c>
      <c r="K94" s="40" t="inlineStr">
        <is>
          <t>해당 없음</t>
        </is>
      </c>
      <c r="L94" s="40" t="inlineStr">
        <is>
          <t>기타</t>
        </is>
      </c>
      <c r="M94" s="40" t="inlineStr">
        <is>
          <t>편입 전</t>
        </is>
      </c>
      <c r="N94" s="40" t="inlineStr">
        <is>
          <t>Effective</t>
        </is>
      </c>
      <c r="O94" s="42" t="n">
        <v>0.022</v>
      </c>
      <c r="P94" s="41" t="inlineStr">
        <is>
          <t>GS Retail Co., Ltd. (KOSE:A007070)</t>
        </is>
      </c>
      <c r="Q94" s="41" t="inlineStr">
        <is>
          <t>PARK24 Co., Ltd. (TSE:4666)</t>
        </is>
      </c>
      <c r="R94" s="41" t="inlineStr">
        <is>
          <t>GS Retail Co., Ltd. (KOSE:A007070) entered into an agreement to acquire 50% stake in GSPark24.Co.,Ltd from PARK24 Co., Ltd. (TSE:4666) for KRW 25 million on August 31, 2021. The transaction is expected to close on September 15, 2021.</t>
        </is>
      </c>
      <c r="S94" s="41" t="inlineStr">
        <is>
          <t>Logistics &amp; Space Infrastructure</t>
        </is>
      </c>
      <c r="T94" s="41" t="inlineStr">
        <is>
          <t>Real Estate / Space / Facility</t>
        </is>
      </c>
      <c r="U94" s="41" t="inlineStr">
        <is>
          <t>MA-4 외부자 간 거래</t>
        </is>
      </c>
      <c r="V94" s="41" t="n"/>
      <c r="W94" s="41" t="inlineStr">
        <is>
          <t>MA⑥ 외부자 간 거래</t>
        </is>
      </c>
      <c r="X94" s="41" t="n"/>
      <c r="Y94" s="40" t="inlineStr">
        <is>
          <t>False</t>
        </is>
      </c>
      <c r="Z94" s="41" t="inlineStr">
        <is>
          <t>MA⑥ 외부자 간 거래</t>
        </is>
      </c>
      <c r="AA94" s="41" t="inlineStr">
        <is>
          <t>편입 전 (거래 당시 매수자 GS리테일·매도자 PARK24 모두 카카오 계보 밖. 대상회사 지에스파크이십사㈜는 2022-06-08 카카오모빌리티가 100% 인수(주권교부일, DART 20220614000231), 2022-07-01 카카오 기업집단 편입(DART 20220708000240))</t>
        </is>
      </c>
      <c r="AB94" s="41" t="inlineStr">
        <is>
          <t>완료 (2021-09-15 주권교부, DART 20210917000017)</t>
        </is>
      </c>
      <c r="AC94" s="41" t="inlineStr">
        <is>
          <t>25,000,000,000원 (보통주 2,300,000주 × 10,870원, 지분 50.0%; PARK24 공시는 25,000百万ウォン(約2,350百万円))</t>
        </is>
      </c>
      <c r="AD94" s="41" t="inlineStr">
        <is>
          <t>USD 21.58 million (25,000백만원 ÷ 1,158.41원/USD, 2021-08-31 Yahoo Finance KRW=X 종가). 원자료 value 0.022는 약 1/1000로 틀림</t>
        </is>
      </c>
      <c r="AE94" s="41" t="inlineStr">
        <is>
          <t>2021-08-31</t>
        </is>
      </c>
      <c r="AF94" s="41" t="inlineStr">
        <is>
          <t>기준 분류 유지: 매수자 GS리테일·매도자 PARK24 모두 카카오 계보 밖이므로 MA⑥. 금액 정정: 원자료 설명란의 'KRW 25 million'은 단위 오류이며 실제 대가는 250억원(25,000백만원)이다(PARK24 TDnet 2021-08-31 '譲渡価額 25,000 百万ウォン', DART 최대주주등의주식보유변동 2021-09-17 금액 25,000백만원·단가 10,870원). value_flag=False인 것은 설명란과 value가 같은 오류를 공유하기 때문이다.</t>
        </is>
      </c>
      <c r="AG94" s="41" t="inlineStr">
        <is>
          <t>같은 묶음 계보: K003(2013-06 GS칼텍스→GS에너지 50% 이전, 원자료 기록)→2018-12-20 GS에너지→GS리테일 50% 이전(165억원, 원자료 행 없음)→K061(2021-09 PARK24 보유 50%를 GS리테일이 매입해 100%)→K065(2021-12-08 발표, 2022-06-08 카카오모빌리티 100% 인수, 원자료 650억원). K065 원자료는 매도자에 PARK24를 함께 적었으나 K061 완료 후 PARK24는 지분이 없었다(DART 20210917000017). GS리테일 입장에서는 공동기업(지분법, 50%)에서 종속기업으로 바뀐 단계적 경영권 인수이며, 기존 보유분 공정가치 25,000백만원+현금 25,000백만원=이전대가 50,000백만원, 영업권 40,500백만원, 공동기업투자처분이익 13,868백만원을 인식했다(GS리테일 2021 사업보고서 연결주석). GS리테일은 인수 3개월 뒤인 2021-12 매각을 결정해 매각예정자산으로 재분류했다. 대상회사 사명은 지에스파크이십사→케이엠파크로 바뀌었고 DART는 현 사명 '케이엠파크'(고유번호 00658658)로 조회된다. 조사 한계: GS리테일 측 인수 목적 공시는 없음(대규모기업집단 공시만 존재), GS리테일 IR 실적발표 자료는 열람하지 않음(earnings_call_note 미확인), 2013년 GS칼텍스→GS에너지 이전 공시(20130701000201)는 본문 미열람, K065 650억원은 원자료 값이며 이 유닛에서는 확인하지 않음.</t>
        </is>
      </c>
      <c r="AH94" s="41" t="inlineStr">
        <is>
          <t>㈜GS리테일(GS그룹 상장 계열사, ㈜GS 자회사; 카카오 계열 아님)</t>
        </is>
      </c>
      <c r="AI94" s="41" t="inlineStr">
        <is>
          <t>"今後、韓国においては、GS Retail CO., LTD.のもと成長を目指すことが望ましいと考え、株式譲渡することを決定いたしました" (매도자 PARK24 TDnet 적시공시 2021-08-31) / "어떠한 (사업 추진) 목적 등으로 인수했는지에 대해선 경영상 이유 등으로 밝히기 어렵다" (GS리테일 관계자, 전자신문 2021-10-04)</t>
        </is>
      </c>
      <c r="AJ94" s="41" t="inlineStr">
        <is>
          <t>편의점·슈퍼마켓·호텔 등 체인 사업(PARK24 공시의 GS Retail 사업내용: 'コンビニエンスストア・スーパーマーケット・ホテル等のチェーン展開'), 2021-07-01 GS홈쇼핑 흡수합병으로 홈쇼핑 추가</t>
        </is>
      </c>
      <c r="AK94" s="41" t="inlineStr">
        <is>
          <t>비핵심</t>
        </is>
      </c>
      <c r="AL94" s="41" t="inlineStr">
        <is>
          <t>주차장 운영(육상 운송지원 서비스업)은 GS리테일의 유통 본업과 다른 영역이며, GS리테일은 2018년부터 50% 공동기업으로만 보유했다. 언론은 물류배송 거점 등 모빌리티 플랫폼 육성 의도로 해석했으나 회사는 목적을 밝히지 않았다(전자신문 2021-10-04). 카카오 그룹 기준으로는 이 거래 당시 무관하며, 이후 카카오모빌리티(카카오T 주차) 인수로 그룹 모빌리티 사업의 인접 영역이 된다.</t>
        </is>
      </c>
      <c r="AM94" s="41" t="inlineStr">
        <is>
          <t>7,288,371백만원 (GS리테일 연결, 2021-06-30 반기말; 2021-07-01 GS홈쇼핑 합병 전 수치. 2020-12-31 연결 7,177,767백만원)</t>
        </is>
      </c>
      <c r="AN94" s="41" t="inlineStr">
        <is>
          <t>acq_total_assets와 같음 (매수자 GS리테일 자체가 상장사이며 카카오 계열이 아님. 상위 지주사는 ㈜GS)</t>
        </is>
      </c>
      <c r="AO94" s="41" t="inlineStr">
        <is>
          <t>계산: 0.34 (25,000백만원 ÷ 2021-06-30 연결 총자산 7,288,371백만원)</t>
        </is>
      </c>
      <c r="AP94" s="41" t="inlineStr">
        <is>
          <t>계산: 0.94 (25,000백만원 ÷ 2021-06-30 연결 자본총계 2,665,960백만원)</t>
        </is>
      </c>
      <c r="AQ94" s="41" t="inlineStr">
        <is>
          <t>계산: 3,623,240,101,200원 (약 3.62조원) = 2021-08-30 종가 34,600원 × 발행주식총수 104,717,922주</t>
        </is>
      </c>
      <c r="AR94" s="41" t="inlineStr">
        <is>
          <t>주요사항보고서 없음(자산 대비 소규모). 총자산·자본: GS리테일 2021 반기보고서 요약재무정보(DART 20210817001115). 주가: Yahoo Finance 007070.KS 2021-08-30 종가 43,335.46원은 2024-11-22(0.9878)·2024-12-23(0.808283) 조정 이벤트가 소급 반영된 값이므로 43,335.46×0.9878×0.808283=34,600원으로 되돌림. 발행주식총수는 2021 3분기보고서(2021-09-30 기준, GS홈쇼핑 합병 반영, DART 20211115002462).</t>
        </is>
      </c>
      <c r="AS94" s="41" t="inlineStr">
        <is>
          <t>KRX:007070</t>
        </is>
      </c>
      <c r="AT94" s="41" t="inlineStr">
        <is>
          <t>인수 주체 GS리테일이 유가증권시장 상장사. 대상회사 지에스파크이십사㈜는 비상장. 매도자 PARK24(TSE:4666)도 같은 날 공시해 매도자 측 반응 분석 가능. 카카오 계열 종목과는 무관한 거래.</t>
        </is>
      </c>
      <c r="AU94" s="41" t="inlineStr">
        <is>
          <t>2021-08-31 PARK24 TDnet 적시공시 '持分法適用関連会社の異動（株式譲渡）に関するお知らせ'(일본). 한국 쪽은 2021-09-17 DART 대규모기업집단현황공시(최대주주등의주식보유변동)가 처음이며, 국내 보도는 2021-10-04 전자신문 단독 기사</t>
        </is>
      </c>
      <c r="AV94" s="41" t="inlineStr">
        <is>
          <t>2006-03: GS PARK24 설립(PARK24·GS 합작, 'GSタイムズ' 브랜드 24시간 무인 시간제 주차장); 2013-06: GS칼텍스 보유 50%를 GS에너지로 이전(원자료 K003, 103억원); 2018-12: GS에너지 보유 50%를 GS리테일이 165억원(주당 7,174원)에 취득, GS리테일·PARK24 50:50 공동기업; 2019: 총자산 253억원(2018)→1,096억원(2019)으로 급증(추정: IFRS16 리스 회계 도입 영향); 2019: 매출 449.6억원·영업이익 10.0억원; 2020: 매출 565.7억원·영업손실 44.8억원·순손실 72.4억원, 자본 190.9억원→118.5억원; 2021-08: PARK24 이사회가 보유 지분 전량 GS리테일 양도 결의(08-31)</t>
        </is>
      </c>
      <c r="AW94" s="41" t="inlineStr">
        <is>
          <t>2021-09: 주권교부로 GS리테일 100% 보유(09-15), GS리테일 연결 편입(영업권 405억원, 공동기업투자처분이익 138.7억원); 2021-10: 전자신문이 GS가 GS파크24를 독자 계열사·모빌리티 플랫폼으로 육성한다는 관측 보도; 2021-12: GS리테일 경영진이 지에스파크이십사 부문 매각 결정, 매각예정자산 재분류; 2021-12: 카카오모빌리티 인수 발표(원자료 K065, 650억원); 2022-06: GS리테일이 4,600,000주 전량을 카카오모빌리티에 매도(06-08), GS 기업집단 계열제외; 2022-07: 카카오 기업집단 편입(07-01), 사명 케이엠파크; 2022: 영업이익 흑자전환(10.7억원); 2025-06: 케이엠파크가 ㈜케이엠파킹앤스페이스와 ㈜알에스솔루션즈 흡수합병 결정(06-09, 합병기일 2025-07-31)</t>
        </is>
      </c>
      <c r="AX94" s="41" t="inlineStr">
        <is>
          <t>확인 안 됨 (GS리테일 2021 사업보고서 연결주석에서 지에스파크이십사 관련 손상 문구 없음, 영업권 40,500백만원은 매각예정자산으로 재분류. 2022년 이후 GS리테일 주석은 미열람이나 원자료상 650억원 매각으로 장부가 50,000백만원 상회. 카카오 측 손상은 K065에서 확인)</t>
        </is>
      </c>
      <c r="AY94" s="41" t="inlineStr">
        <is>
          <t>매수자가 그룹 계보 밖(MA⑥)이라 그룹의 손상을 따지지 않음</t>
        </is>
      </c>
      <c r="AZ94" s="41" t="inlineStr">
        <is>
          <t>2019: 44,956백만원; 2020: 56,566백만원 (참고 2018: 27,539백만원)</t>
        </is>
      </c>
      <c r="BA94" s="41" t="inlineStr">
        <is>
          <t>2021: 59,720백만원(인수 연도, 2021-09-15 이후 GS리테일 연결분 15,232백만원); 2022: 71,615백만원; 2023: 79,788백만원; 2024: 92,561백만원; 2025: 121,491백만원(영업수익, 2025-07-31 흡수합병 효과 포함)</t>
        </is>
      </c>
      <c r="BB94" s="41" t="inlineStr">
        <is>
          <t>2019: 995백만원; 2020: -4,478백만원 (참고 2018: 383백만원)</t>
        </is>
      </c>
      <c r="BC94" s="41" t="inlineStr">
        <is>
          <t>2021: -1,440백만원; 2022: 1,073백만원; 2023: 4,598백만원; 2024: 4,685백만원; 2025: 5,526백만원(2025-07-31 흡수합병 효과 포함)</t>
        </is>
      </c>
      <c r="BD94" s="41" t="inlineStr">
        <is>
          <t>대상회사 지에스파크이십사㈜(현 케이엠파크) 별도 감사보고서, K-IFRS, 12월 결산. 2019·2020은 FY2020 감사보고서(DART 20210401000911)의 전기·당기, 2021은 FY2021(20220331001447), 2022는 FY2022(20230403002769), 2023·2024는 FY2024(20250328001417)의 전기·당기 값. 2018~2020은 PARK24 TDnet 공시 표와 일치. 2022-06 이후는 카카오모빌리티 소유 기간 실적이며, 2025는 FY2025 감사보고서(제20기, DART 20260324000136)의 당기 값이며, 이 보고서는 손익계산서 첫 줄을 "매출" 대신 "영업수익"으로 표기한다(전기 2024 값 92,560,794,794원은 FY2024 보고서의 매출과 같음). 2025 수치에는 2025-07-31 ㈜케이엠파킹앤스페이스·㈜알에스솔루션즈 흡수합병 효과가 포함돼 앞 연도와 직접 비교할 수 없다.</t>
        </is>
      </c>
      <c r="BE94" s="41" t="inlineStr">
        <is>
          <t>미확인 (GS리테일 IR 실적발표 자료·어닝콜 미열람. 회사가 인수 목적을 공개하지 않았다는 보도만 확인: 전자신문 2021-10-04)</t>
        </is>
      </c>
      <c r="BF94" s="40" t="inlineStr">
        <is>
          <t>부분</t>
        </is>
      </c>
      <c r="BG94" s="40" t="inlineStr">
        <is>
          <t>2026-10-26</t>
        </is>
      </c>
    </row>
    <row r="95" ht="72" customHeight="1">
      <c r="A95" s="40" t="inlineStr">
        <is>
          <t>K062</t>
        </is>
      </c>
      <c r="B95" s="40" t="inlineStr">
        <is>
          <t>Kakao</t>
        </is>
      </c>
      <c r="C95" s="40" t="inlineStr">
        <is>
          <t>2021-10-21</t>
        </is>
      </c>
      <c r="D95" s="41" t="inlineStr">
        <is>
          <t>Plus TV</t>
        </is>
      </c>
      <c r="E95" s="40" t="n">
        <v>122</v>
      </c>
      <c r="F95" s="40" t="inlineStr">
        <is>
          <t>False</t>
        </is>
      </c>
      <c r="G95" s="40" t="n"/>
      <c r="H95" s="40" t="inlineStr">
        <is>
          <t>MA①</t>
        </is>
      </c>
      <c r="I95" s="40" t="inlineStr">
        <is>
          <t>MA①</t>
        </is>
      </c>
      <c r="J95" s="40" t="inlineStr">
        <is>
          <t>같음</t>
        </is>
      </c>
      <c r="K95" s="40" t="inlineStr">
        <is>
          <t>없음 (확인)</t>
        </is>
      </c>
      <c r="L95" s="40" t="inlineStr">
        <is>
          <t>기타</t>
        </is>
      </c>
      <c r="M95" s="40" t="inlineStr">
        <is>
          <t>편입 후</t>
        </is>
      </c>
      <c r="N95" s="40" t="inlineStr">
        <is>
          <t>Closed</t>
        </is>
      </c>
      <c r="O95" s="42" t="n">
        <v>5.1</v>
      </c>
      <c r="P95" s="41" t="inlineStr">
        <is>
          <t>Kakao Mobility Co., Ltd.</t>
        </is>
      </c>
      <c r="Q95" s="41" t="inlineStr">
        <is>
          <t>-</t>
        </is>
      </c>
      <c r="R95" s="41" t="inlineStr">
        <is>
          <t>Kakao Mobility Co., Ltd. acquired Plus TV for KRW 6 billion on October 20, 2021. As of the end of last year, Plus TV generated revenues of around KRW 1.5 billion and operating loss of KRW 3 billion.</t>
        </is>
      </c>
      <c r="S95" s="41" t="inlineStr">
        <is>
          <t>Commerce &amp; Marketing</t>
        </is>
      </c>
      <c r="T95" s="41" t="inlineStr">
        <is>
          <t>Brand / Advertising / 
Marketing / IP Merchandising</t>
        </is>
      </c>
      <c r="U95" s="41" t="inlineStr">
        <is>
          <t>MA-1 그룹이 매수자</t>
        </is>
      </c>
      <c r="V95" s="41" t="inlineStr">
        <is>
          <t>지분율 미기재(대개 100%·사업양수)</t>
        </is>
      </c>
      <c r="W95" s="41" t="inlineStr">
        <is>
          <t>MA① 경영권 인수</t>
        </is>
      </c>
      <c r="X95" s="41" t="n"/>
      <c r="Y95" s="40" t="inlineStr">
        <is>
          <t>False</t>
        </is>
      </c>
      <c r="Z95" s="41" t="inlineStr">
        <is>
          <t>MA① 경영권 인수</t>
        </is>
      </c>
      <c r="AA95" s="41" t="inlineStr">
        <is>
          <t>편입 후 (매수자 ㈜카카오모빌리티는 ㈜카카오의 연결 종속회사. 카카오 2021 3분기보고서·2021 사업보고서 연결대상 목록)</t>
        </is>
      </c>
      <c r="AB95" s="41" t="inlineStr">
        <is>
          <t>완료 (지분 100% 취득으로 2021-07-01~2021-09-30 사이 지배력 획득, 정확한 취득일 미확인. 이후 2021-12-31 카카오모빌리티에 흡수합병되어 소멸)</t>
        </is>
      </c>
      <c r="AC95" s="41" t="inlineStr">
        <is>
          <t>7,999,991,000원 (이전대가 7,999,991천원 전액 현금, 카카오모빌리티 2021 연결감사보고서·㈜카카오 2021 3분기보고서 사업결합 주석)</t>
        </is>
      </c>
      <c r="AD95" s="41" t="inlineStr">
        <is>
          <t>6.81 (7,999,991,000원 ÷ 1,174.59원/USD, Yahoo KRW=X 2021-10-20 기준. 원자료 5.1은 comment의 'KRW 6 billion'을 환산한 값으로 보임)</t>
        </is>
      </c>
      <c r="AE95" s="41" t="inlineStr">
        <is>
          <t>미확인 (공식 발표·보도 미발견. 공시상 최초 확인은 2021-11-15 ㈜카카오 2021 3분기보고서, 합병결정 공시는 2021-11-17. 원자료 날짜 2021-10-21)</t>
        </is>
      </c>
      <c r="AF95" s="41" t="inlineStr">
        <is>
          <t>분류 유지, 금액·날짜 정정. 금액: 원자료 comment 'KRW 6 billion'(Preqin 프로필도 KRW 6 billion, October 2021) → 감사보고서 이전대가 7,999,991천원(약 80억원). 날짜: 원자료 2021-10-21(comment 2021-10-20)이나, ㈜카카오 2021 반기보고서 연결대상 변동에는 없고 3분기보고서(2021-11-15)에 '당분기 중 지배력 획득을 통한 종속기업으로 편입'·지분율 100.0%로 기재되어 2021-09-30 이전에 취득 완료. 원자료 comment의 2020 실적(매출 약 15억원, 영업손실 30억원)은 합병결정 공시의 2020 재무(매출액 1,534백만원, 당기순이익 50백만원)와 매출은 맞으나 '영업손실 30억원'은 순이익 흑자와 맞지 않아 출처로 확인되지 않음. MA①은 거래 후 100% 보유(사전 지분 보유는 반기보고서 종속기업 목록에 없음, 금융자산 보유 여부는 미확인).</t>
        </is>
      </c>
      <c r="AG95" s="41" t="inlineStr">
        <is>
          <t>같은 묶음 밖이지만 같은 해 같은 매수자의 ㈜스트리스(HD맵) 인수와 구조가 같다: 둘 다 이전대가 약 80억원, 2021-11-10 이사회·2021-11-17 공시로 같은 날 무증자 소규모합병 결정, 합병기일 2021-12-31. 같은 묶음 K052(딜카)와 영업권이 같은 O2O플랫폼서비스 CGU에 배분됨. 취득일 식별가능 순자산 공정가치 455,251천원, 영업권 7,544,740천원(대가의 94%). 합병 시 이월결손금 882백만원 승계(카카오모빌리티 2022 사업보고서 주석). 합병결정 공시상 주요사업 '시스템, 응용 소프트웨어 개발 및 공급업', 회사와의 관계 '기타 동일인 관련자'. 조사 한계: 인수 발표 보도자료·언론 보도를 찾지 못함(한국어·영어 검색). thevc.kr(디지털 사이니지 관리 솔루션, 2016-10 설립·2021-12 폐업으로 검색 결과에 표시)은 403으로 직접 열지 못함. Preqin 프로필은 로그인 필요 DB라 검색 요약만 봄. 플러스티브이는 DART 고유번호가 검색되지 않아 자체 감사보고서 없음(외부감사 비대상으로 보임).</t>
        </is>
      </c>
      <c r="AH95" s="41" t="inlineStr">
        <is>
          <t>㈜카카오모빌리티(㈜카카오의 연결 종속회사, 비상장)</t>
        </is>
      </c>
      <c r="AI95" s="41" t="inlineStr">
        <is>
          <t>미확인 (인수 목적 원문 미발견) / 참고: 흡수합병 목적 "경영효율성 증대 및 기업가치 향상" (DART 회사합병결정 공시, 2021-11-17)</t>
        </is>
      </c>
      <c r="AJ95" s="41" t="inlineStr">
        <is>
          <t>카카오 T 앱 기반 모빌리티 플랫폼(택시 호출·가맹택시·대리운전·주차 등). 2020 연결 영업수익 280,094,642,072원(카카오모빌리티 2020 연결감사보고서). 광고는 '온라인 광고, 카카오 T 비즈니스'(2022 15,868,631천원, 매출의 3.3%)와 'RSE(Rear Seat Entertainment) 광고, 내비게이션 등'(2022 2,529,163천원, 0.5%)으로 작은 부수 수익원(2024 사업보고서)</t>
        </is>
      </c>
      <c r="AK95" s="41" t="inlineStr">
        <is>
          <t>인접</t>
        </is>
      </c>
      <c r="AL95" s="41" t="inlineStr">
        <is>
          <t>대상은 디지털 사이니지 광고·콘텐츠 관리 소프트웨어 회사(합병 공시상 '시스템, 응용 소프트웨어 개발 및 공급업'; Capital IQ 분류 Brand/Advertising)다. 카카오모빌리티의 주력인 이동 중개는 아니지만 같은 카카오 T 이용자·택시 접점의 광고 수익화에 붙는 영역으로 보아 인접. 플러스티브이 기술이 RSE 광고 등에 쓰였는지는 출처로 확인하지 못함. 그룹 정점 ㈜카카오 기준으로는 광고가 주력(톡비즈) 사업이라 인접~핵심.</t>
        </is>
      </c>
      <c r="AM95" s="41" t="inlineStr">
        <is>
          <t>322,640,739,499원 (카카오모빌리티 연결, 2020-12-31, 2020 연결감사보고서. 비상장사라 2021-06-30 재무 미공시. 참고: 2021년 유상증자 후 2021-12-31 연결 자산총계 1,087,969,974,175원)</t>
        </is>
      </c>
      <c r="AN95" s="41" t="inlineStr">
        <is>
          <t>11,953,970,238,956원 (㈜카카오 연결, 2020-12-31, 2020 사업보고서 요약재무정보)</t>
        </is>
      </c>
      <c r="AO95" s="41" t="inlineStr">
        <is>
          <t>계산: 2.48 (7,999,991,000원 ÷ 카카오모빌리티 2020-12-31 연결 자산총계 322,640,739,499원). 참고: 2021-12-31 연결 자산총계 대비 0.74, ㈜카카오 2020말 연결 자산총계 대비 0.067</t>
        </is>
      </c>
      <c r="AP95" s="41" t="inlineStr">
        <is>
          <t>계산: 4.41 (7,999,991,000원 ÷ 카카오모빌리티 2020-12-31 연결 자본총계 181,218,335,028원). 참고: 2021-12-31 연결 자본총계 833,431,857,211원 대비 0.96</t>
        </is>
      </c>
      <c r="AQ95" s="41" t="inlineStr">
        <is>
          <t>계산: 56,783,568,300,000원 (약 56.8조원) = ㈜카카오 2021-10-19 종가 127,500원(분할 후, Yahoo) × 2021-09-30 발행주식총수 445,361,320주(3분기보고서). 발표일 미확인이라 원자료 날짜(2021-10-20/21) 직전 거래일 기준</t>
        </is>
      </c>
      <c r="AR95" s="41" t="inlineStr">
        <is>
          <t>인수 주체 규모는 인수 직전 공시된 카카오모빌리티 2020-12-31 연결 재무(2020 연결감사보고서). 2021년 중 대규모 유상증자로 취득 시점 실제 규모는 이보다 컸다(2021말 자산 1,087,969,974,175원). 시가총액은 상장 지배회사 ㈜카카오, 원자료 날짜 직전 거래일 2021-10-19 기준(2021-09-30 종가 118,000원 기준이면 약 52.6조원).</t>
        </is>
      </c>
      <c r="AS95" s="41" t="inlineStr">
        <is>
          <t>KRX:035720</t>
        </is>
      </c>
      <c r="AT95" s="41" t="inlineStr">
        <is>
          <t>인수 주체 카카오모빌리티가 비상장이므로 상장 지배회사 ㈜카카오. 대상 플러스티브이는 비상장. 공식 발표일이 없어 이벤트일 선정이 어렵다(원자료 2021-10-20/21, 공시상 최초 2021-11-15).</t>
        </is>
      </c>
      <c r="AU95" s="41" t="inlineStr">
        <is>
          <t>미확인 (인수 보도 미발견). 공시상 최초: 2021-11-15 ㈜카카오 2021 3분기보고서(연결대상 신규 편입), 2021-11-17 카카오모빌리티 회사합병결정 공시. Preqin 프로필(유료 DB)은 'October 2021' 취득으로 기재(검색 요약)</t>
        </is>
      </c>
      <c r="AV95" s="41" t="inlineStr">
        <is>
          <t>추정: 2016-10: ㈜플러스티브이 설립(thevc.kr 검색 결과 요약, 페이지 직접 열람 실패); 2020: 매출액 1,534백만원, 당기순이익 50백만원, 자산총계 1,548백만원, 부채총계 506백만원, 자본총계 1,042백만원(합병결정 공시의 2020말 재무); 2021-07~09: 카카오모빌리티가 지분 100% 취득(이전대가 7,999,991천원 현금, 영업권 7,544,740천원)</t>
        </is>
      </c>
      <c r="AW95" s="41" t="inlineStr">
        <is>
          <t>2021-11-10: 카카오모빌리티 이사회 흡수합병(무증자 소규모합병) 결의; 2021-11-17: 회사합병결정 공시(스트리스 합병과 동시); 2021-12-31: 합병기일·플러스티브이 소멸(㈜카카오 2021 사업보고서 '㈜플러스티브이를 흡수합병', 2021.12.31), 이월결손금 882백만원 승계; 2021~2025: 영업권이 배분된 O2O플랫폼서비스 CGU 손상 없음; 참고: 카카오모빌리티 'RSE 광고, 내비게이션 등' 매출 2022 2,529,163 → 2025 19,016,296천원으로 확대(플러스티브이와의 연계는 미확인)</t>
        </is>
      </c>
      <c r="AX95" s="41" t="inlineStr">
        <is>
          <t>확인 안 됨 (플러스티브이 영업권 7,544,740천원은 O2O플랫폼서비스 현금창출단위에 배분: 2021 연결감사보고서의 O2O플랫폼서비스 영업권 증가 23,625,981천원 = 플러스티브이 7,544,740 + 스트리스 7,822,502 + 렌터카(딜카) 7,942,477 + 펫택시 316,262천원. O2O플랫폼서비스 CGU 손상: 2021 연결감사보고서(20220408001788), 2022 사업보고서 정정본(20240319000026), 2023·2024 사업보고서(20250331002700), 2025 사업보고서(20260331003637) 영업권 변동표에서 모두 손상 '-'. 2023년 손상 51,426,000천원(택시운송·전화대리 CGU)과 2025년 손상(택시운송·대리운전/화물운송 CGU)은 이 거래와 무관)</t>
        </is>
      </c>
      <c r="AY95" s="41" t="inlineStr">
        <is>
          <t>O2O플랫폼서비스 현금창출단위 2021~2025 손상 없음</t>
        </is>
      </c>
      <c r="AZ95" s="41" t="inlineStr">
        <is>
          <t>2019: 미확인; 2020: 1,534백만원 (별도, 합병결정 공시 '최근 사업연도 재무내용')</t>
        </is>
      </c>
      <c r="BA95" s="41" t="inlineStr">
        <is>
          <t>2021(지배력 획득 후~2021-12-31 합병 전): 458,136천원; 2022 이후: 법인 소멸로 미공시. 참고(대용치, 연계 미확인): 카카오모빌리티 'RSE 광고, 내비게이션 등' 2022: 2,529,163천원; 2023: 8,515,599천원; 2024: 11,156,371천원; 2025: 19,016,296천원 / '온라인 광고, 카카오 T 비즈니스' 2022: 15,868,631천원; 2025: 19,208,600천원</t>
        </is>
      </c>
      <c r="BB95" s="41" t="inlineStr">
        <is>
          <t>2019: 미확인; 2020: 미확인 (공시에는 당기순이익 50백만원만 기재)</t>
        </is>
      </c>
      <c r="BC95" s="41" t="inlineStr">
        <is>
          <t>2021(취득 후~합병 전): 영업손익 미공시, 당기순손실 217,774천원; 2022 이후: 법인 소멸로 미확인</t>
        </is>
      </c>
      <c r="BD95" s="41" t="inlineStr">
        <is>
          <t>2020 값은 카카오모빌리티 회사합병결정 공시(20211117000316)의 피합병회사 2020말 재무(별도, 백만원). 2021 값은 카카오모빌리티 2022 사업보고서 연결재무제표 주석의 전기 종속기업 요약 재무정보(사업결합 이후~소멸 이전 기간, 천원). 합병 뒤 승계 사업 단독 실적은 공시되지 않아 카카오모빌리티 사업보고서 '주요 제품 및 서비스'의 광고 관련 매출(연결)을 참고 대용치로만 적었다.</t>
        </is>
      </c>
      <c r="BE95" s="41" t="inlineStr">
        <is>
          <t>미확인 (플러스티브이 언급 IR 자료·어닝콜 보도를 찾지 못함)</t>
        </is>
      </c>
      <c r="BF95" s="40" t="inlineStr">
        <is>
          <t>부분</t>
        </is>
      </c>
      <c r="BG95" s="40" t="inlineStr">
        <is>
          <t>2026-10-26</t>
        </is>
      </c>
    </row>
    <row r="96" ht="72" customHeight="1">
      <c r="A96" s="40" t="inlineStr">
        <is>
          <t>K063</t>
        </is>
      </c>
      <c r="B96" s="40" t="inlineStr">
        <is>
          <t>Kakao</t>
        </is>
      </c>
      <c r="C96" s="40" t="inlineStr">
        <is>
          <t>2021-11-01</t>
        </is>
      </c>
      <c r="D96" s="41" t="inlineStr">
        <is>
          <t>Lionheart Studio Co.,Ltd.</t>
        </is>
      </c>
      <c r="E96" s="40" t="n">
        <v>5</v>
      </c>
      <c r="F96" s="40" t="inlineStr">
        <is>
          <t>True</t>
        </is>
      </c>
      <c r="G96" s="40" t="n"/>
      <c r="H96" s="40" t="inlineStr">
        <is>
          <t>MA③</t>
        </is>
      </c>
      <c r="I96" s="40" t="inlineStr">
        <is>
          <t>MA②</t>
        </is>
      </c>
      <c r="J96" s="40" t="inlineStr">
        <is>
          <t>변경</t>
        </is>
      </c>
      <c r="K96" s="40" t="inlineStr">
        <is>
          <t>있음</t>
        </is>
      </c>
      <c r="L96" s="40" t="inlineStr">
        <is>
          <t>일치</t>
        </is>
      </c>
      <c r="M96" s="40" t="inlineStr">
        <is>
          <t>편입 후</t>
        </is>
      </c>
      <c r="N96" s="40" t="inlineStr">
        <is>
          <t>Announced</t>
        </is>
      </c>
      <c r="O96" s="42" t="n">
        <v>1021.9</v>
      </c>
      <c r="P96" s="41" t="inlineStr">
        <is>
          <t>Kakao Games Europe B.V.</t>
        </is>
      </c>
      <c r="Q96" s="41" t="inlineStr">
        <is>
          <t>-</t>
        </is>
      </c>
      <c r="R96" s="41" t="inlineStr">
        <is>
          <t>Kakao Games Europe B.V. agreed to acquire 30.37% stake in Lion Heart Studio Co., Ltd. for KRW 1204.1 billion on October 29, 2021. The company will make an advance payment of KRW 450 billion. The actual acquisition amount will be finalized after Lionheart Studio’s business performance through June 30, 2022 comes out. The upfront payment will be made on Nov. 23, 2021. At the conclusion of this transaction, Kakao Games Europe B.V. will own a 30.37% stake in Lion Heart Studio and a total of 51.95% will be combined with a 21.58% share owned by Kakao Games, an affiliated company. Kakao Games Europe is financing the acquisition by newly issuing 1 million common shares to its parent Kakao Games, the full owner of the European unit. Transaction is expected to close on June 30, 2022. The total asset, total debt and total capital of Lion Heart Studio for the current year were KRW 6,164 million, KRW 92 million and KRW 6,072 million, respectively.</t>
        </is>
      </c>
      <c r="S96" s="41" t="inlineStr">
        <is>
          <t>Gaming &amp; Sport</t>
        </is>
      </c>
      <c r="T96" s="41" t="inlineStr">
        <is>
          <t>Game Development / Operating</t>
        </is>
      </c>
      <c r="U96" s="41" t="inlineStr">
        <is>
          <t>MA-1 그룹이 매수자</t>
        </is>
      </c>
      <c r="V96" s="41" t="inlineStr">
        <is>
          <t>소수지분(&lt;50%)</t>
        </is>
      </c>
      <c r="W96" s="41" t="inlineStr">
        <is>
          <t>MA③ 소수지분 매입</t>
        </is>
      </c>
      <c r="X96" s="41" t="n"/>
      <c r="Y96" s="40" t="inlineStr">
        <is>
          <t>False</t>
        </is>
      </c>
      <c r="Z96" s="41" t="inlineStr">
        <is>
          <t>MA② 기존 지분 확대</t>
        </is>
      </c>
      <c r="AA96" s="41" t="inlineStr">
        <is>
          <t>편입 후 (매수자 Kakao Games Europe B.V.는 ㈜카카오게임즈 100% 자회사, 카카오게임즈는 거래 당시 ㈜카카오가 33,730,000주(45.16%, 계산: 증자 전 74,694,062주 기준)를 보유한 연결 종속회사. 대상 라이온하트는 이 계약으로 2021년 카카오게임즈 연결 편입(2021 사업보고서 20220318000854). 2026-06-19 카카오게임즈 최대주주가 엘트리플에이인베스트먼트 유한회사(LY주식회사가 최대출자자인 사모투자 합자회사의 투자목적회사)로 바뀌어 카카오 연결에서 제외(최대주주변경 20260619900968, 카카오 2026 반기보고서 20260819000055))</t>
        </is>
      </c>
      <c r="AB96" s="41" t="inlineStr">
        <is>
          <t>완료 (2022-06-30 총 취득금액 확정·잔금 754,073백만원 지급·225,260주 이전. 회계상 지배력은 2021-11 계약·선급금 지급(2021-11-23)과 함께 획득해 2021년 연결 편입)</t>
        </is>
      </c>
      <c r="AC96" s="41" t="inlineStr">
        <is>
          <t>1,204,073,042,340원 (225,260주(30.37%), 주당 약 5,345,259원 계산; 선급금 450,000,000,000원 2021-11-23 + 잔금 754,073,042,340원 2022-06-30). 100% 환산 약 3조 9,640억원(계산). 같은 날 K070(118,712,857,131원)과 합하면 그룹 지출 1,322,785,899,471원</t>
        </is>
      </c>
      <c r="AD96" s="41" t="inlineStr">
        <is>
          <t>원자료와 일치 (1,025.28 = 1,204,073,042,340원 ÷ 1,174.38원/달러, Yahoo Finance KRW=X 2021-11-01 종가; 원자료 1,021.9). 선급금만이면 383.18</t>
        </is>
      </c>
      <c r="AE96" s="41" t="inlineStr">
        <is>
          <t>2021-11-01 (KGE 이사회 결의 2021-10-29, 카카오게임즈 이사회·공시 2021-11-01)</t>
        </is>
      </c>
      <c r="AF96" s="41" t="inlineStr">
        <is>
          <t>분류 수정: MA③ 소수지분 매입 → MA② 기존 지분 확대(단계적 경영권 인수). 원자료는 KGE 단독 취득분 30.37%만 보고 소수지분으로 분류했으나, 그룹(카카오게임즈)이 2020년부터 지분법으로 보유하던 21.58%와 합산해 51.95%(K070 포함 54.95%)가 되면서 경영권을 처음 얻었다(카카오게임즈 2021 사업보고서: 51.95% 사업결합, 영업권 1,258,640,762천원). 관계기업에서 지배로 넘어간 K055·N075와 같은 기준으로 MA②로 두며, MA① 정의('경영권을 처음 얻은 거래')에도 맞는다. 상태 수정: Announced → 완료(2022-06-30). 금액은 원자료와 일치(설명란 KRW 1204.1 billion = 정정 공시 확정 총액). 설명란 'advance payment of KRW 450 billion ... Nov. 23, 2021'·'close on June 30, 2022'는 공시와 일치. 설명란 'total asset ... KRW 6,164 million'은 2020년 과거회계기준 값이고 K-IFRS 재작성 2020 자산총계는 6,840백만원(라이온하트 2021 감사보고서). 원자료 sellers '-' 보완: 김재영 외 16명(김재영 182,003주, 김범 5,040주, 나머지 15명 38,217주 — 계산)</t>
        </is>
      </c>
      <c r="AG96" s="41" t="inlineStr">
        <is>
          <t>K070과의 관계: K070은 같은 라이온하트 인수에서 위메이드가 동반매도권을 행사해 카카오게임즈(KGE 아님)에 22,209주(2.99%)를 118,712,857,131원에 넘긴 별도 계약으로, 2022-06-30에 이 거래와 함께 종결됐다. 두 행은 매수자·매도자·금액이 달라 이중 집계는 아니다(합계 그룹 30.37%+2.99% 취득). 구조: 성과 연동 가격(2021-07-01~2022-06-30 12개월 성과) — 2021말 조건부대가로 542,899,738천원을 잡았으나 실제 잔금은 754,073백만원이어서 2022년 금융부채 처분손실 211,173,304천원이 생겼다(계산상 정확히 일치). 기존 21.58%는 공정가치 708,724,418천원으로 재측정됐다(2021 연결주석 사업결합 이전대가 표의 '주식 등'). 관계기업 변동표의 대체 직전 장부금액이 49,159,573천원이므로 라이온하트 몫 재측정이익은 계산상 약 659,564,845천원이고, 연결 손익의 지분법주식처분이익 666,417,654천원은 애드엑스·웨이투빗 등 다른 단계취득분을 포함한 합계다. 매도자 재투자: 김재영 등 4인이 카카오게임즈 신주를 2021-11(209,080백만원)과 2022-08(196,634백만원) 두 번 인수, 2026-06 김재영은 카카오게임즈 5,389,214주(5.07%) 보유. 풋백옵션: IPO에 카카오 측이 반대하면 이해관계인이 전 지분 매수청구 가능(2025-07 보도는 카카오게임즈가 감당하기 어렵다고 평가). 카카오게임즈 2025 연결주석 공정가치 표에 '㈜라이온하트스튜디오의 비지배지분 추가 매수의무' 관련 당기손익-공정가치 측정 금융부채 59,327,216천원이 잡혀 있다(20260318001659; 딜사이트 2026-06-26도 약 593억원으로 보도). 상장: 2022-09 신청, 2022-10-13 철회 후 재추진 공시 없음. 인수 후 라이온하트 실적은 오딘 하락으로 2021 영업이익 215,344 → 2025 17,555백만원으로 줄었고 연결 영업권을 두 차례 손상했다. 소유 구조 변화: 2026-06-19 카카오게임즈 최대주주가 LY주식회사가 최대출자자인 사모펀드의 투자목적회사(엘트리플에이인베스트먼트 유한회사, 33.43%)로 바뀌어 라이온하트는 카카오 그룹 연결에서 빠졌다(㈜카카오는 카카오게임즈 14.68% 계속 보유). 조사 한계: 카카오게임즈 IR 실적 PDF(자바스크립트 사이트)를 받지 못해 어닝콜은 기사 재인용으로 대신했다; 2024~2025 라이온하트 신작 출시 내역은 확인하지 못했다; 2019 K-IFRS 재무는 없다.</t>
        </is>
      </c>
      <c r="AH96" s="41" t="inlineStr">
        <is>
          <t>Kakao Games Europe B.V. (㈜카카오게임즈 100% 네덜란드 자회사, 비상장) — 재원은 카카오게임즈 출자와 카카오게임즈 보증 은행차입</t>
        </is>
      </c>
      <c r="AI96" s="41" t="inlineStr">
        <is>
          <t>"글로벌 사업 경쟁력 강화" (타법인주식및출자증권취득결정(종속회사의주요경영사항) 20211101900144) / "우수한 개발력과 인재를 갖춘 라이온하트 스튜디오와 시작과 성장을 함께 할 수 있어 매우 기쁘다" (조계현 대표, 보도자료 인용 기사 — 데일리안 2021-11-01)</t>
        </is>
      </c>
      <c r="AJ96" s="41" t="inlineStr">
        <is>
          <t>KGE: 카카오게임즈의 유럽 법인으로 펄어비스 '검은사막' 북미·유럽 현지 운영이 주 매출이었으나 2021-02-24 서비스 종료(매출 2020 117,669백만원 → 2021 18,389백만원). 지배회사 카카오게임즈: PC·모바일 게임 퍼블리싱(2020 연결매출 495,521백만원: PC게임 183,838·모바일게임 248,938·기타 62,745백만원; 2021 1,012,481백만원)</t>
        </is>
      </c>
      <c r="AK96" s="41" t="inlineStr">
        <is>
          <t>핵심</t>
        </is>
      </c>
      <c r="AL96" s="41" t="inlineStr">
        <is>
          <t>라이온하트는 카카오게임즈가 2020-05부터 퍼블리싱한 '오딘'의 개발사로, 게임 퍼블리싱 주력과 같은 게임 영역(퍼블리셔의 개발사 수직 통합). 그룹 정점 ㈜카카오 기준으로는 콘텐츠 부문(2020 매출 1,932,744백만원, 46.5%) 안의 게임 사업 확장이라 인접 영역</t>
        </is>
      </c>
      <c r="AM96" s="41" t="inlineStr">
        <is>
          <t>68,596,339,693원 (KGE, 2020-12-31 — 공시 20211101900144). 지배회사 카카오게임즈 연결 총자산 1,309,911,592,717원(2020-12-31, 공시 기준), 2021-12-31 4,305,011,873,994원</t>
        </is>
      </c>
      <c r="AN96" s="41" t="inlineStr">
        <is>
          <t>11,953,970,238,956원 (㈜카카오 연결, 2020-12-31 — 카카오 2020 사업보고서 20210318001373)</t>
        </is>
      </c>
      <c r="AO96" s="41" t="inlineStr">
        <is>
          <t>91.92 (정정 공시 20220630900923: 총 취득금액 ÷ 카카오게임즈 2020말 연결자산총액; 최초 공시는 선급금 기준 34.35, 2021말 연결자산 기준 27.97). 참고 계산: KGE 자산 대비 1,755.30, 카카오 연결 총자산 대비 10.07</t>
        </is>
      </c>
      <c r="AP96" s="41" t="inlineStr">
        <is>
          <t>계산: 116.43 (1,204,073,042,340원 ÷ 카카오게임즈 자기자본 1,034,171,944,794원 — 2020말 연결 자본총계에 공시일까지 자본 변동 반영, KGE 출자 공시 20211101900131). 공시값 43.51은 선급금용 KGE 출자 450,000백만원 기준(2021-11-12 정정 공시 20211112900826에서 출자액 444,812,169,054원·43.01로 정정)</t>
        </is>
      </c>
      <c r="AQ96" s="41" t="inlineStr">
        <is>
          <t>계산: 5,960,586,147,600원 (카카오게임즈 2021-10-29 종가 79,800원 × 증자 전 발행주식총수 74,694,062주 — 20211101000061; KGE 비상장이라 상장 모회사 기준)</t>
        </is>
      </c>
      <c r="AR96" s="41" t="inlineStr">
        <is>
          <t>금액·비율은 KGE·카카오게임즈 공시(2021-11-01 최초, 2022-06-30 정정). 총자산은 공시가 쓴 2020-12-31 기준(KGE 자산, 카카오게임즈 연결), 카카오 총자산은 2020 사업보고서. 시가총액은 Yahoo 293490.KQ 2021-10-29 종가와 공시상 발행주식수. 환율 Yahoo KRW=X 2021-11-01. 거래 규모는 카카오게임즈 시가총액의 20.2%(계산)</t>
        </is>
      </c>
      <c r="AS96" s="41" t="inlineStr">
        <is>
          <t>KOSDAQ:293490</t>
        </is>
      </c>
      <c r="AT96" s="41" t="inlineStr">
        <is>
          <t>인수 주체 KGE는 비상장 해외법인이라 100% 모회사인 상장사 카카오게임즈. 그룹 정점 카카오(KRX:035720)도 대안이나 거래 비중은 카카오 총자산의 10% 수준. 대상 라이온하트는 비상장(2022 코스닥 상장 추진 후 철회). 참고: 발표일 2021-11-01 카카오게임즈 종가 87,900원(전일 79,800원 대비 +10.15%)</t>
        </is>
      </c>
      <c r="AU96" s="41" t="inlineStr">
        <is>
          <t>2021-11-01: KIND 거래소 공시(타법인주식및출자증권취득결정(종속회사의주요경영사항) 20211101900144, 유상증자결정(종속회사) 20211101900126 등)·DART 주요사항보고서(풋백옵션 20211101000050, 유상증자 20211101000061), 같은 날 보도(데일리안 15:26). 사전 인수설 보도는 찾지 못함</t>
        </is>
      </c>
      <c r="AV96" s="41" t="inlineStr">
        <is>
          <t>2018-05: 김재영('블레이드 for Kakao' 개발, 대한민국 게임대상) 등이 라이온하트스튜디오 설립; 2018: 카카오게임즈 상환전환우선주 투자(2018말 공정가치 5,134,276천원)·위메이드 약 50억원 투자(상환전환우선주 53,578주); 2020-05: 카카오게임즈와 모바일 MMORPG '오딘: 발할라 라이징' 퍼블리싱 계약; 2020: 카카오게임즈 추가 취득(13,892백만원)으로 보통주 72,000주+우선주 88,022주=160,022주(21.58%) 관계기업 편입; 2020 실적(K-IFRS 재작성·미감사): 매출 없음, 영업이익 −7,045백만원, 순손실 −25,379백만원(과거회계기준 공시값: 매출 3,065백만원·순손실 −2,834백만원); 2021-06: 오딘 국내 출시 → 2021 매출 232,585백만원·영업이익 215,344백만원(상환전환우선주 평가손실 등으로 순손실 −150,710백만원); 2021-10-29: KGE 이사회 인수 결의</t>
        </is>
      </c>
      <c r="AW96" s="41" t="inlineStr">
        <is>
          <t>2021-11-01: KGE의 30.37% 구주 인수 계약(선급금 4,500억원, 총액은 2021-07~2022-06 성과로 확정)·주주간 풋백옵션 계약·중국 제외 오딘 글로벌 판권 확보; 2021-11-12: 카카오게임즈→KGE 444,812백만원 출자; 2021-11-23: 선급금 4,500억원 지급(예정일); 2021-11-25: 김재영 등 매도자 4인이 카카오게임즈 신주 2,711,805주(209,080백만원, 1년 보호예수) 인수; 2021 4Q: 카카오게임즈 연결 편입(51.95%, 이전대가 1,698,244백만원 = 현금 446,620·기존 21.58% 공정가치 708,724·조건부대가 542,900백만원, 영업권 1,258,641백만원; 기존 21.58% 재측정이익은 계산상 약 659,565백만원(공정가치 708,724 − 대체 직전 장부 49,160백만원)이며 연결 지분법주식처분이익 666,418백만원은 다른 단계취득분을 포함한 합계); 2021-11: 오딘 대한민국 게임대상; 2022-03: 오딘 대만 출시; 2022-04-29: 위메이드 동반매도권 행사(K070); 2022-06-24: 카카오게임즈 KGE 추가 출자 174,073백만원·KGE 은행차입 EUR 450백만 지급보증; 2022-06-30: 총 취득금액 1,204,073백만원 확정·잔금 7,541억원 지급·225,260주 이전, 카카오게임즈도 위메이드분 22,209주 매입 → 그룹 54.95%; 2022: 조건부대가 정산손실(금융부채 처분손실) 211,173백만원; 2022-07-14: 무상증자 100:1(74,901,600주); 2022-07-20: 김재영 소수주주 지분 450억원어치 매입(35.95%); 2022-08-18: 김재영 등 4인 카카오게임즈 신주 3,474,101주(196,634백만원) 재투자; 2022-09-30: 코스닥 상장 증권신고서(신주 1,000만주, 희망가 36,000~53,000원); 2022-10-13: 공모 철회; 2023-06: 오딘 일본 출시; 2023: 영업권 손상 142,955백만원·별도 KGE 투자 손상 488,165백만원; 2024-09-20: 카카오게임즈 KGE 출자 287,955백만원(KGE 차입금 EUR 180백만 상환용); 2024: 별도 KGE 손상 90,961백만원; 2025-05: 라이온하트 김범 아트 총괄 이사(공동창업자, 이 거래 매도자)·이준석 CTO 퇴임, 오윤택(전 펄어비스 아트 총괄) 영입(MTN 2025-05-30); 2025: 영업권 손상 43,993백만원·별도 KGE 손상 146,597백만원, 2025 결산 배당 99,994백만원(주당 1,335원) 제안; 2026-03-25: 카카오게임즈 이사회가 엘트리플에이인베스트먼트 유한회사(LY주식회사가 최대출자자인 페트리코제육호사모투자 합자회사의 투자목적회사) 대상 제3자배정 유상증자·전환사채 발행을 결정했고, 같은 날 이 회사가 최대주주 ㈜카카오와 카카오게임즈 주식매매계약을 체결(주요사항보고서 20260325000002); 2026-06-19: 카카오게임즈 최대주주 변경(㈜카카오 외 13인 45.38% → 엘트리플에이인베스트먼트 외 10인 38.95%; 엘트리플에이 33.43%, ㈜카카오 37.93%→14.68%; 20260619900968) → 라이온하트도 카카오 연결 제외(카카오 2026 반기보고서, 카카오게임즈 그룹은 54.95% 계속 보유); 2026-06-22: 카카오게임즈 대표이사 한상우 → 김태환·이시우 공동대표(20260622900255)</t>
        </is>
      </c>
      <c r="AX96" s="41" t="inlineStr">
        <is>
          <t>있음 — (1) 카카오게임즈 연결 영업권(라이온하트 현금창출단위): 2023 142,955,025천원, 2025 43,993,403천원 손상 → 1,258,640,762천원이 2025말 1,071,692,334천원(2022·2024 손상 없음; 2023 사업보고서 20240320002052, 2025 사업보고서 20260318001659). (2) 카카오게임즈 별도: 라이온하트 30.37%를 보유한 KGE 투자주식 손상 2023 488,164,621천원, 2024 90,961,102천원, 2025 146,596,715천원(KGE는 다른 종속·관계기업도 보유하므로 전액이 라이온하트 몫은 아님 — 추정: 주된 자산이 라이온하트 지분이라 대부분 그 가치 하락 반영). 카카오게임즈 직접 보유 라이온하트 24.6%(140,938,153천원)는 2025말까지 손상 없음</t>
        </is>
      </c>
      <c r="AY96" s="41" t="inlineStr">
        <is>
          <t>수집·검토 기록에 인수 뒤 손상이 적혀 있음</t>
        </is>
      </c>
      <c r="AZ96" s="41" t="inlineStr">
        <is>
          <t>2019: 없음(매출 0 — 과거회계기준 공시값, 순손실 −3,270백만원); 2020: 0(K-IFRS 재작성, 미감사) / 3,065백만원(과거회계기준 공시값) (참고 발표 연도 2021: 232,585백만원)</t>
        </is>
      </c>
      <c r="BA96" s="41" t="inlineStr">
        <is>
          <t>2022: 201,809백만원; 2023: 118,326백만원; 2025(최근): 85,658백만원 (참고 2024: 91,988백만원)</t>
        </is>
      </c>
      <c r="BB96" s="41" t="inlineStr">
        <is>
          <t>2019: 미확인(공시는 순이익만: −3,270백만원 과거회계기준, 위메이드 공시 −3,770백만원); 2020: −7,045백만원(K-IFRS 재작성, 미감사) (참고 2021: 215,344백만원)</t>
        </is>
      </c>
      <c r="BC96" s="41" t="inlineStr">
        <is>
          <t>2022: 165,266백만원; 2023: 71,849백만원; 2025(최근): 17,555백만원 (참고 2024: 38,058백만원)</t>
        </is>
      </c>
      <c r="BD96" s="41" t="inlineStr">
        <is>
          <t>라이온하트 별도 K-IFRS(종속기업 없음), 12월 결산, 영업수익=게임매출. 2021~2025는 각 연도 감사보고서(20220331003121, 20230324000430, 20240329002312, 20250328002194, 20260327000182). 2020은 2021 감사보고서의 비교수치(K-IFRS 전환, '감사받지 않은 재무제표'), 2019·2020 과거회계기준 값은 KGE 인수 공시(20211101900144) 요약재무. 2019 K-IFRS 수치는 없음(위메이드 2022 공시는 2019 자산 5,734·순손실 3,770백만원으로 KGE 공시와 다름 — 두 값 모두 기재). 인수 후 첫 2개 연도는 지분 이전 완료(2022-06-30) 기준 2022·2023으로 잡았고, 회계상 지배력은 2021-11부터라 2021년 11~12월 매출 63,870백만원이 카카오게임즈 연결에 들어감</t>
        </is>
      </c>
      <c r="BE96" s="41" t="inlineStr">
        <is>
          <t>2021-11-01 보도자료(데일리안 재인용): 조계현 대표 "우수한 개발력과 인재를 갖춘 라이온하트 스튜디오와 시작과 성장을 함께 할 수 있어 매우 기쁘다", 중국 제외 오딘 글로벌 판권 확보; 2022-08-03 2분기 실적(MTN): 연결 영업이익 810억원(+900.2%) 사상 최대, 회사 측 '라이온하트 연내 IPO 가능'(제목, 직접 인용 없음); 2022-10 상장 철회(비즈한국): 시장 상황으로 적정 가치 평가 곤란, 회사 측 "내년 3월까지 유효기간이 남았다"; 2022-11-02 3분기 컨퍼런스콜(딜사이트 2022-11-03): 조혁민 CFO, 공모 철회 뒤 김재영 대표 등의 풋옵션에 대해 "옵션을 행사할 수 있는 상황이 아니라고 명확하게 말씀드린다", 조계현 대표 상장 일정 "현재도 일정은 결정된 바 없다"; 2023-05-03 1분기 컨퍼런스콜(이투데이): 조계현 대표, 오딘 트래픽 감소에 "다만 중상급 이상의 진성 유저의 이탈은 없었고, 이를 계기로 일정 수준 이상 코어 유저층은 더 증가한 것으로 판단하고 있다"; 2023-08-02 2분기 컨퍼런스콜(뉴스토마토, '카카오게임즈 관계자'): 오딘 "기존처럼 4~6주 간격의 주요 콘텐츠 업데이트를 진행하며 성과를 이어갈 계획"; 2025-07-03 MTN(분석 기사): IPO 무산 시 김재영 지분 전량 매수 의무(풋백)를 카카오게임즈 재무 여력이 감당하기 어렵다는 관측; 2026-03-25 뉴시스: LY 자금 유입으로 라이온하트 IPO 재추진 가능성 거론</t>
        </is>
      </c>
      <c r="BF96" s="40" t="inlineStr">
        <is>
          <t>완료</t>
        </is>
      </c>
      <c r="BG96" s="40" t="inlineStr">
        <is>
          <t>2026-10-26</t>
        </is>
      </c>
    </row>
    <row r="97" ht="72" customHeight="1">
      <c r="A97" s="40" t="inlineStr">
        <is>
          <t>K064</t>
        </is>
      </c>
      <c r="B97" s="40" t="inlineStr">
        <is>
          <t>Kakao</t>
        </is>
      </c>
      <c r="C97" s="40" t="inlineStr">
        <is>
          <t>2021-11-08</t>
        </is>
      </c>
      <c r="D97" s="41" t="inlineStr">
        <is>
          <t>Blue Tie</t>
        </is>
      </c>
      <c r="E97" s="40" t="n">
        <v>167</v>
      </c>
      <c r="F97" s="40" t="inlineStr">
        <is>
          <t>False</t>
        </is>
      </c>
      <c r="G97" s="40" t="n"/>
      <c r="H97" s="40" t="inlineStr">
        <is>
          <t>MA①</t>
        </is>
      </c>
      <c r="I97" s="40" t="inlineStr">
        <is>
          <t>MA①</t>
        </is>
      </c>
      <c r="J97" s="40" t="inlineStr">
        <is>
          <t>같음</t>
        </is>
      </c>
      <c r="K97" s="40" t="inlineStr">
        <is>
          <t>있음</t>
        </is>
      </c>
      <c r="L97" s="40" t="inlineStr">
        <is>
          <t>일치</t>
        </is>
      </c>
      <c r="M97" s="40" t="inlineStr">
        <is>
          <t>편입 후</t>
        </is>
      </c>
      <c r="N97" s="40" t="inlineStr">
        <is>
          <t>Announced</t>
        </is>
      </c>
      <c r="O97" s="42" t="n">
        <v>0.423</v>
      </c>
      <c r="P97" s="41" t="inlineStr">
        <is>
          <t>3Y Corporation Inc.</t>
        </is>
      </c>
      <c r="Q97" s="41" t="inlineStr">
        <is>
          <t>-</t>
        </is>
      </c>
      <c r="R97" s="41" t="inlineStr">
        <is>
          <t>3Y Corporation Inc. agreed to acquire Blue Tie from individual entrepreneur for approximately KRW 500 million on November 2, 2021. The transaction is resolved by the board of directors of 3Y Corporation and expected to complete on November 04, 2021.</t>
        </is>
      </c>
      <c r="S97" s="41" t="inlineStr">
        <is>
          <t>Commerce &amp; Marketing</t>
        </is>
      </c>
      <c r="T97" s="41" t="inlineStr">
        <is>
          <t>Brand / Advertising / 
Marketing / IP Merchandising</t>
        </is>
      </c>
      <c r="U97" s="41" t="inlineStr">
        <is>
          <t>MA-1 그룹이 매수자</t>
        </is>
      </c>
      <c r="V97" s="41" t="inlineStr">
        <is>
          <t>지분율 미기재(대개 100%·사업양수)</t>
        </is>
      </c>
      <c r="W97" s="41" t="inlineStr">
        <is>
          <t>MA① 경영권 인수</t>
        </is>
      </c>
      <c r="X97" s="41" t="n"/>
      <c r="Y97" s="40" t="inlineStr">
        <is>
          <t>False</t>
        </is>
      </c>
      <c r="Z97" s="41" t="inlineStr">
        <is>
          <t>MA① 경영권 인수</t>
        </is>
      </c>
      <c r="AA97" s="41" t="inlineStr">
        <is>
          <t>편입 후 (인수 주체 ㈜쓰리와이코프레이션은 2021-07-01 카카오 기업집단 계열 편입, ㈜카카오엔터테인먼트 100% 자회사로 ㈜카카오 연결 종속회사; 카카오 2021 사업보고서 20220321001331 '당기 중 지배력 획득을 통한 종속기업으로 편입', 대규모기업집단현황공시 20220531000283 계열편입일 2021.07.01)</t>
        </is>
      </c>
      <c r="AB97" s="41" t="inlineStr">
        <is>
          <t>추정: 완료 (2021-11-04 양수예정일=거래종결일). 영업양수결정 공시(2021-11-08)가 양수예정일 2021-11-04 이후에 제출됐고 이후 정정·철회 공시가 없으나, 완료를 명시한 별도 공시는 찾지 못함</t>
        </is>
      </c>
      <c r="AC97" s="41" t="inlineStr">
        <is>
          <t>500,000,000원 (양수가액)</t>
        </is>
      </c>
      <c r="AD97" s="41" t="inlineStr">
        <is>
          <t>원자료와 일치 (원자료 0.423 = 5억원 ÷ 약 1,182원/USD, 2021-11 환율 수준)</t>
        </is>
      </c>
      <c r="AE97" s="41" t="inlineStr">
        <is>
          <t>2021-11-02 (㈜쓰리와이코프레이션 이사회 결의일; 공개 공시는 2021-11-08 DART 공정거래법 공시 '영업양수결정' 20211108000276)</t>
        </is>
      </c>
      <c r="AF97" s="41" t="inlineStr">
        <is>
          <t>기준 분류 유지: 개인사업자 블루타이(Blue Tie)가 운영하던 YouTube 채널 사업의 자산·부채 일체를 사업양수(영업양수결정 20211108000276). 원자료 매도자 '-'는 공시상 개인사업자 블루타이(상호), 보도상 유튜버 진용진. 원자료 설명란의 금액·이사회일(2021-11-02)·완료예정일(2021-11-04)은 공시와 일치</t>
        </is>
      </c>
      <c r="AG97" s="41" t="inlineStr">
        <is>
          <t>블루타이=유튜버 진용진(구독자 약 220만, 웹예능 '머니게임')의 채널 사업이라는 식별은 인사이트 2021-11-10 기사(서울경제 보도 인용) 한 매체에 근거함. 공시는 상호 '블루타이(Blue Tie)', 본점 서울 광진구, 주요사업 '개인방송(유투버), 영상편집 및 제작'만 기재. 인수 주체 쓰리와이코프레이션 자체가 2021-07 카카오엔터테인먼트에 100% 180억원(취득원가 18,000,000천원)에 인수된 회사이며 그 인수는 이 묶음의 행이 아님. 양수 대상이 개인사업자라 승인된 재무제표가 없어 대상 사업의 인수 전 실적은 미확인. 인수 후 실적은 양수한 회사 쓰리와이코프레이션 전체 실적으로 대신함(채널 단독 실적 아님). 묶음 KK-I2의 다른 행(어윈스·크리스피스튜디오·컨텍스트시오)과 직접 관계 없음</t>
        </is>
      </c>
      <c r="AH97" s="41" t="inlineStr">
        <is>
          <t>㈜쓰리와이코프레이션(카카오엔터테인먼트 100% 자회사, 비상장; ㈜카카오의 손자회사)</t>
        </is>
      </c>
      <c r="AI97" s="41" t="inlineStr">
        <is>
          <t>"사업경쟁력 제고" (영업양수결정 공시 4. 양수목적) / "양수사업 관련 경쟁력 강화를 통한 자산 및 매출 증가" (같은 공시 7. 영업양수 영향)</t>
        </is>
      </c>
      <c r="AJ97" s="41" t="inlineStr">
        <is>
          <t>방송 프로그램 제작업(대표사업 '방송 프로그램 제작'; 대규모기업집단현황공시 20220531000283). 보도상 김계란·진용진·고말숙 등 인터넷방송 크리에이터가 소속된 MCN 사업과 웹 예능 제작</t>
        </is>
      </c>
      <c r="AK97" s="41" t="inlineStr">
        <is>
          <t>핵심</t>
        </is>
      </c>
      <c r="AL97" s="41" t="inlineStr">
        <is>
          <t>쓰리와이는 유튜브 크리에이터 콘텐츠·웹 예능 제작사이고, 대상은 유튜브 채널 운영 및 그 채널이 기획·제작한 콘텐츠 사업이라 같은 영역. 그룹 정점 ㈜카카오 기준으로는 플랫폼에 공급되는 콘텐츠(미디어) 사업이라 인접</t>
        </is>
      </c>
      <c r="AM97" s="41" t="inlineStr">
        <is>
          <t>8,596백만원 (쓰리와이코프레이션 2021-12-31 별도, 거래 후 연말 값; 대규모기업집단현황공시 20220531000283 회사 재무현황). 인수 직전 값은 미확인(2021-07 계열 편입 회사라 2020년 말 공시 없음)</t>
        </is>
      </c>
      <c r="AN97" s="41" t="inlineStr">
        <is>
          <t>11,953,970,238,956원 (㈜카카오 연결, 2020-12-31 — 카카오 2020 사업보고서 20210318001373 요약재무정보)</t>
        </is>
      </c>
      <c r="AO97" s="41" t="inlineStr">
        <is>
          <t>계산: 5.82 (5억원 ÷ 쓰리와이 2021-12-31 자산총계 8,596백만원; 거래 후 연말 값이라 참고치). 지배회사 기준: 0.0042 (5억원 ÷ 카카오 연결 총자산 11조 9,540억원)</t>
        </is>
      </c>
      <c r="AP97" s="41" t="inlineStr">
        <is>
          <t>계산: 6.99 (5억원 ÷ 쓰리와이 2021-12-31 자본총계 7,157백만원; 거래 후 연말 값)</t>
        </is>
      </c>
      <c r="AQ97" s="41" t="inlineStr">
        <is>
          <t>계산: 57,228,929,620,000원 (상장 지배회사 ㈜카카오, 발표 직전 거래일 2021-11-05 종가 128,500원[Yahoo Finance 035720.KS, 2021-04 5:1 분할 뒤라 환원 불필요] × 2021-09-30 발행주식총수 445,361,320주[카카오 2021 3분기보고서, 같은 시기 다른 기록에서 사용한 값])</t>
        </is>
      </c>
      <c r="AR97" s="41" t="inlineStr">
        <is>
          <t>거래금액 5억원은 영업양수결정 공시(2021-11-08). 인수 주체 총자산·자본은 2021-12-31 대규모기업집단현황공시(거래 후). 카카오 총자산은 2020-12-31 연결, 시가총액은 2021-11-05 종가 기준</t>
        </is>
      </c>
      <c r="AS97" s="41" t="inlineStr">
        <is>
          <t>KRX:035720</t>
        </is>
      </c>
      <c r="AT97" s="41" t="inlineStr">
        <is>
          <t>인수 주체 쓰리와이코프레이션과 중간 지배회사 카카오엔터테인먼트가 비상장이어서 상장 지배회사 ㈜카카오를 사용. 대상(개인사업자 채널)은 비상장. 거래 규모가 카카오 시가총액의 0.001% 수준이라 주가 반응 분석의 의미는 거의 없음</t>
        </is>
      </c>
      <c r="AU97" s="41" t="inlineStr">
        <is>
          <t>2021-11-08 DART 영업양수결정(대규모기업집단 공시, 20211108000276). 이보다 이른 보도는 찾지 못함; 언론 보도는 2021-11-10 인사이트(서울경제 인용)</t>
        </is>
      </c>
      <c r="AV97" s="41" t="inlineStr">
        <is>
          <t>2020-06: ㈜쓰리와이코프레이션 설립(2020-06-18); 2021-07: 카카오엔터테인먼트가 쓰리와이 지분 100% 취득(취득원가 18,000,000천원, 영업권 16,239,155천원), 2021-07-01 카카오 계열 편입; 2021-08: 카카오엔터테인먼트가 쓰리와이 주주배정 유상증자 1,512백만원 참여(100% 유지); 2021-11: 쓰리와이 이사회(2021-11-02)가 블루타이 채널 사업 양수 결의</t>
        </is>
      </c>
      <c r="AW97" s="41" t="inlineStr">
        <is>
          <t>2021-11: 양수 예정일 2021-11-04(거래종결일); 2021-12: 쓰리와이 추가 유상증자 결정(특수관계인 카카오엔터 참여, 20211217000452); 2023-12: 카카오엔터테인먼트 연결상 쓰리와이 영업권 16,239,155천원 전액 손상, 별도상 투자주식 16,476,670천원 손상(장부 24,516,000→8,039,330천원); 2024-12: 쓰리와이를 매각예정 처분자산집단으로 분류; 2025-02: 카카오엔터테인먼트가 2025-02-14 쓰리와이 지분 50.07%(682주)를 ㈜노바엔터(아시아어드바이저스코리아가 세운 회사)에 8,762,849천원에 매각, 49.93% 보유 2대 주주로 남아 연결 제외</t>
        </is>
      </c>
      <c r="AX97" s="41" t="inlineStr">
        <is>
          <t>있음 (인수 주체 쓰리와이 단위: 2023년 카카오엔터테인먼트 연결 영업권 손상 16,239,155천원 — 2023 연결감사보고서 주석 20240329003124; 별도 종속기업투자 손상 16,476,670천원 — 2023 감사보고서 20240329003122). 블루타이 채널 양수만의 손상은 따로 공시되지 않아 확인 안 됨</t>
        </is>
      </c>
      <c r="AY97" s="41" t="inlineStr">
        <is>
          <t>수집·검토 기록에 인수 뒤 손상이 적혀 있음</t>
        </is>
      </c>
      <c r="AZ97" s="41" t="inlineStr">
        <is>
          <t>미확인 (양도인이 개인사업자로 승인된 재무제표가 없어 영업양수결정 공시의 양수대상 재무내용 미기재)</t>
        </is>
      </c>
      <c r="BA97" s="41" t="inlineStr">
        <is>
          <t>양수한 회사 쓰리와이코프레이션 별도 매출: 2021: 2,805백만원; 2022: 6,021백만원; 2023: 8,997백만원; 2024: 12,793백만원(12,793,491천원, 카카오엔터 2024 연결감사보고서 종속기업 요약 재무정보)</t>
        </is>
      </c>
      <c r="BB97" s="41" t="inlineStr">
        <is>
          <t>미확인 (같은 이유)</t>
        </is>
      </c>
      <c r="BC97" s="41" t="inlineStr">
        <is>
          <t>쓰리와이 별도 영업이익: 2021: -572백만원; 2022: -907백만원; 2023: -883백만원; 2024: 미확인(당기순손실 -1,047,815천원만 확인)</t>
        </is>
      </c>
      <c r="BD97" s="41" t="inlineStr">
        <is>
          <t>블루타이 채널 단독 실적은 공시되지 않아, 사업을 이어받은 쓰리와이코프레이션 별도 실적으로 대신함(채널 외 MCN·제작 사업 포함). 2021~2023은 대규모기업집단현황공시(연1회) 회사 손익현황(직전 사업연도, 백만원; 20220531000283·20230530000276·20240530000214), 2024는 카카오엔터테인먼트 연결감사보고서 종속기업 요약 재무정보(천원, K-IFRS, 12월 결산; 20250328002113). 2021 매출 2,805백만원은 연간 값이며 카카오엔터 연결 편입 후 기간 매출은 2,171,082천원</t>
        </is>
      </c>
      <c r="BE97" s="41" t="inlineStr">
        <is>
          <t>미확인 (카카오 IR 실적 자료에서 쓰리와이·진용진 채널 언급을 찾지 못함; 거래 규모가 작아 IR 언급 대상이 아닐 가능성이 큼)</t>
        </is>
      </c>
      <c r="BF97" s="40" t="inlineStr">
        <is>
          <t>완료</t>
        </is>
      </c>
      <c r="BG97" s="40" t="inlineStr">
        <is>
          <t>2026-10-31</t>
        </is>
      </c>
    </row>
    <row r="98" ht="72" customHeight="1">
      <c r="A98" s="40" t="inlineStr">
        <is>
          <t>K065</t>
        </is>
      </c>
      <c r="B98" s="40" t="inlineStr">
        <is>
          <t>Kakao</t>
        </is>
      </c>
      <c r="C98" s="40" t="inlineStr">
        <is>
          <t>2021-12-08</t>
        </is>
      </c>
      <c r="D98" s="41" t="inlineStr">
        <is>
          <t>GSPark24.Co.,Ltd</t>
        </is>
      </c>
      <c r="E98" s="40" t="n">
        <v>41</v>
      </c>
      <c r="F98" s="40" t="inlineStr">
        <is>
          <t>True</t>
        </is>
      </c>
      <c r="G98" s="40" t="n"/>
      <c r="H98" s="40" t="inlineStr">
        <is>
          <t>MA①</t>
        </is>
      </c>
      <c r="I98" s="40" t="inlineStr">
        <is>
          <t>MA①</t>
        </is>
      </c>
      <c r="J98" s="40" t="inlineStr">
        <is>
          <t>같음</t>
        </is>
      </c>
      <c r="K98" s="40" t="inlineStr">
        <is>
          <t>없음 (확인)</t>
        </is>
      </c>
      <c r="L98" s="40" t="inlineStr">
        <is>
          <t>일치</t>
        </is>
      </c>
      <c r="M98" s="40" t="inlineStr">
        <is>
          <t>편입 후</t>
        </is>
      </c>
      <c r="N98" s="40" t="inlineStr">
        <is>
          <t>Closed</t>
        </is>
      </c>
      <c r="O98" s="42" t="n">
        <v>55.42</v>
      </c>
      <c r="P98" s="41" t="inlineStr">
        <is>
          <t>Kakao Mobility Co., Ltd.</t>
        </is>
      </c>
      <c r="Q98" s="41" t="inlineStr">
        <is>
          <t>PARK24 Co., Ltd. (TSE:4666); GS Retail Co., Ltd. (KOSE:A007070)</t>
        </is>
      </c>
      <c r="R98" s="41" t="inlineStr">
        <is>
          <t>Kakao Mobility Co., Ltd. acquired GSPark24.Co.,Ltd from PARK24 Co., Ltd. (TSE:4666), and GS Retail Co., Ltd. (KOSE:A007070) for KRW 65 billion on December 8, 2021.</t>
        </is>
      </c>
      <c r="S98" s="41" t="inlineStr">
        <is>
          <t>Logistics &amp; Space Infrastructure</t>
        </is>
      </c>
      <c r="T98" s="41" t="inlineStr">
        <is>
          <t>Real Estate / Space / Facility</t>
        </is>
      </c>
      <c r="U98" s="41" t="inlineStr">
        <is>
          <t>MA-1 그룹이 매수자</t>
        </is>
      </c>
      <c r="V98" s="41" t="inlineStr">
        <is>
          <t>지분율 미기재(대개 100%·사업양수)</t>
        </is>
      </c>
      <c r="W98" s="41" t="inlineStr">
        <is>
          <t>MA① 경영권 인수</t>
        </is>
      </c>
      <c r="X98" s="41" t="n"/>
      <c r="Y98" s="40" t="inlineStr">
        <is>
          <t>False</t>
        </is>
      </c>
      <c r="Z98" s="41" t="inlineStr">
        <is>
          <t>MA① 경영권 인수</t>
        </is>
      </c>
      <c r="AA98" s="41" t="inlineStr">
        <is>
          <t>편입 후 (매수자 ㈜카카오모빌리티는 거래 당시 ㈜카카오의 연결 종속회사, ㈜카카오 지분 57.6%(2022년 초)·57.3%(2022년 말): 카카오모빌리티 2022 사업보고서 최대주주 현황, 접수번호 20230331003526)</t>
        </is>
      </c>
      <c r="AB98" s="41" t="inlineStr">
        <is>
          <t>완료 (2022-06-08)</t>
        </is>
      </c>
      <c r="AC98" s="41" t="inlineStr">
        <is>
          <t>65,000,000,000원 (보통주 4,600,000주, 지분 100%, 주당 14,130원; 계약금 6,500백만원은 2021년 선지급, 잔금 58,500백만원 현금 지급)</t>
        </is>
      </c>
      <c r="AD98" s="41" t="inlineStr">
        <is>
          <t>원자료와 일치 (원자료 55.42 = 650억원 ÷ 약 1,172.9원/USD, 2021-12 환율 수준)</t>
        </is>
      </c>
      <c r="AE98" s="41" t="inlineStr">
        <is>
          <t>2021-12-08</t>
        </is>
      </c>
      <c r="AF98" s="41" t="inlineStr">
        <is>
          <t>기준 분류 유지: 카카오모빌리티가 그룹 밖 GS리테일로부터 지분 100%를 현금 취득해 경영권을 처음 얻음. 고친 점: (1) 상태·날짜 — Capital IQ는 2021-12-08을 완료일처럼 기재했으나 이는 공시일이며, 실제 주식 이전(완료)은 2022-06-08(지에스파크이십사 최대주주등의주식보유변동 공시, 20220614000231; 취득예정일 2022-05-31→2022-06-08 정정, 20220603000515). (2) 매도자 — Capital IQ는 PARK24와 GS리테일을 매도자로 적었으나, PARK24는 2021-09-15 보유 50%를 GS리테일에 이미 넘겼으므로(K061, 20210917000017) 계약 시점(2021-12-01 이사회)과 완료 시점의 매도자는 GS리테일 단독(100%)이다. 이사회 결의일은 2021-12-01이나 공개는 2021-12-08 공시가 처음이다. (검토 추가) 금액 해석: 650억원은 실제 지급된 현금이지만, 같은 날(2021-12-01) GS리테일이 카카오모빌리티에 650억원을 신주 투자하기로 해 실질은 상호 투자 맞교환에 가깝다(20211201000233; 카카오모빌리티 2022 사업보고서 경영상의 주요 계약). value_chk_local 값 자체는 유지.</t>
        </is>
      </c>
      <c r="AG98" s="41" t="inlineStr">
        <is>
          <t>같은 묶음: K003(2013, GS칼텍스→GS에너지 50% 이전)과 K061(2021-09-15, GS리테일이 PARK24 보유 50%를 25,000백만원에 취득)이 이 인수의 사전 소유구조 변화다. K061의 원자료 금액 'KRW 25 million'은 공시상 25,000백만원(250억원)이므로 단위 오류로 보인다(20210917000017, 금액 단위 백만원). GS리테일은 2018-12-20 GS에너지로부터 50%를 16,500백만원에, 2021-09-15 PARK24로부터 50%를 25,000백만원에 사들여 총 41,500백만원을 들였고, 약 9개월 뒤 카카오모빌리티에 65,000백만원에 팔았다. 인수 후 사명은 2022-06-28 ㈜케이엠파크로 변경, 2022-07-01 카카오 기업집단 편입. 2025-07-31 계열사 ㈜케이엠파킹앤스페이스(옛 마이발렛)와 ㈜알에스솔루션즈를 흡수합병해 2025년 실적에 합병 효과가 섞여 있다. 카카오모빌리티는 2024-03 매출 인식(총액→순액) 관련 2020~2022 감사보고서·사업보고서를 정정했으며, 이 기록의 카카오모빌리티 총자산은 정정 전 원본 2022 사업보고서 값이다. 조사 한계: 카카오 IR 실적발표 PDF·어닝콜에서 GS파크24/케이엠파크 언급은 직접 확인하지 못함(웹 검색 2회로 관련 기사 찾지 못함). [검토 추가] 맞교환 구조: 카카오모빌리티는 2021-12-01 같은 이사회에서 GS리테일로부터 650억원(65,000,006,880원) 제3자배정 신주 투자를 받기로 하고(20211201000233), 같은 날 GS리테일 보유 지에스파크이십사 100%를 650억원에 사는 계약을 맺었다(카카오모빌리티 2022 사업보고서 경영상의 주요 계약). 투자금은 2021-12-16 납입 예정, 인수대금은 계약금 65억원(2021)·잔금 585억원(2022-06-08)이므로 그룹 기준 순현금 유출은 거의 0이다. 승자의 저주·규모 대비 분석에서 '현금 650억원 지출'로만 해석하지 않도록 주의. GS리테일의 카카오모빌리티 지분 투자(MA⑤ 성격, 신주 발행에 의한 희석)는 이 묶음에 없으며 다른 묶음에 별도 행으로 있을 수 있다. 인수 후 2022-06-08 대표이사 교체(박치호→안규진, 20220729000563). 근거 행 20220708000240의 event_type '사명변경'은 실제로는 카카오 기업집단 계열 편입(2022-07-01) 공시이며, 사명변경일 2022-06-28의 근거는 카카오모빌리티 2025 사업보고서·2022 사업보고서의 '상호의 변경' 표다.</t>
        </is>
      </c>
      <c r="AH98" s="41" t="inlineStr">
        <is>
          <t>㈜카카오모빌리티(㈜카카오의 연결 종속회사, 비상장)</t>
        </is>
      </c>
      <c r="AI98" s="41" t="inlineStr">
        <is>
          <t>"주차 사업 경쟁력 강화" (카카오모빌리티 공정거래법 공시 타법인주식및출자증권취득결정 취득목적) / "주차장은 이동의 시작과 끝이 이뤄지는 도심 이동의 핵심 인프라로, 이번 인수를 통해 주차장을 거점으로 하는 다양한 신규 기술과 서비스를 테스트해볼 수 있는 기반을 확보하게 됐다" (이창민 카카오모빌리티 CFO, 아이뉴스24 2021-12-10 보도)</t>
        </is>
      </c>
      <c r="AJ98" s="41" t="inlineStr">
        <is>
          <t>카카오T 기반 모빌리티 플랫폼. 2021년 연결 매출 546,464백만원 중 플랫폼 서비스 80.3%(모빌리티 서비스—택시·MaaS·주차중개 등 61.9%, 라이프스타일—물류·대리 등 16.4%, 기타 2.0%), 플랫폼 인프라(직영 택시·주차, 주차운영솔루션 등) 19.7% (카카오모빌리티 2022 사업보고서 주요 제품 및 서비스, 정정 전 원본)</t>
        </is>
      </c>
      <c r="AK98" s="41" t="inlineStr">
        <is>
          <t>인접</t>
        </is>
      </c>
      <c r="AL98" s="41" t="inlineStr">
        <is>
          <t>카카오모빌리티는 이미 카카오T 주차(주차 중개)를 하고 있었고, GS파크24는 오프라인 주차장(약 630곳) 직영 운영사다. 같은 고객군(운전자)과 같은 이동 가치사슬에 붙은 오프라인 인프라로의 수직 확장이므로 인접. 그룹 정점 ㈜카카오 기준으로도 모빌리티 플랫폼 부문의 오프라인 인프라 확장이어서 인접(카카오의 주력인 플랫폼·광고·커머스와 다른 실물 자산 운영 사업).</t>
        </is>
      </c>
      <c r="AM98" s="41" t="inlineStr">
        <is>
          <t>302,993,484,121원 (카카오모빌리티 별도, 2020-12-31; 같은 시점 연결 322,640,739,499원; 카카오모빌리티 2022 사업보고서 비교재무, 정정 전). 참고: 완료 직전 2021-12-31 연결 1,087,969,974,175원</t>
        </is>
      </c>
      <c r="AN98" s="41" t="inlineStr">
        <is>
          <t>11,953,970,238,956원 (㈜카카오 연결, 2020-12-31; 카카오 2021-11-01 종속회사 주요경영사항 공시의 자산총액)</t>
        </is>
      </c>
      <c r="AO98" s="41" t="inlineStr">
        <is>
          <t>계산: 21.45 (650억원 ÷ 카카오모빌리티 별도 총자산 302,993,484,121원, 2020-12-31). 연결 기준 20.15. ㈜카카오 연결 총자산 대비 0.54</t>
        </is>
      </c>
      <c r="AP98" s="41" t="inlineStr">
        <is>
          <t>35.60</t>
        </is>
      </c>
      <c r="AQ98" s="41" t="inlineStr">
        <is>
          <t>계산: 53,666,039,060,000원 (㈜카카오, 2021-12-07 종가 120,500원 × 발행주식총수 445,361,320주(2021-09-30 기준))</t>
        </is>
      </c>
      <c r="AR98" s="41" t="inlineStr">
        <is>
          <t>자기자본대비 35.60%는 카카오모빌리티 공시(자기자본 182,607,212,617원, 2020년말 별도) 값. 총자산대비는 공시에 없어 2022 사업보고서의 2020년말 별도·연결 총자산으로 계산. 시가총액은 Yahoo Finance 035720.KS 종가(2021-04 5:1 분할 이후라 조정 불필요) × 카카오 2021년 3분기보고서 발행주식총수. 공시 전 거래일은 2021-12-07.</t>
        </is>
      </c>
      <c r="AS98" s="41" t="inlineStr">
        <is>
          <t>KRX:035720</t>
        </is>
      </c>
      <c r="AT98" s="41" t="inlineStr">
        <is>
          <t>인수 주체 카카오모빌리티는 비상장이므로 상장 지배회사 ㈜카카오. 대상회사 지에스파크이십사는 비상장. 매도자 GS리테일(KRX:007070)은 상장사로 매도측 반응 분석 가능.</t>
        </is>
      </c>
      <c r="AU98" s="41" t="inlineStr">
        <is>
          <t>2021-12-08 DART 공정거래법 공시(카카오모빌리티 타법인주식및출자증권취득결정)와 같은 날 저녁 언론 보도(아주경제 2021-12-08). 공시 이전 인수설 보도는 검색에서 찾지 못함. 참고: 연계 거래인 GS리테일의 카카오모빌리티 650억원 투자 유치가 2021-12-01 공시(20211201000233)·보도(딜사이트 15:47, 뉴시스 16:23)됐으나 그 보도에는 GS파크24 매각 언급이 없음. ㈜카카오 주가 이벤트 창(2021-12-01~12-08)이 두 발표에 겹치므로 해석 주의.</t>
        </is>
      </c>
      <c r="AV98" s="41" t="inlineStr">
        <is>
          <t>2006-03: 지에스파크이십사 설립(주차장 운영·컨설팅); 2013-06: GS칼텍스 보유 50%가 GS에너지로 이전(묶음 K003); 2018-12: GS리테일이 GS에너지 보유 50%를 16,500백만원에 취득(PARK24와 50:50); 2019~2020: 매출 44,956→56,566백만원으로 늘었으나 당기순손실 893→7,238백만원으로 확대(총자산 2018 25,316→2019 109,643백만원, 추정: 2019 K-IFRS 1116 리스 회계 도입에 따른 사용권자산 인식, 2021 감사보고서상 사용권자산 59,871백만원); 2021-09: GS리테일이 PARK24 보유 50%를 25,000백만원에 취득해 100% 보유(K061); 2021-12-01: 같은 날 카카오모빌리티 이사회가 GS리테일 대상 제3자배정 유상증자(보통주 3,336,756주, 주당 19,480원, 65,000,006,880원, 납입일 2021-12-16) 결의·공시, GS리테일 지분 약 1.3%(보도) — 카카오모빌리티 2022 사업보고서 '경영상의 주요 계약'에 GS리테일 신주배정(65,000,007천원)과 지에스파크이십사 구주인수(65,000,000천원)가 모두 2021.12.01 계약으로 나란히 기재; 2021-12-01: 카카오모빌리티 이사회 인수 결의; 2021-12-08: 공시(650억원, 100%). 배경(보도): 카카오모빌리티는 인수를 주차장 거점의 신기술·서비스 테스트 기반 확보로 설명(아이뉴스24 2021-12-10)</t>
        </is>
      </c>
      <c r="AW98" s="41" t="inlineStr">
        <is>
          <t>2022-06-03: 취득예정일 2022-05-31→06-08 정정; 2022-06-08: 주식 100% 취득 완료(650억원); 2022-06-08: 대표이사 박치호(전 지에스파크이십사 대표) 해임·안규진(카카오모빌리티 CBO) 선임, GS리테일 측 기타비상무이사·감사도 카카오모빌리티 임원으로 교체; 2022-06-28: 사명 ㈜케이엠파크로 변경; 2022-07-01: 카카오 기업집단 편입; 2022: 카카오모빌리티 연결 영업권 58,980,830천원 인식(이전대가 65,000,000천원 = 현금 58,500,000천원 + 선급금 6,500,000천원; 원본 2022 사업보고서는 '대리운전 관련 서비스 등' 현금창출단위에 배분, 2023 사업보고서 비교표에서 '주차 관련 서비스' 현금창출단위로 재분류); 2022: 영업흑자 전환(영업이익 1,073백만원); 2023~2024: 매출 798억·926억원, 영업이익 46억·47억원; 2025-06-09: ㈜케이엠파킹앤스페이스·㈜알에스솔루션즈 흡수합병 결정; 2025-07-31: 합병(신주 1,046,589주 발행); 2025-10-31: 주주총회 감자 결의(공시상 일자, 합병으로 취득한 자기주식 225,601주 무상소각, 감자비율 4.00%); 2025-11-10: 감자결정 공시; 2025-12-02: 감자기준일, 발행주식 5,646,589주→5,420,988주, 카카오모빌리티 지분 96.00%→100%; 2025: 영업수익 1,215억원, 영업이익 55억원, 당기순손실 30억원</t>
        </is>
      </c>
      <c r="AX98" s="41" t="inlineStr">
        <is>
          <t>확인 안 됨 (카카오모빌리티 연결 주석 영업권 현금창출단위 표: 원본 2022 사업보고서(20230331003526)에서는 케이엠파크 영업권 58,980,830천원이 '대리운전 관련 서비스 등' 단위(2022 증가 67,998,965천원, 손상 1,960,000천원)에 묶여 있었으나, 2023 사업보고서(20240401003513) 비교표는 2022년을 재분류해 '주차 관련 서비스' 단위 63,343,310천원·손상 0으로, 1,960,000천원 손상은 '대리운전 관련 서비스' 단위로 표시. 주차 관련 서비스 단위는 2023·2024·2025년 말 75,019,008천원, 손상 0 (20240401003513·20250331002700·20260331003637까지 확인). 같은 기간 택시운송 관련 단위는 2022년 14,703,000천원·2023년 36,309,000천원 손상)</t>
        </is>
      </c>
      <c r="AY98" s="41" t="inlineStr">
        <is>
          <t>주차 관련 서비스 현금창출단위 2022(재분류)~2025 손상 없음</t>
        </is>
      </c>
      <c r="AZ98" s="41" t="inlineStr">
        <is>
          <t>2020: 56,566백만원; 2021: 59,720백만원</t>
        </is>
      </c>
      <c r="BA98" s="41" t="inlineStr">
        <is>
          <t>2022: 71,615백만원; 2023: 79,788백만원; 2024: 92,561백만원; 2025: 121,491백만원(영업수익, 2025-07-31 합병 2개사 포함)</t>
        </is>
      </c>
      <c r="BB98" s="41" t="inlineStr">
        <is>
          <t>2020: -4,478백만원(영업손실); 2021: -1,440백만원(영업손실)</t>
        </is>
      </c>
      <c r="BC98" s="41" t="inlineStr">
        <is>
          <t>2022: 1,073백만원; 2023: 4,598백만원; 2024: 4,685백만원; 2025: 5,526백만원(합병 포함)</t>
        </is>
      </c>
      <c r="BD98" s="41" t="inlineStr">
        <is>
          <t>대상회사 지에스파크이십사(현 ㈜케이엠파크) 별도 재무제표, K-IFRS, 12월 결산, 외부감사 감사보고서(2021: 20220331001447, 2022: 20230403002769, 2023: 20240405002562, 2024: 20250328001417, 2025: 20260324000136; 단위 원을 백만원으로 반올림). 인수 완료가 2022-06-08이므로 2022년은 인수 전후가 섞인 첫 회계연도. 2025년은 7월 31일 합병분이 포함돼 앞 연도와 직접 비교 불가. 2019년 이전 수치(2018 매출 27,540백만원, 2019 44,956백만원, 순손익 기준)는 카카오모빌리티 공시의 요약 재무상황 참고.</t>
        </is>
      </c>
      <c r="BE98" s="41" t="inlineStr">
        <is>
          <t>미확인 (카카오·카카오모빌리티 어닝콜·IR 자료에서 GS파크24/케이엠파크를 직접 언급한 내용은 찾지 못함; 수집 때 웹 검색 2회, 검토 때 한·영 웹 검색 2회 추가). 관련 언급(기사 재인용, 회사명 언급 없음): 2022-11-03 ㈜카카오 홍은택 대표 발언으로 보도된 주차 매출 급증 — "The revenue from the parking business, Kakao Mobility's new cash cow, skyrocketed by 285% in the third quarter" (KED Global 2022-11-04, 3분기 실적 기사; 어닝콜 발언인지는 기사에 명시 없음; 추정: 2022-06 케이엠파크 연결 편입 효과 포함). 참고(보도, 어닝콜 아님): 카카오모빌리티 관계자 "양사의 물류 분야 협업을 통한 시너지 효과도 클 것으로 기대된다" (아이뉴스24 2021-12-10)</t>
        </is>
      </c>
      <c r="BF98" s="40" t="inlineStr">
        <is>
          <t>부분</t>
        </is>
      </c>
      <c r="BG98" s="40" t="inlineStr">
        <is>
          <t>2026-10-26</t>
        </is>
      </c>
    </row>
    <row r="99" ht="72" customHeight="1">
      <c r="A99" s="40" t="inlineStr">
        <is>
          <t>K066</t>
        </is>
      </c>
      <c r="B99" s="40" t="inlineStr">
        <is>
          <t>Kakao</t>
        </is>
      </c>
      <c r="C99" s="40" t="inlineStr">
        <is>
          <t>2021-12-16</t>
        </is>
      </c>
      <c r="D99" s="41" t="inlineStr">
        <is>
          <t>Wuxiaworld</t>
        </is>
      </c>
      <c r="E99" s="40" t="n">
        <v>49</v>
      </c>
      <c r="F99" s="40" t="inlineStr">
        <is>
          <t>True</t>
        </is>
      </c>
      <c r="G99" s="40" t="n"/>
      <c r="H99" s="40" t="inlineStr">
        <is>
          <t>MA①</t>
        </is>
      </c>
      <c r="I99" s="40" t="inlineStr">
        <is>
          <t>MA①</t>
        </is>
      </c>
      <c r="J99" s="40" t="inlineStr">
        <is>
          <t>같음</t>
        </is>
      </c>
      <c r="K99" s="40" t="inlineStr">
        <is>
          <t>있음</t>
        </is>
      </c>
      <c r="L99" s="40" t="inlineStr">
        <is>
          <t>일치</t>
        </is>
      </c>
      <c r="M99" s="40" t="inlineStr">
        <is>
          <t>편입 후</t>
        </is>
      </c>
      <c r="N99" s="40" t="inlineStr">
        <is>
          <t>Closed</t>
        </is>
      </c>
      <c r="O99" s="42" t="n">
        <v>37.5</v>
      </c>
      <c r="P99" s="41" t="inlineStr">
        <is>
          <t>Radish Media, Inc.</t>
        </is>
      </c>
      <c r="Q99" s="41" t="inlineStr">
        <is>
          <t>-</t>
        </is>
      </c>
      <c r="R99" s="41" t="inlineStr">
        <is>
          <t>Radish Media, Inc. acquired Wuxiaworld for $37.5 million on December 16, 2021. Ren Woxing will remain Chief Executive Officer of the company, and all existing Wuxiaworld management, operations staff have been retained.</t>
        </is>
      </c>
      <c r="S99" s="41" t="inlineStr">
        <is>
          <t>Story IP Platforms</t>
        </is>
      </c>
      <c r="T99" s="41" t="inlineStr">
        <is>
          <t>Story / Webtoon / Web Novel Platform</t>
        </is>
      </c>
      <c r="U99" s="41" t="inlineStr">
        <is>
          <t>MA-1 그룹이 매수자</t>
        </is>
      </c>
      <c r="V99" s="41" t="inlineStr">
        <is>
          <t>지분율 미기재(대개 100%·사업양수)</t>
        </is>
      </c>
      <c r="W99" s="41" t="inlineStr">
        <is>
          <t>MA① 경영권 인수</t>
        </is>
      </c>
      <c r="X99" s="41" t="n"/>
      <c r="Y99" s="40" t="inlineStr">
        <is>
          <t>False</t>
        </is>
      </c>
      <c r="Z99" s="41" t="inlineStr">
        <is>
          <t>MA① 경영권 인수</t>
        </is>
      </c>
      <c r="AA99" s="41" t="inlineStr">
        <is>
          <t>편입 후 (매수자 Radish Media는 2021-08-03 카카오엔터테인먼트가 98.9%를 취득해 카카오 연결 종속회사가 됨 — 카카오 2021 반기보고서 20210817002037. 대상 Wuxiaworld Limited는 거래 전 그룹 밖이었고 2021년 중 '지배력 획득을 통한 종속기업으로 편입' — 카카오 2021 사업보고서 20220321001331)</t>
        </is>
      </c>
      <c r="AB99" s="41" t="inlineStr">
        <is>
          <t>완료 (2021-12-16 발표 때 'has acquired 100 percent of the shares' — 이미 종결로 공표. 정확한 종결일은 공시되지 않음)</t>
        </is>
      </c>
      <c r="AC99" s="41" t="inlineStr">
        <is>
          <t>USD 37.5 million (TechCrunch 2021-12-15 'The transaction size is $37.5 million', 코리아중앙데일리 2021-12-16 'has purchased Wuxiaworld for $37.5 million' — 두 매체 모두 출처 미명시; 카카오엔터 국문·영문 보도자료는 금액 비공개). 회계상 이전대가 44,501,835천원 = 현금 26,924,656천원 + 주식 등(지분상품) 17,577,179천원 (카카오엔터 2021 연결감사보고서, 카카오 2021 사업보고서)</t>
        </is>
      </c>
      <c r="AD99" s="41" t="inlineStr">
        <is>
          <t>원자료와 일치 (원자료 37.5; 회계상 이전대가 44,501,835천원 ÷ 2021-12-16 1,184.40원 = USD 37.57, 계산)</t>
        </is>
      </c>
      <c r="AE99" s="41" t="inlineStr">
        <is>
          <t>2021-12-16</t>
        </is>
      </c>
      <c r="AF99" s="41" t="inlineStr">
        <is>
          <t>기준 분류 유지(MA①): 카카오엔터 자회사 Radish가 그룹 밖 Wuxiaworld Limited(홍콩) 지분 100%를 처음 취득. 금액·상태는 원자료와 일치. 대가의 39.5%(17,577,179천원)가 '지분상품'인데 어떤 주식인지는 공시되지 않았다. 추정: Radish 주식 교부 — 카카오엔터의 Radish 지분율이 구주·1차 신주 취득 뒤 계산상 약 99%였다가 2021년말 94.58%(116,860,378주)로 낮아져 약 5.5백만주가 다른 주주에게 발행된 것과 규모가 맞는다(17,577백만원 ÷ 공개매수 단가 USD 3.07×1,184원 ≈ 4.8백만주). 경영진 표기: 원자료 설명란은 'Ren Woxing will remain Chief Executive Officer', 카카오엔터 보도자료는 'Jingping Lai will retain his day-to-day management' — 확인: Ren Woxing(RWX)은 창업자 Jingping(JP) Lai의 필명이다(Asia Times 2017-05-01 'Lai is better known as RWX on Wuxia World', 김용 소설 인물 Ren Wo Xing의 약자; 2026-09-20 Wuxiaworld 공지도 'I (RWX, original founder of Wuxiaworld)'). 두 출처의 CEO 표기는 같은 사람이다. 매도자(원자료 '-')는 창업자 등 기존 주주로 보이나 명단은 공개되지 않았다.</t>
        </is>
      </c>
      <c r="AG99" s="41" t="inlineStr">
        <is>
          <t>같은 묶음 관계: 매수자 Radish는 K055·K058로 2021-08-03 카카오엔터 자회사가 됐고, 이 거래 뒤 2022년 Tapas Media(K056·K059·K060)를 흡수합병해 Tapas Entertainment가 됐다. Wuxiaworld Limited(홍콩)와 자회사 Wuxiaworld Publishing USA Ltd가 함께 편입됐다. 국내 공시: 카카오·카카오엔터의 2021-12 DART 공시에서 Wuxiaworld 관련 건을 찾지 못했다(해외 손자회사의 소규모 취득이라 공시 대상이 아닌 것으로 보임). 후속 거래: 2026-09-20 창업자 Ren(RWX)이 Tapas Entertainment로부터 Wuxiaworld를 되사들였다(가격 비공개) — 카카오 그룹 관점의 지분 매각(MA⑤)이며 원자료(2024-05 추출)에는 없다. 창업자 블로그에 따르면 Tapas에 넘길 때 월 매출총이익이 30만 달러를 넘었으나 2026년 7월에는 약 3만 달러 매출총손실이었다. 회계상 식별 무형자산 7,129,800천원, 순자산 6,407,290천원, 영업권 38,094,545천원(이전대가의 85.6%). 대상회사 매출·영업이익은 인수 전후 모두 공시되지 않아 찾지 못했다(조사 한계). 이벤트 분석 주의: 카카오 시가총액의 0.08%로 주가 반응을 기대하기 어렵다.</t>
        </is>
      </c>
      <c r="AH99" s="41" t="inlineStr">
        <is>
          <t>Radish Media, Inc. (미국 뉴욕, ㈜카카오엔터테인먼트 자회사 — 2021-08-03 편입, 2021년말 94.58%; ㈜카카오의 손자회사, 비상장)</t>
        </is>
      </c>
      <c r="AI99" s="41" t="inlineStr">
        <is>
          <t>"3년 내 글로벌 거래액 3배 확대" (카카오엔터 국문 보도자료의 목표) / "이젠 이 성공 방정식을 바탕으로 북미와 아세안 시장의 성장에 집중 할 것" (같은 보도자료, 이진수 대표) / "reach a new and wider demographic in the U.S. market" (카카오엔터 영문 보도자료, 이승윤 래디쉬 대표)</t>
        </is>
      </c>
      <c r="AJ99" s="41" t="inlineStr">
        <is>
          <t>Radish: 북미 영문 모바일 연재소설(웹소설) 플랫폼 — 여성향·로맨스 판타지 중심, 매출의 90%가 자체 오리지널 IP(카카오엔터 보도자료 2021-05-11·12-16). 2020 매출 21,839백만원(US GAAP 원화환산). 모회사 카카오엔터는 웹툰·웹소설 유료 플랫폼(카카오페이지·다음웹툰)과 IP 유통, 음원·영상·매니지먼트</t>
        </is>
      </c>
      <c r="AK99" s="41" t="inlineStr">
        <is>
          <t>핵심</t>
        </is>
      </c>
      <c r="AL99" s="41" t="inlineStr">
        <is>
          <t>대상 Wuxiaworld는 영문 웹소설(중국·한국 판타지 번역 연재) 플랫폼으로 인수 주체 Radish와 같은 사업이다. 차이는 독자층(남성향 아시아 판타지 vs 여성향 로맨스)뿐이고, 보도자료도 남성향 우시아월드와 여성향 래디쉬의 결합으로 북미 콘텐츠 역량을 넓힌다는 취지로 설명한다. 그룹 정점 카카오 기준으로도 콘텐츠 부문 유료콘텐츠(웹툰·웹소설)와 같은 영역이라 핵심이다.</t>
        </is>
      </c>
      <c r="AM99" s="41" t="inlineStr">
        <is>
          <t>23,465백만원 (Radish Media 2020-12-31 자산총계, 미국회계기준 원화환산 — 카카오엔터 공정위 공시 2021-05-11 요약재무). 인수 직전(2021-12) 수치는 공시되지 않았고, 2021-09 1차 신주 USD 30백만 납입으로 그 사이 커졌다. 참고: 2021년말 Radish 중간지배기업 연결 자산 58,865,924천원(Wuxiaworld 포함)</t>
        </is>
      </c>
      <c r="AN99" s="41" t="inlineStr">
        <is>
          <t>11,953,970,238,956원 (㈜카카오 연결, 2020-12-31 = 직전 회계연도말; 카카오 거래소 공시 2021-07-05 기재값)</t>
        </is>
      </c>
      <c r="AO99" s="41" t="inlineStr">
        <is>
          <t>계산: 189.65 (44,501,835천원 ÷ Radish 2020년말 총자산 23,465백만원 — 인수 직전 총자산이 공시되지 않아 1년 전 값을 써 과대 추정). 참고 계산: 카카오엔터 2020년말 별도 총자산 532,404,680,012원 대비 8.36%; 카카오 연결 총자산 대비 0.37%</t>
        </is>
      </c>
      <c r="AP99" s="41" t="inlineStr">
        <is>
          <t>계산: 228.82 (44,501,835천원 ÷ Radish 2020년말 자본총계 19,448백만원, 같은 한계). 참고 계산: 카카오엔터 자기자본 1,129,945,726,868원[2021-07-05 공정위 공시] 대비 3.94%</t>
        </is>
      </c>
      <c r="AQ99" s="41" t="inlineStr">
        <is>
          <t>계산: 52,775,316,420,000원 (㈜카카오, 발표 직전 거래일 2021-12-15 종가 118,500원 × 발행주식 445,361,320주[2021-09-30 3분기보고서])</t>
        </is>
      </c>
      <c r="AR99" s="41" t="inlineStr">
        <is>
          <t>이전대가는 카카오엔터 2021 연결감사보고서(20220331003217) 사업결합 주석, Radish 총자산·자본은 공정위 공시(20210511000009)의 2020년 요약재무. 공시에 비율 항목이 없어 모두 직접 계산. 시가총액은 Yahoo Finance 종가와 카카오 3분기보고서(20211115002331) 발행주식수. 환율은 Yahoo Finance KRW=X 2021-12-16 종가 1,184.40원.</t>
        </is>
      </c>
      <c r="AS99" s="41" t="inlineStr">
        <is>
          <t>KRX:035720</t>
        </is>
      </c>
      <c r="AT99" s="41" t="inlineStr">
        <is>
          <t>인수 주체 Radish와 중간 모회사 카카오엔터가 모두 비상장이라 상장 지배회사 ㈜카카오(유가증권시장)를 쓴다. 대상 Wuxiaworld Limited는 홍콩 비상장. 2021-12-16 카카오 종가 119,500원(전일 118,500원 대비 +0.8%).</t>
        </is>
      </c>
      <c r="AU99" s="41" t="inlineStr">
        <is>
          <t>2021-12-16(한국시간): 카카오엔터 국문·영문 보도자료(서울·뉴욕 동시)와 국내 보도(아이뉴스24 10:04 등). TechCrunch 기사는 2021-12-15 16:15 PST(= 2021-12-16 09:15 KST). 그 전 인수설 보도나 DART 공시는 찾지 못했다.</t>
        </is>
      </c>
      <c r="AV99" s="41" t="inlineStr">
        <is>
          <t>2014-12: 전 미국 외교관 Jingping Lai(JP Lai, 필명 RWX)가 중국 무협·판타지 소설 번역 플랫폼 Wuxiaworld 설립, 홍콩 본사·완전 원격 운영(TechCrunch·보도자료); 이후~2021: 마케팅 없이 매년 약 40% 성장(보도자료는 매출, 영문 보도자료는 이익 기준으로 표현), 매출 약 85%가 월 구독, 100여 개국에서 일 수백만 페이지뷰, 이용자 미국·캐나다 30%·동남아 30%·유럽 20%; 2021-12 이전: 카카오엔터 IP('템빨', '탐식의 재림')가 작품의 약 5%로 매출의 약 4분의 1 — 이미 카카오엔터 IP의 유통 채널; 매수자 측: 2021-08-03 Radish가 카카오엔터 자회사로 편입, 2021-09 1차 신주 USD 30백만 예정; 배경: 카카오엔터의 북미 '스토리 IP 삼각편대'(타파스·래디쉬·우시아월드) 구축과 '3년 내 글로벌 거래액 3배' 목표</t>
        </is>
      </c>
      <c r="AW99" s="41" t="inlineStr">
        <is>
          <t>2021-12-16: 인수 발표·완료, 창업자가 일상 경영 유지; 2021: 영업권 38,094,545천원·식별 무형자산 7,129,800천원 인식, Radish CGU에 포함; 2022-05-19: Tapas·Radish 합병 발표, Wuxiaworld는 합병법인 산하에서 독립 운영; 2022-07: Tapas·Radish·Wuxiaworld를 Tapas 브랜드 아래 통합하는 감원·재편 보도; 2022-09-01: Tapas Entertainment 출범, Wuxiaworld Limited(100%)·Wuxiaworld Publishing USA가 그 자회사; 2022: 통합 CGU 영업권 손상 545,342백만원(Wuxiaworld 몫 분리 불가); 2022~2024: 상위 법인 Tapas Entertainment에 카카오엔터가 2022년 31,682,500천원·2023년 20,630,400천원 대여, 2024년 34,595,680천원 증자, 카카오엔터 별도 기준 Tapas Entertainment 투자주식 전액 손상(2022 294,167,369·2023 447,142,738·2024 34,595,680천원); 2023: Wuxiaworld 부분 CGU 장부가액 33,952백만원 vs 회수가능액 12,288백만원(통합 손상 459,788백만원에 포함); 2024: 회수가능액 12,317 &gt; 장부 11,285백만원, 손상 없음; 2025: Wuxiaworld CGU 손상 6,363백만원(장부 11,953 vs 회수가능 5,590백만원); 2025-12-31: 자매 플랫폼 Radish 종료, 우시아월드는 유지; 2026-07: 월 매출총손실 약 3만 달러(창업자 블로그); 2026-09-20: Wuxiaworld 공지 'Guess Who's Back, Back Again' — RWX가 '지난주 초'(2026-09-14 주 초로 추정) Tapas Entertainment로부터 100% 되사기를 완료해 다시 단독 소유·운영(가격 비공개); 2026-09-22: 창업자 블로그 — 같은 날 Tapas Entertainment 종료가 공개됐고 되사기가 아니었으면 Wuxiaworld도 곧 문을 닫을 상황이었다, 되사기는 시작부터 종결까지 한 달이 채 안 걸림('just under a month'); 2027-03-31: 모회사 플랫폼 Tapas 서비스 종료 예정</t>
        </is>
      </c>
      <c r="AX99" s="41" t="inlineStr">
        <is>
          <t>있음 (카카오엔터 연결 기준. 인수 영업권 38,094,545천원은 2021년 Radish CGU(431,490,424천원), 2022년부터 Tapas Entertainment CGU에 포함. 2023년 부분 CGU 'WuxiaWorld Limited' 장부가액 33,952백만원 vs 회수가능액 12,288백만원(차이 21,664백만원, 계산 — Tapas Entertainment 영업권 손상 459,787,651천원에 포함), 2025년 'WuxiaWorld Limited' CGU 장부 11,953 vs 회수가능 5,590백만원 → Tapas Entertainment 영업권 손상 6,363,460천원으로 반영(금액 일치). 2022년 통합 CGU 손상 545,342,061천원 중 Wuxiaworld 몫은 분리 불가. 2025년말 Tapas Entertainment 영업권 잔액 6,251,231천원(Wuxiaworld 관련으로 추정)은 2026-09 재매각으로 제거될 것으로 추정. 문서: 카카오엔터 2021~2025 연결감사보고서, 카카오 2023 사업보고서). 별도 기준(카카오엔터 별도 감사보고서) 투자주식 손상도 있음: 종속기업투자 Tapas Entertainment(구 Radish; 2022년 합병으로 Tapas Media 투자 351,090,082천원 합산) 손상 2022년 294,167,369천원(사용가치, 세후 할인율 12.9%·영구성장률 1%), 2023년 447,142,738천원(잔액 전액, 12.3%·0%), 2024년 불균등 유상증자분 34,595,680천원 전액 — 누계 775,905,787천원으로 2021년 취득원가 741,310,107천원(Radish 390,220,025 + Tapas Media 351,090,082)과 2024 증자분을 모두 상각했고 2023년말 이후 장부금액은 0, 2025년 변동 없음. 연결 영업권 손상과 같은 손실을 다른 회계 단위에서 본 것이므로 두 금액을 합산하지 않는다. 참고: 카카오엔터는 2022년 31,682,500천원, 2023년 20,630,400천원을 Tapas Entertainment에 대여했고(2023년말 대여금 잔액 52,865,400천원), 2023년 대여금 대손충당금 54,888백만원을 인식했으나 회사별 배분은 공시되지 않았다(추정: 대부분 Tapas Entertainment 대여금). 별도 문서: 카카오엔터 2021~2025 별도 감사보고서 20220331003215·20230331004022·20240329003122·20250328002112·20260327001463</t>
        </is>
      </c>
      <c r="AY99" s="41" t="inlineStr">
        <is>
          <t>수집·검토 기록에 인수 뒤 손상이 적혀 있음</t>
        </is>
      </c>
      <c r="AZ99" s="41" t="inlineStr">
        <is>
          <t>미확인 (홍콩 비상장 법인으로 공시·보도에 매출액 없음. 보도자료: '매년 약 40% 매출 성장', 매출 85%가 정기 구독. 창업자 블로그: 이전 시점 월 매출총이익 30만 달러 이상)</t>
        </is>
      </c>
      <c r="BA99" s="41" t="inlineStr">
        <is>
          <t>미확인 (Wuxiaworld 단독 실적 비공시). 대리지표(중간지배기업 연결, Wuxiaworld 포함): Radish 2021(2021-08-03 편입 이후, Wuxiaworld는 12월분) 9,070,513천원; Tapas Entertainment 2022 49,109,882천원, 2023 71,139,270천원, 최근 2025 59,698,545천원. 창업자 블로그: 2026-07 월 매출총손실 약 3만 달러</t>
        </is>
      </c>
      <c r="BB99" s="41" t="inlineStr">
        <is>
          <t>미확인 (공시·보도 없음)</t>
        </is>
      </c>
      <c r="BC99" s="41" t="inlineStr">
        <is>
          <t>미확인 (Wuxiaworld 단독 영업이익 비공시). 대리지표 Tapas Entertainment 연결 당기순손익: 2022 −228,203,755천원; 2023 −425,234,093천원; 2025 −14,664,486천원</t>
        </is>
      </c>
      <c r="BD99" s="41" t="inlineStr">
        <is>
          <t>Wuxiaworld Limited는 홍콩 비상장 법인이라 DART·SEC 공시가 없고, 카카오엔터 연결감사보고서의 '종속기업 요약 재무정보'는 중간지배기업(2021 Radish, 2022~ Tapas Entertainment) 연결 합산만 공개한다(천원, K-IFRS, 12월 결산). CGU 손상검사 표(2023~2025)가 Wuxiaworld를 따로 다룬 유일한 수치다. 창업자 블로그의 월 매출총이익은 회사 측 비감사 수치다. 대리지표에는 Tapas·Radish 실적이 섞여 있어 Wuxiaworld 성과로 해석하면 안 된다.</t>
        </is>
      </c>
      <c r="BE99" s="41" t="inlineStr">
        <is>
          <t>2021-12-16 카카오엔터 보도자료: 이진수 대표 '이젠 이 성공 방정식을 바탕으로 북미와 아세안 시장의 성장에 집중 할 것', 이승윤 래디쉬 대표 '우시아월드는 매출 대부분이 정기 구독자 시스템 기반에서 나오는 프리미엄 서비스'; 2022-09-05 김창원 타파스엔터 대표(웹툰가이드 재인용): '타파스, 래디쉬, 우시아월드가 한 데 모이게 됐다'; 2025-07-12 아이뉴스24: 래디쉬 종료 뒤에도 우시아월드는 남는 글로벌 플랫폼으로 언급; 2026-09-22 창업자 블로그: Tapas Entertainment 'is being shut down'. 카카오 실적 보도자료·컨퍼런스콜 보도에서 Wuxiaworld를 다룬 언급은 찾지 못함(카카오 IR은 녹취록 없이 음성만 제공)</t>
        </is>
      </c>
      <c r="BF99" s="40" t="inlineStr">
        <is>
          <t>부분</t>
        </is>
      </c>
      <c r="BG99" s="40" t="inlineStr">
        <is>
          <t>2026-10-26</t>
        </is>
      </c>
    </row>
    <row r="100" ht="72" customHeight="1">
      <c r="A100" s="40" t="inlineStr">
        <is>
          <t>K067</t>
        </is>
      </c>
      <c r="B100" s="40" t="inlineStr">
        <is>
          <t>Kakao</t>
        </is>
      </c>
      <c r="C100" s="40" t="inlineStr">
        <is>
          <t>2022-01-24</t>
        </is>
      </c>
      <c r="D100" s="41" t="inlineStr">
        <is>
          <t>Kross Komics India Private Limited</t>
        </is>
      </c>
      <c r="E100" s="40" t="n">
        <v>177</v>
      </c>
      <c r="F100" s="40" t="inlineStr">
        <is>
          <t>False</t>
        </is>
      </c>
      <c r="G100" s="40" t="n"/>
      <c r="H100" s="40" t="inlineStr">
        <is>
          <t>MA①</t>
        </is>
      </c>
      <c r="I100" s="40" t="inlineStr">
        <is>
          <t>MA②</t>
        </is>
      </c>
      <c r="J100" s="40" t="inlineStr">
        <is>
          <t>변경</t>
        </is>
      </c>
      <c r="K100" s="40" t="inlineStr">
        <is>
          <t>있음</t>
        </is>
      </c>
      <c r="L100" s="40" t="inlineStr">
        <is>
          <t>일치</t>
        </is>
      </c>
      <c r="M100" s="40" t="inlineStr">
        <is>
          <t>편입 후</t>
        </is>
      </c>
      <c r="N100" s="40" t="inlineStr">
        <is>
          <t>Closed</t>
        </is>
      </c>
      <c r="O100" s="42" t="n">
        <v>0.18</v>
      </c>
      <c r="P100" s="41" t="inlineStr">
        <is>
          <t>Kross Komics Inc.</t>
        </is>
      </c>
      <c r="Q100" s="41" t="inlineStr">
        <is>
          <t>-</t>
        </is>
      </c>
      <c r="R100" s="41" t="inlineStr">
        <is>
          <t>Kross Komics Inc. acquired Kross Komics India Private Limited from Hyun-woo Kim for approximately KRW 220 million on January 24, 2022. Following the transaction, Kross Komics Inc. owns a 99.99% interest in Kross Komics India.</t>
        </is>
      </c>
      <c r="S100" s="41" t="inlineStr">
        <is>
          <t>Story IP Platforms</t>
        </is>
      </c>
      <c r="T100" s="41" t="inlineStr">
        <is>
          <t>Story / Webtoon / Web Novel Platform</t>
        </is>
      </c>
      <c r="U100" s="41" t="inlineStr">
        <is>
          <t>MA-1 그룹이 매수자</t>
        </is>
      </c>
      <c r="V100" s="41" t="inlineStr">
        <is>
          <t>과반 인수(≥50%)</t>
        </is>
      </c>
      <c r="W100" s="41" t="inlineStr">
        <is>
          <t>MA① 경영권 인수</t>
        </is>
      </c>
      <c r="X100" s="41" t="n"/>
      <c r="Y100" s="40" t="inlineStr">
        <is>
          <t>False</t>
        </is>
      </c>
      <c r="Z100" s="41" t="inlineStr">
        <is>
          <t>MA② 기존 지분 확대</t>
        </is>
      </c>
      <c r="AA100" s="41" t="inlineStr">
        <is>
          <t>편입 후 (Kross Komics India는 2021년 중 카카오엔터테인먼트가 크로스픽쳐스 지배력을 획득하면서 종속기업으로 편입됨 — 카카오엔터테인먼트 2021 연결감사보고서 20220331003217 '당기 중 지배력 획득을 통한 종속기업으로 편입'; 2021-12-31 현재 ㈜크로스코믹스가 595,000주·84.98% 보유. 매수자 ㈜크로스코믹스는 공시상 기업집단 '카카오' 소속)</t>
        </is>
      </c>
      <c r="AB100" s="41" t="inlineStr">
        <is>
          <t>완료 (주식양수도계약 체결일 2022-01-28로 공시; 카카오엔터테인먼트 2022 연결감사보고서에서 2022-12-31 현재 크로스코믹스 보유 700,199주·100.0% 확인. 정확한 대금 지급일은 미확인)</t>
        </is>
      </c>
      <c r="AC100" s="41" t="inlineStr">
        <is>
          <t>INR 13,419,900 (≈215,000,000원, 2022-01-24 매매기준율 INR 1=16.04원 적용; 김현우로부터 66,599주, 주당 3,232원). 같은 날 다른 주주로부터 38,600주를 추가 매수했으나 그 금액은 공시에 없음</t>
        </is>
      </c>
      <c r="AD100" s="41" t="inlineStr">
        <is>
          <t>원자료와 일치 (215백만원 기준, 원자료 0.18백만 달러)</t>
        </is>
      </c>
      <c r="AE100" s="41" t="inlineStr">
        <is>
          <t>2022-01-24</t>
        </is>
      </c>
      <c r="AF100" s="41" t="inlineStr">
        <is>
          <t>분류 수정: MA① 경영권 인수 → MA② 기존 지분 확대. 근거: 거래 직전 ㈜크로스코믹스가 이미 Kross Komics India 595,000주(84.98%)를 보유한 연결 종속회사였고(카카오엔터테인먼트 2021 연결감사보고서 종속기업 표), 공시도 발행회사를 '계열회사'로 기재. 이번 거래로 66,599주(김현우)와 38,600주(매도자 미공시)를 사서 700,199주(99.99986%)가 됨. 원자료 설명란의 '약 220백만원'은 공시상 215백만원(김현우 몫)과 근접. 원자료 sellers '-'는 공시상 김현우(소속회사 임원)</t>
        </is>
      </c>
      <c r="AG100" s="41" t="inlineStr">
        <is>
          <t>K042(2020-08 카카오페이지의 크로스픽쳐스 49% 취득)와 같은 계보: 카카오엔터테인먼트 → 크로스픽쳐스(2021년 중 잔여 51% 취득, 100%) → ㈜크로스코믹스(100%) → Kross Komics India. 이 거래는 인도 법인의 소수주주(창업자 측) 지분을 정리한 잔여지분 매입이다. 취득 직전 2021-12-22 결의로 카카오엔터→크로스픽쳐스 40억원, 크로스픽쳐스→크로스코믹스 40억원 주주배정 유상증자가 있었다(크로스픽쳐스 유상증자 목적은 '타법인증권취득자금'). 38,600주의 매도자와 대금은 공시에 없음(추정: 같은 단가 3,232원이면 약 1.25억원). 이사회가 없는 회사라 '내부결정일(주주전원 서면결의)'로 결정. 인도 법인 자체 재무제표(인도 MCA 등록자료)는 로그인·유료 서비스가 필요해 보지 않았다. 빠진 항목: acq_total_assets, 대상회사 인수 전 실적과 영업이익, earnings_call_note.</t>
        </is>
      </c>
      <c r="AH100" s="41" t="inlineStr">
        <is>
          <t>㈜크로스코믹스(카카오엔터테인먼트의 손자회사: 카카오엔터테인먼트 100% → 크로스픽쳐스㈜ 100% → ㈜크로스코믹스; 비상장, 기업집단 카카오 소속)</t>
        </is>
      </c>
      <c r="AI100" s="41" t="inlineStr">
        <is>
          <t>"경영효율성 제고" (공정거래법 공시 '특수관계인으로부터 주식의 취득' 5. 취득목적)</t>
        </is>
      </c>
      <c r="AJ100" s="41" t="inlineStr">
        <is>
          <t>인도 웹툰 플랫폼 '크로스코믹스' 운영(카카오엔터테인먼트 2021 연결감사보고서 종속기업 표의 주요 영업활동 '인도 글로벌 플랫폼')</t>
        </is>
      </c>
      <c r="AK100" s="41" t="inlineStr">
        <is>
          <t>핵심</t>
        </is>
      </c>
      <c r="AL100" s="41" t="inlineStr">
        <is>
          <t>대상 Kross Komics India도 같은 '인도 글로벌 플랫폼'(크로스코믹스 인도 서비스 법인)으로 인수 주체와 같은 사업이다. 그룹 정점 ㈜카카오 기준으로는 카카오엔터테인먼트의 웹툰·웹소설 콘텐츠 플랫폼을 해외로 넓히는 사업이라 '인접'.</t>
        </is>
      </c>
      <c r="AM100" s="41" t="inlineStr">
        <is>
          <t>미확인 (㈜크로스코믹스는 감사보고서 공시가 없고 대규모기업집단현황공시 본문도 도구로 받히지 않음. 참고: 2022-12-31 크로스코믹스 중간지배기업 연결 자산 888,701천원 — 카카오엔터테인먼트 2022 연결감사보고서; 직전 2021-12-30 40억원 유상증자)</t>
        </is>
      </c>
      <c r="AN100" s="41" t="inlineStr">
        <is>
          <t>22,779,558,711,233원 (㈜카카오 연결 총자산, 2021-12-31 — 카카오 2021 사업보고서 20220321001331 요약재무정보)</t>
        </is>
      </c>
      <c r="AO100" s="41" t="inlineStr">
        <is>
          <t>계산: 0.0009 (215백만원 / ㈜카카오 연결 총자산 22,779,558,711,233원)</t>
        </is>
      </c>
      <c r="AP100" s="41" t="inlineStr">
        <is>
          <t>계산: 0.0016 (215백만원 / ㈜카카오 연결 자본총계 13,589,972,363,696원, 2021-12-31)</t>
        </is>
      </c>
      <c r="AQ100" s="41" t="inlineStr">
        <is>
          <t>계산: 40,934,169,882,000원 (상장 지배회사 ㈜카카오, 발표 직전 거래일 2022-01-21 종가 91,800원 × 2021-12-31 발행주식총수 445,905,990주). 종가는 Yahoo Finance(2021-04 액면분할 이후라 소급 조정 없음), 주식수는 카카오 2021 사업보고서</t>
        </is>
      </c>
      <c r="AR100" s="41" t="inlineStr">
        <is>
          <t>거래금액은 공시의 215백만원(김현우 몫, 38,600주 몫 제외). 인수 주체가 비상장 손자회사라 상장 지배회사 ㈜카카오의 2021-12-31 연결 총자산·자본(2021 사업보고서)과 2022-01-21 시가총액을 사용. 그룹 규모에 비하면 거래 규모는 무시할 수준</t>
        </is>
      </c>
      <c r="AS100" s="41" t="inlineStr">
        <is>
          <t>KRX:035720</t>
        </is>
      </c>
      <c r="AT100" s="41" t="inlineStr">
        <is>
          <t>인수 주체 ㈜크로스코믹스와 중간 지배회사 카카오엔터테인먼트가 비상장이라 상장 지배회사 ㈜카카오를 쓴다. 대상회사 Kross Komics India는 비상장</t>
        </is>
      </c>
      <c r="AU100" s="41" t="inlineStr">
        <is>
          <t>2022-01-24 DART 공정거래법 공시 '특수관계인으로부터 주식의 취득'(㈜크로스코믹스), 2022-01-25 기재정정(취득금액 단위 오류 정정). 사전 보도는 찾지 못함</t>
        </is>
      </c>
      <c r="AV100" s="41" t="inlineStr">
        <is>
          <t>2019-12: 크로스픽쳐스가 인도 디지털 코믹스 플랫폼 '크로스코믹스' 출시(위키백과, 출처 없는 서술); 2020-08: 카카오페이지가 크로스픽쳐스 지분 49%를 58.8억원에 취득(관계기업, K042); 2021: 카카오엔터테인먼트가 크로스픽쳐스 잔여 지분을 사 100% 종속기업으로 편입(이전대가 현금 17,940,046천원과 기존 지분 7,148,243천원, 영업권 28,352,137천원), 이에 따라 ㈜크로스코믹스·Kross Komics India(크로스코믹스 84.98%)도 종속기업 편입(위키백과는 잔여 51% 취득 시점을 2021-10으로 서술); 2021-12-22: 카카오엔터→크로스픽쳐스 40억원, 크로스픽쳐스→크로스코믹스 40억원 유상증자 결의(납입 12-29·12-30)</t>
        </is>
      </c>
      <c r="AW100" s="41" t="inlineStr">
        <is>
          <t>2022-01-28: 잔여 지분 매입으로 크로스코믹스 지분 99.99986%(700,199주); 2022: 카카오엔터테인먼트가 크로스픽쳐스 관련 영업권 13,686,295천원 손상; 2023: ㈜크로스코믹스 청산(연결제외), Kross Komics India는 손자회사에서 카카오엔터테인먼트 자회사로 바뀌고 '청산 절차 진행중', 크로스픽쳐스 잔여 영업권 14,665,842천원 전액 손상; 2024: 크로스픽쳐스㈜ 청산, KROSS Television India·KROSS Pictures India 처분; 2025: Kross Komics India 청산으로 연결제외(카카오엔터테인먼트 2025 연결감사보고서)</t>
        </is>
      </c>
      <c r="AX100" s="41" t="inlineStr">
        <is>
          <t>있음 (대상 자체가 아니라 상위 크로스픽쳐스에 배분된 영업권: 2022년 13,686,295천원, 2023년 14,665,842천원으로 영업권 28,352,137천원 전액 손상 — 카카오엔터테인먼트 2022·2023 연결감사보고서 20230331004024·20240329003124 영업권 변동표). Kross Komics India 투자주식 자체의 손상은 확인 안 됨(2021~2025 카카오엔터테인먼트 연결감사보고서 확인)</t>
        </is>
      </c>
      <c r="AY100" s="41" t="inlineStr">
        <is>
          <t>수집·검토 기록에 인수 뒤 손상이 적혀 있음</t>
        </is>
      </c>
      <c r="AZ100" s="41" t="inlineStr">
        <is>
          <t>미확인 (2020·2021 Kross Komics India 단독 실적이 카카오엔터테인먼트 주석에 따로 없음. 참고: 2021 크로스픽쳐스 중간지배 연결(크로스코믹스·인도 법인 포함, 편입 이후분) 매출 2,329,031천원)</t>
        </is>
      </c>
      <c r="BA100" s="41" t="inlineStr">
        <is>
          <t>2022: 미확인 (참고: ㈜크로스코믹스 중간지배 연결, 인도 법인 포함 매출 -5,718천원); 2023: 135천원; 2024: 0원('-'); 2025: 0원('-', 청산 시점까지)</t>
        </is>
      </c>
      <c r="BB100" s="41" t="inlineStr">
        <is>
          <t>미확인 (영업이익 미공시. 참고: 2021 크로스픽쳐스 중간지배 연결 당기순손실 1,165,890천원, 편입 이후분)</t>
        </is>
      </c>
      <c r="BC100" s="41" t="inlineStr">
        <is>
          <t>미확인 (영업이익 미공시. 참고 당기순이익: 2022 ㈜크로스코믹스 중간지배 연결 -722,332천원; 2023 Kross Komics India -22,272천원; 2024 -83,250천원; 2025 -401천원)</t>
        </is>
      </c>
      <c r="BD100" s="41" t="inlineStr">
        <is>
          <t>카카오엔터테인먼트 연결감사보고서(K-IFRS) 주석 '종속기업 요약 재무정보'(단위 천원; 자산·부채·자본·매출액·당기순이익·총포괄손익만 공시, 영업이익 없음). 2021·2022는 인도 법인이 따로 표시되지 않아 중간지배기업(크로스픽쳐스, 크로스코믹스) 연결 금액으로 대신했다. 2023 이후는 Kross Komics India 단독. 12월 결산</t>
        </is>
      </c>
      <c r="BE100" s="41" t="inlineStr">
        <is>
          <t>미확인 (거래 규모가 작아 카카오 IR 실적자료·어닝콜 기사에서 크로스코믹스 인도 언급을 찾지 못함; 웹 검색 2회까지 시도)</t>
        </is>
      </c>
      <c r="BF100" s="40" t="inlineStr">
        <is>
          <t>부분</t>
        </is>
      </c>
      <c r="BG100" s="40" t="inlineStr">
        <is>
          <t>2026-10-31</t>
        </is>
      </c>
    </row>
    <row r="101" ht="72" customHeight="1">
      <c r="A101" s="40" t="inlineStr">
        <is>
          <t>K068</t>
        </is>
      </c>
      <c r="B101" s="40" t="inlineStr">
        <is>
          <t>Kakao</t>
        </is>
      </c>
      <c r="C101" s="40" t="inlineStr">
        <is>
          <t>2022-04-08</t>
        </is>
      </c>
      <c r="D101" s="41" t="inlineStr">
        <is>
          <t>Contxtsio Inc.</t>
        </is>
      </c>
      <c r="E101" s="40" t="n">
        <v>161</v>
      </c>
      <c r="F101" s="40" t="inlineStr">
        <is>
          <t>False</t>
        </is>
      </c>
      <c r="G101" s="40" t="n"/>
      <c r="H101" s="40" t="inlineStr">
        <is>
          <t>MA③</t>
        </is>
      </c>
      <c r="I101" s="40" t="inlineStr">
        <is>
          <t>MA③</t>
        </is>
      </c>
      <c r="J101" s="40" t="inlineStr">
        <is>
          <t>같음</t>
        </is>
      </c>
      <c r="K101" s="40" t="inlineStr">
        <is>
          <t>있음</t>
        </is>
      </c>
      <c r="L101" s="40" t="inlineStr">
        <is>
          <t>일치</t>
        </is>
      </c>
      <c r="M101" s="40" t="inlineStr">
        <is>
          <t>편입 후</t>
        </is>
      </c>
      <c r="N101" s="40" t="inlineStr">
        <is>
          <t>Announced</t>
        </is>
      </c>
      <c r="O101" s="42" t="n">
        <v>0.859</v>
      </c>
      <c r="P101" s="41" t="inlineStr">
        <is>
          <t>Ground X Corp.</t>
        </is>
      </c>
      <c r="Q101" s="41" t="inlineStr">
        <is>
          <t>-</t>
        </is>
      </c>
      <c r="R101" s="41" t="inlineStr">
        <is>
          <t>Ground X Corp. agreed to acquire a 10.28% stake in Contxtsio Inc. for KRW 1.1 billion on April 1, 2022. Under the terms, Ground X Corp. will acquire, 1,230 shares representing 10.28% stake in Contxtsio. Transaction is excepted to close on April 4, 2022. For the year ended 2021, Contxtsio had total assets of KRW 19 million, total equity of KRW 16 million and Net income of negative KRW 85 million.</t>
        </is>
      </c>
      <c r="S101" s="41" t="inlineStr">
        <is>
          <t>Technology &amp; Infrastructure</t>
        </is>
      </c>
      <c r="T101" s="41" t="inlineStr">
        <is>
          <t>Blockchain / Web3</t>
        </is>
      </c>
      <c r="U101" s="41" t="inlineStr">
        <is>
          <t>MA-1 그룹이 매수자</t>
        </is>
      </c>
      <c r="V101" s="41" t="inlineStr">
        <is>
          <t>소수지분(&lt;50%)</t>
        </is>
      </c>
      <c r="W101" s="41" t="inlineStr">
        <is>
          <t>MA③ 소수지분 매입</t>
        </is>
      </c>
      <c r="X101" s="41" t="n"/>
      <c r="Y101" s="40" t="inlineStr">
        <is>
          <t>False</t>
        </is>
      </c>
      <c r="Z101" s="41" t="inlineStr">
        <is>
          <t>MA③ 소수지분 매입</t>
        </is>
      </c>
      <c r="AA101" s="41" t="inlineStr">
        <is>
          <t>편입 후 (인수 주체 ㈜그라운드엑스는 카카오 기업집단 계열회사로, 2022-03-16 현재 Krust Universe Pte. Ltd.(카카오 국외 계열회사)가 95.7% 보유한 ㈜카카오의 연결 종속회사; 최대주주등의주식보유변동 20220331003055)</t>
        </is>
      </c>
      <c r="AB101" s="41" t="inlineStr">
        <is>
          <t>추정: 완료 (2022-04-04 취득예정일). 그라운드엑스 2022 감사보고서(20230407001938)에 ㈜컨택스츠아이오 주식이 기타포괄손익-공정가치측정금융자산(지분율 9.22%)으로 기재돼 취득이 이뤄졌음을 확인. 정확한 완료일을 명시한 공시는 없음</t>
        </is>
      </c>
      <c r="AC101" s="41" t="inlineStr">
        <is>
          <t>1,056,114,678원 (공시 확정 취득금액, 1,230주). 참고: 그라운드엑스 2022 감사보고서상 같은 주식의 취득원가는 12,442,939천원</t>
        </is>
      </c>
      <c r="AD101" s="41" t="inlineStr">
        <is>
          <t>원자료와 일치 (원자료 0.859 = 10.56억원 ÷ 약 1,229원/USD, 2022-04 환율 수준). 단 감사보고서 취득원가 12,442,939천원 기준이면 약 USD 10.1백만(2022-04 1,229원/USD 적용)</t>
        </is>
      </c>
      <c r="AE101" s="41" t="inlineStr">
        <is>
          <t>2022-04-08</t>
        </is>
      </c>
      <c r="AF101" s="41" t="inlineStr">
        <is>
          <t>기준 분류 유지: 취득 후 지분 10.28%(1,230주/11,961주)로 50% 미만, 그라운드엑스는 이 주식을 지분법이 아닌 기타포괄손익-공정가치측정금융자산으로 처리. 원자료 설명란의 재무 수치(총자산 19백만원·자본 16백만원·순손실 85백만원)는 공시의 '전년도'(2020년 말) 값이며, '2021년'이라는 표기는 틀림. 2021년 말 실제 값은 자산 797·자본 764·매출 0·순손실 681(백만원). 금액 차이: 공시는 1주당 최대 약 27백만원 한도의 가치평가 조정 조항을 두었고, 2022 감사보고서상 취득원가는 12,442,939천원으로 공시 금액의 약 11.8배. 같은 감사보고서는 2022년 암호화폐 감소분 중 '주식 등 자산취득 11,958백만원'을 밝혀, 추정: 조정 대가가 KLAY(암호화폐)로 지급됐을 가능성이 있으나 대상별 내역은 공시되지 않아 확정하지 못함. 검토 보충: 공시의 조정 한도(1주당 약 27백만원 × 1,230주 ≈ 33.2억원)를 모두 적용해도 감사보고서 취득원가 124.4억원에 못 미치므로, 조정 조항만으로는 차이를 설명할 수 없음</t>
        </is>
      </c>
      <c r="AG101" s="41" t="inlineStr">
        <is>
          <t>대상회사명은 DART 공시상 '㈜컨택스츠아이오'(대표 김민수, 소프트웨어 개발 및 공급, 2020년 개시 기업). 원자료 영문 'Contxtsio Inc.'. 서비스명·사업 내용은 웹 검색(한국어·영어)과 thevc.kr(403 차단)로 확인하지 못함. DART에 고유번호가 없어(외부감사 대상 아님) 대상 자체 실적은 2020·2021년 공시 요약 재무 외에 미확인. 지분율은 2022년 말 9.22%로 낮아짐(추가 신주 발행에 따른 희석으로 보이나 근거 공시 없음). 묶음 KK-I2의 다른 행(어윈스·크리스피스튜디오·블루타이)과 직접 관계 없음. 인수 주체 그라운드엑스는 2025-11 ㈜디케이테크인에 흡수합병 결정</t>
        </is>
      </c>
      <c r="AH101" s="41" t="inlineStr">
        <is>
          <t>㈜그라운드엑스(카카오 블록체인 계열사, 비상장; Krust Universe Pte. Ltd. 95.7% 보유, ㈜카카오의 손자회사)</t>
        </is>
      </c>
      <c r="AI101" s="41" t="inlineStr">
        <is>
          <t>"전략적 사업 시너지 강화" (타법인주식및출자증권취득결정 공시 5. 취득목적)</t>
        </is>
      </c>
      <c r="AJ101" s="41" t="inlineStr">
        <is>
          <t>Klaytn 블록체인 플랫폼 기술 개발·유지보수, Dapp 서비스 개발·운영(단일 영업부문; 그라운드엑스 2021 감사보고서 주석). 2021 영업수익 82,885,742,761원 대부분이 암호화폐(KLAY) 수주 관련 비현금 수익</t>
        </is>
      </c>
      <c r="AK101" s="41" t="inlineStr">
        <is>
          <t>인접</t>
        </is>
      </c>
      <c r="AL101" s="41" t="inlineStr">
        <is>
          <t>대상은 '소프트웨어 개발 및 공급' 업체로 원자료 분류가 Blockchain/Web3이며, 취득목적이 '전략적 사업 시너지 강화'라 블록체인 플랫폼에 붙는 서비스·개발사로 판단(대상의 구체적 서비스는 확인 못 해 추정 성격). 그룹 정점 ㈜카카오 기준으로는 비핵심(신사업 블록체인 영역)</t>
        </is>
      </c>
      <c r="AM101" s="41" t="inlineStr">
        <is>
          <t>105,133,145,166원 (그라운드엑스 별도, 2021-12-31; 2021 감사보고서 [기재정정] 20220413002100)</t>
        </is>
      </c>
      <c r="AN101" s="41" t="inlineStr">
        <is>
          <t>22,779,558,711,233원 (㈜카카오 연결, 2021-12-31 — 카카오 2021 사업보고서 20220321001331 요약재무정보; 같은 시기 다른 기록과 같은 값)</t>
        </is>
      </c>
      <c r="AO101" s="41" t="inlineStr">
        <is>
          <t>계산: 1.00 (1,056,114,678원 ÷ 그라운드엑스 2021-12-31 자산총계 105,133,145,166원). 지배회사 기준: 0.0046 (÷ 카카오 연결 총자산 22조 7,796억원)</t>
        </is>
      </c>
      <c r="AP101" s="41" t="inlineStr">
        <is>
          <t>1.16 (공시값; 자기자본 86,339,738,507원 = 2021년 말 자기자본 66,339,738,796원 + 2022-03 유상증자 19,999,999,771원)</t>
        </is>
      </c>
      <c r="AQ101" s="41" t="inlineStr">
        <is>
          <t>계산: 47,527,798,239,000원 (상장 지배회사 ㈜카카오, 이사회 결의 직전 거래일 2022-03-31 종가 106,500원[Yahoo Finance 035720.KS] × 2022-03-31 발행주식총수 446,270,406주[카카오 2022 1분기보고서 20220516002455, 같은 시기 다른 기록 값]). 공시일 직전 거래일 2022-04-07 기준은 계산하지 않음</t>
        </is>
      </c>
      <c r="AR101" s="41" t="inlineStr">
        <is>
          <t>거래금액·자기자본대비는 2022-04-08 타법인주식취득결정 공시. 그라운드엑스 총자산은 2021-12-31 별도 감사보고서. 카카오 총자산은 2021-12-31 연결, 시가총액은 2022-03-31 종가 기준</t>
        </is>
      </c>
      <c r="AS101" s="41" t="inlineStr">
        <is>
          <t>KRX:035720</t>
        </is>
      </c>
      <c r="AT101" s="41" t="inlineStr">
        <is>
          <t>인수 주체 그라운드엑스와 중간 지배회사 Krust Universe가 비상장이어서 상장 지배회사 ㈜카카오를 사용. 대상 컨택스츠아이오는 비상장. 거래 규모가 카카오 시가총액의 0.002% 수준이라 주가 반응 분석의 의미는 거의 없음</t>
        </is>
      </c>
      <c r="AU101" s="41" t="inlineStr">
        <is>
          <t>2022-04-08 DART 타법인주식및출자증권취득결정(대규모기업집단 공시, 20220408002727). 이보다 이른 보도는 찾지 못함</t>
        </is>
      </c>
      <c r="AV101" s="41" t="inlineStr">
        <is>
          <t>2020: ㈜컨택스츠아이오 사업 개시(2020년 말 자산 19백만원·순손실 85백만원); 2021: 2021년 말 자산 797백만원·자본 764백만원·매출 0·순손실 681백만원; 2022-03: 그라운드엑스 유상증자 199.99억원(Krust Universe 인수, 지분 95.7%); 2022-04: 그라운드엑스 이사회(2022-04-01)가 컨택스츠아이오 1,230주(10.28%) 취득 결의</t>
        </is>
      </c>
      <c r="AW101" s="41" t="inlineStr">
        <is>
          <t>2022-04: 취득예정일 2022-04-04; 2022-12: 그라운드엑스 감사보고서상 지분 9.22%, 취득원가·장부가액 12,442,939천원(기타포괄손익-공정가치측정금융자산); 2023-12: 회수가능액(사용가치)과 장부금액 차이 12,422,939천원을 손실로 인식해 장부가액 0원; 2024-12: 장부가액 0원 유지, 지분 9.22%; 2025-03: 그라운드엑스가 KLIP 지갑·KAS 사업을 ㈜안랩블록체인컴퍼니에 10억원에 양도 결정(양도예정일 2025-04-30); 2025-10: ㈜디케이테크인(카카오 100%)이 그라운드엑스를 무증자 흡수합병 결정(합병기일 2025-11-25); 2025-08-27: ㈜카카오가 ㈜컨택스츠아이오 1,230주(8.97%)를 단순투자 목적으로 최초취득(최초취득금액 523백만원). 주식 수가 그라운드엑스 취득분과 같고 같은 날 그라운드엑스 보유 주식이던 ㈜키인사이드 지분도 카카오가 취득해, 추정: 그라운드엑스 보유 금융자산을 합병 전에 ㈜카카오로 이전한 것(이전 공시는 확인 못 함); 2026-06-30: ㈜카카오 장부가액 523백만원, 지분 8.97%(카카오 2026 반기보고서 타법인출자 현황 20260814003797)</t>
        </is>
      </c>
      <c r="AX101" s="41" t="inlineStr">
        <is>
          <t>있음 (2023년, 그라운드엑스 별도 감사보고서 20240409002097: 컨택스츠아이오 주식 회수가능액과 장부금액 차이 12,422,939천원 손실 인식, 표상 미실현보유손익 (12,442,939)천원으로 장부가 0; 주석 문장과 표의 금액이 2천만원 다름. FVOCI 주식이라 기타포괄손익 평가손실 성격)</t>
        </is>
      </c>
      <c r="AY101" s="41" t="inlineStr">
        <is>
          <t>수집·검토 기록에 인수 뒤 손상이 적혀 있음</t>
        </is>
      </c>
      <c r="AZ101" s="41" t="inlineStr">
        <is>
          <t>2020: 0원; 2021: 0원 (공시 요약 재무상황, 별도, 백만원 단위 '0')</t>
        </is>
      </c>
      <c r="BA101" s="41" t="inlineStr">
        <is>
          <t>미확인 (컨택스츠아이오는 외부감사 대상이 아니어서 DART에 감사보고서 없음; 그라운드엑스 감사보고서와 카카오 타법인출자 현황에도 매출 기재 없음)</t>
        </is>
      </c>
      <c r="BB101" s="41" t="inlineStr">
        <is>
          <t>미확인 (공시는 당기순이익만 기재: 2020: -85백만원; 2021: -681백만원)</t>
        </is>
      </c>
      <c r="BC101" s="41" t="inlineStr">
        <is>
          <t>미확인 (대상의 영업이익 공시 없음. 참고: ㈜카카오 2026 반기보고서 타법인출자 현황(20260814003797)의 대상 '최근사업연도 재무현황'은 총자산 7,071백만원, 당기순손익 -391백만원이며, 연도 표기는 없으나 추정: 2025 사업연도)</t>
        </is>
      </c>
      <c r="BD101" s="41" t="inlineStr">
        <is>
          <t>인수 전 값은 타법인주식취득결정 공시의 '발행회사의 요약 재무상황'(컨택스츠아이오 별도, 백만원, 2021·2020 사업연도말). 인수 후 대상 실적은 공시 자료가 없어 미확인. 그라운드엑스의 장부가 변동(2022 감사보고서 20230407001938, 2023 20240409002097, 2024 20250404000619)으로 투자 성과를 대신 확인</t>
        </is>
      </c>
      <c r="BE101" s="41" t="inlineStr">
        <is>
          <t>미확인 (소수지분 소액 투자로 카카오 IR 자료에서 언급을 찾지 못함)</t>
        </is>
      </c>
      <c r="BF101" s="40" t="inlineStr">
        <is>
          <t>부분</t>
        </is>
      </c>
      <c r="BG101" s="40" t="inlineStr">
        <is>
          <t>2026-10-31</t>
        </is>
      </c>
    </row>
    <row r="102" ht="72" customHeight="1">
      <c r="A102" s="40" t="inlineStr">
        <is>
          <t>K069</t>
        </is>
      </c>
      <c r="B102" s="40" t="inlineStr">
        <is>
          <t>Kakao</t>
        </is>
      </c>
      <c r="C102" s="40" t="inlineStr">
        <is>
          <t>2022-04-29</t>
        </is>
      </c>
      <c r="D102" s="41" t="inlineStr">
        <is>
          <t>Edam Entertainment Corp.</t>
        </is>
      </c>
      <c r="E102" s="40" t="n">
        <v>100</v>
      </c>
      <c r="F102" s="40" t="inlineStr">
        <is>
          <t>False</t>
        </is>
      </c>
      <c r="G102" s="40" t="n"/>
      <c r="H102" s="40" t="inlineStr">
        <is>
          <t>MA②</t>
        </is>
      </c>
      <c r="I102" s="40" t="inlineStr">
        <is>
          <t>MA②</t>
        </is>
      </c>
      <c r="J102" s="40" t="inlineStr">
        <is>
          <t>같음</t>
        </is>
      </c>
      <c r="K102" s="40" t="inlineStr">
        <is>
          <t>있음</t>
        </is>
      </c>
      <c r="L102" s="40" t="inlineStr">
        <is>
          <t>일치</t>
        </is>
      </c>
      <c r="M102" s="40" t="inlineStr">
        <is>
          <t>편입 후</t>
        </is>
      </c>
      <c r="N102" s="40" t="inlineStr">
        <is>
          <t>Closed</t>
        </is>
      </c>
      <c r="O102" s="42" t="n">
        <v>10.3</v>
      </c>
      <c r="P102" s="41" t="inlineStr">
        <is>
          <t>Kakao Page Corp.</t>
        </is>
      </c>
      <c r="Q102" s="41" t="inlineStr">
        <is>
          <t>-</t>
        </is>
      </c>
      <c r="R102" s="41" t="inlineStr">
        <is>
          <t>Kakao Page Corp. acquired an additional 12.5% stake in Edam Entertainment Corp. from Bae Jong Han and others for KRW 13 billion on April 29, 2022. Bae Jong Han sold a 5% stake out of his 30% stake for KRW 5.2 billion.</t>
        </is>
      </c>
      <c r="S102" s="41" t="inlineStr">
        <is>
          <t>Music &amp; Fan Entertainment</t>
        </is>
      </c>
      <c r="T102" s="41" t="inlineStr">
        <is>
          <t>Music / Artist Management</t>
        </is>
      </c>
      <c r="U102" s="41" t="inlineStr">
        <is>
          <t>MA-1 그룹이 매수자</t>
        </is>
      </c>
      <c r="V102" s="41" t="inlineStr">
        <is>
          <t>추가지분</t>
        </is>
      </c>
      <c r="W102" s="41" t="inlineStr">
        <is>
          <t>MA② 기존 지분 확대</t>
        </is>
      </c>
      <c r="X102" s="41" t="n"/>
      <c r="Y102" s="40" t="inlineStr">
        <is>
          <t>False</t>
        </is>
      </c>
      <c r="Z102" s="41" t="inlineStr">
        <is>
          <t>MA② 기존 지분 확대</t>
        </is>
      </c>
      <c r="AA102" s="41" t="inlineStr">
        <is>
          <t>편입 후 (매수자 ㈜카카오엔터테인먼트는 ㈜카카오의 연결 종속회사. 옛 ㈜카카오페이지가 2021-03-01 ㈜카카오엠을 흡수합병하고 사명을 바꾼 회사이며, 이담 지분 40%는 이 합병으로 카카오엠에서 승계됨 — DART 20210305000579)</t>
        </is>
      </c>
      <c r="AB102" s="41" t="inlineStr">
        <is>
          <t>완료 (2022-04-29)</t>
        </is>
      </c>
      <c r="AC102" s="41" t="inlineStr">
        <is>
          <t>13,000,000,000원 (보통주 12,500주 × 주당 1,040,000원; 배종한 5,000주 5,200,000,000원 + 이지은 7,500주 7,800,000,000원). 연결 회계상 이전대가는 54,705,160천원(현금 13,105,160천원 + 기존 보유 40% 지분 공정가치 41,600,000천원), 영업권 45,063,992천원</t>
        </is>
      </c>
      <c r="AD102" s="41" t="inlineStr">
        <is>
          <t>원자료와 일치 (13,000,000,000원 ÷ 1,272.3원/USD[2022-04-28 Yahoo Finance KRW=X 종가] = 약 10.2)</t>
        </is>
      </c>
      <c r="AE102" s="41" t="inlineStr">
        <is>
          <t>2022-04-29</t>
        </is>
      </c>
      <c r="AF102" s="41" t="inlineStr">
        <is>
          <t>기준 분류 유지(MA② 기존 지분 확대) + 단계적 경영권 인수: 카카오엔터테인먼트는 거래 직전 이담 지분 40%를 관계기업(지분법)으로 보유(카카오엔터 2021 연결감사보고서 관계기업 목록, 장부금액 12,097,679천원)했고, 이 거래로 52.5%가 되어 처음 지배력을 얻음(2022 연결감사보고서 사업결합 주석). 원자료 정정: 매수자 'Kakao Page Corp.'는 당시 사명 ㈜카카오엔터테인먼트(2021-03 사명 변경). 'Bae Jong Han and others'의 나머지 매도자는 주요주주 이지은(아이유, 7.5%·78억원)으로 확인(DART 20220429001450, 20220830001270).</t>
        </is>
      </c>
      <c r="AG102" s="41" t="inlineStr">
        <is>
          <t>공정위 대규모기업집단 공시로만 드러난 거래이며 보도자료·주요사항보고서는 찾지 못함(매수자·대상 모두 비상장). 카카오엔터 2021 연결감사보고서 약정 주석에 '관계기업인 (주)이담엔터테인먼트의 다른 주주가 보유중인 … 주식 중 … 51%를 소유하도록 하는 수의 주식을 주주간 계약 체결일로부터 2년이 경과한 날로부터 1년이 되는 날까지 … 매도할 것을 청구할 수 있습니다'라는 매도청구권(콜옵션)이 기재돼 있어, 이번 취득은 2020년 초 투자 때 미리 약정한 옵션 행사로 보임(추정: 시기·지분율이 약정과 맞음). 단계 취득으로 기존 40% 지분을 공정가치 41,600,000천원(주당 1,040천원)으로 재측정했으므로 2021년 말 장부금액 12,097,679천원 대비 약 295억원의 재측정 이익이 생겼을 것으로 추정(계산값, 손익 주석 행은 직접 확인 못함). 같은 묶음의 다른 거래(K042 크로스픽쳐스, K067 크로스코믹스 인도)와 직접 관계 없음. 2024년 이후 일부 기사(텐아시아 2024-05 등, 검색 요약으로만 봄)는 아이유 지분을 22.5%로 적지만 DART 20231130001689 공시상 2023-09-08 3%를 처분해 19.5%로 줄었음. 빠진 항목: purpose_quote(2022 거래의 목적 문장 없음), earnings_call_note(실적 자료에 언급 없음).</t>
        </is>
      </c>
      <c r="AH102" s="41" t="inlineStr">
        <is>
          <t>㈜카카오엔터테인먼트(㈜카카오의 자회사, 비상장; 옛 ㈜카카오페이지)</t>
        </is>
      </c>
      <c r="AI102" s="41" t="inlineStr">
        <is>
          <t>미확인 (2022년 추가 취득의 목적을 밝힌 공시·보도자료 없음). 참고: 2020-01 최초 투자 때 "카카오 M은 배종한 대표의 사업 비전에 뜻을 같이하며 지분 투자에 참여해 이담 엔터테인먼트가 카카오 M 산하의 계열회사로서 안정적으로 성장할 수 있도록 지원을 이어간다" (언론 보도, 데일리안 2020-01-06)</t>
        </is>
      </c>
      <c r="AJ102" s="41" t="inlineStr">
        <is>
          <t>카카오엔터테인먼트는 Story(웹툰·웹소설), Music, Media 3개 영업부문을 운영(카카오엔터 2021 연결감사보고서 영업부문 주석). 이담 인수는 Music 부문(아티스트 매니지먼트·음반 제작)에 해당</t>
        </is>
      </c>
      <c r="AK102" s="41" t="inlineStr">
        <is>
          <t>핵심</t>
        </is>
      </c>
      <c r="AL102" s="41" t="inlineStr">
        <is>
          <t>이담은 음반제작·연예인 매니지먼트 회사(이담 감사보고서 회사의 개요)로 카카오엔터 Music 부문과 같은 영역. 그룹 정점 ㈜카카오 기준으로는 콘텐츠 부문의 뮤직 사업에 속해 '인접'(플랫폼에 콘텐츠·IP를 공급하는 회사).</t>
        </is>
      </c>
      <c r="AM102" s="41" t="inlineStr">
        <is>
          <t>3,717,639,848,884원 (㈜카카오엔터테인먼트 연결 총자산, 2021-12-31; 연결감사보고서 20220331003217)</t>
        </is>
      </c>
      <c r="AN102" s="41" t="inlineStr">
        <is>
          <t>22,779,558,711,233원 (㈜카카오 연결 총자산, 2021-12-31; 카카오 2022 사업보고서 20230320001096 요약재무정보의 전기 값)</t>
        </is>
      </c>
      <c r="AO102" s="41" t="inlineStr">
        <is>
          <t>계산: 0.35 (13,000,000,000원 ÷ 카카오엔터 연결 총자산 3,717,639,848,884원, 2021-12-31). 참고: 카카오 연결 총자산 대비 0.057</t>
        </is>
      </c>
      <c r="AP102" s="41" t="inlineStr">
        <is>
          <t>계산: 0.60 (13,000,000,000원 ÷ 카카오엔터 연결 자본총계 2,150,334,913,210원, 2021-12-31)</t>
        </is>
      </c>
      <c r="AQ102" s="41" t="inlineStr">
        <is>
          <t>계산: 39,851,947,255,800원 (㈜카카오 2022-04-28 종가 89,300원[Yahoo Finance 035720.KS, 2021-04 5:1 분할 뒤라 환원 불필요] × 2022-03-31 발행주식총수 446,270,406주[카카오 2022 1분기보고서 20220516002455])</t>
        </is>
      </c>
      <c r="AR102" s="41" t="inlineStr">
        <is>
          <t>인수 주체 총자산·자본은 2021-12-31 카카오엔터 연결감사보고서, 정점 총자산은 카카오 2022 사업보고서의 2021년 말 값, 시가총액은 공정위 공시 직전 거래일 2022-04-28 기준. 주요사항보고서가 없어 비율은 모두 직접 계산.</t>
        </is>
      </c>
      <c r="AS102" s="41" t="inlineStr">
        <is>
          <t>KRX:035720</t>
        </is>
      </c>
      <c r="AT102" s="41" t="inlineStr">
        <is>
          <t>인수 주체 카카오엔터테인먼트와 대상 이담엔터테인먼트가 모두 비상장이라 상장 지배회사 ㈜카카오를 씀. 대상회사 종목코드 없음.</t>
        </is>
      </c>
      <c r="AU102" s="41" t="inlineStr">
        <is>
          <t>2022-04-29 DART 대규모기업집단현황공시 '최대주주등의주식보유변동'(이담엔터테인먼트 제출). 이보다 앞선 인수설 보도는 찾지 못함</t>
        </is>
      </c>
      <c r="AV102" s="41" t="inlineStr">
        <is>
          <t>2019-12: ㈜이담엔터테인먼트 설립(배종한 대표, 2019-12-10 사내이사 취임); 2020-01: 아이유가 이담과 전속계약, 카카오M이 지분 투자에 참여(40%)해 계열회사로 둠(데일리안 2020-01-06; 2020-05-29부터 카카오 기업집단 공시 제출); 2020: 매출 162.0억원·영업이익 21.2억원; 2021-03-01: 카카오페이지가 카카오M 흡수합병(합병기일, 등기 접수 2021-03-02), 이담 지분 40%가 카카오엔터테인먼트로 승계; 2021-08: 이담이 서울 송파구 방이동 토지·건물을 83억원에 취득(취득목적 '사무공간 확보', 2020말 자산총액 대비 54.53%); 2021: 매출 294.6억원·영업이익 49.3억원, 카카오엔터 장부상 관계기업(40%, 12,097,679천원); 2021-12-31: 카카오엔터가 다른 주주에게 51%까지 매도를 청구할 수 있는 주주간 계약 기재</t>
        </is>
      </c>
      <c r="AW102" s="41" t="inlineStr">
        <is>
          <t>2022-04-29: 카카오엔터 52.5% 확보, 종속기업 편입(영업권 45,063,992천원); 2022-04-29: 배종한 대표이사 선임, 기타비상무이사 임장렬·김지나 선임(등기 2022-05-02); 2022: 매출 484.4억원·영업이익 69.4억원, 본사 서울 강남구 테헤란로; 2023-09-08: 이지은(아이유) 지분 3% 처분, 22.5%→19.5%; 2023: 본사가 서울 송파구 위례성대로로 바뀜(2023 감사보고서 기준), 카카오엔터 연결에서 이담 현금창출단위 영업권 손상 25,086,100천원, 매출 462.4억원·영업이익 43.3억원; 2024: 영업권 추가 손상 11,955,264천원(기말 잔액 8,022,628천원), 매출 749.6억원·영업이익 61.9억원, 본사 서울 송파구 백제고분로(2024 감사보고서 기준), 배종한 대표 유지; 2025: 매출 542.4억원·영업이익 53.7억원, 영업권 추가 손상 없음; 2025-12-31: 카카오엔터 지분 52.5% 유지(비지배지분 47.5%)</t>
        </is>
      </c>
      <c r="AX102" s="41" t="inlineStr">
        <is>
          <t>있음 (2023년 영업권 손상 25,086,100천원, 카카오엔터 2023 연결감사보고서 20240329003124; 2024년 영업권 손상 11,955,264천원, 카카오엔터 2024 연결감사보고서 20250328002113; 누적 37,041,364천원으로 최초 영업권 45,063,992천원의 약 82%). 2025년에는 추가 손상 없음(이담 영업권 기초·기말 8,022,628천원, 카카오엔터 2025 연결감사보고서 20260327001465). 카카오 연결 수준에서는 부문 단위 현금창출단위로 관리돼 별도 식별 불가</t>
        </is>
      </c>
      <c r="AY102" s="41" t="inlineStr">
        <is>
          <t>수집·검토 기록에 인수 뒤 손상이 적혀 있음</t>
        </is>
      </c>
      <c r="AZ102" s="41" t="inlineStr">
        <is>
          <t>2020: 16,200,306,617원; 2021: 29,455,323,320원</t>
        </is>
      </c>
      <c r="BA102" s="41" t="inlineStr">
        <is>
          <t>2022: 48,435,989,136원; 2023: 46,244,415,845원; 2024: 74,955,172,538원; 2025: 54,240,315,188원</t>
        </is>
      </c>
      <c r="BB102" s="41" t="inlineStr">
        <is>
          <t>2020: 2,124,916,825원; 2021: 4,931,688,895원</t>
        </is>
      </c>
      <c r="BC102" s="41" t="inlineStr">
        <is>
          <t>2022: 6,938,986,908원; 2023: 4,333,785,640원; 2024: 6,192,291,634원; 2025: 5,365,820,288원</t>
        </is>
      </c>
      <c r="BD102" s="41" t="inlineStr">
        <is>
          <t>㈜이담엔터테인먼트 별도 재무제표, K-IFRS, 12월 결산, '영업수익'과 '영업이익'. 출처: 이담 감사보고서 2021(20220407000721, 2020 비교값 포함), 2022(20230330000683), 2024(20250328000760, 2023 비교값 포함), 2025(20260402002444). 카카오엔터 2024·2025 연결감사보고서의 종속기업 요약재무(매출 74,955,173천원, 54,240,315천원)와 일치</t>
        </is>
      </c>
      <c r="BE102" s="41" t="inlineStr">
        <is>
          <t>미확인 (카카오 2022년 2분기 실적 보도자료 2022-08-04와 3분기 보도자료 2022-11-03의 뮤직 부문 설명에 이담·아이유 언급 없음. 3분기 자료는 '뮤직 매출은 전 분기 대비 20%, 전년 동기 대비 27% 증가한 2,502억 원'으로만 기재. 카카오 IR에는 어닝콜 녹취가 없음)</t>
        </is>
      </c>
      <c r="BF102" s="40" t="inlineStr">
        <is>
          <t>부분</t>
        </is>
      </c>
      <c r="BG102" s="40" t="inlineStr">
        <is>
          <t>2026-10-31</t>
        </is>
      </c>
    </row>
    <row r="103" ht="72" customHeight="1">
      <c r="A103" s="40" t="inlineStr">
        <is>
          <t>K070</t>
        </is>
      </c>
      <c r="B103" s="40" t="inlineStr">
        <is>
          <t>Kakao</t>
        </is>
      </c>
      <c r="C103" s="40" t="inlineStr">
        <is>
          <t>2022-04-29</t>
        </is>
      </c>
      <c r="D103" s="41" t="inlineStr">
        <is>
          <t>Lionheart Studio Co.,Ltd.</t>
        </is>
      </c>
      <c r="E103" s="40" t="n">
        <v>52</v>
      </c>
      <c r="F103" s="40" t="inlineStr">
        <is>
          <t>False</t>
        </is>
      </c>
      <c r="G103" s="40" t="n"/>
      <c r="H103" s="40" t="inlineStr">
        <is>
          <t>MA⑦</t>
        </is>
      </c>
      <c r="I103" s="40" t="inlineStr">
        <is>
          <t>MA②</t>
        </is>
      </c>
      <c r="J103" s="40" t="inlineStr">
        <is>
          <t>변경</t>
        </is>
      </c>
      <c r="K103" s="40" t="inlineStr">
        <is>
          <t>있음</t>
        </is>
      </c>
      <c r="L103" s="40" t="inlineStr">
        <is>
          <t>기타</t>
        </is>
      </c>
      <c r="M103" s="40" t="inlineStr">
        <is>
          <t>편입 후</t>
        </is>
      </c>
      <c r="N103" s="40" t="inlineStr">
        <is>
          <t>Announced</t>
        </is>
      </c>
      <c r="O103" s="42" t="n">
        <v>33.68</v>
      </c>
      <c r="P103" s="41" t="inlineStr">
        <is>
          <t>-</t>
        </is>
      </c>
      <c r="Q103" s="41" t="inlineStr">
        <is>
          <t>-</t>
        </is>
      </c>
      <c r="R103" s="41" t="inlineStr">
        <is>
          <t>An unknown buyer agreed to acquire unknown minority stake in Lion Heart Studio Co., Ltd. for KRW 42.8 billion on April 29, 2022.</t>
        </is>
      </c>
      <c r="S103" s="41" t="inlineStr">
        <is>
          <t>Gaming &amp; Sport</t>
        </is>
      </c>
      <c r="T103" s="41" t="inlineStr">
        <is>
          <t>Game Development / Operating</t>
        </is>
      </c>
      <c r="U103" s="41" t="inlineStr">
        <is>
          <t>MA-5 매수자 미기재</t>
        </is>
      </c>
      <c r="V103" s="41" t="n"/>
      <c r="W103" s="41" t="inlineStr">
        <is>
          <t>MA⑦ 매수자 미기재</t>
        </is>
      </c>
      <c r="X103" s="41" t="n"/>
      <c r="Y103" s="40" t="inlineStr">
        <is>
          <t>False</t>
        </is>
      </c>
      <c r="Z103" s="41" t="inlineStr">
        <is>
          <t>MA② 기존 지분 확대</t>
        </is>
      </c>
      <c r="AA103" s="41" t="inlineStr">
        <is>
          <t>편입 후 (매수자 ㈜카카오게임즈는 거래 당시 ㈜카카오가 33,730,000주(약 42.98%, 계산: 2022-03-31 발행주식 78,472,521주 기준)를 보유한 연결 종속회사. 대상 라이온하트는 2021-11 K063 계약으로 이미 카카오게임즈 연결 종속회사. 2026-06-19 카카오 연결 제외)</t>
        </is>
      </c>
      <c r="AB103" s="41" t="inlineStr">
        <is>
          <t>완료 (2022-06-30 총 매매대금 확정·잔금 수령·주식 이전; 선급금 2022-05-02)</t>
        </is>
      </c>
      <c r="AC103" s="41" t="inlineStr">
        <is>
          <t>118,712,857,131원 (22,209주, 주당 약 5,345,259원 계산 — K063과 같은 단가; 선급금 42,485,622,822원 2022-05-02 + 잔금 76,227,234,309원 2022-06-30). 외부평가(회계법인 베율) 범위 105,199~134,007백만원</t>
        </is>
      </c>
      <c r="AD103" s="41" t="inlineStr">
        <is>
          <t>93.31 (118,712,857,131원 ÷ 1,272.29원/달러, Yahoo Finance KRW=X 2022-04-29 종가; 종결일 2022-06-30 1,301.73원 기준이면 91.20). 원자료 33.68은 선급금(42,485,622,822원 ≈ 33.39)만 반영한 값이라 원자료와 불일치</t>
        </is>
      </c>
      <c r="AE103" s="41" t="inlineStr">
        <is>
          <t>2022-04-29 (위메이드 이사회 결의·거래소 공시)</t>
        </is>
      </c>
      <c r="AF103" s="41" t="inlineStr">
        <is>
          <t>분류 수정: MA⑦ 매수자 미기재 → MA② 기존 지분 확대. 매수자는 ㈜카카오게임즈다 — 위메이드 정정 주요사항보고서(20220721000300)의 거래상대방 '카카오게임즈', 라이온하트 주식보유 변동 공시(20220630000968)의 카카오게임즈 +22,209주·118,712,857천원. 카카오게임즈는 K063 계약(2021-11)으로 이미 라이온하트를 연결 지배하고 있었으므로(2021 사업보고서 사업결합) 지배 중인 회사의 추가 지분 매입이며, 그룹 지분은 51.95%→54.95%. 매도자 위메이드가 2021-11 주주간 계약상 공동매도권(동반매도권)을 행사한 거래로 가격은 K063과 같은 성과 연동 방식으로 확정됐다. 금액 수정: 원자료 value 33.68(설명란 'KRW 42.8 billion')은 2022-05-02 선급금(공시 42,485,622,822원, '약 425억원')만 반영했고 확정 총액은 118,712,857,131원(USD 93.31백만). 설명란 42.8bn은 공시 선급금(424.9억원)과도 약간 다르다. 상태 수정: Announced → 완료(2022-06-30). 처분주식수도 최초 공시 22,599주에서 22,209주(2.99%)로 정정됨. 설명란 'unknown minority stake'는 2.99%</t>
        </is>
      </c>
      <c r="AG103" s="41" t="inlineStr">
        <is>
          <t>K063(KGE의 라이온하트 30.37% 1,204,073백만원 인수)과 같은 날(2022-06-30) 종결된 같은 인수의 부속 거래 — 매수자(카카오게임즈 본체 vs KGE)·매도자(위메이드 vs 김재영 외 16명)·금액이 달라 이중 집계는 아니다. 위메이드는 2018년 약 50억원(상환전환우선주 53,578주)을 투자해 일부(22,209주)를 1,187억원에 회수했고 31,369주(4.23%, 무상증자 후 3,168,269주)를 계속 보유한다(2025말 라이온하트 감사보고서). 카카오게임즈 별도 장부의 라이온하트 직접 보유분(24.6%, 취득원가 140,938,153천원 = 이 거래 118,713백만원 + 기존 21.58% 분 약 22,225백만원, 계산)은 2025말까지 손상이 없다. 매수자 측(카카오게임즈) 공시는 따로 없다(규모 미달로 보임 — 추정). 대상회사의 인수 전후 실적·사건·영업권 손상은 K063과 같다. 조사 한계는 K063과 같다.</t>
        </is>
      </c>
      <c r="AH103" s="41" t="inlineStr">
        <is>
          <t>㈜카카오게임즈 (카카오 자회사, 코스닥 상장; 위메이드 정정 공시 20220721000300의 거래상대방)</t>
        </is>
      </c>
      <c r="AI103" s="41" t="inlineStr">
        <is>
          <t>"공동매도권 행사를 통한 투자자금 회수" (매도자 위메이드 공시 20220429900838의 처분목적) — 매수자 카카오게임즈의 취득 목적 공시·보도는 찾지 못함</t>
        </is>
      </c>
      <c r="AJ103" s="41" t="inlineStr">
        <is>
          <t>PC·모바일 게임 퍼블리싱과 골프·무선통신기기(2021 연결매출 1,012,481백만원: 모바일게임 762,901·PC게임 107,069·골프 115,680·무선통신기기 26,831백만원 — 카카오게임즈 2023 사업보고서 3개년 표)</t>
        </is>
      </c>
      <c r="AK103" s="41" t="inlineStr">
        <is>
          <t>핵심</t>
        </is>
      </c>
      <c r="AL103" s="41" t="inlineStr">
        <is>
          <t>라이온하트는 카카오게임즈 주력 매출원 '오딘'의 개발사로 게임 퍼블리싱과 같은 영역(이미 연결 지배 중인 개발 자회사 지분 추가). 그룹 정점 ㈜카카오 기준으로는 콘텐츠 부문(2021 매출 2,895,891백만원, 47.2%) 안의 게임 사업이라 인접 영역</t>
        </is>
      </c>
      <c r="AM103" s="41" t="inlineStr">
        <is>
          <t>4,305,011,873,994원 (카카오게임즈 연결, 2021-12-31 — 20220624900548 '최근 사업연도말 자산총액', 2022 사업보고서 요약재무 4,305,012백만원)</t>
        </is>
      </c>
      <c r="AN103" s="41" t="inlineStr">
        <is>
          <t>22,779,558,711,233원 (㈜카카오 연결, 2021-12-31 — 카카오 2021 사업보고서 20220321001331; 2024-03 재작성 정정 전 원래 값)</t>
        </is>
      </c>
      <c r="AO103" s="41" t="inlineStr">
        <is>
          <t>계산: 2.76 (118,712,857,131원 ÷ 4,305,011,873,994원). 매수자 측 공시 없음. 참고: 매도자 위메이드 공시상 총자산대비 11.56·자기자본대비 18.44</t>
        </is>
      </c>
      <c r="AP103" s="41" t="inlineStr">
        <is>
          <t>계산: 4.82 (118,712,857,131원 ÷ 카카오게임즈 자기자본 2,464,463,991,814원 — 2021말 연결 자본총액에 공시일까지 자본 변동 반영, 20220624900548)</t>
        </is>
      </c>
      <c r="AQ103" s="41" t="inlineStr">
        <is>
          <t>계산: 4,700,504,007,900원 (카카오게임즈 2022-04-28 종가 59,900원 × 2022-03-31 발행주식총수 78,472,521주 — 1분기보고서 20220516001053)</t>
        </is>
      </c>
      <c r="AR103" s="41" t="inlineStr">
        <is>
          <t>금액은 위메이드 공시(2022-04-29 최초, 2022-06-30 주요사항보고서·2022-07-21 정정). 카카오게임즈 총자산·자기자본은 2022-06-24 KGE 출자 공시, 카카오 총자산은 2021 사업보고서, 시가총액은 Yahoo 293490.KQ 2022-04-28 종가와 1분기보고서 주식수, 환율 Yahoo KRW=X 2022-04-29</t>
        </is>
      </c>
      <c r="AS103" s="41" t="inlineStr">
        <is>
          <t>KOSDAQ:293490</t>
        </is>
      </c>
      <c r="AT103" s="41" t="inlineStr">
        <is>
          <t>매수자 카카오게임즈가 코스닥 상장사. 매도자 위메이드는 KOSDAQ:112040(처분이익 반응 분석 가능). 대상 라이온하트 비상장. 매수자 측 공시가 없고 금액이 시가총액의 2.5%(계산)라 카카오게임즈 주가 이벤트로는 약함</t>
        </is>
      </c>
      <c r="AU103" s="41" t="inlineStr">
        <is>
          <t>2022-04-29: 위메이드 거래소 공시 '타법인주식및출자증권처분결정'(20220429900838, 상대방 미기재). 매수자 이름은 2022-06-30 위메이드 주요사항보고서(20220630000991, 2022-07-21 정정 20220721000300)와 라이온하트 주식보유 변동 공시(20220630000968)에서 처음 드러남</t>
        </is>
      </c>
      <c r="AV103" s="41" t="inlineStr">
        <is>
          <t>2018-05: 김재영('블레이드 for Kakao' 개발, 대한민국 게임대상) 등이 라이온하트스튜디오 설립; 2018: 카카오게임즈 상환전환우선주 투자(2018말 공정가치 5,134,276천원)·위메이드 약 50억원 투자(상환전환우선주 53,578주); 2020-05: 카카오게임즈와 모바일 MMORPG '오딘: 발할라 라이징' 퍼블리싱 계약; 2020: 카카오게임즈 추가 취득(13,892백만원)으로 보통주 72,000주+우선주 88,022주=160,022주(21.58%) 관계기업 편입; 2020 실적(K-IFRS 재작성·미감사): 매출 없음, 영업이익 −7,045백만원, 순손실 −25,379백만원(과거회계기준 공시값: 매출 3,065백만원·순손실 −2,834백만원); 2021-06: 오딘 국내 출시 → 2021 매출 232,585백만원·영업이익 215,344백만원(상환전환우선주 평가손실 등으로 순손실 −150,710백만원); 2021-10-29: KGE 이사회 인수 결의; 2021-11-01: KGE 30.37% 인수 계약(K063) — 위메이드(지분 약 7%)도 이번 계약과 같은 조건의 풋옵션을 보장받았다고 밝힘(데일리안; 공동매도권은 위메이드 2022-04-29 공시의 처분 근거); 2022-04: 상환전환우선주 141,600주 전부 보통주 전환(위메이드 공시)</t>
        </is>
      </c>
      <c r="AW103" s="41" t="inlineStr">
        <is>
          <t>2022-05-02: 위메이드 선급금 42,486백만원 수령; 2022-06-30: 총 매매대금 118,713백만원 확정·잔금 76,227백만원 수령, 카카오게임즈 182,231주(24.57%) — K063과 함께 그룹 54.95%; 이후 사건은 K063과 같음: 2022-07-14 무상증자 100:1, 2022-08-18 김재영 등 카카오게임즈 신주 재투자, 2022-09-30 상장 신청·2022-10-13 철회, 2023·2025 연결 영업권 손상(142,955·43,993백만원), 2025-05 라이온하트 김범 아트 총괄 이사·이준석 CTO 퇴임(MTN 2025-05-30), 2025 결산 배당 99,994백만원 제안, 2026-03-25 카카오게임즈 제3자배정 유상증자·전환사채 발행 결정과 최대주주 ㈜카카오의 구주 매매계약(상대방 엘트리플에이인베스트먼트 유한회사 — LY주식회사가 최대출자자인 사모투자 합자회사의 투자목적회사, 20260325000002), 2026-06-19 카카오게임즈 최대주주 변경(㈜카카오 37.93%→14.68%, 엘트리플에이 33.43%; 20260619900968) → 카카오 연결 제외(카카오게임즈 그룹 54.95% 유지), 2026-06-22 카카오게임즈 대표 한상우 → 김태환·이시우 공동대표(20260622900255); 위메이드는 4.23% 계속 보유(2025말)</t>
        </is>
      </c>
      <c r="AX103" s="41" t="inlineStr">
        <is>
          <t>있음 — (1) 카카오게임즈 연결 영업권(라이온하트 현금창출단위): 2023 142,955,025천원, 2025 43,993,403천원 손상 → 1,258,640,762천원이 2025말 1,071,692,334천원(2022·2024 손상 없음; 2023 사업보고서 20240320002052, 2025 사업보고서 20260318001659). (2) 카카오게임즈 별도: 라이온하트 30.37%를 보유한 KGE 투자주식 손상 2023 488,164,621천원, 2024 90,961,102천원, 2025 146,596,715천원(KGE는 다른 종속·관계기업도 보유하므로 전액이 라이온하트 몫은 아님 — 추정: 주된 자산이 라이온하트 지분이라 대부분 그 가치 하락 반영). 카카오게임즈 직접 보유 라이온하트 24.6%(140,938,153천원)는 2025말까지 손상 없음</t>
        </is>
      </c>
      <c r="AY103" s="41" t="inlineStr">
        <is>
          <t>수집·검토 기록에 인수 뒤 손상이 적혀 있음</t>
        </is>
      </c>
      <c r="AZ103" s="41" t="inlineStr">
        <is>
          <t>2019: 없음(매출 0 — 과거회계기준 공시값, 순손실 −3,270백만원); 2020: 0(K-IFRS 재작성, 미감사) / 3,065백만원(과거회계기준 공시값) (참고 발표 연도 2021: 232,585백만원)</t>
        </is>
      </c>
      <c r="BA103" s="41" t="inlineStr">
        <is>
          <t>2022: 201,809백만원; 2023: 118,326백만원; 2025(최근): 85,658백만원 (참고 2024: 91,988백만원)</t>
        </is>
      </c>
      <c r="BB103" s="41" t="inlineStr">
        <is>
          <t>2019: 미확인(공시는 순이익만: −3,270백만원 과거회계기준, 위메이드 공시 −3,770백만원); 2020: −7,045백만원(K-IFRS 재작성, 미감사) (참고 2021: 215,344백만원)</t>
        </is>
      </c>
      <c r="BC103" s="41" t="inlineStr">
        <is>
          <t>2022: 165,266백만원; 2023: 71,849백만원; 2025(최근): 17,555백만원 (참고 2024: 38,058백만원)</t>
        </is>
      </c>
      <c r="BD103" s="41" t="inlineStr">
        <is>
          <t>라이온하트 별도 K-IFRS(종속기업 없음), 12월 결산, 영업수익=게임매출. 2021~2025는 각 연도 감사보고서(20220331003121, 20230324000430, 20240329002312, 20250328002194, 20260327000182). 2020은 2021 감사보고서의 비교수치(K-IFRS 전환, '감사받지 않은 재무제표'), 2019·2020 과거회계기준 값은 KGE 인수 공시(20211101900144) 요약재무. 2019 K-IFRS 수치는 없음(위메이드 2022 공시는 2019 자산 5,734·순손실 3,770백만원으로 KGE 공시와 다름 — 두 값 모두 기재). 인수 후 첫 2개 연도는 지분 이전 완료(2022-06-30) 기준 2022·2023으로 잡았고, 회계상 지배력은 2021-11부터라 2021년 11~12월 매출 63,870백만원이 카카오게임즈 연결에 들어감</t>
        </is>
      </c>
      <c r="BE103" s="41" t="inlineStr">
        <is>
          <t>2021-11-01 보도자료(데일리안 재인용): 조계현 대표 "우수한 개발력과 인재를 갖춘 라이온하트 스튜디오와 시작과 성장을 함께 할 수 있어 매우 기쁘다", 중국 제외 오딘 글로벌 판권 확보; 2022-08-03 2분기 실적(MTN): 연결 영업이익 810억원(+900.2%) 사상 최대, 회사 측 '라이온하트 연내 IPO 가능'(제목, 직접 인용 없음); 2022-10 상장 철회(비즈한국): 시장 상황으로 적정 가치 평가 곤란, 회사 측 "내년 3월까지 유효기간이 남았다"; 2022-11-02 3분기 컨퍼런스콜(딜사이트 2022-11-03): 조혁민 CFO, 공모 철회 뒤 김재영 대표 등의 풋옵션에 대해 "옵션을 행사할 수 있는 상황이 아니라고 명확하게 말씀드린다", 조계현 대표 상장 일정 "현재도 일정은 결정된 바 없다"; 2023-05-03 1분기 컨퍼런스콜(이투데이): 조계현 대표, 오딘 트래픽 감소에 "다만 중상급 이상의 진성 유저의 이탈은 없었고, 이를 계기로 일정 수준 이상 코어 유저층은 더 증가한 것으로 판단하고 있다"; 2023-08-02 2분기 컨퍼런스콜(뉴스토마토, '카카오게임즈 관계자'): 오딘 "기존처럼 4~6주 간격의 주요 콘텐츠 업데이트를 진행하며 성과를 이어갈 계획"; 2025-07-03 MTN(분석 기사): IPO 무산 시 김재영 지분 전량 매수 의무(풋백)를 카카오게임즈 재무 여력이 감당하기 어렵다는 관측; 2026-03-25 뉴시스: LY 자금 유입으로 라이온하트 IPO 재추진 가능성 거론</t>
        </is>
      </c>
      <c r="BF103" s="40" t="inlineStr">
        <is>
          <t>완료</t>
        </is>
      </c>
      <c r="BG103" s="40" t="inlineStr">
        <is>
          <t>2026-10-26</t>
        </is>
      </c>
    </row>
    <row r="104" ht="72" customHeight="1">
      <c r="A104" s="40" t="inlineStr">
        <is>
          <t>K071</t>
        </is>
      </c>
      <c r="B104" s="40" t="inlineStr">
        <is>
          <t>Kakao</t>
        </is>
      </c>
      <c r="C104" s="40" t="inlineStr">
        <is>
          <t>2023-01-16</t>
        </is>
      </c>
      <c r="D104" s="41" t="inlineStr">
        <is>
          <t>Voithru Co., Ltd.</t>
        </is>
      </c>
      <c r="E104" s="40" t="n">
        <v>79</v>
      </c>
      <c r="F104" s="40" t="inlineStr">
        <is>
          <t>False</t>
        </is>
      </c>
      <c r="G104" s="40" t="n"/>
      <c r="H104" s="40" t="inlineStr">
        <is>
          <t>MA①</t>
        </is>
      </c>
      <c r="I104" s="40" t="inlineStr">
        <is>
          <t>MA①</t>
        </is>
      </c>
      <c r="J104" s="40" t="inlineStr">
        <is>
          <t>같음</t>
        </is>
      </c>
      <c r="K104" s="40" t="inlineStr">
        <is>
          <t>식별 불가</t>
        </is>
      </c>
      <c r="L104" s="40" t="inlineStr">
        <is>
          <t>일치</t>
        </is>
      </c>
      <c r="M104" s="40" t="inlineStr">
        <is>
          <t>편입 후</t>
        </is>
      </c>
      <c r="N104" s="40" t="inlineStr">
        <is>
          <t>Effective</t>
        </is>
      </c>
      <c r="O104" s="42" t="n">
        <v>16.13</v>
      </c>
      <c r="P104" s="41" t="inlineStr">
        <is>
          <t>Kakao Piccoma Corp.</t>
        </is>
      </c>
      <c r="Q104" s="41" t="inlineStr">
        <is>
          <t>-</t>
        </is>
      </c>
      <c r="R104" s="41" t="inlineStr">
        <is>
          <t>Kakao Piccoma Corp. acquired 70% stake in Voithru Co., Ltd for KRW 20 billion effective December 2022.</t>
        </is>
      </c>
      <c r="S104" s="41" t="inlineStr">
        <is>
          <t>Story IP Platforms</t>
        </is>
      </c>
      <c r="T104" s="41" t="inlineStr">
        <is>
          <t>Story / Webtoon / Web Novel Platform</t>
        </is>
      </c>
      <c r="U104" s="41" t="inlineStr">
        <is>
          <t>MA-1 그룹이 매수자</t>
        </is>
      </c>
      <c r="V104" s="41" t="inlineStr">
        <is>
          <t>과반 인수(≥50%)</t>
        </is>
      </c>
      <c r="W104" s="41" t="inlineStr">
        <is>
          <t>MA① 경영권 인수</t>
        </is>
      </c>
      <c r="X104" s="41" t="n"/>
      <c r="Y104" s="40" t="inlineStr">
        <is>
          <t>False</t>
        </is>
      </c>
      <c r="Z104" s="41" t="inlineStr">
        <is>
          <t>MA① 경영권 인수</t>
        </is>
      </c>
      <c r="AA104" s="41" t="inlineStr">
        <is>
          <t>편입 후 (매수자 Kakao Piccoma Corp.는 ㈜카카오의 연결 종속회사, 카카오 2022 사업보고서 연결대상 종속회사 현황에 '의결권의 과반수를 소유'로 기재)</t>
        </is>
      </c>
      <c r="AB104" s="41" t="inlineStr">
        <is>
          <t>완료 (2022-12-01; 공정위 대규모기업집단현황공시[연1회공시, 20230531000677] 회사개요의 보이스루 계열편입일 2022.12.01. 카카오 2022 사업보고서 연결 주석에도 '당기 중 지배력 획득을 통한 종속기업으로 편입')</t>
        </is>
      </c>
      <c r="AC104" s="41" t="inlineStr">
        <is>
          <t>21,099,315,000원 (㈜보이스루 외 1개사[자회사 Voithru Japan 포함] 지분 72.0% 취득 이전대가, 전액 현금; 카카오 2022 사업보고서 연결 사업결합 주석, 매수가격배분 잠정). 보도상 금액은 약 200억원·지분 70%</t>
        </is>
      </c>
      <c r="AD104" s="41" t="inlineStr">
        <is>
          <t>원자료와 일치 (21,099,315,000원 ÷ 1,260.3원/USD[2022-12-30 Yahoo Finance KRW=X 종가] = 약 16.7, 원자료 16.13 대비 +3.8%. 보도값 200억원 기준으로는 약 16.2)</t>
        </is>
      </c>
      <c r="AE104" s="41" t="inlineStr">
        <is>
          <t>2023-01-16 (공식 발표 없음, 최초 보도일)</t>
        </is>
      </c>
      <c r="AF104" s="41" t="inlineStr">
        <is>
          <t>기준 분류 유지(MA① 경영권 인수): 카카오 2022 사업보고서 사업결합 주석에 취득 지분율 72.0%, 이전대가가 현금만으로 구성(기존 보유 지분의 공정가치 항목 없음)돼 사전 지분 없이 이 거래로 처음 지배력을 얻은 것으로 판단. 원자료 지분율 70%는 보도값이며 공시상 연말 지분율은 72.0%. 원자료 날짜 2023-01-16은 언론 보도일이고 실제 취득은 2022년 12월(원자료 설명란 'effective December 2022'와 일치).</t>
        </is>
      </c>
      <c r="AG104" s="41" t="inlineStr">
        <is>
          <t>공식 발표·보도자료가 없고 2023-01-16 매일경제(영문 Pulse, Daum 게재) 보도로 처음 알려짐. 보이스루는 DART 고유번호 01718355로 감사보고서는 없고 공정위 대규모기업집단현황공시(2023-02부터)와 지급수단 공시만 있음. 연1회공시의 손익현황으로 FY2022~2025 실적을 확인했고, 2020·2021 실적은 찾지 못함. Kakao Piccoma는 일본 비상장사라 DART 감사보고서가 없어 개별 손상 여부 확인 불가. 픽코마 지분율은 2022년 말 72.0% → 2023년 지정일 74.70% → 2024년 말 95.1% → 2026년 지정일 96.77%로 늘었고, 2024년 자본금·자본총계가 크게 늘어 증자(픽코마 참여로 보임)가 있었음. 같은 묶음 다른 거래와 직접 관계 없음. 빠진 항목: 2020·2021 실적, earnings_call_note, purpose_quote의 회사 공식 문장.</t>
        </is>
      </c>
      <c r="AH104" s="41" t="inlineStr">
        <is>
          <t>Kakao Piccoma Corp.(㈜카카오의 일본 자회사, 비상장; 옛 Kakao Japan)</t>
        </is>
      </c>
      <c r="AI104" s="41" t="inlineStr">
        <is>
          <t>"for potential synergistic benefits in the advance of its cartoon and webtoon content business into Japan, France and other major markets" (언론 보도, 매일경제 영문판 2023-01-16, 회사 공식 문장 아님)</t>
        </is>
      </c>
      <c r="AJ104" s="41" t="inlineStr">
        <is>
          <t>일본 디지털 만화·웹툰 플랫폼 '픽코마' 운영(카카오 2022 사업보고서 종속회사 업종 '소프트웨어개발 및 정보서비스업'; 2022년 매출 531,245,094천원)</t>
        </is>
      </c>
      <c r="AK104" s="41" t="inlineStr">
        <is>
          <t>인접</t>
        </is>
      </c>
      <c r="AL104" s="41" t="inlineStr">
        <is>
          <t>보이스루는 웹툰·웹소설·영상 번역 플랫폼(MINGLO 등) 회사로, 픽코마가 유통하는 웹툰을 현지어로 옮기는 공급 단계에 있어 같은 가치사슬의 인접 영역. 그룹 정점 ㈜카카오 기준으로도 콘텐츠(스토리) 사업을 받치는 인접 영역.</t>
        </is>
      </c>
      <c r="AM104" s="41" t="inlineStr">
        <is>
          <t>816,102,599천원 (Kakao Piccoma Corp. 총자산, 2021-12-31, 원화 환산; 카카오 2022 사업보고서 주요 종속회사 요약재무 전기 값). 참고: 2022-12-31 826,467,141천원</t>
        </is>
      </c>
      <c r="AN104" s="41" t="inlineStr">
        <is>
          <t>22,779,558,711,233원 (㈜카카오 연결 총자산, 2021-12-31; 카카오 2022 사업보고서 20230320001096 요약재무정보의 전기 값)</t>
        </is>
      </c>
      <c r="AO104" s="41" t="inlineStr">
        <is>
          <t>계산: 2.59 (21,099,315천원 ÷ Kakao Piccoma 총자산 816,102,599천원, 2021-12-31). 참고: 카카오 연결 총자산 대비 0.093</t>
        </is>
      </c>
      <c r="AP104" s="41" t="inlineStr">
        <is>
          <t>계산: 3.01 (21,099,315천원 ÷ Kakao Piccoma 자본 700,051,377천원, 2021-12-31)</t>
        </is>
      </c>
      <c r="AQ104" s="41" t="inlineStr">
        <is>
          <t>계산: 27,616,268,718,000원 (㈜카카오 2023-01-13 종가 62,000원[Yahoo Finance 035720.KS] × 2022-12-31 발행주식총수 445,423,689주[카카오 2022 사업보고서])</t>
        </is>
      </c>
      <c r="AR104" s="41" t="inlineStr">
        <is>
          <t>주요사항보고서가 없어 모두 직접 계산. 인수 주체 규모는 카카오 2022 사업보고서의 주요 종속회사 요약재무(원화 환산) 중 2021년 말 값, 시가총액은 최초 보도일 2023-01-16 직전 거래일 2023-01-13 기준(실제 취득은 2022-12).</t>
        </is>
      </c>
      <c r="AS104" s="41" t="inlineStr">
        <is>
          <t>KRX:035720</t>
        </is>
      </c>
      <c r="AT104" s="41" t="inlineStr">
        <is>
          <t>인수 주체 Kakao Piccoma와 대상 보이스루가 모두 비상장이라 상장 지배회사 ㈜카카오를 씀. 대상회사 종목코드 없음. 취득일(2022-12)과 최초 보도일(2023-01-16)이 달라 이벤트일 선택에 주의.</t>
        </is>
      </c>
      <c r="AU104" s="41" t="inlineStr">
        <is>
          <t>2023-01-16 매일경제(영문 Pulse, Daum 게재) 보도. 카카오 측 공시·보도자료는 찾지 못함</t>
        </is>
      </c>
      <c r="AV104" s="41" t="inlineStr">
        <is>
          <t>2018-08: ㈜보이스루 설립(대표 이상헌, 서울 강남, 콘텐츠 번역·현지화; 크리에이터용 자메이크·기업용 파노플레이·MINGLO 운영); 2020-07: 일본 자회사 Voithru Japan 설립; 2021-06: 해시드·티비티·KB인베스트먼트로부터 시리즈B 60억원 투자 유치(넥스트유니콘 보도); 2022(인수 연도): 매출 5,419백만원, 영업손실 5,559백만원, 당기순손실 5,146백만원(개별회사, 공정위 연1회공시); 2022: 누적 번역 콘텐츠 30만 건·파트너 150곳 이상(보도); 2022: 픽코마 매출 531,245,094천원으로 일본·프랑스 등 해외 웹툰 사업 확장 중</t>
        </is>
      </c>
      <c r="AW104" s="41" t="inlineStr">
        <is>
          <t>2022-12-01: Kakao Piccoma가 보이스루와 Voithru Japan 지분 72.0% 취득, 카카오 계열 편입(이전대가 21,099,315천원, 잠정 영업권 16,816,930천원); 2023-01-16: 인수 사실 첫 보도(매일경제 영문판); 2023-05(2023년 지정일 기준): 픽코마 지분 74.70%(1,870,571주/2,504,253주), 대표 이상헌 15.76%; 2023: 매출 8,646백만원·영업손실 4,998백만원, 자본총계 312백만원으로 감소; 2024: 자본금 222,422천원→1,293,771천원, 자본총계 5,753백만원으로 증가(증자로 보임), 2024-12-31 픽코마 지분 95.1%; 2024: 매출 12,513백만원·영업손실 1,764백만원; 2025: 매출 16,682백만원·영업이익 357백만원으로 흑자 전환; 2026-05(2026년 지정일 기준): 픽코마 지분 96.77%, 이상헌 2.22%, 대표 이상헌 유지(대표 교체 없음). 합병·매각·사명 변경은 확인되지 않음</t>
        </is>
      </c>
      <c r="AX104" s="41" t="inlineStr">
        <is>
          <t>확인 안 됨 (카카오 2022·2023·2024 사업보고서 연결주석까지 봄. 카카오는 영업권을 영업부문 수준 현금창출단위로 관리해 보이스루 몫을 따로 식별할 수 없고, Kakao Piccoma는 일본 비상장사라 DART 감사보고서 없음)</t>
        </is>
      </c>
      <c r="AY104" s="41" t="inlineStr">
        <is>
          <t>카카오가 영업권을 영업부문 단위로 관리하고 Kakao Piccoma는 일본 비상장사라 보이스루 몫을 알 수 없음</t>
        </is>
      </c>
      <c r="AZ104" s="41" t="inlineStr">
        <is>
          <t>2020: 미확인; 2021: 미확인; 참고 2022(인수 연도, 2022-12-01 편입이라 사실상 인수 직전 연도): 5,419백만원 (개별회사 기준)</t>
        </is>
      </c>
      <c r="BA104" s="41" t="inlineStr">
        <is>
          <t>2023: 8,646백만원; 2024: 12,513백만원; 2025(최근): 16,682백만원 (개별회사 기준)</t>
        </is>
      </c>
      <c r="BB104" s="41" t="inlineStr">
        <is>
          <t>2020: 미확인; 2021: 미확인; 참고 2022(인수 연도, 2022-12-01 편입): -5,559백만원 (당기순이익 -5,146백만원, 개별회사 기준)</t>
        </is>
      </c>
      <c r="BC104" s="41" t="inlineStr">
        <is>
          <t>2023: -4,998백만원; 2024: -1,764백만원; 2025(최근): 357백만원 (당기순이익 2023 -3,304, 2024 -2,748, 2025 204백만원; 개별회사 기준)</t>
        </is>
      </c>
      <c r="BD104" s="41" t="inlineStr">
        <is>
          <t>공정거래법상 대규모기업집단현황공시 [연1회공시및1/4분기용(개별회사)]의 '회사 손익현황'(직전 사업연도말 기준, 단위 백만원, 12월 결산)을 씀: FY2022는 20230531000677(기재정정), FY2023은 20240530000193, FY2024는 20250530000697, FY2025는 20260529000183. 개별회사 공시라 별도 기준으로 보이나 공시에 별도/연결 표기는 없음. 외부감사 감사보고서는 DART에 없음. 2020·2021년 실적은 공개 자료에서 찾지 못함(thevc.kr 유료, 보도에 수치 없음)</t>
        </is>
      </c>
      <c r="BE104" s="41" t="inlineStr">
        <is>
          <t>미확인 (카카오 실적 자료·보도에서 보이스루 언급을 찾지 못함; 카카오 IR에는 어닝콜 녹취가 없음)</t>
        </is>
      </c>
      <c r="BF104" s="40" t="inlineStr">
        <is>
          <t>부분</t>
        </is>
      </c>
      <c r="BG104" s="40" t="inlineStr">
        <is>
          <t>2026-10-31</t>
        </is>
      </c>
    </row>
    <row r="105" ht="72" customHeight="1">
      <c r="A105" s="40" t="inlineStr">
        <is>
          <t>K072</t>
        </is>
      </c>
      <c r="B105" s="40" t="inlineStr">
        <is>
          <t>Kakao</t>
        </is>
      </c>
      <c r="C105" s="40" t="inlineStr">
        <is>
          <t>2023-03-02</t>
        </is>
      </c>
      <c r="D105" s="41" t="inlineStr">
        <is>
          <t>YOL Business of Life MMO</t>
        </is>
      </c>
      <c r="E105" s="40" t="n">
        <v>157</v>
      </c>
      <c r="F105" s="40" t="inlineStr">
        <is>
          <t>False</t>
        </is>
      </c>
      <c r="G105" s="40" t="n"/>
      <c r="H105" s="40" t="inlineStr">
        <is>
          <t>MA①</t>
        </is>
      </c>
      <c r="I105" s="40" t="inlineStr">
        <is>
          <t>MA④</t>
        </is>
      </c>
      <c r="J105" s="40" t="inlineStr">
        <is>
          <t>변경</t>
        </is>
      </c>
      <c r="K105" s="40" t="inlineStr">
        <is>
          <t>해당 없음</t>
        </is>
      </c>
      <c r="L105" s="40" t="inlineStr">
        <is>
          <t>일치</t>
        </is>
      </c>
      <c r="M105" s="40" t="inlineStr">
        <is>
          <t>편입 후</t>
        </is>
      </c>
      <c r="N105" s="40" t="inlineStr">
        <is>
          <t>Closed</t>
        </is>
      </c>
      <c r="O105" s="42" t="n">
        <v>0.929</v>
      </c>
      <c r="P105" s="41" t="inlineStr">
        <is>
          <t>Kakao Games Corp. (KOSDAQ:A293490)</t>
        </is>
      </c>
      <c r="Q105" s="41" t="inlineStr">
        <is>
          <t>Life MMO Corp.</t>
        </is>
      </c>
      <c r="R105" s="41" t="inlineStr">
        <is>
          <t>Kakao Games Corp. (KOSDAQ:A293490) agreed to acquire YOL Business of Life MMO from Life MMO Corp. for KRW1.2 billion on February 23, 2023.</t>
        </is>
      </c>
      <c r="S105" s="41" t="inlineStr">
        <is>
          <t>Gaming &amp; Sport</t>
        </is>
      </c>
      <c r="T105" s="41" t="inlineStr">
        <is>
          <t>Game Development / Operating</t>
        </is>
      </c>
      <c r="U105" s="41" t="inlineStr">
        <is>
          <t>MA-1 그룹이 매수자</t>
        </is>
      </c>
      <c r="V105" s="41" t="inlineStr">
        <is>
          <t>지분율 미기재(대개 100%·사업양수)</t>
        </is>
      </c>
      <c r="W105" s="41" t="inlineStr">
        <is>
          <t>MA① 경영권 인수</t>
        </is>
      </c>
      <c r="X105" s="41" t="n"/>
      <c r="Y105" s="40" t="inlineStr">
        <is>
          <t>False</t>
        </is>
      </c>
      <c r="Z105" s="41" t="inlineStr">
        <is>
          <t>MA④ 그룹 내부 재편</t>
        </is>
      </c>
      <c r="AA105" s="41" t="inlineStr">
        <is>
          <t>편입 후 (양수인 ㈜카카오게임즈는 ㈜카카오 연결 종속회사, 양도인 ㈜라이프엠엠오는 카카오게임즈가 2019-03 물적분할로 세운 종속회사로 2022말 보통주 기준 99.08% — 카카오게임즈 2022 사업보고서 20230317001061. 2026-06-19 카카오게임즈가 LY 계열로 넘어가 카카오 연결에서 제외)</t>
        </is>
      </c>
      <c r="AB105" s="41" t="inlineStr">
        <is>
          <t>완료 (2023-03-01 영업양수도기일 — 라이프엠엠오 공시 20230302000415, 카카오게임즈 2023 사업보고서 '2023년 3월 1일을 양수일자로')</t>
        </is>
      </c>
      <c r="AC105" s="41" t="inlineStr">
        <is>
          <t>1,219,434,000원 (현금 이전대가 1,219,434천원 — 카카오게임즈 2023 사업보고서 별도주석 '영업양수' 표, 20240320002052). 라이프엠엠오 공정거래법 공시(20230302000415)의 양도가액 1,219백만원은 '계약서에 명시된 양수도대금이며, 실제 지급액과는 차이가 존재'라고 단서가 붙은 계약 금액. 카카오게임즈 회계: 동일지배하 사업결합·장부금액법, 인수 순자산 장부금액 −13,458천원(유형자산 1,492·무형자산 14,047·순확정급여부채 −28,997천원), 차이 1,232,892천원 자본잉여금 계상</t>
        </is>
      </c>
      <c r="AD105" s="41" t="inlineStr">
        <is>
          <t>원자료와 일치 (0.94 = 1,219.434백만원 ÷ 1,302.83원/달러, Yahoo Finance KRW=X 2023-02-23 종가; 원자료 0.929)</t>
        </is>
      </c>
      <c r="AE105" s="41" t="inlineStr">
        <is>
          <t>2023-02-23 (라이프엠엠오 이사회 의결일; 공정거래법 공시 2023-03-02)</t>
        </is>
      </c>
      <c r="AF105" s="41" t="inlineStr">
        <is>
          <t>분류 수정: MA① 경영권 인수 → MA④ 그룹 내부 재편. 양도인 라이프엠엠오는 카카오게임즈가 2019-03 사내 조직을 물적분할해 세운 자회사(2020말 보통주 기준 70.00%; 2021-12-14 카카오모빌리티 보유 보통주 60,000주 매입 뒤 보통주 기준 99.08%·전환상환우선주 포함 80.78% — 카카오게임즈 2021 사업보고서 주석 '지분율 계산시 보통주 기준 … (전환상환우선주 포함 지분율 80.78%)'; 2022말 보통주 기준 99.08%)이고, 공시상 양수인과의 관계도 '계열회사'다. 카카오게임즈도 '동일지배하 사업결합'으로 장부금액법 처리했다. 원자료 stake '대개 100%·사업양수'와 subtype MA①은 매도자가 그룹 밖이라고 본 데서 생긴 오류. 원자료 date 2023-03-02는 라이프엠엠오 공정거래법 공시일, 설명란 'February 23, 2023'은 이사회 의결일과 일치. 금액(KRW 1.2 billion)·상태(Closed) 원자료와 일치 / 검토 수정: 금액을 계약서상 1,219백만원에서 감사받은 현금 이전대가 1,219,434천원으로 정밀화(분류·상태 판정은 유지)</t>
        </is>
      </c>
      <c r="AG105" s="41" t="inlineStr">
        <is>
          <t>YOL의 실체는 확인하지 못했다 — 공시·사업보고서는 'YOL 사업 일체 등'만 적고, 카카오게임즈 사업의 내용·보도에서도 'YOL'을 찾지 못했다(한국어·영어 웹 검색). 추정: 라이프엠엠오는 게이미피케이션(걷기·자전거 '프로젝트R', 위치기반 '아키에이지 워크' 등) 개발 법인으로 2020~2022년 매출이 0이었으므로, YOL은 출시 전이거나 매출이 미미한 라이프엠엠오의 서비스·프로젝트로 보인다. 양수 자산도 비품 1,492천원·무형자산 14,047천원에 그치고 순확정급여부채 28,997천원을 함께 넘겨받아(카카오게임즈 2023 별도주석) 사실상 인력·계약 이전 성격이다(추정). 라이프엠엠오는 같은 2023년 청산됐고(카카오게임즈 2023 연결 제외 사유 '청산'), 카카오게임즈는 2023년 라이프엠엠오 주식 9,165,311천원을 추가 취득한 뒤 처분 11,522,746천원으로 정리했다 — 추가 취득분은 SBV-KB 사모펀드의 상환전환우선주(2020년 발행가 합계 9,145,245,726원, 계산)를 사들인 것으로 보이나 공시로 확인하지 못했다(추정). 즉 이 거래는 경영권 인수가 아니라 자회사 청산 직전 잔여 사업을 모회사로 옮긴 내부 정리다. 같은 묶음과의 관계: 라이프엠엠오는 2019-09 엑스엘게임즈(K038)에서 아키에이지 모바일 IP를 받았다. 빠진 항목: YOL 사업 내용·인수 전후 사업 단위 실적, 어닝콜 언급(찾지 못함). 실제 지급액은 검토에서 카카오게임즈 2023 별도주석의 현금 이전대가 1,219,434천원으로 확인.</t>
        </is>
      </c>
      <c r="AH105" s="41" t="inlineStr">
        <is>
          <t>㈜카카오게임즈 (카카오 자회사, 코스닥 상장) — 양도인 ㈜라이프엠엠오는 카카오게임즈 종속회사(보통주 기준 99.08%)</t>
        </is>
      </c>
      <c r="AI105" s="41" t="inlineStr">
        <is>
          <t>"YOL 사업 양도를 통한 경영효율성 제고" (라이프엠엠오 '특수관계인에 대한 영업양도' 공정거래법 공시 20230302000415, 양도 측 목적) — 양수 측 카카오게임즈의 목적 공시·보도는 찾지 못함</t>
        </is>
      </c>
      <c r="AJ105" s="41" t="inlineStr">
        <is>
          <t>PC·모바일 게임 퍼블리싱과 골프·무선통신기기 (2022 연결매출 1,147,693백만원: 모바일게임 748,053·PC게임 53,275·골프 177,618·무선통신기기 168,747백만원 — 카카오게임즈 2022·2023 사업보고서)</t>
        </is>
      </c>
      <c r="AK105" s="41" t="inlineStr">
        <is>
          <t>인접</t>
        </is>
      </c>
      <c r="AL105" s="41" t="inlineStr">
        <is>
          <t>추정: 라이프엠엠오는 게임 요소를 걷기 등 일상 활동에 붙이는 게이미피케이션 서비스를 개발하던 법인이라 게임 퍼블리싱 주력과 같은 기술·고객군에 붙은 인접 영역으로 본다(YOL이 무엇인지 공시로 확인 못 함). 그룹 정점 ㈜카카오 기준으로도 콘텐츠 부문(게임) 안의 소규모 내부 이전</t>
        </is>
      </c>
      <c r="AM105" s="41" t="inlineStr">
        <is>
          <t>3,873,942백만원 (카카오게임즈 연결, 2022-12-31 — 2022 사업보고서 20230317001061)</t>
        </is>
      </c>
      <c r="AN105" s="41" t="inlineStr">
        <is>
          <t>22,963,491,575,614원 (㈜카카오 연결, 2022-12-31 — 카카오 2022 사업보고서 20230320001096; 2024-03 재작성 전 원래 값)</t>
        </is>
      </c>
      <c r="AO105" s="41" t="inlineStr">
        <is>
          <t>계산: 0.03 (1,219백만원 ÷ 카카오게임즈 2022말 연결 총자산 3,873,942백만원). 공시에 비율 항목 없음</t>
        </is>
      </c>
      <c r="AP105" s="41" t="inlineStr">
        <is>
          <t>계산: 0.06 (1,219백만원 ÷ 카카오게임즈 2022말 연결 자본총계 2,014,893백만원)</t>
        </is>
      </c>
      <c r="AQ105" s="41" t="inlineStr">
        <is>
          <t>계산: 3,925,230,471,900원 (카카오게임즈 2023-02-22 종가 47,700원 × 2022-12-31 발행주식총수 82,289,947주)</t>
        </is>
      </c>
      <c r="AR105" s="41" t="inlineStr">
        <is>
          <t>금액은 라이프엠엠오 공시(2023-03-02)와 카카오게임즈 2023 사업보고서 별도주석. 총자산·자본은 카카오게임즈 2022-12-31 연결, 카카오 총자산은 2022 사업보고서. 시가총액은 Yahoo 293490.KQ 2023-02-22(이사회 전일) 종가와 2022말 주식수. 환율 Yahoo KRW=X 2023-02-23</t>
        </is>
      </c>
      <c r="AS105" s="41" t="inlineStr">
        <is>
          <t>KOSDAQ:293490</t>
        </is>
      </c>
      <c r="AT105" s="41" t="inlineStr">
        <is>
          <t>양수인 카카오게임즈가 상장사. 다만 그룹 내부 이전이고 금액이 시가총액의 0.03%(계산)라 이벤트 분석 실익은 없다. 양도인 라이프엠엠오 비상장</t>
        </is>
      </c>
      <c r="AU105" s="41" t="inlineStr">
        <is>
          <t>2023-03-02: DART 공정거래법 공시 '특수관계인에 대한 영업양도'(라이프엠엠오, 20230302000415). 카카오게임즈 측 공시와 언론 보도는 찾지 못함</t>
        </is>
      </c>
      <c r="AV105" s="41" t="inlineStr">
        <is>
          <t>2019-03: 카카오게임즈가 게이미피케이션 조직을 물적분할해 라이프엠엠오 설립(카카오모빌리티 공동 출자, 카카오게임즈 70%) — 걷기·자전거 '프로젝트R(가칭)' 등 위치기반 서비스; 2019-09: 엑스엘게임즈와 아키에이지 모바일 IP 계약('아키에이지 워크' 가칭); 2020-02~03: SBV-KB뉴오퍼튜너티제일호사모투자합자회사에 우선주 45,726주(주당 200,001원, 합계 9,145백만원 계산) 발행; 2021-12-14: 카카오게임즈가 카카오모빌리티 보유 보통주 60,000주를 1,657백만원에 사들여 보통주 기준 99.08%(전환상환우선주 포함 80.78%, 같은 날 공시는 의결권 주식 기준 56.97%→80.78%); 2022말 보통주 기준 99.08%; 실적(라이프엠엠오 전체): 매출 없음, 순손실 2020 −4,197·2021 −3,008·2022 −1,811백만원, 2022말 자본총계 −8,403백만원(자본잠식)</t>
        </is>
      </c>
      <c r="AW105" s="41" t="inlineStr">
        <is>
          <t>2023-03-01: 카카오게임즈가 YOL 사업 일체 양수(동일지배 사업결합, 장부금액법; 이전대가 1,219백만원, 인수 순자산 −13백만원); 2023: 라이프엠엠오 청산 — 카카오게임즈 연결 제외(2023 순손실 −677백만원), 카카오게임즈 별도에서 라이프엠엠오 주식 9,165백만원 추가 취득 후 11,523백만원 처분으로 정리; 2026-06-19: 카카오게임즈 최대주주가 LY 계열 엘트리플에이인베스트먼트로 바뀌어 카카오 연결에서 제외</t>
        </is>
      </c>
      <c r="AX105" s="41" t="inlineStr">
        <is>
          <t>확인 안 됨 (카카오게임즈 2023 사업보고서 20240320002052 별도·연결 주석에서 YOL 양수 자산(비품 1,492천원·무형자산 14,047천원) 관련 손상 기재 없음; 영업권은 장부금액법이라 발생하지 않음. 2024·2025 사업보고서 영업권 표에도 YOL 항목 없음)</t>
        </is>
      </c>
      <c r="AY105" s="41" t="inlineStr">
        <is>
          <t>동일지배 합병·그룹 내 이전으로 새 영업권·투자주식 평가가 생기지 않음</t>
        </is>
      </c>
      <c r="AZ105" s="41" t="inlineStr">
        <is>
          <t>YOL 사업 단위: 미확인. 양도법인 라이프엠엠오 전체 2021: 0원(매출 없음); 2022: 0원(매출 없음)</t>
        </is>
      </c>
      <c r="BA105" s="41" t="inlineStr">
        <is>
          <t>미확인 (YOL은 카카오게임즈 본체에 흡수돼 별도 실적 공시 없음; 라이프엠엠오는 2023 청산)</t>
        </is>
      </c>
      <c r="BB105" s="41" t="inlineStr">
        <is>
          <t>미확인 (영업이익 미공시). 참고: 라이프엠엠오 당기순손실 2021 −3,008백만원; 2022 −1,811백만원</t>
        </is>
      </c>
      <c r="BC105" s="41" t="inlineStr">
        <is>
          <t>미확인 (YOL 별도 손익 공시 없음). 참고: 라이프엠엠오 2023 당기순손실 −677백만원(청산 전까지)</t>
        </is>
      </c>
      <c r="BD105" s="41" t="inlineStr">
        <is>
          <t>라이프엠엠오 수치는 카카오게임즈 연결재무제표 주석의 '연결대상 종속기업 주요 재무정보'(내부거래 제거 전, 천원; 2020·2021·2022·2023 사업보고서). 라이프엠엠오는 외부감사 대상 공시가 없어 자체 감사보고서는 DART에 없음. YOL 사업부문 단위 실적은 어디에도 공시되지 않음</t>
        </is>
      </c>
      <c r="BE105" s="41" t="inlineStr">
        <is>
          <t>미확인 (카카오게임즈 실적 보도·사업보고서에서 YOL·라이프엠엠오 영업양수 언급을 찾지 못함; 카카오게임즈 IR 실적 PDF는 자바스크립트 사이트라 받지 못함)</t>
        </is>
      </c>
      <c r="BF105" s="40" t="inlineStr">
        <is>
          <t>부분</t>
        </is>
      </c>
      <c r="BG105" s="40" t="inlineStr">
        <is>
          <t>2026-10-26</t>
        </is>
      </c>
    </row>
    <row r="106" ht="72" customHeight="1">
      <c r="A106" s="40" t="inlineStr">
        <is>
          <t>K073</t>
        </is>
      </c>
      <c r="B106" s="40" t="inlineStr">
        <is>
          <t>Kakao</t>
        </is>
      </c>
      <c r="C106" s="40" t="inlineStr">
        <is>
          <t>2023-06-09</t>
        </is>
      </c>
      <c r="D106" s="41" t="inlineStr">
        <is>
          <t>Antenna Co. Ltd</t>
        </is>
      </c>
      <c r="E106" s="40" t="n">
        <v>126</v>
      </c>
      <c r="F106" s="40" t="inlineStr">
        <is>
          <t>False</t>
        </is>
      </c>
      <c r="G106" s="40" t="n"/>
      <c r="H106" s="40" t="inlineStr">
        <is>
          <t>MA⑦</t>
        </is>
      </c>
      <c r="I106" s="40" t="inlineStr">
        <is>
          <t>MA⑤</t>
        </is>
      </c>
      <c r="J106" s="40" t="inlineStr">
        <is>
          <t>변경</t>
        </is>
      </c>
      <c r="K106" s="40" t="inlineStr">
        <is>
          <t>있음</t>
        </is>
      </c>
      <c r="L106" s="40" t="inlineStr">
        <is>
          <t>일치</t>
        </is>
      </c>
      <c r="M106" s="40" t="inlineStr">
        <is>
          <t>편입 후</t>
        </is>
      </c>
      <c r="N106" s="40" t="inlineStr">
        <is>
          <t>Closed</t>
        </is>
      </c>
      <c r="O106" s="42" t="n">
        <v>4.89</v>
      </c>
      <c r="P106" s="41" t="inlineStr">
        <is>
          <t>-</t>
        </is>
      </c>
      <c r="Q106" s="41" t="inlineStr">
        <is>
          <t>Kakao Entertainment Corp.</t>
        </is>
      </c>
      <c r="R106" s="41" t="inlineStr">
        <is>
          <t>Yoo Hee-yeol and an unknown buyer acquired 42.07% stake in Antenna Co.,Ltd. from Kakao Entertainment Corp. for KRW 6.3 billion on June 2, 2023. Under the terms of agreement, total acquisition value is KRW 6.299523 billion on the basis of KRW 1.1485 million per share, Yoo Hee-yeol paid KRW 3.199721 billion.</t>
        </is>
      </c>
      <c r="S106" s="41" t="inlineStr">
        <is>
          <t>Music &amp; Fan Entertainment</t>
        </is>
      </c>
      <c r="T106" s="41" t="inlineStr">
        <is>
          <t>Music / Artist Management</t>
        </is>
      </c>
      <c r="U106" s="41" t="inlineStr">
        <is>
          <t>MA-5 매수자 미기재</t>
        </is>
      </c>
      <c r="V106" s="41" t="n"/>
      <c r="W106" s="41" t="inlineStr">
        <is>
          <t>MA⑦ 매수자 미기재</t>
        </is>
      </c>
      <c r="X106" s="41" t="n"/>
      <c r="Y106" s="40" t="inlineStr">
        <is>
          <t>False</t>
        </is>
      </c>
      <c r="Z106" s="41" t="inlineStr">
        <is>
          <t>MA⑤ 그룹의 지분 매각</t>
        </is>
      </c>
      <c r="AA106" s="41" t="inlineStr">
        <is>
          <t>편입 후 (대상회사 ㈜안테나는 2021-08-01 카카오 계열 편입, 거래 직전 ㈜카카오엔터테인먼트가 100% 보유한 연결 종속회사 — 카카오엔터테인먼트 2022 연결감사보고서 종속기업 지분율 100.0%. 매도자 카카오엔터테인먼트는 ㈜카카오의 연결 종속회사)</t>
        </is>
      </c>
      <c r="AB106" s="41" t="inlineStr">
        <is>
          <t>완료 (2023-06-02 주식 변동일 — 안테나 최대주주등의주식보유변동 공시)</t>
        </is>
      </c>
      <c r="AC106" s="41" t="inlineStr">
        <is>
          <t>6,299,523,000원 (보통주 5,485주, 42.07%, 주당 1,148,500원. 유희열 2,786주 3,199,721천원 + 유재석 2,699주 3,099,802천원)</t>
        </is>
      </c>
      <c r="AD106" s="41" t="inlineStr">
        <is>
          <t>원자료와 일치 (6,299,523,000원 ÷ 1,312.85원/USD = 약 4.80백만 달러, 원자료 4.89와 약 -1.9% 차이. 환율은 Yahoo Finance KRW=X 일별 종가 2023-06-01 1,312.85원(거래일 2023-06-02 직전), 같은 주 1,299~1,322원 범위에서도 4.77~4.85백만 달러로 ±10% 안. 원자료 4.89는 약 1,288원/USD 환산)</t>
        </is>
      </c>
      <c r="AE106" s="41" t="inlineStr">
        <is>
          <t>2023-06-09 (안테나 최대주주등의주식보유변동 공시. 공식 보도자료는 없음. 거래일은 2023-06-02)</t>
        </is>
      </c>
      <c r="AF106" s="41" t="inlineStr">
        <is>
          <t>분류 변경 MA⑦ 매수자 미기재 → MA⑤ 그룹의 지분 매각. 근거: 안테나 최대주주등의주식보유변동 공시(2023-06-09)에서 매도자 (주)카카오엔터테인먼트가 5,485주(42.07%)를 처분해 100%→57.93%가 됐고, 매수자는 유희열(공시상 '임원(공시대상회사)', 2,786주·21.37%·3,199,721천원)과 유재석(동일인측이 아닌 '기타', 2,699주·20.70%·3,099,802천원; 주요주주의주식보유변동 공시 2023-08-29). 원자료의 'unknown buyer'는 유재석이다. 두 매수자는 그룹 회사가 아닌 개인이다. 유희열은 공정거래법상 동일인관련자(공시대상회사 임원)로 잡히지만 그룹 계열사가 아니므로 MA④가 아니다. 구주 매각이며 신주 발행이 아니다. 카카오엔터는 지배력을 유지했다(57.93%). 금액은 원자료와 일치.</t>
        </is>
      </c>
      <c r="AG106" s="41" t="inlineStr">
        <is>
          <t>같은 묶음에 안테나 관련 다른 행은 없다. 2021년 카카오엔터의 안테나 100% 인수(카카오엔터 2021 연결감사보고서: 이전대가 13,900,004천원, 영업권 10,521,114천원; 딜사이트: 구주 1만주 139억원 + 단독 유상증자 45억원, 총 184억원)는 모든 묶음 원자료에 없다(누락 의심). 이번 매각 단가 1,148,500원 × 발행주식 13,038주 = 지분 100% 가치 14,974,143천원(약 150억원). 딜사이트 보도 기준 카카오엔터 투입 184억원의 주당 평균 약 1,411,259원(계산: 184억원/13,038주)보다 약 19% 낮은 값이다. 매수자는 2021년 카카오엔터에 지분을 판 창업자 유희열 대표와 안테나에 몸담은 방송인 유재석이다. 경영진·핵심 아티스트에게 소수지분을 되판 거래로 보인다. 지분율은 보도마다 다르다(유재석 20.7%/19.9%, 유희열 21.3%/21.4%). DART 공시값(20.70%, 21.37%)을 택했다. 한국경제 2023-06-26 단독기사는 HTTP 403으로 열지 못했다. 카카오엔터 2024 연결감사보고서의 전기(2023) '지배력의 상실이 없는 종속기업 지분의 처분' 자본효과 -4,473백만원에 이 거래가 포함되는지는 확인하지 않았다.</t>
        </is>
      </c>
      <c r="AH106" s="41" t="inlineStr">
        <is>
          <t>개인 2명(그룹 밖): 유희열(㈜안테나 대표이사·창업자, 2021년 카카오엔터에 지분을 판 원 소유주) 2,786주(21.37%) 3,199,721천원; 유재석(방송인, 안테나 소속) 2,699주(20.70%) 3,099,802천원. 매도자 ㈜카카오엔터테인먼트(카카오 자회사, 비상장)</t>
        </is>
      </c>
      <c r="AI106" s="41" t="inlineStr">
        <is>
          <t>미확인 (매각 목적을 밝힌 공시·보도자료는 없음). 참고: 카카오엔터 측 "소수지분까지 매각해야 할 재무상황은 아니다" (언론 보도, 딜사이트 2023-07-05) / 딜사이트 분석 "재무구조가 결정적으로 작용했다는 설명이다" (언론 보도)</t>
        </is>
      </c>
      <c r="AJ106" s="41" t="inlineStr">
        <is>
          <t>해당 없음 (매수자는 개인. 유희열은 음악가 겸 안테나 대표, 유재석은 방송인). 참고: 매도자 카카오엔터테인먼트의 핵심 사업은 스토리(웹툰·웹소설), 뮤직(멜론·음반 유통·레이블), 미디어(드라마·영화 제작, 배우 매니지먼트)</t>
        </is>
      </c>
      <c r="AK106" s="41" t="inlineStr">
        <is>
          <t>해당 없음</t>
        </is>
      </c>
      <c r="AL106" s="41" t="inlineStr">
        <is>
          <t>매수자가 개인이라 핵심 여부 판정 대상이 아님. 참고: 매도 측에서 안테나(음반 기획·아티스트 매니지먼트)는 카카오엔터 뮤직·매니지먼트 사업과 같은 영역이며, 이번 매각 후에도 카카오엔터가 57.93%로 지배를 유지함. 그룹 정점 카카오 기준으로는 콘텐츠 부문의 인접 사업.</t>
        </is>
      </c>
      <c r="AM106" s="41" t="inlineStr">
        <is>
          <t>해당 없음 (매수자 개인). 참고: 매도자 카카오엔터테인먼트 연결 총자산 3,454,283,951,748원(2022-12-31, 카카오엔터테인먼트 2022 연결감사보고서). 대상 안테나 총자산 24,518,861,899원(2022-12-31, 안테나 2022 감사보고서)</t>
        </is>
      </c>
      <c r="AN106" s="41" t="inlineStr">
        <is>
          <t>해당 없음 (매수자에 상장 지배회사 없음). 참고: 매도 측 그룹 정점 카카오 연결 총자산 22,963,491,575,614원(2022-12-31, 카카오 2022 사업보고서 요약재무정보)</t>
        </is>
      </c>
      <c r="AO106" s="41" t="inlineStr">
        <is>
          <t>해당 없음 (매수자 측 공시 없음). 참고 계산: 매도자 카카오엔터 기준 6,299,523,000원 / 연결 총자산 3,454,283,951,748원(2022-12-31) = 0.18; 카카오 연결 총자산 기준 0.03</t>
        </is>
      </c>
      <c r="AP106" s="41" t="inlineStr">
        <is>
          <t>해당 없음 (매수자 측 공시 없음). 참고 계산: 6,299,523,000원 / 카카오엔터 연결 자본총계 1,619,033,872,804원(2022-12-31) = 0.39</t>
        </is>
      </c>
      <c r="AQ106" s="41" t="inlineStr">
        <is>
          <t>해당 없음 (매수자 개인). 참고 계산: 매도 측 카카오 2023-06-01 시가총액 25,001,343,506,700원 (종가 56,100원, Yahoo Finance. 2021-04 분할 뒤 값이라 환원 불필요 × 발행주식 445,656,747주, 2023-03-31 카카오 1분기보고서)</t>
        </is>
      </c>
      <c r="AR106" s="41" t="inlineStr">
        <is>
          <t>거래일 2023-06-02 직전 거래일(2023-06-01) 종가와 직전 회계연도말(2022-12-31) 연결 재무 기준. 매수자가 개인이어서 규모 지표는 모두 매도 측 참고값으로만 적음.</t>
        </is>
      </c>
      <c r="AS106" s="41" t="inlineStr">
        <is>
          <t>KRX:035720</t>
        </is>
      </c>
      <c r="AT106" s="41" t="inlineStr">
        <is>
          <t>매수자는 개인, 매도자 카카오엔터테인먼트는 비상장이므로 매도 측 상장 지배회사 ㈜카카오. 대상 ㈜안테나는 비상장. 거래 규모가 카카오 시가총액의 0.03% 수준이고 공시가 공정거래법상 계열사 공시뿐이어서 주가 반응 분석에는 부적합.</t>
        </is>
      </c>
      <c r="AU106" s="41" t="inlineStr">
        <is>
          <t>2023-06-09 DART 안테나 최대주주등의주식보유변동 공시(공정거래법). 언론에는 2023-06-26 한국경제 단독 '유재석, 카카오엔터 안테나…3대 주주로'가 처음 보도한 것으로 보임(검색 결과 제목만 확인, 본문은 403으로 열지 못함). 이어 2023-07-03 딜사이트 보도</t>
        </is>
      </c>
      <c r="AV106" s="41" t="inlineStr">
        <is>
          <t>2015-07: ㈜안테나 설립(2015-07-16, 대표 유희열); 2021: 카카오엔터테인먼트가 안테나를 인수(구주 1만주 139억원 + 단독 유상증자 45억원, 총 184억원 — 딜사이트. 카카오엔터 2021 연결감사보고서: 지분 100%, 이전대가 13,900,004천원, 영업권 10,521,114천원); 2021-08-01: 카카오 계열 편입; 2021: 매출 9,773백만원, 영업손실 374백만원; 2022: 매출 20,777백만원으로 늘었으나 영업손실 46백만원; 2022-12: 카카오엔터가 안테나 영업권 2,043,822천원 손상(장부금액 21,506백만원 &gt; 회수가능액 19,463백만원)</t>
        </is>
      </c>
      <c r="AW106" s="41" t="inlineStr">
        <is>
          <t>2023-06-02: 카카오엔터가 42.07%를 유희열(21.37%)·유재석(20.70%)에게 매각해 지분 57.93%; 2023-06-09: DART 공시; 2023-07: 딜사이트가 '싼값 되판 속내' 보도; 2023-08-29: 유재석 주요주주 주식보유 변동 공시; 2023: 영업손실 2,016백만원, 카카오엔터가 영업권 4,054,241천원 추가 손상(기말 4,423,051천원); 2024: 매출 38,921백만원, 영업이익 48백만원, 손상 없음; 2025: 매출 33,008백만원, 영업손실 2,081백만원, 영업권 3,953,402천원 손상(기말 469,649천원); 2025-12: 카카오엔터 지분 57.9% 유지; 2026-04: 헤럴드경제 '실적 부진으로 당분간 상장은 힘들어진 상태' 보도; 2026-08: 대규모기업집단현황공시 계속 제출(카카오 계열 유지)</t>
        </is>
      </c>
      <c r="AX106" s="41" t="inlineStr">
        <is>
          <t>있음 (카카오엔터테인먼트 연결 기준 안테나 영업권 손상: 2022년 2,043,822천원(이 거래 전), 2023년 4,054,241천원, 2025년 3,953,402천원. 2024년은 손상 없음. 영업권은 10,521,114천원에서 469,649천원으로 감소 — 카카오엔터 2022·2023·2025 연결감사보고서 20230331004024, 20240329003124, 20260327001465)</t>
        </is>
      </c>
      <c r="AY106" s="41" t="inlineStr">
        <is>
          <t>수집·검토 기록에 인수 뒤 손상이 적혀 있음</t>
        </is>
      </c>
      <c r="AZ106" s="41" t="inlineStr">
        <is>
          <t>2021: 9,773,400,448원; 2022: 20,777,163,147원</t>
        </is>
      </c>
      <c r="BA106" s="41" t="inlineStr">
        <is>
          <t>2023(거래 연도): 21,940,184,184원; 2024: 38,921,434,354원; 2025(최근): 33,007,675,572원</t>
        </is>
      </c>
      <c r="BB106" s="41" t="inlineStr">
        <is>
          <t>2021: -373,720,894원; 2022: -46,101,643원</t>
        </is>
      </c>
      <c r="BC106" s="41" t="inlineStr">
        <is>
          <t>2023(거래 연도): -2,015,866,964원; 2024: 47,582,244원; 2025(최근): -2,081,460,941원</t>
        </is>
      </c>
      <c r="BD106" s="41" t="inlineStr">
        <is>
          <t>㈜안테나 별도 감사보고서(감사인 태성회계법인, 12월 결산, 단위 원)의 손익계산서 '영업수익'과 '영업이익(손실)'. 2021은 2022 감사보고서(20230330000876)의 전기 금액, 2022·2023은 2023 감사보고서(20240329001337), 2024·2025는 2025 감사보고서(20260331000743). 회계기준은 확인하지 않음. 당기순손익: 2021 -609백만원, 2022 -242백만원, 2023 -2,596백만원, 2024 -301백만원, 2025 -2,511백만원. 카카오엔터 2021 연결감사보고서 요약재무의 2021 매출 7,382,329천원은 편입 이후 기간만 반영한 값으로 보여 별도 감사보고서 값을 택함(추정).</t>
        </is>
      </c>
      <c r="BE106" s="41" t="inlineStr">
        <is>
          <t>미확인 (카카오 IR 실적자료·어닝콜에서 안테나 지분 매각 언급은 찾지 않았고, 관련 기사에도 IR 언급이 없음)</t>
        </is>
      </c>
      <c r="BF106" s="40" t="inlineStr">
        <is>
          <t>부분</t>
        </is>
      </c>
      <c r="BG106" s="40" t="inlineStr">
        <is>
          <t>2026-10-26</t>
        </is>
      </c>
    </row>
    <row r="107" ht="72" customHeight="1">
      <c r="A107" s="40" t="inlineStr">
        <is>
          <t>K074</t>
        </is>
      </c>
      <c r="B107" s="40" t="inlineStr">
        <is>
          <t>Kakao</t>
        </is>
      </c>
      <c r="C107" s="40" t="inlineStr">
        <is>
          <t>2024-04-03</t>
        </is>
      </c>
      <c r="D107" s="41" t="inlineStr">
        <is>
          <t>Daon Creative Co., Ltd.</t>
        </is>
      </c>
      <c r="E107" s="40" t="n">
        <v>27</v>
      </c>
      <c r="F107" s="40" t="inlineStr">
        <is>
          <t>True</t>
        </is>
      </c>
      <c r="G107" s="40" t="n"/>
      <c r="H107" s="40" t="inlineStr">
        <is>
          <t>MA③</t>
        </is>
      </c>
      <c r="I107" s="40" t="inlineStr">
        <is>
          <t>MA②</t>
        </is>
      </c>
      <c r="J107" s="40" t="inlineStr">
        <is>
          <t>변경</t>
        </is>
      </c>
      <c r="K107" s="40" t="inlineStr">
        <is>
          <t>있음</t>
        </is>
      </c>
      <c r="L107" s="40" t="inlineStr">
        <is>
          <t>기타</t>
        </is>
      </c>
      <c r="M107" s="40" t="inlineStr">
        <is>
          <t>편입 후</t>
        </is>
      </c>
      <c r="N107" s="40" t="inlineStr">
        <is>
          <t>Announced</t>
        </is>
      </c>
      <c r="O107" s="42" t="n">
        <v>115.64</v>
      </c>
      <c r="P107" s="41" t="inlineStr">
        <is>
          <t>Kakao Entertainment Corp.</t>
        </is>
      </c>
      <c r="Q107" s="41" t="inlineStr">
        <is>
          <t>-</t>
        </is>
      </c>
      <c r="R107" s="41" t="inlineStr">
        <is>
          <t>Kakao Entertainment Corp. agreed to acquire 23.7% stake in Daon Creative Co., Ltd. from Lee Yong Man on April 3, 2024. The consideration consists of KRW 160 billion in cash. As part of the consideration, KRW 160 billion was paid towards common equity. The transaction is expected to close on April 5, 2024. After the completion of the transaction, Kakao Entertainment Corp. will hold 100% stake in Daon Creative Co., Ltd.</t>
        </is>
      </c>
      <c r="S107" s="41" t="inlineStr">
        <is>
          <t>Story IP Platforms</t>
        </is>
      </c>
      <c r="T107" s="41" t="inlineStr">
        <is>
          <t>Story / Webtoon / Web Novel Platform</t>
        </is>
      </c>
      <c r="U107" s="41" t="inlineStr">
        <is>
          <t>MA-1 그룹이 매수자</t>
        </is>
      </c>
      <c r="V107" s="41" t="inlineStr">
        <is>
          <t>소수지분(&lt;50%)</t>
        </is>
      </c>
      <c r="W107" s="41" t="inlineStr">
        <is>
          <t>MA③ 소수지분 매입</t>
        </is>
      </c>
      <c r="X107" s="41" t="n"/>
      <c r="Y107" s="40" t="inlineStr">
        <is>
          <t>False</t>
        </is>
      </c>
      <c r="Z107" s="41" t="inlineStr">
        <is>
          <t>MA② 기존 지분 확대</t>
        </is>
      </c>
      <c r="AA107" s="41" t="inlineStr">
        <is>
          <t>편입 후 (매수자 ㈜카카오엔터테인먼트는 ㈜카카오의 연결 종속회사. 대상 ㈜다온크리에이티브도 2018년 중 카카오페이지(현 카카오엔터테인먼트)가 66.19% 취득해 연결 편입된 종속회사였음: 카카오페이지 2018 연결감사보고서 20190411000196 '당기 중 지배력 획득을 통한 종속기업으로 편입')</t>
        </is>
      </c>
      <c r="AB107" s="41" t="inlineStr">
        <is>
          <t>완료 (2024-04-05)</t>
        </is>
      </c>
      <c r="AC107" s="41" t="inlineStr">
        <is>
          <t>20,912,541,000원 (이용만 보유 134,170주=23.68%, 주당 155,866원). 같은 날 기타 개인주주 15,000주(2.65%)까지 합친 잔여지분 26.33%(149,170주) 총 취득액은 23,250,531,000원</t>
        </is>
      </c>
      <c r="AD107" s="41" t="inlineStr">
        <is>
          <t>15.48 (20,912,541,000원 ÷ 1,350.73원/달러, Yahoo Finance KRW=X 2024-04-03 종가). 잔여 26.33% 전체 기준 17.21. 원자료 115.64와 불일치(약 7.5배 과대)</t>
        </is>
      </c>
      <c r="AE107" s="41" t="inlineStr">
        <is>
          <t>2024-04-03</t>
        </is>
      </c>
      <c r="AF107" s="41" t="inlineStr">
        <is>
          <t>분류 수정: MA③ 소수지분 매입 → MA② 기존 지분 확대. 거래 전 카카오엔터가 이미 417,310주(73.67%)를 보유한 종속회사였고 거래 후 100%가 됨(다온 최대주주등의주식보유변동 20240409003699). 금액 수정: 원자료 설명란 'KRW 160 billion'은 공시와 다름. 카카오엔터 공정위 공시(20240403003131)의 취득금액은 20,913백만원(외부평가기관 평가에 따른 합의가), 취득목적은 '기존 계약에 의한 Put option 행사에 따른 취득'. 추정: 원자료 1,600억원은 카카오엔터 2023 연결감사보고서의 '다온크리에이티브를 포함한 5개 종속회사 외부주주에 대한 계약상 의무 165,212백만원'(금융부채)을 잘못 옮긴 값일 가능성이 있으나 확인되지 않음. 상태: 원자료 Announced → 2024-04-05 거래 완료(카카오엔터 2024 연결감사보고서 '잔여 지분 26.33%를 취득했으며 … 지분 100%를 보유').</t>
        </is>
      </c>
      <c r="AG107" s="41" t="inlineStr">
        <is>
          <t>같은 묶음의 K049(필연매니지먼트)·K050(인타임)·K051(페이지랩)과 같은 카카오엔터 스토리 CP 계열이며, 카카오엔터 연결 주석의 영업권·손상검사 표에도 다온과 나란히 나온다(직접적 거래 관계는 없음). 이 거래는 2018-11 카카오페이지의 경영권 인수(33,081주=66.19%, 9,924,300,000원, 이사회 2018-10-31, 공시 20181105000166)의 마지막 단계다. 지분 경로: 66.19%(2018-12-31) → 70.17%(2019-05 지정일, 신주 6,667주) → 73.67%(2021-05 지정일, 이용만에게서 1,983주) → 2022 10:1 액면분할(417,310주) → 100%(2024-04-05). 2018 인수와 2019·2021 추가 취득은 이 원자료(Capital IQ) 묶음에 행으로 없음. 2018 주주간약정에는 '투자계약 체결 후 5년이 되는 날 이후부터 약정 상대방의 매각의사 표명시' 행사하는 콜옵션(권리)과 풋옵션(의무)이 함께 있었고(카카오페이지 2018 연결감사보고서 약정사항 주석), 카카오엔터 2023 연결감사보고서에는 다온 비지배지분 추가 매수의무가 금융부채로 잡혀 있었음. 이번 거래는 그 풋옵션 행사. 주당 가격 비교: 2018 취득가 300,000원/주(액면 5,000원)는 2022년 10:1 액면분할 기준 30,000원/주에 해당하고, 2024 풋옵션 가격 155,866원/주는 그 약 5.2배. 2024 가격의 100% 지분가치는 88,294,971,680원(155,866원×566,480주). 거래상대방 이용만은 다온 창업자·대표이사이며, 공시상 회사와의 관계는 '임원(계열회사)'. 매각 3주 뒤인 2024-04-26 대표이사가 정종욱으로 바뀌어 창업자가 경영에서 물러남. 2.65%(15,000주) 매도자 '기타'는 개인주주로만 기재돼 신원 미확인. 거래 직전(2023-12-31) 임직원 주식선택권 53,200주(분할 후)가 미행사로 남아 있어 100%는 희석 전 기준이었으나, 2025년 중 남은 51,400주가 전량 취소됨. 2018 인수 영업권은 최초 8,985,067천원에서 2019년 기타 변동(-600,927천원)으로 8,384,140천원이 됐고, 2025년 전액 손상됨. KOCCA 기업 디렉터리는 카카오엔터 자회사 편입을 'March'(연도 없음)로 적었으나 DART상 2018년 중 연결 편입이어서 DART를 따름. 지배회사 ㈜카카오 차원의 자회사 주요경영사항 공시는 거래 규모가 작아 찾지 않음. 어닝콜 언급은 찾지 못함.</t>
        </is>
      </c>
      <c r="AH107" s="41" t="inlineStr">
        <is>
          <t>㈜카카오엔터테인먼트(㈜카카오 연결 종속회사, 비상장. 옛 포도트리→카카오페이지, 2021-03-01 카카오엠 흡수합병 후 사명 변경)</t>
        </is>
      </c>
      <c r="AI107" s="41" t="inlineStr">
        <is>
          <t>"기존 계약에 의한 Put option 행사에 따른 취득" (공정위 공시 '특수관계인으로부터 주식의 취득', 2024-04-03) / 참고: 2018 최초 인수 목적 "시장경쟁력 강화 및 기업가치 제고" (공정위 공시 '타법인주식및출자증권취득결정', 2018-11-05)</t>
        </is>
      </c>
      <c r="AJ107" s="41" t="inlineStr">
        <is>
          <t>콘텐츠 IP 사업. 2023 연결 영업수익 1조 8,735억원 중 Music 9,986억원(53.3%), Story 5,307억원(28.3%, 카카오페이지·웹툰·웹소설 등), Media 3,442억원(18.4%) (카카오엔터 2023 연결감사보고서 영업부문 주석, 천원 단위 원값 환산)</t>
        </is>
      </c>
      <c r="AK107" s="41" t="inlineStr">
        <is>
          <t>인접</t>
        </is>
      </c>
      <c r="AL107" s="41" t="inlineStr">
        <is>
          <t>다온은 웹툰·웹소설 IP를 제작해 국내외 웹소설·웹툰 플랫폼에 공급하는 CP('디지털 만화, 소설 제작, 유통업', 다온 감사보고서)다. 카카오엔터의 Story 부문(카카오페이지·카카오웹툰 플랫폼과 IP 제작, 2023 영업수익의 28.3%)에 연결되지만, 2023 최대 부문은 Music(53.3%)이고 Story 안에서도 다온은 플랫폼에 작품을 공급하는 쪽이어서 정의의 '플랫폼 회사가 그 플랫폼에 공급되는 콘텐츠 회사를 인수' 사례에 해당하므로 인접으로 판정. 같은 묶음의 스토리 CP 인수 K049·K050도 같은 이유로 인접이어서 판정을 맞춤. 2018 최초 인수(매수자 카카오페이지) 때도 인접. 그룹 정점 ㈜카카오 기준으로도 플랫폼(톡비즈 등)에 붙은 콘텐츠-스토리 영역이어서 인접. 참고: 카카오엔터를 IP 제작사로 보면 핵심으로도 볼 수 있는 경계 사례.</t>
        </is>
      </c>
      <c r="AM107" s="41" t="inlineStr">
        <is>
          <t>3,305,195,407,749원 (카카오엔터 연결, 2023-12-31, 연결감사보고서 20240329003124). 별도 2,778,030,626,653원(2023-12-31, 감사보고서 20240329003122)</t>
        </is>
      </c>
      <c r="AN107" s="41" t="inlineStr">
        <is>
          <t>25,179,968,939,321원 (㈜카카오 연결, 2023-12-31, 2023 사업보고서 요약재무정보, [기재정정] 20240328001805)</t>
        </is>
      </c>
      <c r="AO107" s="41" t="inlineStr">
        <is>
          <t>계산: 0.633 (20,912,541,000원 ÷ 카카오엔터 연결 총자산 3,305,195,407,749원). 26.33% 전체 기준 0.703. 별도 총자산(2,778,030,626,653원) 기준 0.753</t>
        </is>
      </c>
      <c r="AP107" s="41" t="inlineStr">
        <is>
          <t>계산: 1.466 (20,912,541,000원 ÷ 카카오엔터 연결 자본총계 1,426,708,922,753원, 2023-12-31). 26.33% 전체 기준 1.630. 별도 자본총계(1,297,755,529,868원) 기준 1.611</t>
        </is>
      </c>
      <c r="AQ107" s="41" t="inlineStr">
        <is>
          <t>계산: 22,776,313,753,600원 (㈜카카오, 2024-04-02 종가 51,200원 × 발행주식총수 444,849,878주[2023-12-31, 자기주식 6,643,783주 포함])</t>
        </is>
      </c>
      <c r="AR107" s="41" t="inlineStr">
        <is>
          <t>주요사항보고서가 없는 비상장 자회사 거래라 비율은 직접 계산. 총자산·자본은 직전 회계연도말 2023-12-31(카카오엔터 연결·별도 감사보고서, 카카오 2023 사업보고서). 시가총액은 발표 직전 거래일 2024-04-02 Yahoo Finance 035720.KS 종가(2021 액면분할 뒤라 소급 조정 없음)와 2023 사업보고서 '주식의 총수' 표의 발행주식총수로 계산. 환율은 Yahoo Finance KRW=X 2024-04-03 값.</t>
        </is>
      </c>
      <c r="AS107" s="41" t="inlineStr">
        <is>
          <t>KRX:035720</t>
        </is>
      </c>
      <c r="AT107" s="41" t="inlineStr">
        <is>
          <t>인수 주체 카카오엔터테인먼트는 비상장이라 상장 지배회사 ㈜카카오(유가증권시장 035720)를 쓴다. 대상 다온크리에이티브는 비상장이라 대상 종목코드 없음. 거래 규모가 카카오 시가총액의 약 0.09%라 주가 반응은 기대하기 어렵다.</t>
        </is>
      </c>
      <c r="AU107" s="41" t="inlineStr">
        <is>
          <t>2024-04-03 DART 공정거래법 공시 '특수관계인으로부터 주식의 취득'(카카오엔터, 20240403003131). 이사회 의결일은 2024-03-27. 이보다 앞선 인수 보도는 웹 검색에서 찾지 못함.</t>
        </is>
      </c>
      <c r="AV107" s="41" t="inlineStr">
        <is>
          <t>2014-08: ㈜다온크리에이티브 설립(디지털 만화·소설 제작·유통, 창업자 이용만, 사내이사 2014-08-07 선임); 2016-02: 이용만 대표이사 선임(2016-02-16); 2017: 매출 4,018백만원, 순이익 504백만원(K-GAAP 별도, 2018 취득결정 공시의 요약재무); 2018-10-31: 카카오페이지 이사회가 다온 33,081주(발행주식 49,981주의 66.19%)를 9,924,300,000원(주당 300,000원)에 취득하기로 결의, 2018-11-05 공시, 2018년 중 연결 편입(2018 연결감사보고서: 이전대가 9,924,300천원, 영업권 8,985,067천원). 주주간약정에 '투자계약 체결 후 5년이 되는 날 이후부터 약정 상대방의 매각의사 표명시' 행사하는 잔여지분 콜옵션(권리)과 풋옵션(의무)을 함께 둠; 2019-01~2019-05: 다온 발행주식이 49,981주에서 56,648주로 6,667주 늘고 카카오페이지 보유도 33,081주에서 39,748주(70.17%)로 같은 수만큼 늘어남(카카오페이지가 신주를 인수한 것으로 보임, 금액·날짜 미확인). 이용만 15,400주(27.19%), 기타 1,500주(2.65%)는 그대로; 2019: 2018 인수 영업권이 기타 변동 -600,927천원으로 8,384,140천원이 됨(카카오페이지 2019 연결감사보고서); 2019-12-03: 다온이 100% 자회사 ㈜제이코믹스 흡수합병(신주 미발행); 2020-02-03: 임직원 주식선택권 1~3차 부여(액면분할 후 기준 31,200주, 행사가 30,000원); 2021-01~2021-05: 카카오페이지(2021-03-01 카카오엠 흡수합병 후 ㈜카카오엔터테인먼트로 사명 변경)가 이용만 보유분 1,983주를 사들여 41,731주(73.67%)가 됨. 이용만은 13,417주(23.68%)(정확한 날짜·가격 미확인); 2021-02-28: 주식선택권 4~6차 2,200주 부여(행사가 1,000,000원, 액면분할 후 22,000주·100,000원. 2021-02-25 이사회, 2021-03-04 공시); 2022: 1주당 액면 5,000원에서 500원으로 10:1 액면분할(발행주식 56,648주에서 566,480주로, 카카오엔터 보유 417,310주); 2021~2023: 매출 240.0억→259.2억→261.4억원, 영업이익 57.6억→45.3억→40.1억원으로 매출은 정체되고 이익은 감소; 2023-12-31: 주주는 카카오엔터 417,310주(73.7%), 이용만 134,170주(23.7%), 기타 15,000주(2.6%). 미행사 주식선택권 53,200주. 카카오엔터 연결재무제표에 다온 비지배지분 매수의무가 금융부채로 인식돼 있었음; 2024-03-27: 카카오엔터 이사회가 풋옵션 행사에 따른 취득 의결</t>
        </is>
      </c>
      <c r="AW107" s="41" t="inlineStr">
        <is>
          <t>2024-04-05: 카카오엔터가 이용만 23.68%(134,170주)와 기타 2.65%(15,000주)를 주당 155,866원에 취득해 지분 100% 확보(23,250,531천원); 2024-04-19: 다온 기타비상무이사 임장렬 퇴임·이정선 선임(2024-03-26 결정, 2024-04-19 등기); 2024-04-26: 정종욱 대표이사 취임(2024-05-10 등기, '신임'). 창업자 이용만은 2024년 지정일 기준 등기임원 명단에서 빠짐(대규모기업집단현황공시 20240530000421. 단, 2024-05-31 임원의변동 공시 20240531001671은 대표이사 이용만을 변동 없음으로 적어 서로 어긋남. 2025 현황공시 20250530000189와 FY2024 감사보고서도 대표이사 정종욱이어서 2024-04-26 교체를 택함); 2024: 다온 매출 239.0억원(-8.5%), 영업이익 21.9억원(-45.5%), 무형자산손상차손 25.5억원으로 당기순손실 0.2억원. 카카오엔터 연결 손상검사에서 다온 CGU 회수가능액 21,978백만원이 장부 21,471백만원을 근소하게 넘어 영업권 손상은 없었음. 주식선택권 1,800주 취소, 미행사 51,400주; 2025: 다온 매출 236.0억원, 영업이익 20.7억원, 무형자산손상 24.8억원, 순손실 1.6억원. 미행사 주식선택권 51,400주 전량 취소. 카카오엔터 연결재무제표에서 다온 CGU 영업권 8,384,140천원 전액 손상(회수가능액 8,468백만원 &lt; 장부 21,244백만원); 2026-05: 대규모기업집단현황공시(20260529000429) 지정일 기준 카카오엔터 566,480주(100%) 보유, 대표이사 정종욱. 카카오엔터 100% 자회사로 존속</t>
        </is>
      </c>
      <c r="AX107" s="41" t="inlineStr">
        <is>
          <t>있음 (2025, 카카오엔터 연결감사보고서 20260327001465: 다온크리에이티브 CGU 영업권 8,384,140천원 전액 손상. 2023·2024에는 손상 없음, 20240329003124·20250328002113). 별도로 다온 자체 재무제표에 무형자산손상차손 2024 2,548,023천원, 2025 2,483,465천원(다온 감사보고서). ㈜카카오 연결 차원의 처리는 확인 안 함</t>
        </is>
      </c>
      <c r="AY107" s="41" t="inlineStr">
        <is>
          <t>수집·검토 기록에 인수 뒤 손상이 적혀 있음</t>
        </is>
      </c>
      <c r="AZ107" s="41" t="inlineStr">
        <is>
          <t>2022: 25,918,384,478원; 2023: 26,138,216,752원</t>
        </is>
      </c>
      <c r="BA107" s="41" t="inlineStr">
        <is>
          <t>2024: 23,904,130,753원; 2025: 23,600,739,263원 (2025가 확인 가능한 최근 연도)</t>
        </is>
      </c>
      <c r="BB107" s="41" t="inlineStr">
        <is>
          <t>2022: 4,534,818,232원; 2023: 4,014,385,379원</t>
        </is>
      </c>
      <c r="BC107" s="41" t="inlineStr">
        <is>
          <t>2024: 2,189,384,821원; 2025: 2,065,122,866원 (2025가 최근 연도)</t>
        </is>
      </c>
      <c r="BD107" s="41" t="inlineStr">
        <is>
          <t>다온크리에이티브 별도 재무제표(K-IFRS, 12월 결산), 외부감사인 한울회계법인 감사보고서. FY2022 20230328000680, FY2023 20240327000489, FY2024 20250331002500, FY2025 20260326001365. 손익계산서의 '영업수익'(전액 컨텐츠매출)을 매출로 봄. 참고: 2021 영업수익 24,002,651,460원, 영업이익 5,759,982,415원(FY2022 보고서 전기 수치). 카카오엔터 연결 주석의 종속기업 요약재무 값과 일치(2023 매출 26,138,217천원).</t>
        </is>
      </c>
      <c r="BE107" s="41" t="inlineStr">
        <is>
          <t>미확인 (카카오·카카오엔터 실적발표에서 다온크리에이티브를 따로 언급한 자료를 찾지 못함. 검토 단계에서 웹 검색 4회(한국어 '카카오엔터테인먼트 다온크리에이티브 지분 100% 풋옵션 이용만', '다온크리에이티브 카카오엔터 잔여 지분 취득 2024', '카카오엔터테인먼트 2025년 영업권 손상 웹툰 제작사', 영어 'Kakao Entertainment Daon Creative stake acquisition April 2024')로도 다온을 다룬 기사·IR 언급이 나오지 않음. 영업권 손상 보도는 타파스·SM 등만 다룸. IR PDF 전수 검색은 하지 않음)</t>
        </is>
      </c>
      <c r="BF107" s="40" t="inlineStr">
        <is>
          <t>완료</t>
        </is>
      </c>
      <c r="BG107" s="40" t="inlineStr">
        <is>
          <t>2026-10-26</t>
        </is>
      </c>
    </row>
    <row r="108" ht="72" customHeight="1">
      <c r="A108" s="40" t="inlineStr">
        <is>
          <t>N001</t>
        </is>
      </c>
      <c r="B108" s="40" t="inlineStr">
        <is>
          <t>Naver</t>
        </is>
      </c>
      <c r="C108" s="40" t="inlineStr">
        <is>
          <t>2005-02-28</t>
        </is>
      </c>
      <c r="D108" s="41" t="inlineStr">
        <is>
          <t>ValueCommerce Co., Ltd. (TSE:2491)</t>
        </is>
      </c>
      <c r="E108" s="40" t="n">
        <v>32</v>
      </c>
      <c r="F108" s="40" t="inlineStr">
        <is>
          <t>True</t>
        </is>
      </c>
      <c r="G108" s="40" t="n"/>
      <c r="H108" s="40" t="inlineStr">
        <is>
          <t>MA①</t>
        </is>
      </c>
      <c r="I108" s="40" t="inlineStr">
        <is>
          <t>MA③</t>
        </is>
      </c>
      <c r="J108" s="40" t="inlineStr">
        <is>
          <t>변경</t>
        </is>
      </c>
      <c r="K108" s="40" t="inlineStr">
        <is>
          <t>없음 (확인)</t>
        </is>
      </c>
      <c r="L108" s="40" t="inlineStr">
        <is>
          <t>기타</t>
        </is>
      </c>
      <c r="M108" s="40" t="inlineStr">
        <is>
          <t>편입 전</t>
        </is>
      </c>
      <c r="N108" s="40" t="inlineStr">
        <is>
          <t>Closed</t>
        </is>
      </c>
      <c r="O108" s="42" t="n">
        <v>93.87</v>
      </c>
      <c r="P108" s="41" t="inlineStr">
        <is>
          <t>LY Corporation (TSE:4689)</t>
        </is>
      </c>
      <c r="Q108" s="41" t="inlineStr">
        <is>
          <t>-</t>
        </is>
      </c>
      <c r="R108" s="41" t="inlineStr">
        <is>
          <t>Yahoo Japan Corporation has agreed to buy 54.85% of the voting stock of Value Commerce via a takeover bid costing $99.1 million in February 2005. Yahoo Japan will pay $2476.7 per share for the stock, with the takeover bid period to run from 03/01/2005 to 04/11/2005. Yahoo Japan has obtained the support for the transaction from the board of Value Commerce.</t>
        </is>
      </c>
      <c r="S108" s="41" t="inlineStr">
        <is>
          <t>Commerce &amp; Marketing</t>
        </is>
      </c>
      <c r="T108" s="41" t="inlineStr">
        <is>
          <t>Brand / Advertising / 
Marketing / IP Merchandising</t>
        </is>
      </c>
      <c r="U108" s="41" t="inlineStr">
        <is>
          <t>MA-1 그룹이 매수자</t>
        </is>
      </c>
      <c r="V108" s="41" t="inlineStr">
        <is>
          <t>과반 인수(≥50%)</t>
        </is>
      </c>
      <c r="W108" s="41" t="inlineStr">
        <is>
          <t>MA① 경영권 인수</t>
        </is>
      </c>
      <c r="X108" s="41" t="inlineStr">
        <is>
          <t>Yahoo Japan 편입 전</t>
        </is>
      </c>
      <c r="Y108" s="40" t="inlineStr">
        <is>
          <t>False</t>
        </is>
      </c>
      <c r="Z108" s="41" t="inlineStr">
        <is>
          <t>MA③ 소수지분 매입</t>
        </is>
      </c>
      <c r="AA108" s="41" t="inlineStr">
        <is>
          <t>편입 전 (2005-02-28 발표·2005-04-11 공개매수 종료 당시 매수자 ヤフー㈱(현 LINEヤフー)는 소프트뱅크 계열 독립 상장사로 NAVER와 무관. バリューコマース는 2012-10 ヤフー 연결자회사가 됐고, 2021-03-01 Z Holdings–LINE 경영통합으로 소프트뱅크·NAVER 50:50 A Holdings 산하(NAVER는 지분법, NAVER 2021 사업보고서 접수번호 20220304000687)에 들어갔으나 2024-05-02 자기주식 공개매수로 LY 지분법 관련회사로 내려갔고 2025-08-13 LY가 잔여 지분을 전량 매각해 그룹을 떠남)</t>
        </is>
      </c>
      <c r="AB108" s="41" t="inlineStr">
        <is>
          <t>완료 (2005-04-11 공개매수 종료, 2005-04-12 결과 공표: 응모주주 102명·41,971株 전량 매수, 결제 개시 2005-04-19)</t>
        </is>
      </c>
      <c r="AC108" s="41" t="inlineStr">
        <is>
          <t>10,936,425,441円 (41,971株 × 1株 260,571円; 有価証券報告書 第10期 후발사건 주석 '41,971株を10,936百万円にて取得'). ヤフー 단체 BS상 관계회사주식 장부가 10,940百万円(2006-03-31, 부대비용 포함)</t>
        </is>
      </c>
      <c r="AD108" s="41" t="inlineStr">
        <is>
          <t>계산: 104.9 (10,936.4百万円 ÷ 104.25円/USD(2005-02-28, Fed H.10)) — 원자료 93.87보다 11.8% 커서 ±10% 범위 밖. 원자료 설명란의 주당 $2,476.7은 260,571円 ÷ 105.21円/USD(2005-02-25 환율)과 일치하므로 41,971株 × $2,476.7 = 103.95백만 달러가 되어야 함 → 원자료 value 93.87과 설명란 '$99.1 million' 모두 공시 금액과 맞지 않음</t>
        </is>
      </c>
      <c r="AE108" s="41" t="inlineStr">
        <is>
          <t>2005-02-28</t>
        </is>
      </c>
      <c r="AF108" s="41" t="inlineStr">
        <is>
          <t>기준 분류 수정: MA① 경영권 인수 → MA③ 소수지분 매입. 공개매수 발표 시점 목표는 議決権 54.85%(완전희석 후 45.46%)였으나, ヤフー는 발표 공시에서부터 "本公開買付けを並行し、バリューコマースでは新株予約権等の行使が見込まれており、その場合、本公開買付けにより、バリューコマースは当社の持分法適用会社となる予定"이라고 밝혔고(公開買付けの開始に関するお知らせ 2005-02-28), 매수기간 중 新株引受権·新株予約権 행사로 7,900株가 늘어 41,971株 전량을 사고도 소유비율 49.71%(발행 84,430株 기준)·議決権 49.72%에 그쳐 2006/3期부터 '持分法適用会社'로 처리함(公開買付けの結果に関するお知らせ 2005-04-12; ヤフー 有報 第10期 후발사건 '49.7％', 第11期 関係会社 49.6%). 경영권(연결)은 2012-10-19 バリューコマース의 자기주식 취득으로 ヤフー 議決権이 50.00%가 되면서 추가 매입 없이 생김(バリューコマース 2012-10-16 공시) — 이 거래 자체는 과반 취득이 아니고, 이후 ヤフー의 추가 매입 거래도 없으므로 단계적 경영권 인수에도 해당하지 않음. 금액: 원자료 value 93.87백만 달러는 공시 금액(10,936,425,441円 ≒ 104.9백만 달러)과 11.8% 어긋남. 상태(Closed)는 일치. 원자료 sellers '-': 공시상 매도자는 응모주주 102명이며, 2004-06-30 대주주는 ティモシー・ロナン・ウィリアムズ 46.83%, ジェイ・エイチ・ウィットニー・フォー・エルピー 13.21%, ハームブリーマ 8.41%, ブライアン・ネルソン 7.56% 등(현 경영진·투자펀드가 응모 내락).</t>
        </is>
      </c>
      <c r="AG108" s="41" t="inlineStr">
        <is>
          <t>같은 묶음 관계: N011(2008 バリューコマース의 Sozon 잔여지분 취득)과 N051(2019 バリューコマース가 ヤフー로부터 ダイナテック 인수)의 매수자가 이 거래의 대상회사. N030(2015 ヤフー의 ダイナテック 인수)·N026·N031과 매수자(ヤフー㈱)가 같음. 거래 당시 バリューコマース는 비상장(2006-07 東証マザーズ 상장)이었으나 有価証券報告書 제출회사라 공개매수 대상이 됨. 원자료 subtype MA①·stake '과반 인수(≥50%)'는 발표 목표(54.85%)를 기준으로 한 것으로 보이며, 발표 공시 자체가 신주예약권 행사로 지분법 적용회사가 될 것을 예정하고 있었음. 인수 후 ヤフー 보유 비율 변화: 49.72%(2005-04) → 44.93%(2006-12말, 상장 공모 희석) → 50.00%(2012-10-19, 자사주 매입으로 연결) → 51.95%(2024-04 자기주식 공개매수 직전) → 28.20%(2024-05-02 응모 후) → 0%(2025-08-13). ヤフー는 발표 직후 결산설명회에서 VC 관련 지분법 투자차액 상각으로 분기 약 8.3億円의 영업외비용을 예상했음(실제 연도별 상각액은 有報에 회사별로 공시되지 않아 확인하지 못함). 인수 전 2개년 영업이익은 2004-12期 이전 有報를 구하지 못해 미확인(경상이익으로 대신 표기; 2006 IR 財務ハイライト·전자공고 보관본·ヤフー 개시 공시도 확인했으나 영업이익 없음). 시가총액 계산의 発行済株式総数 7,550,123.64株는 2005-03-31 기준이며 2004-04~2005-03 스톡옵션 행사분의 시점이 공시되지 않아 발표 직전 실제 주식수와 0.1% 미만 차이가 있을 수 있음. 조사 한계: ヤフー 公開買付届出書·報告書(2005)는 EDINET 보존기간이 지나 열지 못했으나, ヤフー 적시공시 '公開買付けの開始に関するお知らせ'(2005-02-28)와 '公開買付けの結果に関するお知らせ'(2005-04-12)를 Wayback(ir.yahoo.co.jp)으로 직접 확인함.</t>
        </is>
      </c>
      <c r="AH108" s="41" t="inlineStr">
        <is>
          <t>ヤフー株式会社 (Yahoo Japan; 東証1部 4689, 소프트뱅크㈱의 자회사; 현 LINEヤフー㈱) — 거래 당시 NAVER와 무관</t>
        </is>
      </c>
      <c r="AI108" s="41" t="inlineStr">
        <is>
          <t>"この提携により、Yahoo! JAPANは、アフィリエイト・マーケティング事業に進出し、オークション事業やショッピング事業の利用者数の拡大や利用頻度増加、Yahoo! JAPAN利用者の満足度向上など、各サービスとのシナジーを追求していきます" (ヤフー·バリューコマース 공동 보도자료 2005-02-28) / "アフィリエイト・マーケティング事業に進出しオークション事業やショッピング事業の利用者数の拡大や利用頻度増加…各サービスとのシナジーを追及することを目的に" (ヤフー 有価証券報告書 第10期 후발사건 주석)</t>
        </is>
      </c>
      <c r="AJ108" s="41" t="inlineStr">
        <is>
          <t>인터넷 포털 광고·커머스: 2005/3期 연결 매출 117,779百万円 — 세그먼트 リスティング事業 29,359, オークション事業 27,304, Yahoo! BB事業 16,799, メディア事業 10,716, ショッピング事業 10,587, BS事業 2,369, 全社共通事業 20,642百万円; 수익 유형 広告 38,941·ビジネスサービス 23,618·パーソナルサービス 48,153百万円 (ヤフー 有価証券報告書 第10期)</t>
        </is>
      </c>
      <c r="AK108" s="41" t="inlineStr">
        <is>
          <t>인접</t>
        </is>
      </c>
      <c r="AL108" s="41" t="inlineStr">
        <is>
          <t>バリューコマース는 국내 최대 성과보수형 광고(アフィリエイト) 네트워크(광고 노출 1일 3억3천만 회)로 EC 사이트(광고주)와 제휴 매체를 잇는 사업. ヤフー는 리스팅·디스플레이 광고를 하고 있었으나 アフィリエイト는 하지 않아 회사 스스로 '아필리에이트 마케팅 사업에 진출'이라고 설명. 같은 인터넷 광고 가치사슬이고 목적이 자사 オークション·ショッピング 이용 확대였으므로 인접. 그룹 정점 기준: 거래 당시 Yahoo Japan이 정점(NAVER와 무관).</t>
        </is>
      </c>
      <c r="AM108" s="41" t="inlineStr">
        <is>
          <t>82,410百万円 (2004-03-31, ヤフー 연결 総資産額, 일본기준; 有価証券報告書 第10期 主要な経営指標. 참고 2005-03-31은 130,244百万円)</t>
        </is>
      </c>
      <c r="AN108" s="41" t="inlineStr">
        <is>
          <t>acq_total_assets와 같음</t>
        </is>
      </c>
      <c r="AO108" s="41" t="inlineStr">
        <is>
          <t>계산: 13.27 (공개매수 대금 10,936百万円 ÷ 2004-03-31 연결 総資産額 82,410百万円)</t>
        </is>
      </c>
      <c r="AP108" s="41" t="inlineStr">
        <is>
          <t>계산: 18.29 (10,936百万円 ÷ 2004-03-31 연결 純資産額 59,806百万円; 自己資本比率 72.6%)</t>
        </is>
      </c>
      <c r="AQ108" s="41" t="inlineStr">
        <is>
          <t>계산: 3,926,064,292,800円 (2005-02-25 종가 520,000円 × 発行済株式総数 7,550,123.64株(2004-11-19 분할 후, 2005-03-31까지 변동 없음))</t>
        </is>
      </c>
      <c r="AR108" s="41" t="inlineStr">
        <is>
          <t>총자산·순자산·주식수: ヤフー 有価証券報告書 第10期(2005/3期, 연결, 일본기준)의 主要な経営指標와 発行済株式総数の推移. 직전 사업연도말(2004-03-31) 값을 씀. 종가: Yahoo Finance 4689.T 분할조정치 650円에 이후 분할(2005-03·2005-09·2006-03 각 1:2, 2013-09 1:100) 역조정 ×800. 환율 Fed H.10(2005-02-28 104.25, 2005-02-25 105.21円/USD).</t>
        </is>
      </c>
      <c r="AS108" s="41" t="inlineStr">
        <is>
          <t>TSE:4689</t>
        </is>
      </c>
      <c r="AT108" s="41" t="inlineStr">
        <is>
          <t>인수 주체 ヤフー㈱(東証1부 4689)가 상장사. 대상 バリューコマース는 거래 당시 비상장(2006-07 東証マザーズ 상장 후 TSE:2491)이라 대상회사 주가 반응은 분석 불가.</t>
        </is>
      </c>
      <c r="AU108" s="41" t="inlineStr">
        <is>
          <t>2005-02-28 ヤフー·バリューコマース 공동 보도자료 'Yahoo! JAPANとバリューコマースの資本および事業に関する提携について ～ Yahoo! JAPANがバリューコマース株式の公開買付けを開始 ～'(공개매수 개시공고는 2005-03-01). 사전 보도·조회공시는 찾지 못함</t>
        </is>
      </c>
      <c r="AV108" s="41" t="inlineStr">
        <is>
          <t>1996-03: トランズパシフィック有限会社 설립(호스팅·도메인 사업); 1999-11: バリューコマース㈱로 상호 변경, 성과보수형 광고(아필리에이트) 개시; 2000: 아일랜드·홍콩·미국·영국·한국 자회사 설립; 2002-03: ㈱プラットフォーム・フォー・イー・ドットコム 완전자회사화; 2003-03: データ・ステーションズ㈱ 완전자회사화; 2003/12期: 연결 매출 1,913,585千円, 경상이익 13,225千円; 2004-03: ルックスマート・ジャパン 영업 양수; 2004-06-30: 대주주 ティモシー・ロナン・ウィリアムズ 46.83%, ジェイ・エイチ・ウィットニー・フォー・エルピー 13.21%, ハームブリーマ 8.41%, ブライアン・ネルソン 7.56%, サイバー・ゲインズ・テクノロジー 3.53%(ヤフー와 자본·인적·거래 관계 없음); 2004/12期: 연결 매출 2,837,041千円, 경상이익 180,155千円; 2004-12-23: 1:10 주식분할; 2005-02-28: 발행주식 76,530株, ヤフー 보유 0株, 대표 ブライアン・ネルソン; 같은 날 バリューコマース 이사회가 공개매수 찬동 결의, 현 경영진·투자펀드 등 주요 주주가 응모 내락</t>
        </is>
      </c>
      <c r="AW108" s="41" t="inlineStr">
        <is>
          <t>2005-04-11: 공개매수 종료, 41,971株(10,936,425,441円) 취득·議決権 49.72%, 2006/3期부터 ヤフー 지분법 관련회사; 2005-04-19: 결제 개시; 2005-05-19 시험 개시 후 2005-07-05: Yahoo!ショッピング에 バリューコマース 아필리에이트 본격 전개; 2005-09-29: Yahoo!ブログ·ジオシティーズ 이용자용 아필리에이트 개시; 2005-10: Sozon㈱ 90.99% 취득(N011 관련); 2005-12: 호스팅 사업 분할·매각으로 철수; 2005/12期: 연결 매출 4,049,660千円·영업이익 233,826千円; 2006-07: 東証マザーズ 상장(2006-12말 ヤフー 44.93%); 2006/12期: 매출 5,331,121千円·영업이익 541,150千円; 2006-11: StoreMatch 개시; 2007-11: ㈱ジェーピーツーワン 20.3% 취득·지분법(2018-09 매각); 2008-03-31: Sozon 완전자회사화(N011); 2009-02-16: 'Yahoo!ポイントアップモール' 연동 개시; 2011-03: 대표이사 ブライアン・ネルソン → 飯塚洋一(2011-02-22 내정 공시); 2012-10-19: 자기주식 취득으로 ヤフー 議決権 50.00% → 연결자회사(ヤフー 2013/3期 '段階取得に係る差益' 1,348百万円); 2012-11: 東証1部 이전; 2014-01-01: 香川仁 대표이사 사장 취임(飯塚洋一는 회장, 2013-11-27 공시); 2015-12: ㈱デジミホ 100% 인수(2021-06 청산); 2019-09-27: ヤフー로부터 ダイナテック 인수(N051); 2020-01: ㈱B-SLASH 100% 인수(2020-07 흡수합병); 2021-03-01: Z Holdings–LINE 경영통합(NAVER 지분법 계열); 2021-03-16: 보유 주식이 Zホールディングス中間으로 이관; 2024-05-02: 자기주식 공개매수(1株 1,029円, 총 11,000,010,000円)에 ZHD中間이 10,690,000株 응모 → 議決権 51.95%→28.20%, LY 지분법 관련회사로 전환; 2025-01-31: LY가 플랫폼 일원화(자체 개발) 방침으로 StoreMatch·STORE's R∞ 거래계약을 2025-07-31 종료하기로 합의, バリューコマース는 이행지원 대가 총 10億円(세전) 수령; 2025-03: ㈱BUZMA 인수(2025-07 흡수합병); 2025-04-01: ダイナテック 흡수합병; 2025-07-31: StoreMatch·STORE's R∞ 제공 종료; 2025-08-13: LY가 간접보유 6,098,400株(28.13%) 전량 매각, LY·소프트뱅크 그룹 관계회사에서 제외; 2025/12期: 연결 매출 24,169百万円(-20.5%), 영업이익 1,971百万円(-52.6%)</t>
        </is>
      </c>
      <c r="AX108" s="41" t="inlineStr">
        <is>
          <t>확인 안 됨 (ヤフー 有価証券報告書 第10~12期(2005/3~2007/3)에 バリューコマース 지분법 투자 관련 감손·評価損 기재 없음; 第11期 단체 関係会社株式 バリューコマース 10,940百万円. 2012-10 연결 시에는 오히려 段階取得に係る差益 1,348百万円 계상(第18期). 2013/3期 이후 ヤフー 연결상 バリューコマース 관련 のれん 감손은 第19~21期 有報 감손 주석에서 기재를 찾지 못함)</t>
        </is>
      </c>
      <c r="AY108" s="41" t="inlineStr">
        <is>
          <t>Yahoo 有報 第10~12期 지분법 투자 감손 없음, 연결 뒤 第19~21期 のれん 감손 기재 없음</t>
        </is>
      </c>
      <c r="AZ108" s="41" t="inlineStr">
        <is>
          <t>2003/12期: 1,913,585千円; 2004/12期: 2,837,041千円</t>
        </is>
      </c>
      <c r="BA108" s="41" t="inlineStr">
        <is>
          <t>2005/12期: 4,049,660千円; 2006/12期: 5,331,121千円; 최근 2025/12期: 24,169百万円</t>
        </is>
      </c>
      <c r="BB108" s="41" t="inlineStr">
        <is>
          <t>미확인 (2003/12·2004/12期 영업이익은 해당 연도 有報를 구하지 못함; 참고 経常利益 2003/12期 13,225千円, 2004/12期 180,155千円)</t>
        </is>
      </c>
      <c r="BC108" s="41" t="inlineStr">
        <is>
          <t>2005/12期: 233,826千円; 2006/12期: 541,150千円; 최근 2025/12期: 1,971百万円</t>
        </is>
      </c>
      <c r="BD108" s="41" t="inlineStr">
        <is>
          <t>バリューコマース 연결, 12월 결산, 일본기준. 2003~2006/12期는 バリューコマース 有価証券報告書 第11期(2006/12期)의 主要な経営指標(매출·경상이익 5개년)와 연결손익계산서(2005·2006期 영업이익). 2025/12期는 第30期 有報 경영성적 개요. 2006-07 상장 이전 有報(第8~10期)는 IR 사이트·EDINET에서 구하지 못해 2003·2004期 영업이익은 미확인.</t>
        </is>
      </c>
      <c r="BE108" s="41" t="inlineStr">
        <is>
          <t>2005-04-20 ヤフー 2004年度第4四半期および通期 決算説明会資料 p.25 'バリューコマース（株）株式の取得': "同社の株式の49.71％を取得。（取得価格：約109億円）", 목표 ① Yahoo! JAPAN 내 e커머스 활성화(ショッピング·オークション 스토어의 아필리에이트 광고를 VC 파트너 사이트에 게재해 "取扱高の増大を目指す") ② ブログ·ジオシティーズ 등 커뮤니티 페이지에 아필리에이트 광고 게재 ③ "自社以外のサイトも事業ベースとして取り込むことを目指す"; 같은 자료 p.22: 새 지분법 적용회사의 투자차액 상각으로 2005-1Q 이후 영업외비용이 늘 예정이며 그 주요인 "バリューコマース（株）： 約 8.3億円"(분기 기준 예상치; Internet Watch 2005-04-21도 같은 설명회를 보도); ヤフー 有価証券報告書 第11期(2006/3) 사업 리스크: "アフィリエイト広告（成果報酬型広告）など新たな広告手法による商品が出現してきており、当グループとしても、バリューコマース株式会社との提携などにより対応していく所存"; 2012-10-16 バリューコマース 공시: ヤフー 연결 편입으로 "同社との共同プロジェクト、共同開発、相互の人材交流…さらなる事業シナジーの実現を目指してまいります"; 2025-01-31 バリューコマース 공시: LY가 "経営戦略を変更し、プラットフォームの一元化を行うべく自社開発する方針"이 되어 StoreMatch·STORE's R∞ 계약 종료를 제안. 어닝콜 스크립트는 찾지 못함.</t>
        </is>
      </c>
      <c r="BF108" s="40" t="inlineStr">
        <is>
          <t>부분</t>
        </is>
      </c>
      <c r="BG108" s="40" t="inlineStr">
        <is>
          <t>2026-10-26</t>
        </is>
      </c>
    </row>
    <row r="109" ht="72" customHeight="1">
      <c r="A109" s="40" t="inlineStr">
        <is>
          <t>N002</t>
        </is>
      </c>
      <c r="B109" s="40" t="inlineStr">
        <is>
          <t>Naver</t>
        </is>
      </c>
      <c r="C109" s="40" t="inlineStr">
        <is>
          <t>2005-03-31</t>
        </is>
      </c>
      <c r="D109" s="41" t="inlineStr">
        <is>
          <t>Curiocity Corp.</t>
        </is>
      </c>
      <c r="E109" s="40" t="n">
        <v>155</v>
      </c>
      <c r="F109" s="40" t="inlineStr">
        <is>
          <t>False</t>
        </is>
      </c>
      <c r="G109" s="40" t="n"/>
      <c r="H109" s="40" t="inlineStr">
        <is>
          <t>MA①</t>
        </is>
      </c>
      <c r="I109" s="40" t="inlineStr">
        <is>
          <t>MA①</t>
        </is>
      </c>
      <c r="J109" s="40" t="inlineStr">
        <is>
          <t>같음</t>
        </is>
      </c>
      <c r="K109" s="40" t="inlineStr">
        <is>
          <t>없음 (확인)</t>
        </is>
      </c>
      <c r="L109" s="40" t="inlineStr">
        <is>
          <t>일치</t>
        </is>
      </c>
      <c r="M109" s="40" t="inlineStr">
        <is>
          <t>편입 전</t>
        </is>
      </c>
      <c r="N109" s="40" t="inlineStr">
        <is>
          <t>Closed</t>
        </is>
      </c>
      <c r="O109" s="42" t="n">
        <v>1.15</v>
      </c>
      <c r="P109" s="41" t="inlineStr">
        <is>
          <t>LY Corporation (TSE:4689)</t>
        </is>
      </c>
      <c r="Q109" s="41" t="inlineStr">
        <is>
          <t>Mitsui &amp; Co., Ltd. (TSE:8031); Sumitomo Mitsui Banking Corporation; Mitsui &amp; Co. Global Investment, Inc.; Mitsui Knowledge Industry Co., Ltd.</t>
        </is>
      </c>
      <c r="R109" s="41" t="inlineStr">
        <is>
          <t>Yahoo Japan Corporation (TSE:4689) acquired 90.69% stake in Curiocity Corp from Mitsui &amp; Co. Ltd. (TSE:8031), Mitsui Knowledge Industry Co., Ltd. (TSE:2665), Mitsui &amp; Co. Global Investment, Inc., Sumitomo Mitsui Banking Corporation and its fund MVC Global Japan Fund I for ¥123 million on March 31, 2005. For the year ended on March 31, 2004, Curiocity Corp reported total assets of ¥175 million, common equity of ¥130 million, net loss of ¥79 million and net sales of ¥500 million. The shares are expected to be transferred on April 5, 2005 and the transaction will have no impact on the performance of Yahoo Japan Corporation in the fiscal year ending on March 2005.</t>
        </is>
      </c>
      <c r="S109" s="41" t="inlineStr">
        <is>
          <t>Media Platforms</t>
        </is>
      </c>
      <c r="T109" s="41" t="inlineStr">
        <is>
          <t>OTT / Streaming Platform</t>
        </is>
      </c>
      <c r="U109" s="41" t="inlineStr">
        <is>
          <t>MA-1 그룹이 매수자</t>
        </is>
      </c>
      <c r="V109" s="41" t="inlineStr">
        <is>
          <t>과반 인수(≥50%)</t>
        </is>
      </c>
      <c r="W109" s="41" t="inlineStr">
        <is>
          <t>MA① 경영권 인수</t>
        </is>
      </c>
      <c r="X109" s="41" t="inlineStr">
        <is>
          <t>Yahoo Japan 편입 전</t>
        </is>
      </c>
      <c r="Y109" s="40" t="inlineStr">
        <is>
          <t>False</t>
        </is>
      </c>
      <c r="Z109" s="41" t="inlineStr">
        <is>
          <t>MA① 경영권 인수</t>
        </is>
      </c>
      <c r="AA109" s="41" t="inlineStr">
        <is>
          <t>편입 전 (매수자 ヤフー㈱(Yahoo Japan, 현 LINEヤフー)는 2005-03 당시 소프트뱅크 계열 독립 상장사로 NAVER와 무관. Yahoo Japan 계열이 NAVER 지분법 합작 계열(A Holdings 산하)이 된 것은 2021-03-01 Z Holdings–LINE 경영통합 이후)</t>
        </is>
      </c>
      <c r="AB109" s="41" t="inlineStr">
        <is>
          <t>완료 (2005-03-31 株式売買契約 체결·연결 편입, 2005-04-05 株券引渡し 예정일)</t>
        </is>
      </c>
      <c r="AC109" s="41" t="inlineStr">
        <is>
          <t>123百万円 (9,310株, 所有割合 90.69%; ヤフー 보도자료 2005-03-31 및 有価証券報告書 第10期 연결CF 주석 '㈱キュリオシティ株式取得額 123百万円')</t>
        </is>
      </c>
      <c r="AD109" s="41" t="inlineStr">
        <is>
          <t>원자료와 일치 (123百万円 ÷ 107.66円/USD(2005-03-31, Yahoo Finance JPY=X) = 1.14)</t>
        </is>
      </c>
      <c r="AE109" s="41" t="inlineStr">
        <is>
          <t>2005-03-31</t>
        </is>
      </c>
      <c r="AF109" s="41" t="inlineStr">
        <is>
          <t>기준 분류 유지: 그룹 계보(Yahoo Japan)가 지분 0%에서 90.69%를 사들여 처음 경영권을 얻음. 원자료 cat 'OTT / Streaming Platform'은 오류로 보임 — 대상회사는 인터넷 쇼핑몰 'キュリオシティ' 운영사(보도자료 '主な事業の内容: インターネット上のショッピングモール運営'). 매도자는 三井物産 78.76%·三井情報開発 4.77%·三井住友銀行 4.30%·MVCグローバルジャパンファンドI投資事業組合 2.86%(합계 90.69%); 원자료의 'Mitsui &amp; Co. Global Investment'은 보도자료에 없음(펀드 업무집행조합원은 ㈱エム・ヴィー・シー). 千趣会·オージーキャピタル·東芝 보유분(9.31%)은 매수 대상 아님.</t>
        </is>
      </c>
      <c r="AG109" s="41" t="inlineStr">
        <is>
          <t>같은 묶음의 N001(バリューコマース)·N003(インフォプラント)·N004(ニューズウォッチ)·N006(インタースコープ)·N008(オーバーチュア)과 매수자(ヤフー㈱)가 같은 편입 전 Yahoo Japan 거래. 소규모 거래(1.15백만 달러)로 ヤフー는 '本件子会社化による平成17年3月期業績への影響はありません'이라 밝힘. 인수 6개월 뒤인 2005-09-30 쇼핑몰 서비스를 전면 종료하고 점포를 Yahoo!ショッピング으로 통합 — 사실상 점포·고객 기반 흡수형 인수. 법인 キュリオシティ의 이후 해산·청산 여부는 확인 못 함(ヤフー 有報 第11期에서 '주요 연결자회사' 목록에서 빠지고 第12期에는 이름 없음; Internet Watch 2005-09-14 '会社を解散するかどうかなどは未定'). 부분 사유: 인수 후 대상 실적·법인 소멸 시점·IR 언급 미확인.</t>
        </is>
      </c>
      <c r="AH109" s="41" t="inlineStr">
        <is>
          <t>ヤフー株式会社 (Yahoo Japan Corporation; 東証1部 4689, 소프트뱅크㈱의 자회사; 현 LINEヤフー㈱) — 거래 당시 NAVER와 무관</t>
        </is>
      </c>
      <c r="AI109" s="41" t="inlineStr">
        <is>
          <t>"株式会社キュリオシティは、インターネット上のショッピングモールの運営を行っており、同社を子会社化することにより、両社での様々なシナジーを図ることが可能となるため。" (ヤフー 보도자료 2005-03-31 '株式の取得の理由') / "キュリオシティの店舗を統合することでYahoo!ショッピングの拡大を図る考えだ" (Internet Watch 2005-03-31 보도)</t>
        </is>
      </c>
      <c r="AJ109" s="41" t="inlineStr">
        <is>
          <t>인터넷 포털 광고·커머스: 2005/3期 연결 매출 117,779百万円 — 세그먼트 リスティング 29,359, オークション 27,304, Yahoo! BB 16,799, メディア 10,716, ショッピング 10,587, BS 2,369, 全社共通 20,642百万円 (ヤフー 有価証券報告書 第10期; N001 기록과 같은 출처)</t>
        </is>
      </c>
      <c r="AK109" s="41" t="inlineStr">
        <is>
          <t>핵심</t>
        </is>
      </c>
      <c r="AL109" s="41" t="inlineStr">
        <is>
          <t>대상은 인터넷 쇼핑몰(출점 약 1,000사) 운영사로 ヤフー의 기존 ショッピング事業(Yahoo!ショッピング, 2005/3期 매출 10,587百万円)과 같은 영역이며, ヤフー 有報 第10期는 キュリオシティ를 'ショッピング事業' 세그먼트 연결자회사로 분류. 그룹 정점 기준: 거래 당시 Yahoo Japan이 정점(NAVER와 무관).</t>
        </is>
      </c>
      <c r="AM109" s="41" t="inlineStr">
        <is>
          <t>82,410百万円 (2004-03-31, ヤフー 연결 総資産額, 일본기준; 발표일 2005-03-31이 第10期 말일이라 직전 확정 결산은 2004-03-31. 참고 2005-03-31 130,244百万円)</t>
        </is>
      </c>
      <c r="AN109" s="41" t="inlineStr">
        <is>
          <t>acq_total_assets와 같음</t>
        </is>
      </c>
      <c r="AO109" s="41" t="inlineStr">
        <is>
          <t>계산: 0.15 (123百万円 ÷ 2004-03-31 연결 総資産額 82,410百万円)</t>
        </is>
      </c>
      <c r="AP109" s="41" t="inlineStr">
        <is>
          <t>계산: 0.21 (123百万円 ÷ 2004-03-31 연결 純資産額 59,806百万円)</t>
        </is>
      </c>
      <c r="AQ109" s="41" t="inlineStr">
        <is>
          <t>계산: 3,775,061,820,000円 (2005-03-30 종가 250,000円 × 분할 후 기준 発行済株式総数 15,100,247.28株)</t>
        </is>
      </c>
      <c r="AR109" s="41" t="inlineStr">
        <is>
          <t>총자산·순자산: ヤフー 有価証券報告書 第11期 主要な経営指標의 第9期(2004-03-31) 값(연결, 일본기준). 종가: Yahoo Finance 4689.T 분할조정 종가 625円(2005-03-30)에 이후 분할(2005-09-27 권리락 1:2, 2006-03 1:2, 2013-09 1:100) 역조정 ×400 = 250,000円. 2005-03-31 기준일 1:2 분할은 Yahoo Finance상 2005-03-28 권리락이라 3/30 종가는 권리락 후 가격이므로 주식수도 분할 후 기준(2005-03-31 発行済株式総数 7,550,123.64株 ×2 = 15,100,247.28株; 有報 第11期 発行済株式総数の推移, 효력일 2005-05-20)을 씀. 환율 Yahoo Finance JPY=X.</t>
        </is>
      </c>
      <c r="AS109" s="41" t="inlineStr">
        <is>
          <t>TSE:4689</t>
        </is>
      </c>
      <c r="AT109" s="41" t="inlineStr">
        <is>
          <t>인수 주체 ヤフー㈱(東証1부 4689)가 상장사. 대상 キュリオシティ는 비상장(三井物産 자회사)이라 대상회사 주가 분석 불가. 거래 규모가 시가총액의 약 0.003%라 주가 반응은 기대하기 어려움.</t>
        </is>
      </c>
      <c r="AU109" s="41" t="inlineStr">
        <is>
          <t>2005-03-31 ヤフー 보도자료 '株式会社キュリオシティの株式の取得（子会社化）に関するお知らせ' 및 같은 날 Internet Watch 보도. 사전 인수설 보도는 찾지 못함.</t>
        </is>
      </c>
      <c r="AV109" s="41" t="inlineStr">
        <is>
          <t>1995: 三井物産이 EC 프로젝트로 쇼핑몰 'キュリオシティ' 개시; 2000-03: 株式会社キュリオシティ 설립(설립일 2000-03-10, 2000-03-16 발표, 자본금 4억9천만円, 三井物産·千趣会·さくら銀行 등 출자, 출점 약 800사); 2003/3期: 매출 384百万円·영업손실 77百万円; 2004/3期: 매출 500百万円·영업손실 80百万円·총자산 175百万円·자본 130百万円; 2005-01: 자본금 814百万円, 종업원 14명, 三井物産 78.76% 보유</t>
        </is>
      </c>
      <c r="AW109" s="41" t="inlineStr">
        <is>
          <t>2005-03-31: ヤフー 90.69% 취득·연결 편입(連結調整勘定 64百万円 발생), 有報 第10期에 '特定子会社'로 기재; 2005-07: キュリオポイント 발행 종료(Yahoo!ポイント 교환은 2005-10-31까지); 2005-09-30: 쇼핑몰 キュリオシティ 전 서비스 종료, Yahoo!ショッピング에 통합(Internet Watch 2005-09-14 '10年の歴史に幕'); 2006-03: ヤフー 有報 第11期 주요 연결자회사 목록에서 빠짐; 2007-03: 有報 第12期에 사명 기재 없음(해산·청산 시점 미확인)</t>
        </is>
      </c>
      <c r="AX109" s="41" t="inlineStr">
        <is>
          <t>확인 안 됨 (ヤフー 有報 第10期·第11期·第12期 확인. 연결조정계정 64百万円은 당시 정책상 균등상각(第10期 3년, 第11期 5년 이내) 또는 소액 일시상각 대상이며 キュリオシティ 관련 별도 손상 기재 없음)</t>
        </is>
      </c>
      <c r="AY109" s="41" t="inlineStr">
        <is>
          <t>Yahoo 有報 第10~12期, 연결조정계정 상각만 있고 별도 손상 없음</t>
        </is>
      </c>
      <c r="AZ109" s="41" t="inlineStr">
        <is>
          <t>2003/3期: 384百万円; 2004/3期: 500百万円</t>
        </is>
      </c>
      <c r="BA109" s="41" t="inlineStr">
        <is>
          <t>미확인 (대상회사 실적 비공개; 쇼핑몰 서비스는 인수 6개월 뒤 2005-09-30 종료되고 점포는 Yahoo!ショッピング(ヤフー ショッピング事業 세그먼트)으로 통합)</t>
        </is>
      </c>
      <c r="BB109" s="41" t="inlineStr">
        <is>
          <t>2003/3期: △77百万円; 2004/3期: △80百万円</t>
        </is>
      </c>
      <c r="BC109" s="41" t="inlineStr">
        <is>
          <t>미확인 (위와 같음)</t>
        </is>
      </c>
      <c r="BD109" s="41" t="inlineStr">
        <is>
          <t>인수 전 실적은 ヤフー 보도자료(2005-03-31) '最近事業年度における業績の動向'(단체, 일본기준, 3월 결산, 백만엔). 대상회사는 비상장·유가증권보고서 비제출 회사로 인수 후 실적 공시 없음. 사업이 Yahoo!ショッピング에 흡수돼 별도 실적을 분리할 수 없음.</t>
        </is>
      </c>
      <c r="BE109" s="41" t="inlineStr">
        <is>
          <t>미확인 (보도자료의 '本件子会社化による平成17年3月期業績への影響はありません' 외에 실적 설명회·IR 자료의 キュリオシティ 언급은 찾지 못함)</t>
        </is>
      </c>
      <c r="BF109" s="40" t="inlineStr">
        <is>
          <t>부분</t>
        </is>
      </c>
      <c r="BG109" s="40" t="inlineStr">
        <is>
          <t>2026-10-31</t>
        </is>
      </c>
    </row>
    <row r="110" ht="72" customHeight="1">
      <c r="A110" s="40" t="inlineStr">
        <is>
          <t>N003</t>
        </is>
      </c>
      <c r="B110" s="40" t="inlineStr">
        <is>
          <t>Naver</t>
        </is>
      </c>
      <c r="C110" s="40" t="inlineStr">
        <is>
          <t>2005-07-20</t>
        </is>
      </c>
      <c r="D110" s="41" t="inlineStr">
        <is>
          <t>VIPS Corporation</t>
        </is>
      </c>
      <c r="E110" s="40" t="n">
        <v>58</v>
      </c>
      <c r="F110" s="40" t="inlineStr">
        <is>
          <t>False</t>
        </is>
      </c>
      <c r="G110" s="40" t="n"/>
      <c r="H110" s="40" t="inlineStr">
        <is>
          <t>MA①</t>
        </is>
      </c>
      <c r="I110" s="40" t="inlineStr">
        <is>
          <t>MA①</t>
        </is>
      </c>
      <c r="J110" s="40" t="inlineStr">
        <is>
          <t>같음</t>
        </is>
      </c>
      <c r="K110" s="40" t="inlineStr">
        <is>
          <t>있음</t>
        </is>
      </c>
      <c r="L110" s="40" t="inlineStr">
        <is>
          <t>일치</t>
        </is>
      </c>
      <c r="M110" s="40" t="inlineStr">
        <is>
          <t>편입 전</t>
        </is>
      </c>
      <c r="N110" s="40" t="inlineStr">
        <is>
          <t>Closed</t>
        </is>
      </c>
      <c r="O110" s="42" t="n">
        <v>26.56</v>
      </c>
      <c r="P110" s="41" t="inlineStr">
        <is>
          <t>LY Corporation (TSE:4689)</t>
        </is>
      </c>
      <c r="Q110" s="41" t="inlineStr">
        <is>
          <t>Nippon Venture Capital Co., Ltd.; JAFCO Group Co., Ltd. (TSE:8595); BELLSYSTEM24, Inc.; Yasuda Enterprise Development Co. Ltd.; VCN Group Inc.</t>
        </is>
      </c>
      <c r="R110" s="41" t="inlineStr">
        <is>
          <t>Yahoo Japan Corporation (TSE: 4689) signed a fundamental agreement to acquire 58.16% stake in Info Plant Co., Ltd. from Masaki Otani, VCN Group Inc., JAFCO L2 Venture Capital Investment Enterprise Partnership managed by JAFCO Co., Ltd. (TSE: 8595), Bellsystem24 Inc., Nippon Venture Capital Co., Ltd. and Yasuda Enterprise Development Co. Ltd. for ¥3 billion on July 20, 2005. Info Plant had sales of ¥1.4 billion, operating profit of ¥43 million, net income of ¥10 million, total assets of ¥1.3 billion and shareholders’ equity of ¥1 billion in 2004. The deal is expected to close in October 2005. The addition of this new subsidiary will have minor impact on the consolidated performance of Yahoo Japan Corporation in the fiscal year ending March 2006.</t>
        </is>
      </c>
      <c r="S110" s="41" t="inlineStr">
        <is>
          <t>Commerce &amp; Marketing</t>
        </is>
      </c>
      <c r="T110" s="41" t="inlineStr">
        <is>
          <t>Brand / Advertising / 
Marketing / IP Merchandising</t>
        </is>
      </c>
      <c r="U110" s="41" t="inlineStr">
        <is>
          <t>MA-1 그룹이 매수자</t>
        </is>
      </c>
      <c r="V110" s="41" t="inlineStr">
        <is>
          <t>과반 인수(≥50%)</t>
        </is>
      </c>
      <c r="W110" s="41" t="inlineStr">
        <is>
          <t>MA① 경영권 인수</t>
        </is>
      </c>
      <c r="X110" s="41" t="inlineStr">
        <is>
          <t>Yahoo Japan 편입 전</t>
        </is>
      </c>
      <c r="Y110" s="40" t="inlineStr">
        <is>
          <t>False</t>
        </is>
      </c>
      <c r="Z110" s="41" t="inlineStr">
        <is>
          <t>MA① 경영권 인수</t>
        </is>
      </c>
      <c r="AA110" s="41" t="inlineStr">
        <is>
          <t>편입 전 (매수자 ヤフー㈱(Yahoo Japan, 현 LINEヤフー)는 2005 당시 소프트뱅크 계열 독립 상장사로 NAVER와 무관. Yahoo Japan 계열이 NAVER 지분법 합작 계열(A Holdings 산하)이 된 것은 2021-03-01 Z Holdings–LINE 경영통합 이후이며, 대상 사업은 그 전인 2010-08 マクロミル로 이전, 법인은 2012-03 청산)</t>
        </is>
      </c>
      <c r="AB110" s="41" t="inlineStr">
        <is>
          <t>완료 (2005-10-05 株式譲渡契約 체결, 2005-10-18 株券引渡し로 58.2% 취득·연결 편입)</t>
        </is>
      </c>
      <c r="AC110" s="41" t="inlineStr">
        <is>
          <t>3,012百万円 (6,025株 × 500,000円, 所有割合 58.2%; ヤフー 보도자료 2005-10-05, 有価証券報告書 第11期 연결CF 주석 '㈱インフォプラント株式取得額 3,012百万円')</t>
        </is>
      </c>
      <c r="AD110" s="41" t="inlineStr">
        <is>
          <t>원자료와 일치 (3,012百万円 ÷ 113.34円/USD(2005-10-05, Yahoo Finance JPY=X) = 26.58; 기본합의일 2005-07-20 환율 110.43 적용 시 27.28)</t>
        </is>
      </c>
      <c r="AE110" s="41" t="inlineStr">
        <is>
          <t>2005-07-20</t>
        </is>
      </c>
      <c r="AF110" s="41" t="inlineStr">
        <is>
          <t>기준 분류 유지: 그룹 계보(Yahoo Japan)가 지분 0%에서 58.2%를 취득해 처음 경영권을 얻음(보도자료 '異動前の所有株式数 0株'). 원자료 target명 'VIPS Corporation'은 대상회사의 최종 사명(ヴィープス株式会社)이며 거래 당시 사명은 株式会社インフォプラント(2007-07 インタースコープ 흡수합병 후 ヤフーバリューインサイト, 2010-08 ヴィープス로 변경). 원자료 cat 'Brand / Advertising / Marketing'은 대체로 맞으나 실제 사업은 인터넷 리서치(조사)업. 원자료 설명란의 지분 58.16%·¥3 billion·매도자 목록(大谷真樹, VCN, JAFCO, ベルシステム24, 日本ベンチャーキャピタル, 安田企業投資)은 보도자료와 일치(58.2%, 3,012百万円).</t>
        </is>
      </c>
      <c r="AG110" s="41" t="inlineStr">
        <is>
          <t>같은 묶음 관계: N006(2007-01 ヤフー의 インタースコープ 89.5% 인수)의 대상회사가 2007-07-01 이 거래의 대상회사 インフォプラント에 흡수합병돼 ヤフーバリューインサイト가 됨(같은 리서치 사업 계보의 후속 단계). N001·N002·N004·N008과 매수자(ヤフー㈱)가 같은 편입 전 Yahoo Japan 거래. 추가 지분: ヤフー 지분은 2007-03-31 72.7%(有報 第12期), 2010-06 76.89%(2010-06-11 공시)로 늘었으나 추가 취득 시점·금액은 확인 못 함. 부분 사유: 인수 후 첫 2개 회계연도(2005/12·2006/12) 대상 실적과 IR 언급 미확인. 손상: 2008年3月期 연결 特別損失 のれん償却額 1,826百万円이 ヤフーバリューインサイト 子会社株式 감손에 따른 영업권 상각으로 확인됨(2009年3月期 決算短信 주석 ※4). 이 영업권에는 N006 インタースコープ 인수분이 섞여 있어 N003 단독 몫은 분리 불가(impairment 참조).</t>
        </is>
      </c>
      <c r="AH110" s="41" t="inlineStr">
        <is>
          <t>ヤフー株式会社 (Yahoo Japan Corporation; 東証1部 4689, 소프트뱅크㈱의 자회사; 현 LINEヤフー㈱) — 거래 당시 NAVER와 무관</t>
        </is>
      </c>
      <c r="AI110" s="41" t="inlineStr">
        <is>
          <t>"同社を子会社化することにより、当社はインターネット調査事業における顧客基盤を拡大し、多様化する顧客ニーズに対応できる事業体制を構築します。これにより、急成長を続けるインターネット調査市場における事業拡大を目指します。" (ヤフー 보도자료 2005-07-20 '株式の取得の理由') / "インターネットリサーチ事業を強化するため" (ヤフー 有価証券報告書 第11期 沿革)</t>
        </is>
      </c>
      <c r="AJ110" s="41" t="inlineStr">
        <is>
          <t>인터넷 포털 광고·커머스: 2005/3期 연결 매출 117,779百万円 — 세그먼트 リスティング 29,359, オークション 27,304, Yahoo! BB 16,799, メディア 10,716, ショッピング 10,587, BS(비즈니스솔루션) 2,369, 全社共通 20,642百万円 (ヤフー 有価証券報告書 第10期). 리서치는 2002-10 インテージ와의 합작으로 시작한 'Yahoo!リサーチ'(모니터 62만 명)가 있었음.</t>
        </is>
      </c>
      <c r="AK110" s="41" t="inlineStr">
        <is>
          <t>인접</t>
        </is>
      </c>
      <c r="AL110" s="41" t="inlineStr">
        <is>
          <t>インフォプラント는 인터넷 조사(모니터 24만 명, 중국 모니터 보유) 회사로, ヤフー는 2002-10부터 インテージ 합작 'Yahoo!リサーチ'로 같은 시장에 들어와 있었고 포털 이용자 패널·광고주 고객군을 공유하는 B2B 마케팅 서비스라 인접. ヤフー 有報는 インフォプラント를 소규모 'ビジネスソリューション(BS)事業' 세그먼트(2005/3期 매출 2,369百万円, 전체의 2%)에 배치. 그룹 정점 기준: 거래 당시 Yahoo Japan이 정점(NAVER와 무관).</t>
        </is>
      </c>
      <c r="AM110" s="41" t="inlineStr">
        <is>
          <t>130,244百万円 (2005-03-31, ヤフー 연결 総資産額, 일본기준; 有価証券報告書 第11期 主要な経営指標의 第10期 값)</t>
        </is>
      </c>
      <c r="AN110" s="41" t="inlineStr">
        <is>
          <t>acq_total_assets와 같음</t>
        </is>
      </c>
      <c r="AO110" s="41" t="inlineStr">
        <is>
          <t>계산: 2.31 (3,012百万円 ÷ 2005-03-31 연결 総資産額 130,244百万円)</t>
        </is>
      </c>
      <c r="AP110" s="41" t="inlineStr">
        <is>
          <t>계산: 3.14 (3,012百万円 ÷ 2005-03-31 연결 純資産額 96,059百万円)</t>
        </is>
      </c>
      <c r="AQ110" s="41" t="inlineStr">
        <is>
          <t>계산: 3,518,357,616,240円 (2005-07-19 종가 233,000円 × 発行済株式総数 15,100,247.28株)</t>
        </is>
      </c>
      <c r="AR110" s="41" t="inlineStr">
        <is>
          <t>총자산·순자산: ヤフー 有価証券報告書 第11期(2006/3期) 主要な経営指標의 第10期(2005-03-31) 값(연결, 일본기준). 종가: Yahoo Finance 4689.T 분할조정 종가 582.5円(2005-07-19, 기본합의 발표 전날)에 이후 분할(2005-09-27 권리락 1:2, 2006-03 1:2, 2013-09 1:100) 역조정 ×400 = 233,000円. 주식수: 2005-05-20 1:2 분할 효력 후 기준 7,550,123.64×2 = 15,100,247.28株(有報 第11期 発行済株式総数の推移; 2005-09-30 기준일 주식수 15,104,854.28株와 0.03% 차이로 스톡옵션 행사분 무시). 환율 Yahoo Finance JPY=X.</t>
        </is>
      </c>
      <c r="AS110" s="41" t="inlineStr">
        <is>
          <t>TSE:4689</t>
        </is>
      </c>
      <c r="AT110" s="41" t="inlineStr">
        <is>
          <t>인수 주체 ヤフー㈱(東証1부 4689)가 상장사. 대상 インフォプラント는 비상장(벤처캐피털·창업자 보유)이라 대상회사 주가 분석 불가. 이벤트일 후보는 기본합의 2005-07-20과 정식 계약 2005-10-05 두 날.</t>
        </is>
      </c>
      <c r="AU110" s="41" t="inlineStr">
        <is>
          <t>2005-07-20 ヤフー 보도자료 '株式会社インフォプラントの株式の取得（子会社化）に関する基本合意書締結について'(취득처·주식수·금액은 미정으로 공표). 2005-10-05 정식 계약 공시에서 6,025株·3,012百万円 확정. 사전 인수설 보도는 찾지 못함.</t>
        </is>
      </c>
      <c r="AV110" s="41" t="inlineStr">
        <is>
          <t>1996-07: 株式会社インフォプラント 설립(東京都中野区, 대표 大谷真樹); 2000~2003: 임원·종업원 신주인수권·신주예약권 부여(상장 전제 조건부); 2002-10: ヤフー, インテージ와 합작으로 인터넷 조사 사업 진출(Yahoo!リサーチ, 경쟁 관계); 2003/12期: 매출 1,109百万円·영업이익 87百万円; 2004/12期: 매출 1,492百万円·영업이익 43百万円·총자산 1,292百万円·자본 1,052百万円; 2005-06: 자본금 593百万円, 종업원 155명, 大谷真樹 43.8%·ベルシステム24 12.1% 보유, 국내 모니터 24만 명</t>
        </is>
      </c>
      <c r="AW110" s="41" t="inlineStr">
        <is>
          <t>2005-10-18: ヤフー 58.2% 취득·연결 편입(連結調整勘定 2,359百万円, 5년 이내 균등상각 정책); 2007-01: ヤフー, インタースコープ 89.5% 인수 발표(N006); 2007-03: ヤフー 지분 72.7%(有報 第12期); 2007-07-01: インフォプラント가 インタースコープ를 흡수합병, 사명 ヤフーバリューインサイト㈱로 변경(모니터 약 150만 명); 2010-04-19: マクロミル과 경영통합 협의 개시 발표; 2010-06-11: 흡수분할계약 — YVI의 마케팅리서치 사업을 マクロミル이 승계, 대가로 マクロミル 신주 22,992株를 YVI에 교부(ヤフー 지분 76.89%); 2010-08-01: 분할 효력, YVI는 주식 보유 껍데기 회사가 되며 ヴィープス㈱로 사명 변경, マクロミル은 ヤフー 지분법 적용회사(직간접 24.9%); 2012-03: ヴィープス 청산; 2014/3期: ヤフー, マクロミル 주식 매각으로 지분법 제외(2013-12 베인캐피털 TOB에 ヤフー 응모 계약 보도)</t>
        </is>
      </c>
      <c r="AX110" s="41" t="inlineStr">
        <is>
          <t>있음 (2008年3月期(2007-04~2008-03), ヤフー 연결 特別損失 'のれん償却額' 1,826百万円 — '当社の個別財務諸表上、子会社株式（ヤフーバリューインサイト㈱）の減損処理を行ったことにより、同社に係るのれんを償却したもの', ヤフー 2009年3月期 決算短信 2009-04-28 주석 ※4의 前連結会計年度 값). 주의: YVI는 2007-07 インフォプラント(N003)가 インタースコープ(N006)를 흡수합병한 법인이라 두 인수의 영업권이 합쳐진 금액이며 N003 단독 몫은 분리 불가. 지배회사 단체 関係会社株式 장부가도 3,767百万円(2007-03-31, インフォプラント)에서 YVI 1,953百万円(2010-03-31)으로 감소.</t>
        </is>
      </c>
      <c r="AY110" s="41" t="inlineStr">
        <is>
          <t>수집·검토 기록에 인수 뒤 손상이 적혀 있음</t>
        </is>
      </c>
      <c r="AZ110" s="41" t="inlineStr">
        <is>
          <t>2003/12期: 1,109百万円; 2004/12期: 1,492百万円</t>
        </is>
      </c>
      <c r="BA110" s="41" t="inlineStr">
        <is>
          <t>2005/12期: 미확인; 2006/12期: 미확인; 2007/12期: 4,084百万円(ヤフーバリューインサイト, 2007-07 インタースコープ 합병 포함); 2008/12期: 4,995百万円; 2009/12期: 4,869百万円(사업 이전 전 마지막 확인 연도)</t>
        </is>
      </c>
      <c r="BB110" s="41" t="inlineStr">
        <is>
          <t>2003/12期: 87百万円; 2004/12期: 43百万円</t>
        </is>
      </c>
      <c r="BC110" s="41" t="inlineStr">
        <is>
          <t>2005/12期: 미확인; 2006/12期: 미확인; 2007/12期: 225百万円; 2008/12期: 363百万円; 2009/12期: 323百万円</t>
        </is>
      </c>
      <c r="BD110" s="41" t="inlineStr">
        <is>
          <t>인수 전: ヤフー 보도자료 2005-07-20 '最近事業年度における業績の動向'(단체, 일본기준, 12월 결산, 백만엔). 인수 후: ヤフー 2010-06-11 공시(영문) 'Three-year management and business performance indicators'의 Yahoo Japan Value Insight Corp.(Non-consolidated) 값. 2007/12期부터는 インタースコープ(N006)와 합병된 법인 실적이라 インフォプラント 단독 성과와 비교할 수 없음. 2010-08 이후 사업은 マクロミル(6월 결산, 연결)에 흡수돼 분리 불가.</t>
        </is>
      </c>
      <c r="BE110" s="41" t="inlineStr">
        <is>
          <t>2010-06-11 ヤフー 공시: 'corporate demand for research services has cooled off temporarily since fall 2008 because of the economic recession and competition for research services has heightened' — 사업 이전 배경으로 성장 정체를 밝힘; 2011-06 ヤフー 有報 第16期 경영성과 분석: 'リサーチ事業を株式会社マクロミルに承継したことによる減収があったものの前年同期比で売上高が増加' 및 매출원가가 'ヴィープス(株)（旧ヤフーバリューインサイト(株)）の一部事業を持分法適用会社に移管したことにより' 감소.; 2009-04-28 ヤフー 2009年3月期 決算短信 경영성과: 'リサーチ関連では、ヤフーバリューインサイト(株)の売上が前連結会計年度と比べ伸びた'(2008年度 비즈니스서비스 사업 설명). 어닝콜 녹취는 찾지 못함.</t>
        </is>
      </c>
      <c r="BF110" s="40" t="inlineStr">
        <is>
          <t>부분</t>
        </is>
      </c>
      <c r="BG110" s="40" t="inlineStr">
        <is>
          <t>2026-10-31</t>
        </is>
      </c>
    </row>
    <row r="111" ht="72" customHeight="1">
      <c r="A111" s="40" t="inlineStr">
        <is>
          <t>N004</t>
        </is>
      </c>
      <c r="B111" s="40" t="inlineStr">
        <is>
          <t>Naver</t>
        </is>
      </c>
      <c r="C111" s="40" t="inlineStr">
        <is>
          <t>2006-03-24</t>
        </is>
      </c>
      <c r="D111" s="41" t="inlineStr">
        <is>
          <t>NewsWatch Inc.</t>
        </is>
      </c>
      <c r="E111" s="40" t="n">
        <v>94</v>
      </c>
      <c r="F111" s="40" t="inlineStr">
        <is>
          <t>False</t>
        </is>
      </c>
      <c r="G111" s="40" t="n"/>
      <c r="H111" s="40" t="inlineStr">
        <is>
          <t>MA①</t>
        </is>
      </c>
      <c r="I111" s="40" t="inlineStr">
        <is>
          <t>MA①</t>
        </is>
      </c>
      <c r="J111" s="40" t="inlineStr">
        <is>
          <t>같음</t>
        </is>
      </c>
      <c r="K111" s="40" t="inlineStr">
        <is>
          <t>있음</t>
        </is>
      </c>
      <c r="L111" s="40" t="inlineStr">
        <is>
          <t>일치</t>
        </is>
      </c>
      <c r="M111" s="40" t="inlineStr">
        <is>
          <t>편입 전</t>
        </is>
      </c>
      <c r="N111" s="40" t="inlineStr">
        <is>
          <t>Closed</t>
        </is>
      </c>
      <c r="O111" s="42" t="n">
        <v>11.21</v>
      </c>
      <c r="P111" s="41" t="inlineStr">
        <is>
          <t>LY Corporation (TSE:4689)</t>
        </is>
      </c>
      <c r="Q111" s="41" t="inlineStr">
        <is>
          <t>Toshiba Corporation</t>
        </is>
      </c>
      <c r="R111" s="41" t="inlineStr">
        <is>
          <t>Yahoo Japan Corp., agreed to acquire 69% stake in NewsWatch Inc., from Toshiba Corp., for approximately ¥1.32 billion on March 24, 2006. The consideration includes cash and cash equivalents of ¥256 million. Toshiba currently holds 89% stake in NewsWatch Inc. NewsWatch reported profit of ¥30 million on revenue of ¥1.1 billion for the year ending March 2005. The transaction is expected to complete on March 31, 2006.</t>
        </is>
      </c>
      <c r="S111" s="41" t="inlineStr">
        <is>
          <t>Content Production &amp; Investment</t>
        </is>
      </c>
      <c r="T111" s="41" t="inlineStr">
        <is>
          <t>Journalism / Publishing</t>
        </is>
      </c>
      <c r="U111" s="41" t="inlineStr">
        <is>
          <t>MA-1 그룹이 매수자</t>
        </is>
      </c>
      <c r="V111" s="41" t="inlineStr">
        <is>
          <t>과반 인수(≥50%)</t>
        </is>
      </c>
      <c r="W111" s="41" t="inlineStr">
        <is>
          <t>MA① 경영권 인수</t>
        </is>
      </c>
      <c r="X111" s="41" t="inlineStr">
        <is>
          <t>Yahoo Japan 편입 전</t>
        </is>
      </c>
      <c r="Y111" s="40" t="inlineStr">
        <is>
          <t>False</t>
        </is>
      </c>
      <c r="Z111" s="41" t="inlineStr">
        <is>
          <t>MA① 경영권 인수</t>
        </is>
      </c>
      <c r="AA111" s="41" t="inlineStr">
        <is>
          <t>편입 전 (2006 거래 당시 매수자 ヤフー㈱(Yahoo Japan, 현 LINEヤフー)는 SoftBank·Yahoo! Inc.가 대주주인 회사로 NAVER와 자본관계 없음. Yahoo Japan 계열의 2021-03 경영통합 이전 거래)</t>
        </is>
      </c>
      <c r="AB111" s="41" t="inlineStr">
        <is>
          <t>완료 (2006-03-31 주권 인도; Yahoo 2006년3월기 유가증권보고서에 연결자회사·지분 69.0%로 기재)</t>
        </is>
      </c>
      <c r="AC111" s="41" t="inlineStr">
        <is>
          <t>JPY 1,316백만 (18,811주, 발행주식 27,272주의 69.0%)</t>
        </is>
      </c>
      <c r="AD111" s="41" t="inlineStr">
        <is>
          <t>원자료와 일치 (원자료 11.21 → 암묵 환율 117.4 JPY/USD, 2006-03 시세 수준)</t>
        </is>
      </c>
      <c r="AE111" s="41" t="inlineStr">
        <is>
          <t>2006-03-24</t>
        </is>
      </c>
      <c r="AF111" s="41" t="inlineStr">
        <is>
          <t>기준 분류 유지: 외부 매도자(東芝)로부터 69.0%를 사들여 처음 자회사화한 거래(사전 보유 0주). 원자료 comment의 '69%·약 13.2억엔·東芝 89% 보유·2006-03-31 완료 예정'은 보도자료와 일치.</t>
        </is>
      </c>
      <c r="AG111" s="41" t="inlineStr">
        <is>
          <t>편입 전 Yahoo Japan 거래. 매도자는 東芝 단독(東芝 89.0%→약 20%, 나머지 주주 新規事業投資·凸版印刷·電通·三井物産 등 그대로). Yahoo는 2010-11까지 추가 취득 없이 69.0% 유지 후 フュージョンパートナー(4845)에 451,464천엔에 매각 — 취득가 1,316백만엔의 약 34%에 회수, 2009년3월기 연결 특별손실 'のれん償却額' 479백만엔(NewsWatch 주식 감액에 따른 영업권 상각) 인식. 인수 후 대상회사 자체 실적은 NewsWatch가 비상장·Yahoo 공시에 개별 실적 미기재라 미확인; 2010 매각 시 보도 수치만 확보. 매각 이후(Fusion Partner 산하) 연혁 조사는 중단. 같은 묶음 다른 거래와 직접 관련 없음.</t>
        </is>
      </c>
      <c r="AH111" s="41" t="inlineStr">
        <is>
          <t>ヤフー株式会社(Yahoo Japan Corporation; 東証1部 4689, 현 LINEヤフー㈱) — 편입 전 Yahoo Japan 계열의 정점 회사</t>
        </is>
      </c>
      <c r="AI111" s="41" t="inlineStr">
        <is>
          <t>"同社が保有するニュースサービス分野でのノウハウおよび検索技術を取得し、検索とニュース分野でより一層事業の拡大を目指していきます。" / "「Yahoo!ニュース」から「フレッシュアイNews Watch」へのアクセス数を増加させることにより、広告収入の拡大を目指します。" (Yahoo·東芝 공동 보도자료 2006-03-24)</t>
        </is>
      </c>
      <c r="AJ111" s="41" t="inlineStr">
        <is>
          <t>인터넷 포털 「Yahoo! JAPAN」(검색·뉴스 등 콘텐츠·커뮤니티·커머스·모바일). 월 UC 약 4,266만명·일 12.1억 PV(보도자료). 수익원은 광고·옥션·쇼핑 등(2006년3월기 연결 총자산 190,974백만엔).</t>
        </is>
      </c>
      <c r="AK111" s="41" t="inlineStr">
        <is>
          <t>핵심</t>
        </is>
      </c>
      <c r="AL111" s="41" t="inlineStr">
        <is>
          <t>대상은 뉴스 배신(フレッシュアイNews Watch)·사이트 내 검색 서비스 회사로, Yahoo의 중핵인 검색·「Yahoo!ニュース」와 같은 영역이며 목적도 광고수입 확대. NAVER 기준으로도 검색·뉴스 포털 핵심 영역(다만 거래 당시 NAVER 계보 밖).</t>
        </is>
      </c>
      <c r="AM111" s="41" t="inlineStr">
        <is>
          <t>166,230백만엔 (Yahoo 연결, 2005-12-31 — 2006年3月期 第3四半期 財務・業績の概況). 직전 회계연도말(2005-03-31) 연결 총자산 130,244백만엔</t>
        </is>
      </c>
      <c r="AN111" s="41" t="inlineStr">
        <is>
          <t>acq_total_assets와 같음 (편입 전 Yahoo Japan 계열 정점 = Yahoo Japan 자신). 직전 회계연도말(2005-03-31) 연결 총자산 130,244백만엔</t>
        </is>
      </c>
      <c r="AO111" s="41" t="inlineStr">
        <is>
          <t>계산: 0.79 (1,316백만엔 ÷ 166,230백만엔, 2005-12-31) / 2005-03-31 기준 1.01 (÷130,244)</t>
        </is>
      </c>
      <c r="AP111" s="41" t="inlineStr">
        <is>
          <t>계산: 1.03 (1,316백만엔 ÷ 자본합계 127,980백만엔, 2005-12-31) / 2005-03-31 순자산 96,059 기준 1.37</t>
        </is>
      </c>
      <c r="AQ111" s="41" t="inlineStr">
        <is>
          <t>계산: 4,200,145,347,000엔 (2006-03-23 종가 139,000엔 × 2005-12-31 발행주식 30,216,873주). 종가는 Yahoo Finance 4689.T 분할조정치 695.0 × 200(2006-03-28 권리락 1:2, 2013-09-26 1:100 분할 역조정)</t>
        </is>
      </c>
      <c r="AR111" s="41" t="inlineStr">
        <is>
          <t>총자산·자본·주식수: Yahoo 2006年3月期 第3四半期 財務・業績の概況(연결, 백만엔, 2006-01-23 공표). 회계연도말 값: Yahoo 유가증권보고서 第11期(2006-03기) 주요 경영지표. 시가총액: 발표 직전 거래일 2006-03-23 종가 × 2005-12-31 주식수. 거래액: 보도자료.</t>
        </is>
      </c>
      <c r="AS111" s="41" t="inlineStr">
        <is>
          <t>TSE:4689</t>
        </is>
      </c>
      <c r="AT111" s="41" t="inlineStr">
        <is>
          <t>인수 주체 Yahoo Japan이 東証1部 상장(4689). 대상회사 NewsWatch는 비상장(東芝 자회사). 매도자 東芝는 TSE:6502.</t>
        </is>
      </c>
      <c r="AU111" s="41" t="inlineStr">
        <is>
          <t>2006-03-24 Yahoo·東芝 공동 보도자료(같은 날 Internet Watch 보도). 이전 인수설 보도는 찾지 못함.</t>
        </is>
      </c>
      <c r="AV111" s="41" t="inlineStr">
        <is>
          <t>1996-04: 東芝가 '東芝自然言語処理技術を応用した情報フィルタリング技術'을 중핵으로 ㈱ニューズウォッチ 설립(1996-04-26); 2002-04: NewsWatch가 검색포털 ㈱フレッシュアイ를 흡수합병(서비스명 유지, Internet Watch 2002-03-06 보도); 2004-03기: 매출 907·영업이익 36백만엔; 2005-03기: 매출 1,074·영업이익 28·순손실 108백만엔; 2006-03 직전: 東芝 89.0%, 新規事業投資 3.2%, 凸版印刷 2.9%, 電通 2.9%, 三井物産 1.8%; 2005-10: Yahoo는 같은 시기 InfoPlant 자회사화 등 정보·서비스 자회사 확대</t>
        </is>
      </c>
      <c r="AW111" s="41" t="inlineStr">
        <is>
          <t>2006-03-31: 18,811주(69.0%) 인도, 연결자회사 편입(연결조정계정 958백만엔); 2008-02-08: Yahoo! JAPAN과 NewsWatch가 「サイトサーチ」 공동 제공 개시(보도자료); 2009-03기: Yahoo 개별재무제표에서 NewsWatch 주식 감액, 연결 특별손실 のれん償却額 479백만엔; 2010-11-15: フュージョンパートナー(4845)가 Yahoo 보유 68.98%를 451,464천엔에 취득 결의·주식양도계약(취득 예정 2010-11-30), 이후 잔여주 취득으로 완전자회사화 예정 — Yahoo 연결에서 이탈</t>
        </is>
      </c>
      <c r="AX111" s="41" t="inlineStr">
        <is>
          <t>있음 (2009년3월기(2008-04~2009-03), Yahoo 연결 특별손실 'のれん償却額' 479백만엔 — 개별재무제표상 子会社株式(㈱ニューズウォッチ) 감액에 따라 동사 관련 영업권 상각, Yahoo 2009年3月期 決算短信 2009-04-28)</t>
        </is>
      </c>
      <c r="AY111" s="41" t="inlineStr">
        <is>
          <t>수집·검토 기록에 인수 뒤 손상이 적혀 있음</t>
        </is>
      </c>
      <c r="AZ111" s="41" t="inlineStr">
        <is>
          <t>2004-03기: 907백만엔; 2005-03기: 1,074백만엔</t>
        </is>
      </c>
      <c r="BA111" s="41" t="inlineStr">
        <is>
          <t>2007-03기: 미확인; 2008-03기: 미확인; 최근(2010 매각 시 보도, 결산기 미표기): 1,170백만엔</t>
        </is>
      </c>
      <c r="BB111" s="41" t="inlineStr">
        <is>
          <t>2004-03기: 36백만엔; 2005-03기: 28백만엔</t>
        </is>
      </c>
      <c r="BC111" s="41" t="inlineStr">
        <is>
          <t>2007-03기: 미확인; 2008-03기: 미확인; 최근(2010 매각 시 보도, 결산기 미표기): 283백만엔</t>
        </is>
      </c>
      <c r="BD111" s="41" t="inlineStr">
        <is>
          <t>인수 전: Yahoo·東芝 보도자료(2006-03-24) '最近事業年度における業績の動向'(개별, 3월 결산, 백만엔). 인수 후: NewsWatch 개별 실적은 Yahoo 유가증권보고서·결산단신에 기재되지 않음(중요성 기준 미달). 최근 값은 MAONLINE 2010-11-15 기사(フュージョンパートナー 적시공시 인용; 결산기 미표기, 2010-03기로 추정되나 미확인). 일본 비상장사라 감사보고서 공개 없음.</t>
        </is>
      </c>
      <c r="BE111" s="41" t="inlineStr">
        <is>
          <t>2006-06 Yahoo 유가증권보고서 第11期 연혁: "情報提供サービスの更なる強化のため、株式会社ニューズウォッチの株式69.0%を取得し子会社とする"; 2009-04-28 Yahoo 2009年3月期 決算短信: のれん償却額은 "子会社株式（㈱ニューズウォッチ）の減損処理を行ったことにより、同社に係るのれんを償却したもの". 어닝콜 녹취록은 찾지 못함.</t>
        </is>
      </c>
      <c r="BF111" s="40" t="inlineStr">
        <is>
          <t>부분</t>
        </is>
      </c>
      <c r="BG111" s="40" t="inlineStr">
        <is>
          <t>2026-10-31</t>
        </is>
      </c>
    </row>
    <row r="112" ht="72" customHeight="1">
      <c r="A112" s="40" t="inlineStr">
        <is>
          <t>N005</t>
        </is>
      </c>
      <c r="B112" s="40" t="inlineStr">
        <is>
          <t>Naver</t>
        </is>
      </c>
      <c r="C112" s="40" t="inlineStr">
        <is>
          <t>2006-06-28</t>
        </is>
      </c>
      <c r="D112" s="41" t="inlineStr">
        <is>
          <t>1Noon. Ltd.</t>
        </is>
      </c>
      <c r="E112" s="40" t="n">
        <v>50</v>
      </c>
      <c r="F112" s="40" t="inlineStr">
        <is>
          <t>True</t>
        </is>
      </c>
      <c r="G112" s="40" t="n"/>
      <c r="H112" s="40" t="inlineStr">
        <is>
          <t>MA①</t>
        </is>
      </c>
      <c r="I112" s="40" t="inlineStr">
        <is>
          <t>MA①</t>
        </is>
      </c>
      <c r="J112" s="40" t="inlineStr">
        <is>
          <t>같음</t>
        </is>
      </c>
      <c r="K112" s="40" t="inlineStr">
        <is>
          <t>있음</t>
        </is>
      </c>
      <c r="L112" s="40" t="inlineStr">
        <is>
          <t>일치</t>
        </is>
      </c>
      <c r="M112" s="40" t="inlineStr">
        <is>
          <t>편입 후</t>
        </is>
      </c>
      <c r="N112" s="40" t="inlineStr">
        <is>
          <t>Closed</t>
        </is>
      </c>
      <c r="O112" s="42" t="n">
        <v>36.55</v>
      </c>
      <c r="P112" s="41" t="inlineStr">
        <is>
          <t>NAVER Corporation (KOSE:A035420)</t>
        </is>
      </c>
      <c r="Q112" s="41" t="inlineStr">
        <is>
          <t>NEOWIZ HOLDINGS Corporation (KOSDAQ:A042420)</t>
        </is>
      </c>
      <c r="R112" s="41" t="inlineStr">
        <is>
          <t>NHN Corp. (KOSE:A035420) acquired 1Noon. Ltd. from Chang Byung-gyu and Neowiz Corp. (KOSE:A042420) for KRW 35 billion on June 28, 2006. Chang Byung-gyu, the former Chief Executive Officer of 1Noon. Ltd., will remain in NHN Corp. Neowiz Corp. sold its stake for KRW 3.5 billion.</t>
        </is>
      </c>
      <c r="S112" s="41" t="inlineStr">
        <is>
          <t>Communication &amp; Visual Effects Services</t>
        </is>
      </c>
      <c r="T112" s="41" t="inlineStr">
        <is>
          <t>Social Networking</t>
        </is>
      </c>
      <c r="U112" s="41" t="inlineStr">
        <is>
          <t>MA-1 그룹이 매수자</t>
        </is>
      </c>
      <c r="V112" s="41" t="inlineStr">
        <is>
          <t>지분율 미기재(대개 100%·사업양수)</t>
        </is>
      </c>
      <c r="W112" s="41" t="inlineStr">
        <is>
          <t>MA① 경영권 인수</t>
        </is>
      </c>
      <c r="X112" s="41" t="n"/>
      <c r="Y112" s="40" t="inlineStr">
        <is>
          <t>False</t>
        </is>
      </c>
      <c r="Z112" s="41" t="inlineStr">
        <is>
          <t>MA① 경영권 인수</t>
        </is>
      </c>
      <c r="AA112" s="41" t="inlineStr">
        <is>
          <t>편입 후 (매수자 NHN㈜는 현 NAVER㈜ 자신, 그룹 지배회사)</t>
        </is>
      </c>
      <c r="AB112" s="41" t="inlineStr">
        <is>
          <t>완료 (2006-07-06 구주 100% 취득; 계열회사 편입 공시 변경일 2006-07-26)</t>
        </is>
      </c>
      <c r="AC112" s="41" t="inlineStr">
        <is>
          <t>35,000,000,000원 (구주 2,000,000주, 100%, 현금취득; 이 중 네오위즈 보유분 200,000주 10%는 3,500,000,000원, 주당 17,500원)</t>
        </is>
      </c>
      <c r="AD112" s="41" t="inlineStr">
        <is>
          <t>원자료와 일치 (350억원, 2006-06 원/달러 약 950~960원 기준 약 USD 36~37m; 원자료 36.55)</t>
        </is>
      </c>
      <c r="AE112" s="41" t="inlineStr">
        <is>
          <t>2006-06-29</t>
        </is>
      </c>
      <c r="AF112" s="41" t="inlineStr">
        <is>
          <t>기준 분류 유지: NHN이 ㈜첫눈 구주 100%를 장병규 등 대주주와 네오위즈로부터 현금 350억원에 취득(주요경영사항 신고 20060629000003). 원자료 매도자 'NEOWIZ HOLDINGS'는 당시 사명 ㈜네오위즈(현 네오위즈홀딩스)이며 10%만 보유했고, 나머지 90%는 장병규 등 개인 주주(2006 사업보고서 주요계약: '㈜첫눈 대주주인 장병규 등으로부터 첫눈 발행 보통주식 100%를 양수'). 원자료 날짜 2006-06-28은 계약 체결일(2006 사업보고서)이고 공식 발표는 2006-06-29 이사회·공시.</t>
        </is>
      </c>
      <c r="AG112" s="41" t="inlineStr">
        <is>
          <t>같은 묶음 N012(미투데이)와 관련: 첫눈은 2008-12 서치솔루션㈜에 피합병됐고, 미투데이도 2009-12-30 같은 서치솔루션㈜에 피합병됨. 서치솔루션은 2021-10-01 NAVER에 흡수합병돼 첫눈 계보 법인은 소멸. 첫눈 설립일은 NHN 공시·서치솔루션 감사보고서상 2005-05-19, NHN 보도자료는 '2005년 6월 설립'. 네이버 처분공시는 첫눈 자본금을 5,000,000,000원으로 적었으나 NHN 공시·계열회사변경 공시·서치솔루션 감사보고서는 자본금 1,000,000,000원(자본잉여금 4,000,000천원)이라 NHN 쪽을 따름(네오위즈 값은 납입자본 총액으로 보임). 인수 시 투자제거차액(영업권 성격) 32,183백만원으로 대가의 92%가 순자산 초과분. 첫눈 매출은 2006·2007 모두 거의 전액이 NHN에 대한 용역 매출. 첫눈 창업자 신중호는 2008-06 네이버 검색사업 책임자로 일본에 가 LINE 개발을 이끈 것으로 보도됨(아주경제 2016-07-13) - 첫눈 인수의 장기 성과(인력 내재화)로 해석할 여지. 첫눈 실적은 NHN 주석 값과 서치솔루션 감사보고서 값이 조금 다름(perf_basis 참조).</t>
        </is>
      </c>
      <c r="AH112" s="41" t="inlineStr">
        <is>
          <t>엔에이치엔㈜(NHN Corporation, 현 NAVER㈜, 그룹 지배회사, 당시 코스닥 상장)</t>
        </is>
      </c>
      <c r="AI112" s="41" t="inlineStr">
        <is>
          <t>"검색 기술 역량 강화" (주요경영사항 신고 취득목적) / "해외검색시장 진출과 검색 기술 역량 강화를 위해" (NHN 보도자료 2006-06-29) / "검색사업 강화를 위해" (2006 감사보고서 주석)</t>
        </is>
      </c>
      <c r="AJ112" s="41" t="inlineStr">
        <is>
          <t>인터넷 포털 네이버의 검색광고 중심(2005년 매출 357,494백만원 중 검색광고 173,240백만원 48.5%, 게임 92,065백만원 25.8%, 배너광고 58,590백만원 16.4%; 2006 사업보고서 사업의 내용)</t>
        </is>
      </c>
      <c r="AK112" s="41" t="inlineStr">
        <is>
          <t>핵심</t>
        </is>
      </c>
      <c r="AL112" s="41" t="inlineStr">
        <is>
          <t>대상은 인터넷 검색엔진 개발사(주요사업 '인터넷 검색')로 NHN의 주력 검색포털·검색광고 사업과 같은 영역. 인수 주체가 그룹 정점 NAVER 자신이므로 정점 기준으로도 핵심.</t>
        </is>
      </c>
      <c r="AM112" s="41" t="inlineStr">
        <is>
          <t>373,726,916,211원 (NHN 별도, 2005-12-31 최근 사업연도말 자산총액, 주요경영사항 신고)</t>
        </is>
      </c>
      <c r="AN112" s="41" t="inlineStr">
        <is>
          <t>acq_total_assets와 같음 (인수 주체 NHN 자신이 상장 지배회사). 연결 기준 참고값: NHN 2005-12-31 연결 자산총계 405,576,964,012원 (2005 연결감사보고서, 접수번호 20060428001443)</t>
        </is>
      </c>
      <c r="AO112" s="41" t="inlineStr">
        <is>
          <t>9.4</t>
        </is>
      </c>
      <c r="AP112" s="41" t="inlineStr">
        <is>
          <t>15.1</t>
        </is>
      </c>
      <c r="AQ112" s="41" t="inlineStr">
        <is>
          <t>계산(추정): 약 4.48조원 = 2006-06-28 종가 약 289,100원 × 발행주식 15,500,796주. 종가는 Yahoo Finance 조정종가 23,533.85원에 보정계수 12.284를 곱해 되돌림(보정계수 = 2006-07-14 권리락 기준가 106,400원×3(1:2 무상증자 역산 권리부 종가 319,200원) ÷ 2006-07-13 Yahoo 조정종가 25,985.29원)</t>
        </is>
      </c>
      <c r="AR112" s="41" t="inlineStr">
        <is>
          <t>총자산·자기자본(232,255,466,933원)·비율은 2006-06-29 주요경영사항 신고(2005년말 별도 기준). 발행주식수는 2006-06-29 무상증자결정 공시의 증자 전 발행주식총수. 시총은 직전 거래일 2006-06-28 기준 계산값으로 Yahoo 조정값을 역산해 오차 가능.</t>
        </is>
      </c>
      <c r="AS112" s="41" t="inlineStr">
        <is>
          <t>KRX:035420</t>
        </is>
      </c>
      <c r="AT112" s="41" t="inlineStr">
        <is>
          <t>인수 주체 NHN 자신(당시 코스닥 상장, 2008-11 유가증권시장 이전). 대상 ㈜첫눈은 비상장. 매도자 ㈜네오위즈(현 네오위즈홀딩스, KOSDAQ:042420)도 2006-06-28 이사회에서 처분 결의해 반응 분석 가능.</t>
        </is>
      </c>
      <c r="AU112" s="41" t="inlineStr">
        <is>
          <t>2006-06-29 NHN 주요경영사항 신고·보도자료·인수 컨퍼런스콜(전자신문 전문 2006-06-30 게재). 매도자 네오위즈의 처분 자율공시도 2006-06-29. 그 전 인수설 보도는 확인하지 못함.</t>
        </is>
      </c>
      <c r="AV112" s="41" t="inlineStr">
        <is>
          <t>2005-05: 네오위즈 검색TF에서 분사해 ㈜첫눈 설립(대표 장병규, 네오위즈 10% 출자, NHN 공시상 설립일 2005-05-19); 2005-12: 매출 없음, 당기순손실 6.96억원, 자산 43.6억원; 2006-06-28: 장병규 등 대주주·네오위즈와 지분 100% 양수 계약, 네오위즈 이사회 처분 결의; 2006-06-29: NHN 이사회 결의·공시. 배경: 언론은 본격 서비스 전 신생업체 인수를 해외 검색 진출과 한국 진출을 노리던 구글 견제로 해석(이투데이).</t>
        </is>
      </c>
      <c r="AW112" s="41" t="inlineStr">
        <is>
          <t>2006-07-06: 구주 100% 취득 완료(투자제거차액 32,183백만원); 2006-07-26: NHN 계열회사 편입 공시; 2006: 첫눈 매출 16.8억원(NHN의 첫눈 매입 16.8억원으로 사실상 전액 NHN 용역), 순손실 17.9억원; 2007: 매출 66.9억원(NHN의 첫눈 매입 62.96억원), 영업이익 25.3억원; 2008-06: 첫눈 창업자 신중호, 네이버 검색사업 수장으로 일본행(이후 LINE 개발 주도로 보도); 2008-10-01: 서치솔루션㈜ 이사회 첫눈 흡수합병 결의; 2008-12 이전: 첫눈 대표가 장병규에서 신중호로 바뀜(2008-12-26 계열회사변경 공시의 대표자 신중호); 2008-12-13: 100% 자회사 서치솔루션㈜에 피합병(합병기일, 첫눈 1주당 서치솔루션 0.06658601주, 합병등기 2008-12-24), 합병 전 첫눈 영업권 16,628백만원 전액 감액손실; 2009~2013: 서치솔루션㈜이 검색엔진 개발 종속회사로 존속(2011·2013 사업보고서); 2010-04: 서치솔루션이 미투데이 사업을 NHN에 양도(17.9억원); 2021-07-21: 서치솔루션 흡수합병 결정; 2021-10-01: NAVER㈜가 서치솔루션㈜을 흡수합병(합병기일, 간이합병)</t>
        </is>
      </c>
      <c r="AX112" s="41" t="inlineStr">
        <is>
          <t>있음 (2008, 첫눈 관련 영업권 16,628백만원 전액 지분법적용투자주식감액손실, NHN 2008 감사보고서 주석, 접수번호 20090330001200 첨부). 별도로 장부가가 35,000→31,483(2006)→28,171백만원(2007)으로 지분법손실·차액상각에 따라 감소.</t>
        </is>
      </c>
      <c r="AY112" s="41" t="inlineStr">
        <is>
          <t>수집·검토 기록에 인수 뒤 손상이 적혀 있음</t>
        </is>
      </c>
      <c r="AZ112" s="41" t="inlineStr">
        <is>
          <t>2004: 해당 없음(2005-05 설립); 2005: 매출 없음(0원)</t>
        </is>
      </c>
      <c r="BA112" s="41" t="inlineStr">
        <is>
          <t>2006: 1,683,214천원; 2007: 6,694,402천원; 2008(1/1~12/13 합병기일까지): 4,755,279천원; 최근: 첫눈 사업을 승계한 서치솔루션㈜ 2008: 6,351,182천원, 2010: 2,166,000천원, 2011: 1,508,417천원 (서치솔루션은 2011년 감사보고서가 마지막 공시 재무, 2021-10-01 NAVER에 흡수합병)</t>
        </is>
      </c>
      <c r="BB112" s="41" t="inlineStr">
        <is>
          <t>미확인 (영업이익 공시 없음; 대신 당기순손익 2005: -696백만원)</t>
        </is>
      </c>
      <c r="BC112" s="41" t="inlineStr">
        <is>
          <t>2006: 미확인 (영업이익 공시 없음; 당기순손실 -1,785,622천원); 2007: 2,534,041천원; 2008(1/1~12/13 합병기일까지): -150,104천원; 승계 법인 서치솔루션㈜ 2008: 1,930,233천원, 2010: -298,356천원, 2011: 181,472천원</t>
        </is>
      </c>
      <c r="BD112" s="41" t="inlineStr">
        <is>
          <t>첫눈은 외부감사 대상이 아니어서 자체 감사보고서 없음. 2005는 NHN 주요경영사항 신고의 발행회사 요약재무(2005말, 백만원). 2006 매출·순손익은 NHN 2006 별도 감사보고서 주석의 지분법피투자회사 요약재무(천원). 2007·2008(합병기일 2008-12-13까지) 매출·영업이익은 서치솔루션㈜ 2008 감사보고서(접수번호 20090401001295) 주석의 피합병회사 ㈜첫눈 요약손익계산서(천원, 감사받지 않은 피합병회사 재무). 서치솔루션 2008·2010·2011은 서치솔루션 자체 감사보고서(원, 별도). 모두 K-GAAP 계열, 12월 결산. 출처 간 차이: 2007 순이익은 NHN 2007 감사보고서 주석 2,609,359천원 vs 서치솔루션 감사보고서 2,554,703천원(매출은 둘 다 6,694,402천원); 2008 첫눈 순손익은 NHN 2008 사업보고서 타법인출자현황 -557백만원 vs 서치솔루션 감사보고서 -67,296천원. 서치솔루션 자체 감사보고서 값을 우선함(합병 시점 확정치). 서치솔루션은 2010-04 미투데이 사업을 NHN에 양도하는 등 첫눈 단독 사업과 범위가 달라 2010 이후 수치는 참고용.</t>
        </is>
      </c>
      <c r="BE112" s="41" t="inlineStr">
        <is>
          <t>2006-06-29 인수 컨퍼런스콜(전자신문 전문 2006-06-30): 장병규 "이번 계약은 NHN의 이름으로 해외 시장에 진출하기 위한 것이 가장 중요한 목표이다"; 최휘영 "우선 일본 시장이 될 가능성이 높다", "내년 초 정도면 베타사이트 정도면 오픈할 수 있도록 하겠다". 이후 분기 실적발표에서 첫눈 성과를 다룬 언급은 확인하지 못함.</t>
        </is>
      </c>
      <c r="BF112" s="40" t="inlineStr">
        <is>
          <t>완료</t>
        </is>
      </c>
      <c r="BG112" s="40" t="inlineStr">
        <is>
          <t>2026-10-31</t>
        </is>
      </c>
    </row>
    <row r="113" ht="72" customHeight="1">
      <c r="A113" s="40" t="inlineStr">
        <is>
          <t>N006</t>
        </is>
      </c>
      <c r="B113" s="40" t="inlineStr">
        <is>
          <t>Naver</t>
        </is>
      </c>
      <c r="C113" s="40" t="inlineStr">
        <is>
          <t>2007-01-24</t>
        </is>
      </c>
      <c r="D113" s="41" t="inlineStr">
        <is>
          <t>Interscope, Inc.</t>
        </is>
      </c>
      <c r="E113" s="40" t="n">
        <v>99</v>
      </c>
      <c r="F113" s="40" t="inlineStr">
        <is>
          <t>False</t>
        </is>
      </c>
      <c r="G113" s="40" t="n"/>
      <c r="H113" s="40" t="inlineStr">
        <is>
          <t>MA①</t>
        </is>
      </c>
      <c r="I113" s="40" t="inlineStr">
        <is>
          <t>MA①</t>
        </is>
      </c>
      <c r="J113" s="40" t="inlineStr">
        <is>
          <t>같음</t>
        </is>
      </c>
      <c r="K113" s="40" t="inlineStr">
        <is>
          <t>있음</t>
        </is>
      </c>
      <c r="L113" s="40" t="inlineStr">
        <is>
          <t>일치</t>
        </is>
      </c>
      <c r="M113" s="40" t="inlineStr">
        <is>
          <t>편입 전</t>
        </is>
      </c>
      <c r="N113" s="40" t="inlineStr">
        <is>
          <t>Closed</t>
        </is>
      </c>
      <c r="O113" s="42" t="n">
        <v>10.39</v>
      </c>
      <c r="P113" s="41" t="inlineStr">
        <is>
          <t>LY Corporation (TSE:4689)</t>
        </is>
      </c>
      <c r="Q113" s="41" t="inlineStr">
        <is>
          <t>Globis Capital Partners Co., Ltd.; DG Ventures, Inc.</t>
        </is>
      </c>
      <c r="R113" s="41" t="inlineStr">
        <is>
          <t>Yahoo Japan Corp. (TSE: 4689) agreed to acquire 89.5% stake in Interscope Inc. from DG Incubation and Apax Globis Japan Fund, fund of Globis Capital Partners on January 24, 2007, for a purchase price of ¥1.26 billion. Interscope Inc. had net sales were ¥1.009 billion, gross profit of ¥555 million, operating income of ¥66 million, ordinary income of ¥69 million, net loss of ¥151 million, total assets of ¥836 million for the period ending June 30, 2006. The total number of shares outstanding for Interscope Inc. is 0.006 million shares.</t>
        </is>
      </c>
      <c r="S113" s="41" t="inlineStr">
        <is>
          <t>Commerce &amp; Marketing</t>
        </is>
      </c>
      <c r="T113" s="41" t="inlineStr">
        <is>
          <t>Brand / Advertising / 
Marketing / IP Merchandising</t>
        </is>
      </c>
      <c r="U113" s="41" t="inlineStr">
        <is>
          <t>MA-1 그룹이 매수자</t>
        </is>
      </c>
      <c r="V113" s="41" t="inlineStr">
        <is>
          <t>과반 인수(≥50%)</t>
        </is>
      </c>
      <c r="W113" s="41" t="inlineStr">
        <is>
          <t>MA① 경영권 인수</t>
        </is>
      </c>
      <c r="X113" s="41" t="inlineStr">
        <is>
          <t>Yahoo Japan 편입 전</t>
        </is>
      </c>
      <c r="Y113" s="40" t="inlineStr">
        <is>
          <t>False</t>
        </is>
      </c>
      <c r="Z113" s="41" t="inlineStr">
        <is>
          <t>MA① 경영권 인수</t>
        </is>
      </c>
      <c r="AA113" s="41" t="inlineStr">
        <is>
          <t>편입 전 (2007 거래 당시 매수자 ヤフー㈱(Yahoo Japan, 현 LINEヤフー)는 SoftBank·Yahoo! Inc.가 대주주인 회사로 NAVER와 자본관계 없음. Yahoo Japan 계열의 2021-03 경영통합 이전 거래)</t>
        </is>
      </c>
      <c r="AB113" s="41" t="inlineStr">
        <is>
          <t>완료 (2007-02-28 주식양도계약·인도 예정일; Yahoo 2007년3월기 유가증권보고서에 지분 89.5% 연결자회사로 기재)</t>
        </is>
      </c>
      <c r="AC113" s="41" t="inlineStr">
        <is>
          <t>JPY 1,256백만 (5,288주, 발행주식 5,911주의 89.5%)</t>
        </is>
      </c>
      <c r="AD113" s="41" t="inlineStr">
        <is>
          <t>원자료와 일치 (원자료 10.39 → 암묵 환율 120.9 JPY/USD, 2007-01~02 시세 수준)</t>
        </is>
      </c>
      <c r="AE113" s="41" t="inlineStr">
        <is>
          <t>2007-01-24</t>
        </is>
      </c>
      <c r="AF113" s="41" t="inlineStr">
        <is>
          <t>기준 분류 유지: 사전 보유 0주에서 89.5%를 사들여 처음 자회사화. 다만 원자료 comment는 2007-01-24에 89.5%·12.6억엔을 합의한 것처럼 적었으나, 2007-01-24은 '3분의 2 이상 취득' 기본합의(매도자·주식수·가액 미정)였고 89.5%·1,256백만엔은 2007-02-21 이사회 결의 공시로 확정. 매도자도 원자료(Globis Capital Partners·DG Ventures)보다 넓다: 주요 취득처는 Apax Globis Japan Fund, L.P.(22.61%)·㈱DGインキュベーション(29.02%)·㈱ニッセン(대표 片山利雄, 京都市南区, 無店舗販売·Yahoo!ショッピング 출점사 — 2007-02-21 공시 PDF의 글꼴 인코딩을 풀어 상호 확인) 외 기존 주주.</t>
        </is>
      </c>
      <c r="AG113" s="41" t="inlineStr">
        <is>
          <t>편입 전 Yahoo Japan 거래. 2005-10 Yahoo가 자회사화한 ㈱インフォプラント(InfoPlant)와 같은 인터넷 리서치 사업 보강 목적이며 2007-07-01 InfoPlant(존속)와 합병해 ヤフーバリューインサイト㈱(YVI)가 됨 — 대상 법인은 인수 4개월 만에 소멸, 이후 실적은 YVI 기준. Yahoo 2008년3월기 연결 특별손실 'のれん償却額' 1,826백만엔은 YVI 주식 감액에 따른 영업권 상각으로 InfoPlant·Interscope 영업권(인수 시 Interscope 몫 705백만엔)이 섞여 있어 Interscope 몫 분리 불가. 2010-08 YVI 리서치 사업을 マクロミル에 흡수분할로 넘기고 지분법 지분으로 전환, 2012-03 YVI 청산, 2014-03기 マクロミル 주식 매각. 같은 묶음 N003(Capital IQ 대상명 'VIPS Corporation' = InfoPlant의 최종 사명 ヴィープス㈱, 2005-07-20 발표·2005-10 58.2% 취득)이 InfoPlant 인수로, 이 거래와 2007-07-01 합병으로 연결된다. N003 기록은 impairment를 '확인 안 됨'으로 두었으나, 이 거래 검토에서 Yahoo 2008年3月期·2009年3月期 決算短信의 연결 특별손실 のれん償却額 1,826백만엔(YVI 주식 감손 연동)을 확인했으므로 두 기록의 손상 서술을 맞춰야 한다. Interscope 2007-06기 단독 실적은 공개 자료에서 찾지 못함.</t>
        </is>
      </c>
      <c r="AH113" s="41" t="inlineStr">
        <is>
          <t>ヤフー株式会社(Yahoo Japan Corporation; 東証1部 4689, 현 LINEヤフー㈱) — 편입 전 Yahoo Japan 계열의 정점 회사</t>
        </is>
      </c>
      <c r="AI113" s="41" t="inlineStr">
        <is>
          <t>"同社の専門能力の活用を通じて、インターネット調査事業を中心に、企業へのマーケティングに関連したソリューションサービスへの拡充を行い、多様化する顧客ニーズに対応できる体制の構築および事業の更なる拡大を目指します。" (Yahoo 기본합의 보도자료 2007-01-24; 2007-02-21 취득 결정 공시도 같은 취지)</t>
        </is>
      </c>
      <c r="AJ113" s="41" t="inlineStr">
        <is>
          <t>인터넷 포털 「Yahoo! JAPAN」: 2006-10~12 연결 매출 54,522백만엔 중 広告事業 21,720(39.8%)·ビジネスサービス事業 12,897(23.7%)·パーソナルサービス事業 19,953(36.6%) (2007年3月期 第3四半期 財務・業績の概況). 리서치 사업은 ビジネスサービス 부문 안에서 InfoPlant·インテージ・インタラクティブ와 함께 영위.</t>
        </is>
      </c>
      <c r="AK113" s="41" t="inlineStr">
        <is>
          <t>인접</t>
        </is>
      </c>
      <c r="AL113" s="41" t="inlineStr">
        <is>
          <t>대상은 인터넷 리서치(조사 기획·실사·분석)·마케팅 컨설팅 회사로, Yahoo의 광고주(기업 고객)를 대상으로 한 ビジネスサービス 부문에 붙는 B2B 서비스이며 Yahoo가 이미 InfoPlant로 영위하던 리서치 사업의 보강. 포털·광고 주력과는 같은 고객군의 인접 영역. NAVER 기준으로도 포털 광고주 대상 인접 서비스(거래 당시 NAVER 계보 밖).</t>
        </is>
      </c>
      <c r="AM113" s="41" t="inlineStr">
        <is>
          <t>287,547백만엔 (Yahoo 연결, 2006-12-31 — 2007年3月期 第3四半期 財務・業績の概況, 발표와 같은 날 2007-01-24 공표). 직전 회계연도말(2006-03-31) 연결 총자산 190,974백만엔</t>
        </is>
      </c>
      <c r="AN113" s="41" t="inlineStr">
        <is>
          <t>acq_total_assets와 같음 (편입 전 Yahoo Japan 계열 정점 = Yahoo Japan 자신). 직전 회계연도말(2006-03-31) 연결 총자산 190,974백만엔</t>
        </is>
      </c>
      <c r="AO113" s="41" t="inlineStr">
        <is>
          <t>계산: 0.44 (1,256백만엔 ÷ 287,547백만엔, 2006-12-31) / 2006-03-31 기준 0.66 (÷190,974)</t>
        </is>
      </c>
      <c r="AP113" s="41" t="inlineStr">
        <is>
          <t>계산: 0.71 (1,256백만엔 ÷ 순자산 177,547에서 신주예약권 17·소수주주지분 1,524를 뺀 176,006백만엔, 2006-12-31) / 2006-03-31 순자산 142,455 기준 0.88</t>
        </is>
      </c>
      <c r="AQ113" s="41" t="inlineStr">
        <is>
          <t>계산: 2,875,409,506,650엔 (2007-01-23 종가 47,550엔 × 2006-12-31 발행주식 60,471,283주). 종가는 Yahoo Finance 4689.T 분할조정치 475.5 × 100(2013-09-26 1:100 분할 역조정)</t>
        </is>
      </c>
      <c r="AR113" s="41" t="inlineStr">
        <is>
          <t>총자산·순자산·주식수: Yahoo 2007年3月期 第3四半期 財務・業績の概況(연결, 2006-12-31, 백만엔; 발표일과 같은 날 공표이므로 직전 분기말 값으로 사용). 회계연도말 값: Yahoo 유가증권보고서 第11期·第12期 주요 경영지표. 시가총액: 발표 직전 거래일 2007-01-23 종가 × 2006-12-31 주식수. 거래액: 2007-02-21 취득 결정 공시.</t>
        </is>
      </c>
      <c r="AS113" s="41" t="inlineStr">
        <is>
          <t>TSE:4689</t>
        </is>
      </c>
      <c r="AT113" s="41" t="inlineStr">
        <is>
          <t>인수 주체 Yahoo Japan이 東証1部(및 JASDAQ) 상장(4689). 대상 Interscope는 비상장(VC 투자 회사). 발표 이벤트는 2007-01-24(기본합의)과 2007-02-21(확정) 두 날짜.</t>
        </is>
      </c>
      <c r="AU113" s="41" t="inlineStr">
        <is>
          <t>2007-01-24 Yahoo 보도자료·적시공시 '株式会社インタースコープの株式の取得（子会社化）に関する基本合意について'. 이전 인수설 보도는 찾지 못함.</t>
        </is>
      </c>
      <c r="AV113" s="41" t="inlineStr">
        <is>
          <t>2000-03: ㈱インタースコープ 설립(2000-03-09, 東京都目黒区); 2005-06기: 매출 882·영업이익 27·순손실 5백만엔; 2005-10: Yahoo가 동종 인터넷 리서치 회사 InfoPlant 자회사화; 2006-06기: 매출 1,009·영업이익 66·순손실 151백만엔; 2006-12 시점 대주주 DGインキュベーション 31.41%·Apax Globis Japan Fund 24.40%(2007-02-20 시점 29.02%·22.61%, 주주 54명, 종업원 68명)</t>
        </is>
      </c>
      <c r="AW113" s="41" t="inlineStr">
        <is>
          <t>2007-02-21: 이사회에서 5,288주(89.5%)·1,256백만엔 취득 결의; 2007-02-28: 주식양도·인도(예정), 연결자회사 편입(のれん 705백만엔); 2007-06-20: InfoPlant와 합병 발표; 2007-07-01: InfoPlant(존속)가 Interscope 흡수합병, 사명 ヤフーバリューインサイト㈱(YVI); 2008-03기: Yahoo 개별재무제표상 YVI 주식 감액, 연결 특별손실 のれん償却額 1,826백만엔; 2010-04-19: YVI와 マクロミル 경영통합 협의 기본합의; 2010-06-11: 흡수분할계약 체결; 2010-08-01: YVI 마케팅리서치 사업을 マクロミル이 승계, 대가로 マクロミル 신주 22,992주를 YVI에 교부(Yahoo 간접 의결권 24.27%, 실질 20.87%), マクロミル은 Yahoo 지분법 적용회사; 2010-08: 사업 이관 후 YVI는 주식 보유 회사로 남아 사명을 ヴィープス㈱로 변경(Yahoo 有報 第16期 연혁 '現 ヴィープス株式会社'); 2012-03: ヴィープス㈱(옛 YVI) 청산; 2013-03: Yahoo의 マクロミル 지분 25.3%(지분법); 2014-03기: マクロミル 주식 매각으로 지분법 제외(Bain Capital 계열 BCJ-12 공개매수 2013-12 공표 시기)</t>
        </is>
      </c>
      <c r="AX113" s="41" t="inlineStr">
        <is>
          <t>있음 (2008년3월기(2007-04~2008-03), Yahoo 연결 특별손실 'のれん償却額' 1,826백만엔 — 개별재무제표상 子会社株式(ヤフーバリューインサイト㈱, Interscope 합병 후 존속회사) 감액에 따라 동사 관련 영업권 상각; InfoPlant 몫과 합산, Yahoo 2009年3月期 決算短信 2009-04-28 비교란)</t>
        </is>
      </c>
      <c r="AY113" s="41" t="inlineStr">
        <is>
          <t>수집·검토 기록에 인수 뒤 손상이 적혀 있음</t>
        </is>
      </c>
      <c r="AZ113" s="41" t="inlineStr">
        <is>
          <t>2005-06기: 882백만엔; 2006-06기: 1,009백만엔</t>
        </is>
      </c>
      <c r="BA113" s="41" t="inlineStr">
        <is>
          <t>YVI(합병 후 승계회사) 2007-12기: 4,084백만엔; 2008-12기: 4,995백만엔; 2009-12기(사업 이관 전 마지막): 4,869백만엔</t>
        </is>
      </c>
      <c r="BB113" s="41" t="inlineStr">
        <is>
          <t>2005-06기: 27백만엔; 2006-06기: 66백만엔</t>
        </is>
      </c>
      <c r="BC113" s="41" t="inlineStr">
        <is>
          <t>YVI 2007-12기: 225백만엔; 2008-12기: 363백만엔; 2009-12기: 323백만엔</t>
        </is>
      </c>
      <c r="BD113" s="41" t="inlineStr">
        <is>
          <t>인수 전: Yahoo 공시(2007-01-24 기본합의, 2007-02-21 취득 결정)의 '最近事業年度における業績の動向'(Interscope 개별, 6월 결산, 백만엔). 인수 후: Interscope는 2007-07-01 InfoPlant에 흡수합병돼 소멸했으므로 승계회사 YVI(단체, 12월 결산)의 실적으로 대체 — Yahoo 2010-06-11 흡수분할계약 공시의 '最近3年間の経営成績'. YVI 수치는 InfoPlant 사업이 합쳐진 값이라 Interscope 몫만의 성과가 아니다. H19/12(2007-12기)의 기간 길이는 공시에 표기 없음. 2010-08 이후 사업은 マクロミル(상장, 6월 결산)에 흡수돼 별도 실적 없음.</t>
        </is>
      </c>
      <c r="BE113" s="41" t="inlineStr">
        <is>
          <t>2007-06 Yahoo 유가증권보고서 第12期 영업 개황: "当連結会計年度に新たに子会社化した株式会社インタースコープとの提携のもと、引き続きリサーチ関連の売上拡大にも注力しました"; 2009-04-28 Yahoo 2009年3月期 決算短信(전기 비교): のれん償却額 1,826백만엔은 "子会社株式（ヤフーバリューインサイト㈱）の減損処理を行ったことにより、同社に係るのれんを償却したもの"; 2010-06-11 YVI·マクロミル 흡수분할 공시: 2008년 가을 이후 경기 후퇴로 조사 수요 냉각·업계 경쟁 격화를 통합 이유로 기재. 어닝콜 녹취록은 찾지 못함.</t>
        </is>
      </c>
      <c r="BF113" s="40" t="inlineStr">
        <is>
          <t>완료</t>
        </is>
      </c>
      <c r="BG113" s="40" t="inlineStr">
        <is>
          <t>2026-10-31</t>
        </is>
      </c>
    </row>
    <row r="114" ht="72" customHeight="1">
      <c r="A114" s="40" t="inlineStr">
        <is>
          <t>N007</t>
        </is>
      </c>
      <c r="B114" s="40" t="inlineStr">
        <is>
          <t>Naver</t>
        </is>
      </c>
      <c r="C114" s="40" t="inlineStr">
        <is>
          <t>2007-02-21</t>
        </is>
      </c>
      <c r="D114" s="41" t="inlineStr">
        <is>
          <t>Demae-Can Co.,Ltd (TSE:2484)</t>
        </is>
      </c>
      <c r="E114" s="40" t="n">
        <v>98</v>
      </c>
      <c r="F114" s="40" t="inlineStr">
        <is>
          <t>False</t>
        </is>
      </c>
      <c r="G114" s="40" t="n"/>
      <c r="H114" s="40" t="inlineStr">
        <is>
          <t>MA②</t>
        </is>
      </c>
      <c r="I114" s="40" t="inlineStr">
        <is>
          <t>MA③</t>
        </is>
      </c>
      <c r="J114" s="40" t="inlineStr">
        <is>
          <t>변경</t>
        </is>
      </c>
      <c r="K114" s="40" t="inlineStr">
        <is>
          <t>식별 불가</t>
        </is>
      </c>
      <c r="L114" s="40" t="inlineStr">
        <is>
          <t>일치</t>
        </is>
      </c>
      <c r="M114" s="40" t="inlineStr">
        <is>
          <t>편입 전</t>
        </is>
      </c>
      <c r="N114" s="40" t="inlineStr">
        <is>
          <t>Closed</t>
        </is>
      </c>
      <c r="O114" s="42" t="n">
        <v>10.62</v>
      </c>
      <c r="P114" s="41" t="inlineStr">
        <is>
          <t>LY Corporation (TSE:4689)</t>
        </is>
      </c>
      <c r="Q114" s="41" t="inlineStr">
        <is>
          <t>iXIT Corporation</t>
        </is>
      </c>
      <c r="R114" s="41" t="inlineStr">
        <is>
          <t>Yahoo Japan Corp. (TSE:4689) made an offer to acquire an additional 18.6% stake in Yume No Machi Souzou Iinkai Co. for approximately ¥1.28 billion in cash on February 21, 2007. Under the offer, Yahoo Japan will increase its stake from 23.24% to 41.84%, by purchasing an additional 3,200 shares for ¥401,190 each. Index Holdings (JASDAQ:4835), which holds 3,200 Yume No Machi shares, has agreed to sell its entire stake in Yume No Machi Souzou Iinkai Co. The tender offer period will last from March 1 to April 2, 2007.</t>
        </is>
      </c>
      <c r="S114" s="41" t="inlineStr">
        <is>
          <t>Mobility &amp; Transportation</t>
        </is>
      </c>
      <c r="T114" s="41" t="inlineStr">
        <is>
          <t>Mobility / Transportation</t>
        </is>
      </c>
      <c r="U114" s="41" t="inlineStr">
        <is>
          <t>MA-1 그룹이 매수자</t>
        </is>
      </c>
      <c r="V114" s="41" t="inlineStr">
        <is>
          <t>추가지분</t>
        </is>
      </c>
      <c r="W114" s="41" t="inlineStr">
        <is>
          <t>MA② 기존 지분 확대</t>
        </is>
      </c>
      <c r="X114" s="41" t="inlineStr">
        <is>
          <t>Yahoo Japan 편입 전</t>
        </is>
      </c>
      <c r="Y114" s="40" t="inlineStr">
        <is>
          <t>False</t>
        </is>
      </c>
      <c r="Z114" s="41" t="inlineStr">
        <is>
          <t>MA③ 소수지분 매입</t>
        </is>
      </c>
      <c r="AA114" s="41" t="inlineStr">
        <is>
          <t>편입 전 (2007 거래 당시 매수자 ヤフー㈱(Yahoo Japan, 현 LINEヤフー)는 ソフトバンク㈱(41.1%)·Yahoo! Inc.(33.4%)가 대주주인 SoftBank 계열사로 NAVER와 자본관계가 없었다. Yahoo Japan 계열의 2021-03 이전 거래)</t>
        </is>
      </c>
      <c r="AB114" s="41" t="inlineStr">
        <is>
          <t>완료 (공개매수 2007-03-01~04-02 성립, 결제 개시 2007-04-10; 응모 4,487주 중 안분비례로 3,200주 매입)</t>
        </is>
      </c>
      <c r="AC114" s="41" t="inlineStr">
        <is>
          <t>1,283,808,000円 (3,200주 × 401,190円, 현금; 공시 '買付代金 1,283百万円'. 매도자별: インデックス・ホールディングス 2,282주(약 915.5백만円, 보유 3,420→1,138주), 기타 응모주주 918주 — 안분비례 결과)</t>
        </is>
      </c>
      <c r="AD114" s="41" t="inlineStr">
        <is>
          <t>원자료와 일치 (1,283.808백만円 ÷ 120.99円/달러(2007-02-21, FRB H.10) = 10.61)</t>
        </is>
      </c>
      <c r="AE114" s="41" t="inlineStr">
        <is>
          <t>2007-02-21</t>
        </is>
      </c>
      <c r="AF114" s="41" t="inlineStr">
        <is>
          <t>분류 수정 MA② → MA③: 매수 전 Yahoo는 23.24%(4,000주)를 보유한 지분법 관계회사였고(지배하던 회사가 아님), 매수 후에도 7,200주(발행주식 41.84%, 株券等所有割合 37.54%)로 50% 미만이며 공시가 '従来どおり当社の持分法適用関連会社'·'更に買付ける予定はありません'이라고 밝혀 경영권 취득이 아니다 → 거래 후 50% 미만인 소수지분 매입. 원자료 보완·정정: ① 매도자 'iXIT Corporation'은 공시와 다르다 — 응모 합의 상대는 株式会社インデックス・ホールディングス(JASDAQ 4835; 3,200주 응모 동의), 실제로는 안분비례로 그중 2,282주가 매입되고 나머지 918주는 다른 응모주주 몫. ② 원자료 'stake 추가지분'·금액·기간(3/1~4/2)·가격(401,190円)은 공시와 일치. ③ 원자료 매도자 'iXIT Corporation'은 インデックス 계열 사업을 이어받은 회사의 현재(2016-07-01 이후) 사명(구 Index Corporation)으로, Capital IQ가 インデックス・ホールディングス를 후신 사명으로 적은 것으로 보인다(추정: Wikipedia 'IXIT Corporation' 연혁, 2차 출처). ④ 원자료 설명란 'Index Holdings…, which holds 3,200 Yume No Machi shares, has agreed to sell its entire stake'는 공시와 다르다 — インデックスHD는 3,420주(19.87%)를 보유했고 그중 3,200주 응모에 동의했으며(Yahoo 공시 '同社の保有する…3,200株について、本公開買付けに応募する旨の同意'), 안분비례 결과 1,138주(6.61%)가 남았다(夢の街 2007-04-03 주요주주 이동 공시).</t>
        </is>
      </c>
      <c r="AG114" s="41" t="inlineStr">
        <is>
          <t>같은 대상회사 계보: 이 거래(2007, 23.24%→41.84%) → N013(2009, Yahoo가 16,500주(30.3%)를 CCC에 매각, 5,100주 잔류) → Yahoo 보유 축소(2011-08-31 5,100주 9.88% → 2012-08-31 1,700주 3.27% → 2013-08-31 상위 10대 주주(10위 100,000주·1.80%)에 없음 — 1:100 분할 후 170,000주 미만으로 줄었다는 것만 확인되고 전량 처분 여부·시점은 미확인) → N033(2016, LINE 20%) → 2020-04 NAVER 연결 → 2021-03 이후 LINEヤフー(Yahoo 계보) 지분법. N022·N023은 이 대상회사가 매수자인 2013년 거래. 편입 전 거래이며, Yahoo Japan이 2004년에 이어 두 번째로 지분을 늘린 단계 거래이지만 경영권 취득은 아님. 공개매수가 401,190円은 직전 1개월 종가 평균으로 전일 종가(422,000円) 대비 약 4.9% 할인 — 제3자 산정 없음. Yahoo의 2004-10 최초 4,000주(제3자배정) 취득가는 2004-09-16 Yahoo·夢の街 보도자료, 2006-11 제7기 정기주총 소집통지, 2006-05 공모 조건 공시, 2007 공개매수 공시 어디에도 없어 미확인(상장 전 증자라 2006~2008년 有価証券報告書의 발행주식 추이 표를 봐야 하나 PDF를 찾지 못함).</t>
        </is>
      </c>
      <c r="AH114" s="41" t="inlineStr">
        <is>
          <t>ヤフー株式会社(Yahoo Japan Corporation; 東証1部·JASDAQ 4689, 대주주 ソフトバンク㈱ 41.1%·Yahoo! Inc. 33.4%(2006-09-30). 현 LINEヤフー㈱)</t>
        </is>
      </c>
      <c r="AI114" s="41" t="inlineStr">
        <is>
          <t>"「オンライン出前サービス」において独占的な地位を確保する夢の街創造委員会の技術＆ノウハウと「Yahoo!グルメ」の総合力を活用し、「オンライン出前サービス」以外の「テイクアウト予約」「食材宅配」分野にも積極的に進出するため、更なる夢の街創造委員会との安定的・継続的な事業連携の推進強化を目的として" (Yahoo 공개매수 개시 공시 2007-02-21)</t>
        </is>
      </c>
      <c r="AJ114" s="41" t="inlineStr">
        <is>
          <t>인터넷 포털 「Yahoo! JAPAN」: 2006-10~12 연결 매출 54,522백만円 중 広告事業 21,720(39.8%)·ビジネスサービス事業(옥션·쇼핑 테넌트료, 정보게재료 등) 12,897(23.7%)·パーソナルサービス事業(옥션 이용료·프리미엄·Yahoo! BB) 19,953(36.6%) (Yahoo 2007年3月期 第3四半期 財務・業績の概況). 음식점 정보 서비스 「Yahoo!グルメ」 운영.</t>
        </is>
      </c>
      <c r="AK114" s="41" t="inlineStr">
        <is>
          <t>인접</t>
        </is>
      </c>
      <c r="AL114" s="41" t="inlineStr">
        <is>
          <t>夢の街(出前館)는 배달 주문 중개 포털로, Yahoo는 「Yahoo!グルメ」 안에서 出前館의 정보를 받아 「Yahoo! 出前注文サービス」를 제공하고 업무위탁비를 지급·정보게재 매출을 받는 거래관계였다(공시 '取引関係'). Yahoo 포털·로컬 서비스에 콘텐츠를 공급하는 같은 가치사슬의 인접 영역. 그룹 정점 기준: 편입 전이므로 정점은 Yahoo Japan 자신. NAVER 기준: 거래 당시 그룹 밖.</t>
        </is>
      </c>
      <c r="AM114" s="41" t="inlineStr">
        <is>
          <t>287,547백만円 (Yahoo 연결, 2006-12-31 — 2007年3月期 第3四半期 財務・業績の概況)</t>
        </is>
      </c>
      <c r="AN114" s="41" t="inlineStr">
        <is>
          <t>acq_total_assets와 같음 (편입 전 Yahoo Japan 계열의 정점 = Yahoo Japan 자신). 직전 회계연도말(2006-03-31) 연결 총자산 190,974백만円</t>
        </is>
      </c>
      <c r="AO114" s="41" t="inlineStr">
        <is>
          <t>계산: 0.45 (1,283.808백만円 ÷ 287,547백만円, 2006-12-31) / 2006-03-31 총자산 기준 0.67</t>
        </is>
      </c>
      <c r="AP114" s="41" t="inlineStr">
        <is>
          <t>계산: 0.73 (1,283.808백만円 ÷ 자기자본 176,006백만円 = 순자산 177,547 − 신주예약권 17 − 소수주주지분 1,524, 2006-12-31)</t>
        </is>
      </c>
      <c r="AQ114" s="41" t="inlineStr">
        <is>
          <t>계산: 2,739,349,119,900円 (2007-02-20 종가 45,300円 × 발행주식 60,471,283주(2006-12-31; 자기주식은 28백만円 규모로 무시)). 종가는 Yahoo Finance 4689.T 분할조정치 453.0円 × 100(2013-10-01 1:100 분할 역조정)</t>
        </is>
      </c>
      <c r="AR114" s="41" t="inlineStr">
        <is>
          <t>총자산·자본·주식수: Yahoo 2007年3月期 第3四半期 財務・業績の概況(연결, 2006-12-31, 백만円; 2006-03-31 비교치 포함). 거래액: Yahoo 공개매수 결과 공시(2007-04-03). 시가총액: 발표 직전 거래일 2007-02-20 종가 × 2006-12-31 발행주식수.</t>
        </is>
      </c>
      <c r="AS114" s="41" t="inlineStr">
        <is>
          <t>TSE:4689</t>
        </is>
      </c>
      <c r="AT114" s="41" t="inlineStr">
        <is>
          <t>인수 주체 Yahoo Japan이 東証1部·JASDAQ 상장(4689). 대상회사 夢の街는 大証ヘラクレス 상장(2484, 현 TSE Standard 2484) — 2007-02-20 종가 422,000円, 발표일 2007-02-21 종가 454,000円(Yahoo Finance 조정치 175.83·189.17 × 2,400: 2007-09 1:3, 2013-03 1:100, 2014-04 1:2, 2017-03 1:4 분할 역조정). 응모 대주주 インデックス・ホールディングス는 JASDAQ 4835.</t>
        </is>
      </c>
      <c r="AU114" s="41" t="inlineStr">
        <is>
          <t>2007-02-21 Yahoo IR 릴리스 '夢の街創造委員会株式会社に対する公開買付けの開始に関するお知らせ'와 夢の街 '当社株式に対する公開買付けに関する意見表明のお知らせ'(賛同), 같은 날 INTERNET Watch 보도. 공개매수 개시 공고 2007-03-01. Yahoo는 2006-12경부터 インデックス・ホールディングス와 협의. 사전 보도는 찾지 못함.</t>
        </is>
      </c>
      <c r="AV114" s="41" t="inlineStr">
        <is>
          <t>1999-09: 夢の街創造委員会 설립(大阪); 2000-10: 「出前館」 개설; 2004-07: 株式会社インデックス와 '모바일 出前館' 공동운영 개시; 2004-08: 株式会社インデックス 43.2%(대주주), Yahoo와 「Yahoo! 出前注文サービス」 업무제휴; 2004-09-15: Yahoo 자본참가·업무제휴 합의(2004-09-16 발표); 2004-10: 제3자배정으로 4,000주(23.3%) 취득해 インデックス와 공동 筆頭株主, Yahoo 직원(志立正嗣) 이사 취임; 2005-07: Yahoo! JAPAN에서 「Yahoo! 出前注文サービス」 개시; FY2005/8: 매출 360,987천円·영업이익 31,956천円; 2006-06: 大証ヘラクレス 상장; FY2006/8: 매출 649,446천円·영업이익 170,164천円; 2006-08-31: Yahoo·インデックスHD 각 4,000주(23.24%), 같은 날 インデックスHD 19.87%로 감소(대량보유 변경); 2006-12경: Yahoo·インデックスHD 협의 개시; 2007-02-21: 夢の街, インデックス와의 '모바일 出前館' 공동사업 해소 결정(2007-02-28 해소)</t>
        </is>
      </c>
      <c r="AW114" s="41" t="inlineStr">
        <is>
          <t>2007-04-02: 공개매수 종료(응모 42명 4,487주, 안분비례 3,200주 매입); 2007-04-10: 결제, Yahoo 7,200주(41.84%), インデックス・ホールディングス 1,138주(6.61%)로 주요주주 아님; 2007-09-01: 1:3 분할(Yahoo 21,600주); 2007-11: 「Yahoo!ケータイ」용 「Yahoo!出前」 협업; 2008-08-31: Yahoo 39.67%, Yahoo 검색사업부장이 夢の街 이사 겸임; 2009-03-26: Yahoo가 16,500주(30.3%)를 CCC에 1,290백만円에 매각 합의(N013), 5,100주 잔류·지분법 제외; 2012-08-31: Yahoo 1,700주(3.27%); 2013-08-31: Yahoo 상위 10대 주주에서 사라짐; 2016-10: LINE 20% 취득(N033); 2019-11: ㈱出前館으로 사명 변경; 2020-04: NAVER 연결 편입; 2021-03~09: LINE 지분이 Z Holdings(Yahoo 후신) 산하로, Z Holdings 19,158,900주 추가 인수; 2023-10: LINEヤフー 직접 보유; 2025-08-31: LINEヤフー 35.3%; FY2026/8: 出前館 영업손실 △8,288백만円</t>
        </is>
      </c>
      <c r="AX114" s="41" t="inlineStr">
        <is>
          <t>확인 안 됨 (Yahoo 2007年3月期~2009年3月期 결산 공시에서 夢の街 지분의 개별 손상 기재를 찾지 못함. Yahoo 2009年3月期 단체 投資有価証券売却損 2,665백만円은 夢の街 등 3사 매각분 합계라 개별 금액 미공시)</t>
        </is>
      </c>
      <c r="AY114" s="41" t="inlineStr">
        <is>
          <t>Yahoo 2009/3期 매각손이 3개사 합계로만 공시돼 개별 손상·손실을 알 수 없음</t>
        </is>
      </c>
      <c r="AZ114" s="41" t="inlineStr">
        <is>
          <t>FY2005/8: 360,987천円; FY2006/8: 649,446천円 (夢の街 별도)</t>
        </is>
      </c>
      <c r="BA114" s="41" t="inlineStr">
        <is>
          <t>FY2007/8: 762,103천円; FY2008/8: 940,528천円 (별도); 최근 FY2026/8: 39,057백만円 (出前館 연결)</t>
        </is>
      </c>
      <c r="BB114" s="41" t="inlineStr">
        <is>
          <t>FY2005/8: 31,956천円; FY2006/8: 170,164천円</t>
        </is>
      </c>
      <c r="BC114" s="41" t="inlineStr">
        <is>
          <t>FY2007/8: 229,030천円; FY2008/8: 262,369천円; 최근 FY2026/8: △8,288백만円 (영업손실)</t>
        </is>
      </c>
      <c r="BD114" s="41" t="inlineStr">
        <is>
          <t>夢の街 별도(일본 기준, 8월 결산): FY2005/8·FY2006/8은 平成18年8月期 決算短信(非連結, 千円), FY2007/8·FY2008/8은 CCC 2009-03-26 공시의 夢の街 '最近事業年度における業績の動向'(千円). 최근 연도는 出前館 2026年8月期 決算短信(연결, 백만円). 夢の街는 FY2012/8부터 연결 작성.</t>
        </is>
      </c>
      <c r="BE114" s="41" t="inlineStr">
        <is>
          <t>2007-04-03 Yahoo 공개매수 결과 공시: '本公開買付けによる当社の連結業績および単体業績への影響は軽微'·'高い相乗効果を生み出し、「テイクアウト予約」事業等への進出を図る予定'; 2007-02-21 Yahoo 공시: '追加出資により…この分野で圧倒的なナンバーワンの存在となるべくサービスの充実を目指してまいります'. 이후 Yahoo 결산설명에서 夢の街 개별 성과 언급은 찾지 못했고, Yahoo는 2년 뒤(2009-03) 지분 대부분을 CCC에 매각(N013).</t>
        </is>
      </c>
      <c r="BF114" s="40" t="inlineStr">
        <is>
          <t>완료</t>
        </is>
      </c>
      <c r="BG114" s="40" t="inlineStr">
        <is>
          <t>2026-10-26</t>
        </is>
      </c>
    </row>
    <row r="115" ht="72" customHeight="1">
      <c r="A115" s="40" t="inlineStr">
        <is>
          <t>N008</t>
        </is>
      </c>
      <c r="B115" s="40" t="inlineStr">
        <is>
          <t>Naver</t>
        </is>
      </c>
      <c r="C115" s="40" t="inlineStr">
        <is>
          <t>2007-04-24</t>
        </is>
      </c>
      <c r="D115" s="41" t="inlineStr">
        <is>
          <t>Overture K.K.</t>
        </is>
      </c>
      <c r="E115" s="40" t="n">
        <v>72</v>
      </c>
      <c r="F115" s="40" t="inlineStr">
        <is>
          <t>False</t>
        </is>
      </c>
      <c r="G115" s="40" t="n"/>
      <c r="H115" s="40" t="inlineStr">
        <is>
          <t>MA①</t>
        </is>
      </c>
      <c r="I115" s="40" t="inlineStr">
        <is>
          <t>MA①</t>
        </is>
      </c>
      <c r="J115" s="40" t="inlineStr">
        <is>
          <t>같음</t>
        </is>
      </c>
      <c r="K115" s="40" t="inlineStr">
        <is>
          <t>없음 (확인)</t>
        </is>
      </c>
      <c r="L115" s="40" t="inlineStr">
        <is>
          <t>일치</t>
        </is>
      </c>
      <c r="M115" s="40" t="inlineStr">
        <is>
          <t>편입 전</t>
        </is>
      </c>
      <c r="N115" s="40" t="inlineStr">
        <is>
          <t>Closed</t>
        </is>
      </c>
      <c r="O115" s="42" t="n">
        <v>20</v>
      </c>
      <c r="P115" s="41" t="inlineStr">
        <is>
          <t>LY Corporation (TSE:4689)</t>
        </is>
      </c>
      <c r="Q115" s="41" t="inlineStr">
        <is>
          <t>Altaba Inc.</t>
        </is>
      </c>
      <c r="R115" s="41" t="inlineStr">
        <is>
          <t>Yahoo Japan Corporation (TSE: 4689) signed a memorandum of understanding to acquire Overture KK from Yahoo Inc (NASDAQ: YHOO) on April 24, 2007. The purchased price is subject to negotiations. Latham &amp; Watkins acted as legal advisor to Overture and Stuart Beraha, Susan Glenn, Andrew Morrison, Saori Nakamura, Jay Ponazecki, Bill Veatch and Stanley Yukevich of Morrison &amp; Foerster, LLP acted as legal advisors to Yahoo Japan.</t>
        </is>
      </c>
      <c r="S115" s="41" t="inlineStr">
        <is>
          <t>Commerce &amp; Marketing</t>
        </is>
      </c>
      <c r="T115" s="41" t="inlineStr">
        <is>
          <t>Brand / Advertising / 
Marketing / IP Merchandising</t>
        </is>
      </c>
      <c r="U115" s="41" t="inlineStr">
        <is>
          <t>MA-1 그룹이 매수자</t>
        </is>
      </c>
      <c r="V115" s="41" t="inlineStr">
        <is>
          <t>지분율 미기재(대개 100%·사업양수)</t>
        </is>
      </c>
      <c r="W115" s="41" t="inlineStr">
        <is>
          <t>MA① 경영권 인수</t>
        </is>
      </c>
      <c r="X115" s="41" t="inlineStr">
        <is>
          <t>Yahoo Japan 편입 전</t>
        </is>
      </c>
      <c r="Y115" s="40" t="inlineStr">
        <is>
          <t>False</t>
        </is>
      </c>
      <c r="Z115" s="41" t="inlineStr">
        <is>
          <t>MA① 경영권 인수</t>
        </is>
      </c>
      <c r="AA115" s="41" t="inlineStr">
        <is>
          <t>편입 전 (2007 거래 당시 매수자 ヤフー㈱(Yahoo Japan, 현 LINEヤフー)는 Yahoo! Inc.가 약 34%를 보유한 SoftBank·Yahoo! Inc. 계열사로 NAVER와 자본관계가 없었다. Yahoo Japan 계열의 2021-03 이전 거래)</t>
        </is>
      </c>
      <c r="AB115" s="41" t="inlineStr">
        <is>
          <t>완료 (2007-08-31 주식양도계약 체결·주식 인도, 2007-09부터 연결)</t>
        </is>
      </c>
      <c r="AC115" s="41" t="inlineStr">
        <is>
          <t>JPY 2,232백만 (オーバーチュア㈱株式取得額, 최종; Yahoo 2008年3月期 決算短信 연결CF 주석) / 계약 시 잠정 취득가액 USD 13,426,000 (약 1,557백만円, 2007-08-31 보도자료; 최종가는 운전자본 조정)</t>
        </is>
      </c>
      <c r="AD115" s="41" t="inlineStr">
        <is>
          <t>원자료와 일치 (최종 2,232백만円 ÷ 115.97円/USD(보도자료 잠정가의 내재환율 1,557백만円/13.426백만USD, 2007-08-31) = USD 19.2백만, 원자료 20.0 대비 -3.8%)</t>
        </is>
      </c>
      <c r="AE115" s="41" t="inlineStr">
        <is>
          <t>2007-04-24</t>
        </is>
      </c>
      <c r="AF115" s="41" t="inlineStr">
        <is>
          <t>기준 분류 유지: Yahoo Japan이 Yahoo! Inc. 간접자회사 Overture Search Services (Asia) Ltd.(아일랜드)로부터 オーバーチュア㈱ 발행주식 200주(100%)를 취득(취득 전 0%). 매도자는 Capital IQ의 'Altaba Inc.'(옛 Yahoo! Inc.)의 간접자회사 OSSA로 구체화. 원자료 날짜 2007-04-24는 양해각서(覚書) 체결일이며, 확정 계약·완료는 2007-08-31. 취득 시 오버추어 보유 현금 4,588백만円이 대가를 넘어 연결CF상 '取得による収入' 2,355백만円.</t>
        </is>
      </c>
      <c r="AG115" s="41" t="inlineStr">
        <is>
          <t>매도자 Yahoo! Inc.는 당시 Yahoo Japan 지분 약 34% 보유 주주(이사 1명 파견)였으므로 주요주주로부터의 인수 성격. オーバーチュア㈱는 Yahoo! JAPAN 등 국내 제휴 사이트에 검색연동광고(スポンサードサーチ)를 판매하던 회사로, 광고 배신 플랫폼은 Yahoo! Inc./OSSIL이 개발·운영(2007-08-31 10년 서비스 제공 계약 동시 체결). 같은 묶음 N002~N007과 같은 Yahoo Japan 편입 전 인수 계열. 2009-10-01 Yahoo Japan이 흡수합병해 법인 소멸 → 인수 후 법인 실적은 공개 자료 없음(비상장, Yahoo 有報 第14期(2009-03기, s.yimg.jp yuho2008-vsreport.pdf)는 PDF를 받을 수 있으나 글꼴 인코딩 문제로 숫자가 추출되지 않아 関係会社 主要な損益情報를 읽지 못함; 第13期(2008-03기)는 IR 아카이브에서 404). 합병은 Yahoo 有報 第15期(2009-04~2010-03)의 '吸収合併契約'(締結 平成21年8月28日, 合併期日 平成21年10月1日, オーバーチュア株式会社は解散)으로 1차 출처 확인(2009-08-28 보도자료 원문 PDF는 lycorp 아카이브에서 403). 2010-07 Google 검색엔진·검색연동광고 시스템 채택으로 Overture 계열 플랫폼 의존 종료. 발표일(2007-04-24)이 Yahoo Japan 2007年3月期 결산발표일과 겹쳐 주가 이벤트 분석에 교란 가능.</t>
        </is>
      </c>
      <c r="AH115" s="41" t="inlineStr">
        <is>
          <t>ヤフー株式会社(Yahoo Japan Corporation; 東証1部·JASDAQ 4689, Yahoo! Inc. 약 34%·SoftBank 계열. 현 LINEヤフー㈱)</t>
        </is>
      </c>
      <c r="AI115" s="41" t="inlineStr">
        <is>
          <t>"サービス開発や営業活動において両社が連動し、提供するサービスの価値を向上させ、日本市場における両社の優位性を更に高めることが可能となります" / "グループとしてサーチ・エンジン・マーケティングでのシェア拡大を目指してまいります" (회사 보도자료 2007-04-24)</t>
        </is>
      </c>
      <c r="AJ115" s="41" t="inlineStr">
        <is>
          <t>인터넷 포털 「Yahoo! JAPAN」: 2007年3月期 연결 매출 212,552백만円 중 広告事業 89,197(42.0%)·ビジネスサービス事業 48,097·パーソナルサービス事業 75,257 (Yahoo 2008年3月期 決算短信 세그먼트 정보 전기분). 검색연동광고는 Overture와의 제휴로 운영.</t>
        </is>
      </c>
      <c r="AK115" s="41" t="inlineStr">
        <is>
          <t>핵심</t>
        </is>
      </c>
      <c r="AL115" s="41" t="inlineStr">
        <is>
          <t>대상 사업(검색연동광고 판매)은 Yahoo Japan 주력 광고사업의 일부이며 이미 자사 사이트에서 Overture 상품을 판매해 왔음. 그룹 정점(편입 전 Yahoo Japan 자신) 기준도 핵심. NAVER 기준으로도 검색광고는 핵심 영역이나 거래 당시 NAVER와 무관.</t>
        </is>
      </c>
      <c r="AM115" s="41" t="inlineStr">
        <is>
          <t>318,428백만円 (Yahoo 연결, 2007-03-31; 2008年3月期 決算短信 전기 비교치)</t>
        </is>
      </c>
      <c r="AN115" s="41" t="inlineStr">
        <is>
          <t>acq_total_assets와 같음 (편입 전 Yahoo Japan 계열의 정점 = Yahoo Japan 자신, 직전 회계연도말 2007-03-31)</t>
        </is>
      </c>
      <c r="AO115" s="41" t="inlineStr">
        <is>
          <t>계산: 0.70 (최종 취득액 2,232백만円 ÷ 총자산 318,428백만円, 2007-03-31) / 잠정가 1,557백만円 기준 0.49</t>
        </is>
      </c>
      <c r="AP115" s="41" t="inlineStr">
        <is>
          <t>계산: 1.17 (2,232백만円 ÷ 자기자본 190,692백만円, 2007-03-31; 純資産 192,385 기준 1.16) / 잠정가 기준 0.82</t>
        </is>
      </c>
      <c r="AQ115" s="41" t="inlineStr">
        <is>
          <t>계산: 2,180,196,354,700円 (발표 직전 거래일 2007-04-23 종가 36,050円 × 발행주식 60,477,014주(2007-03-31, 자기주식 1,925주 포함)). 종가는 Yahoo Finance 4689.T 분할조정치 360.5円 × 100(2013-10-01 1:100 분할 역조정). 참고: 계약일 직전 2007-08-30 종가 43,300円 기준 약 2.62조円</t>
        </is>
      </c>
      <c r="AR115" s="41" t="inlineStr">
        <is>
          <t>총자산·자기자본·주식수: Yahoo 2008年3月期 決算短信(2008-04-25, 연결, 전기 2007-03-31 비교치). 거래액: 2007-08-31 보도자료(잠정) 및 2008年3月期 決算短信 연결CF 주석(최종 2,232백만円). 시가총액: Yahoo Finance 차트 API 4689.T 조정 종가 역조정 × 2007-03-31 발행주식수.</t>
        </is>
      </c>
      <c r="AS115" s="41" t="inlineStr">
        <is>
          <t>TSE:4689</t>
        </is>
      </c>
      <c r="AT115" s="41" t="inlineStr">
        <is>
          <t>인수 주체 Yahoo Japan이 東証1部·JASDAQ 상장(4689). 대상 オーバーチュア㈱는 비상장(Yahoo! Inc. 100% 소유), 매도측 모회사 Yahoo! Inc.는 NASDAQ:YHOO(현 Altaba, 청산). 주의: 2007-04-24는 Yahoo Japan 결산발표와 같은 날(역조정 종가 4/23 36,050→4/24 36,750→4/25 40,750円)이므로 계약일 2007-08-31(전일 43,300→당일 42,900円)도 함께 검토 권장.</t>
        </is>
      </c>
      <c r="AU115" s="41" t="inlineStr">
        <is>
          <t>2007-04-24 Yahoo Japan 보도자료(覚書 체결) 및 같은 날 ITmedia·Internet Watch 보도. 사전 인수설 보도는 확인 못 함.</t>
        </is>
      </c>
      <c r="AV115" s="41" t="inlineStr">
        <is>
          <t>2002-01: オーバーチュア㈱ 설립(1월 28일, 東京都港区); 2002-12: 일본에서 スポンサードサーチ 서비스 개시, Yahoo! JAPAN 등 국내 주요 제휴 사이트를 통해 제공; 2003-07-14: Yahoo! Inc.가 미국 모회사 Overture Services, Inc. 인수 계약; 2003-10-07: Yahoo! Inc.의 Overture Services 인수 완료(Yahoo! Inc. Form 8-K/A No.2) → オーバーチュア㈱가 Yahoo! Inc. 그룹 소속이 됨; 2007-04 기준: 미국 Yahoo! Inc. 그룹이 100% 소유(보도자료 '米国ヤフー・インクのグループにより100%所有'); 2005-12期: 매출 28,990백만円·영업이익 1,303백만円; 2006-12期: 매출 45,767백만円·영업이익 1,135백만円(총자산 16,759→8,527백만円); 2007-02: NTT데이터와 휴대전화용 콘텐츠매치 광고 개시(ITmedia 목록); 2007-04-24: Yahoo Japan·Yahoo! Inc. 子会社化 覚書 체결; 2007-07: mixi 검색에 Overture 검색연동광고 도입(ITmedia 목록)</t>
        </is>
      </c>
      <c r="AW115" s="41" t="inlineStr">
        <is>
          <t>2007-08-31: 주식매매계약 체결·주식 인도로 100% 자회사화, 같은 날 Yahoo·OSSIL·Yahoo! Inc.와 10년 서비스 제공 계약(ADVERTISER AND PUBLISHER SERVICES AGREEMENT); 2007-08-31: Yahoo Japan 井上雅博 사장이 オーバーチュア 사장 겸임(9-03 발표); 2007-09: Yahoo Japan 연결 편입, 검색연동광고 매출 대폭 증가 기여; 2008-04: 최종 취득액 2,232백만円·のれん 1,448백만円(5년 이내 균등상각) 공시; 2008-09: 양사 공동개발 「インタレストマッチ」 출시; 2009-03期: 'オーバーチュア(株)とのシナジー'로 검색연동형광고 매출 전년比 약 4할 증가, TAC·대리점 수수료 순액표시 변경; 2009-08-28: 흡수합병 계약 체결·발표(有報 第15期 '吸収合併契約'); 2009-10-01: Yahoo Japan이 흡수합병, オーバーチュア㈱ 해산; 2010-07-27: Yahoo! JAPAN 검색엔진·검색연동형광고 배신시스템을 Google로 전환 결정(Yahoo! Inc./Overture 계열 플랫폼 이탈)</t>
        </is>
      </c>
      <c r="AX115" s="41" t="inlineStr">
        <is>
          <t>확인 안 됨 (인수 영업권 1,448백만円은 5년 이내 균등상각 대상. Yahoo 2008年3月期·2009年3月期 決算短信의 감손 기재는 다른 자회사(ヤフーバリューインサイト·ニューズウォッチ) 관련뿐이고, 有報 第15期(2009-04~2010-03)의 연결 감손손실 1,470백만円도 사업용 자산 672·ブレイナー 영업권 797백만円으로 Overture와 무관. 2009-10 흡수합병 뒤에는 별도 법인 단위 손상 기재 없음)</t>
        </is>
      </c>
      <c r="AY115" s="41" t="inlineStr">
        <is>
          <t>Yahoo 2008/3~2010/3期 감손은 다른 자회사뿐, 2009-10 흡수합병까지 Overture 손상 없음</t>
        </is>
      </c>
      <c r="AZ115" s="41" t="inlineStr">
        <is>
          <t>2005-12期: 28,990백만円; 2006-12期: 45,767백만円 (오버추어㈱ 법정재무제표, 일본 회사법 기준)</t>
        </is>
      </c>
      <c r="BA115" s="41" t="inlineStr">
        <is>
          <t>오버추어㈱ 법인 실적 미확인. 대리지표: Yahoo Japan 広告事業 외부매출 2008-03期 131,041백만円(전년 89,197, +46.9%, Overture 2007-09부터 연결); 2009-03期 138,887백만円(순액표시 변경, 종전 방식이면 +24,931백만円; 검색연동형광고 매출 전년比 약 4할 증가); 최근 연도: 미확인(2009-10 흡수합병 뒤 별도 공시 없음)</t>
        </is>
      </c>
      <c r="BB115" s="41" t="inlineStr">
        <is>
          <t>2005-12期: 1,303백만円; 2006-12期: 1,135백만円 (같은 출처)</t>
        </is>
      </c>
      <c r="BC115" s="41" t="inlineStr">
        <is>
          <t>오버추어㈱ 법인 실적 미확인. 대리지표: Yahoo Japan 広告事業 영업이익 2008-03期 64,749백만円(전년 50,305); 2009-03期 73,462백만円; 최근 연도: 미확인</t>
        </is>
      </c>
      <c r="BD115" s="41" t="inlineStr">
        <is>
          <t>인수 전: 2007-08-31 Yahoo 보도자료의 오버추어㈱ 최근 2개 사업연도(12월 결산, 일본 회사법, Yahoo! Inc. 그룹사 시절 거래계약 기준이라 자회사화 후와 다르다고 주기). 인수 후: 법인 실적이 공개되지 않아 Yahoo Japan 연결 사업부문(広告事業, 일본기준, 3월 결산) 실적으로 대신함(Yahoo 2008年3月期·2009年3月期 決算短信 세그먼트 정보). 2009-03期부터 TAC·대리점 수수료 순액표시라 전기와 직접 비교 불가.</t>
        </is>
      </c>
      <c r="BE115" s="41" t="inlineStr">
        <is>
          <t>2008-01-30 2007年10~12月期 실적(ITmedia): 매출 700억6,700만円(+28.5%) '9月から連結子会社化したオーバーチュアが寄与'; 2008-04-25 2008年3月期 決算短信: 검색연동광고 매출이 'オーバーチュア(株)の業績が連結されたことによる増収により、前年と比べて大きく増加'; 2009-04-28 2009年3月期 決算短信: 검색연동형광고는 '連結子会社化したオーバーチュア(株)とのシナジーを高め' 그룹 외 매체 채택도 늘어 매출 약 4할 증가, 다만 하반기 경기 악화로 일부 업종 출고 크게 감소</t>
        </is>
      </c>
      <c r="BF115" s="40" t="inlineStr">
        <is>
          <t>부분</t>
        </is>
      </c>
      <c r="BG115" s="40" t="inlineStr">
        <is>
          <t>2026-10-31</t>
        </is>
      </c>
    </row>
    <row r="116" ht="72" customHeight="1">
      <c r="A116" s="40" t="inlineStr">
        <is>
          <t>N009</t>
        </is>
      </c>
      <c r="B116" s="40" t="inlineStr">
        <is>
          <t>Naver</t>
        </is>
      </c>
      <c r="C116" s="40" t="inlineStr">
        <is>
          <t>2007-08-31</t>
        </is>
      </c>
      <c r="D116" s="41" t="inlineStr">
        <is>
          <t>Brainer</t>
        </is>
      </c>
      <c r="E116" s="40" t="n">
        <v>129</v>
      </c>
      <c r="F116" s="40" t="inlineStr">
        <is>
          <t>False</t>
        </is>
      </c>
      <c r="G116" s="40" t="n"/>
      <c r="H116" s="40" t="inlineStr">
        <is>
          <t>MA③</t>
        </is>
      </c>
      <c r="I116" s="40" t="inlineStr">
        <is>
          <t>MA①</t>
        </is>
      </c>
      <c r="J116" s="40" t="inlineStr">
        <is>
          <t>변경</t>
        </is>
      </c>
      <c r="K116" s="40" t="inlineStr">
        <is>
          <t>있음</t>
        </is>
      </c>
      <c r="L116" s="40" t="inlineStr">
        <is>
          <t>일치</t>
        </is>
      </c>
      <c r="M116" s="40" t="inlineStr">
        <is>
          <t>편입 전</t>
        </is>
      </c>
      <c r="N116" s="40" t="inlineStr">
        <is>
          <t>Closed</t>
        </is>
      </c>
      <c r="O116" s="42" t="n">
        <v>4.24</v>
      </c>
      <c r="P116" s="41" t="inlineStr">
        <is>
          <t>LY Corporation (TSE:4689)</t>
        </is>
      </c>
      <c r="Q116" s="41" t="inlineStr">
        <is>
          <t>-</t>
        </is>
      </c>
      <c r="R116" s="41" t="inlineStr">
        <is>
          <t>Yahoo Japan Corp acquired a 41.70% stake in Brainer for ¥490 million on August 31, 2007.</t>
        </is>
      </c>
      <c r="S116" s="41" t="inlineStr">
        <is>
          <t>Technology &amp; Infrastructure</t>
        </is>
      </c>
      <c r="T116" s="41" t="inlineStr">
        <is>
          <t>AI / Robotics</t>
        </is>
      </c>
      <c r="U116" s="41" t="inlineStr">
        <is>
          <t>MA-1 그룹이 매수자</t>
        </is>
      </c>
      <c r="V116" s="41" t="inlineStr">
        <is>
          <t>소수지분(&lt;50%)</t>
        </is>
      </c>
      <c r="W116" s="41" t="inlineStr">
        <is>
          <t>MA③ 소수지분 매입</t>
        </is>
      </c>
      <c r="X116" s="41" t="inlineStr">
        <is>
          <t>Yahoo Japan 편입 전</t>
        </is>
      </c>
      <c r="Y116" s="40" t="inlineStr">
        <is>
          <t>False</t>
        </is>
      </c>
      <c r="Z116" s="41" t="inlineStr">
        <is>
          <t>MA① 경영권 인수</t>
        </is>
      </c>
      <c r="AA116" s="41" t="inlineStr">
        <is>
          <t>편입 전 (2007 거래 당시 매수자 ヤフー㈱(Yahoo Japan, 현 LINEヤフー)는 SoftBank·Yahoo! Inc. 계열사로 NAVER와 자본관계가 없었다. Yahoo Japan 계열의 2021-03 경영통합 이전 거래)</t>
        </is>
      </c>
      <c r="AB116" s="41" t="inlineStr">
        <is>
          <t>완료 (2007-08, Capital IQ 기준 2007-08-31; Yahoo 연혁 '平成19年８月…子会社とする')</t>
        </is>
      </c>
      <c r="AC116" s="41" t="inlineStr">
        <is>
          <t>491백만円 (Brainer 주식 41.7% 취득액, 2008年3月期 決算短信 연결CF 주석 '㈱ブレイナー株式取得額 491百万円'). Brainer 보유현금 134백만円을 뺀 순현금지출은 356백만円</t>
        </is>
      </c>
      <c r="AD116" s="41" t="inlineStr">
        <is>
          <t>원자료와 일치 (491백만円 ÷ 115.77円/USD(2007-08-30 Yahoo Finance JPY=X 종가) = 4.24)</t>
        </is>
      </c>
      <c r="AE116" s="41" t="inlineStr">
        <is>
          <t>추정: 2007-08-31 (Capital IQ 날짜. Yahoo의 별도 발표문은 찾지 못했고 공식 문서에는 연혁의 '平成19年８月'만 있다. 수치가 처음 공개된 문서는 2008-04-25 決算短信)</t>
        </is>
      </c>
      <c r="AF116" s="41" t="inlineStr">
        <is>
          <t>분류 변경: MA③ 소수지분 매입 → MA① 경영권 인수. 지분은 41.7%로 50% 미만이지만, Yahoo는 이 취득으로 Brainer를 연결자회사로 편입했다(연혁 '株式41.7%を取得し子会社とする', 2008年3月期 決算短信 연결범위 '株式取得による増加 …㈱ブレイナー', のれん 436백만円·少数株主持分 76백만円 계상). 일본 기준의 실질지배력기준으로 경영권을 처음 얻은 거래로 보고 MA①로 둔다. 사용자 판단 필요: 'MA③ = 거래 후 지분 50% 미만'이라는 문구를 기계적으로 적용하면 MA③이 된다. 금액(¥490 million)은 출처(491백만円)와 일치.</t>
        </is>
      </c>
      <c r="AG116" s="41" t="inlineStr">
        <is>
          <t>N010과 같은 대상회사(Brainer)의 1단계다. 1단계(2007-08)에서 41.7%를 취득해 연결자회사로 편입했고, 2단계(N010, 2008-02-20 결의, 2008-04-01 효력)에서 현금교부형 흡수합병으로 잔여 58.3%를 소수주주에게서 685백만円에 사들이고 Brainer를 해산했다. 같은 날(2007-08-31) 체결한 Overture 100% 취득(N008)과 함께 Yahoo가 검색·콘텐츠 연동형 광고를 강화한 거래다. 매도자는 원자료에 '-'로 비어 있고, 491백만円이 구주 매입인지 신주 인수인지 확인하지 못했다(2007-12-31 다른 대주주는 本田謙 39.8%, 松山太河 10.3%). Brainer 취득에 대한 별도 보도자료·적시공시는 Yahoo IR 보도자료 목록(2007년분, 2007-08-31은 Overture 건만 있음)에서 찾지 못했다. 소규모 거래여서 적시공시 기준에 못 미쳤을 것으로 보인다(추정). 대상회사 실적은 공개 자료가 없다.</t>
        </is>
      </c>
      <c r="AH116" s="41" t="inlineStr">
        <is>
          <t>ヤフー㈱(Yahoo Japan Corporation, 당시 TSE 1부·JASDAQ 상장; 현 LY Corporation의 전신. 거래 당시 NAVER와 무관)</t>
        </is>
      </c>
      <c r="AI116" s="41" t="inlineStr">
        <is>
          <t>미확인 (취득 당시 목적 문장이 담긴 발표문을 찾지 못함). 참고: 'オーバーチュアは検索連動型、ブレイナーはコンテンツ連動型の分野で優れた技術を持っている' (Yahoo 설명, Internet Watch 2007-12-13 보도)</t>
        </is>
      </c>
      <c r="AJ116" s="41" t="inlineStr">
        <is>
          <t>Yahoo Japan(ヤフー㈱): 인터넷 포털 'Yahoo! JAPAN'. 2007年3月期 연결 매출 212,552백만円 중 広告事業 89,197백만円(42.0%), ビジネスサービス事業 48,097, パーソナルサービス事業 75,257 (2008年3月期 決算短信 세그먼트 정보 전기분, N008 수집치와 같은 문서)</t>
        </is>
      </c>
      <c r="AK116" s="41" t="inlineStr">
        <is>
          <t>핵심</t>
        </is>
      </c>
      <c r="AL116" s="41" t="inlineStr">
        <is>
          <t>Brainer의 사업(인터넷 콘텐츠 연동형 광고)은 Yahoo의 최대 매출 부문인 広告事業과 같은 영역이다. 2008年3月期 決算短信 연결자회사 표에서 Brainer는 '広告事業' 세그먼트로 분류됐다. NAVER 기준으로도 검색·디스플레이 광고는 핵심 사업이지만, 거래 당시 Yahoo Japan은 NAVER와 무관했다(편입 전).</t>
        </is>
      </c>
      <c r="AM116" s="41" t="inlineStr">
        <is>
          <t>318,428백만円 (Yahoo 연결, 2007-03-31; 2008年3月期 決算短信 전기 비교치)</t>
        </is>
      </c>
      <c r="AN116" s="41" t="inlineStr">
        <is>
          <t>acq_total_assets와 같음 (편입 전 Yahoo Japan 계열의 정점 = Yahoo Japan 자신, 직전 회계연도말 2007-03-31)</t>
        </is>
      </c>
      <c r="AO116" s="41" t="inlineStr">
        <is>
          <t>계산: 0.15 (491백만円 ÷ 연결 총자산 318,428백만円, 2007-03-31)</t>
        </is>
      </c>
      <c r="AP116" s="41" t="inlineStr">
        <is>
          <t>계산: 0.26 (491백만円 ÷ 자기자본 190,692백만円, 2007-03-31)</t>
        </is>
      </c>
      <c r="AQ116" s="41" t="inlineStr">
        <is>
          <t>계산: 약 2,618,655백만円 (2007-08-30 종가 43,300円 × 발행주식 60,477,014주(2007-03-31)). 종가는 Yahoo Finance 4689.T 조정 종가 433.0円 × 100(2013-10-01 1:100 분할 역조정)</t>
        </is>
      </c>
      <c r="AR116" s="41" t="inlineStr">
        <is>
          <t>총자산·자기자본·발행주식수: Yahoo 2008年3月期 決算短信(2008-04-25, 연결, 전기 2007-03-31 비교치; N008과 같은 문서). 거래액: 같은 문서의 연결CF 주석. 시가총액: Yahoo Finance 차트 API 4689.T 조정 종가 역조정 × 2007-03-31 발행주식수. 발표일을 Capital IQ의 2007-08-31로 보고 직전 거래일 2007-08-30 종가를 썼다.</t>
        </is>
      </c>
      <c r="AS116" s="41" t="inlineStr">
        <is>
          <t>TSE:4689</t>
        </is>
      </c>
      <c r="AT116" s="41" t="inlineStr">
        <is>
          <t>인수 주체 Yahoo Japan(현 LY Corporation)이 도쿄증권거래소 상장사다. 대상회사 Brainer는 비상장이다. 다만 별도 발표문이 없어 발표일이 불확실하고, 금액이 총자산의 0.15%이며, 같은 날 Overture 인수(N008) 발표가 겹쳐 주가 이벤트 분석에는 부적합하다.</t>
        </is>
      </c>
      <c r="AU116" s="41" t="inlineStr">
        <is>
          <t>미확인 (인수 당시 보도·발표문을 찾지 못함). 공개 자료 중 가장 이른 언급은 2007-12-13 Internet Watch 보도('ヤフーが2007年8月に子会社化したブレイナー')이고, 금액은 2008-04-25 Yahoo 2008年3月期 決算短信에서 처음 확인된다</t>
        </is>
      </c>
      <c r="AV116" s="41" t="inlineStr">
        <is>
          <t>2005-09: ㈱ブレイナー(Brainer) 설립(2005-09-16, 千葉県印西市, 대표 本田謙). 개인 사이트 중심의 콘텐츠 연동형(content match) 광고 사업; 2007-04: Yahoo Japan이 검색연동광고 회사 オーバーチュア(Overture) 인수 각서 체결(N008); 2007-08: Overture 100% 취득 계약(2007-08-31, N008). 인수 배경: Google AdSense·MicroAd와 경쟁하는 콘텐츠 연동형 광고 시장에서 Brainer는 국내 3위 점유율(Yahoo 설명, Internet Watch 2007-12-13)</t>
        </is>
      </c>
      <c r="AW116" s="41" t="inlineStr">
        <is>
          <t>2007-08: 41.7% 취득과 동시에 연결자회사 편입(のれん 436백만円, 少数株主持分 76백만円); 2007-12: Yahoo가 외부 사이트(개인 블로그 포함) 광고 배신 계획 발표. Brainer 기술로 콘텐츠 연동형 텍스트 광고를 2008년 봄 개시 예정(Internet Watch 2007-12-13); 2008-02: Yahoo 이사회가 Brainer 현금교부형 흡수합병 결의(소수주주에 1주당 230円, 총 685백만円, N010); 2008-04: Yahoo가 Brainer를 흡수합병, Brainer 해산(법인 소멸); 2008-07: Brainer 기술과 Overture 영업·운용 노하우를 결합한 관심연동형 광고 'インタレストマッチ' 발표(ITmedia 2008-07-17); 2008-09: インタレストマッチ 개시, 2009年3月期 決算短信에서 '9월 개시 이후 매출 확대 지속'; 2009-10: Overture도 Yahoo에 흡수합병; 2010-03: Brainer 흡수합병 때 계상한 のれん 797백만円 감손(2010年3月期(2009-04~2010-03) 연결, 第15期 有価証券報告書 2010-06-23 제출, '당초 사업계획에서 상정한 수익을 기대할 수 없다'); 이후 Brainer 관련 별도 사건 없음(2011년 有価証券報告書 연혁에는 2007-08 취득·2008-04 합병만 기재)</t>
        </is>
      </c>
      <c r="AX116" s="41" t="inlineStr">
        <is>
          <t>있음 (2010年3月期(2009-04-01~2010-03-31) 연결, のれん 감손 797백만円: Brainer 흡수합병 때 계상한 のれん으로, '当初計画した事業計画において想定した収益が見込めない'고 평가해 감손. 같은 해 연결 감손손실 합계 1,470백만円(事業用資産 672백만円 포함)의 일부. 前連結会計年度(2009年3月期)의 감손손실은 '－'(없음). 출처: Yahoo 第15期(2009-04-01~2010-03-31) 有価証券報告書(2010-06-23 제출) 연결 주석 ※5 減損損失, 연결손익계산서·CF 減損損失 1,470)</t>
        </is>
      </c>
      <c r="AY116" s="41" t="inlineStr">
        <is>
          <t>수집·검토 기록에 인수 뒤 손상이 적혀 있음</t>
        </is>
      </c>
      <c r="AZ116" s="41" t="inlineStr">
        <is>
          <t>미확인</t>
        </is>
      </c>
      <c r="BA116" s="41" t="inlineStr">
        <is>
          <t>미확인 (2008-04 흡수합병으로 법인 소멸. 사업은 Yahoo 広告事業 세그먼트로 편입되어 구분 공시 없음)</t>
        </is>
      </c>
      <c r="BB116" s="41" t="inlineStr">
        <is>
          <t>미확인</t>
        </is>
      </c>
      <c r="BC116" s="41" t="inlineStr">
        <is>
          <t>미확인 (위와 같음)</t>
        </is>
      </c>
      <c r="BD116" s="41" t="inlineStr">
        <is>
          <t>Brainer는 비상장·소규모 회사로(2007-12-31 단체 총자산 159백만円, 순자산 135백만円, 결산기 2월) 매출·영업이익 공개 자료를 찾지 못했다. 확인한 문서: 2008-02-20 합병 보도자료(요약 재무는 순자산·총자산만), Yahoo 2008年3月期 決算短信(연결 개시 시 자산·부채 내역만), 2009年3月期 決算短信, 2010年3月期 有価証券報告書. 2008-04 흡수합병 뒤 사업은 Yahoo 広告事業 세그먼트로 들어가 별도 실적이 공시되지 않는다. 참고로 Yahoo 広告事業 매출은 2007年3月期 89,197백만円에서 2008年3月期 131,041백만円으로 늘었지만(Overture 연결 효과 포함, 2008年3月期 決算短信) Brainer 기여분은 구분되지 않는다. EDINET API는 키가 필요해 쓰지 않았다.</t>
        </is>
      </c>
      <c r="BE116" s="41" t="inlineStr">
        <is>
          <t>2007-12-13 Yahoo 발표(Internet Watch 보도): 'オーバーチュアは検索連動型、ブレイナーはコンテンツ連動型の分野で優れた技術を持っている'; 2008-07-17 インタレストマッチ 발표(ITmedia): '子会社ブレイナーの技術とオーバーチュアの営業・運用ノウハウを融合'; 2009-04-28 Yahoo 2009年3月期 決算短信: '興味関心連動型広告「インタレストマッチ」は９月の開始以降、売上の拡大が続いている'; 2010年3月期 有価証券報告書(2010-06-23 제출): Brainer 관련 のれん 797백만円 감손('想定した収益が見込めない'). 어닝콜 녹취록은 찾지 못했다.</t>
        </is>
      </c>
      <c r="BF116" s="40" t="inlineStr">
        <is>
          <t>부분</t>
        </is>
      </c>
      <c r="BG116" s="40" t="inlineStr">
        <is>
          <t>2026-10-31</t>
        </is>
      </c>
    </row>
    <row r="117" ht="72" customHeight="1">
      <c r="A117" s="40" t="inlineStr">
        <is>
          <t>N010</t>
        </is>
      </c>
      <c r="B117" s="40" t="inlineStr">
        <is>
          <t>Naver</t>
        </is>
      </c>
      <c r="C117" s="40" t="inlineStr">
        <is>
          <t>2008-02-20</t>
        </is>
      </c>
      <c r="D117" s="41" t="inlineStr">
        <is>
          <t>Brainer</t>
        </is>
      </c>
      <c r="E117" s="40" t="n">
        <v>116</v>
      </c>
      <c r="F117" s="40" t="inlineStr">
        <is>
          <t>False</t>
        </is>
      </c>
      <c r="G117" s="40" t="n"/>
      <c r="H117" s="40" t="inlineStr">
        <is>
          <t>MA②</t>
        </is>
      </c>
      <c r="I117" s="40" t="inlineStr">
        <is>
          <t>MA②</t>
        </is>
      </c>
      <c r="J117" s="40" t="inlineStr">
        <is>
          <t>같음</t>
        </is>
      </c>
      <c r="K117" s="40" t="inlineStr">
        <is>
          <t>있음</t>
        </is>
      </c>
      <c r="L117" s="40" t="inlineStr">
        <is>
          <t>일치</t>
        </is>
      </c>
      <c r="M117" s="40" t="inlineStr">
        <is>
          <t>편입 전</t>
        </is>
      </c>
      <c r="N117" s="40" t="inlineStr">
        <is>
          <t>Closed</t>
        </is>
      </c>
      <c r="O117" s="42" t="n">
        <v>6.34</v>
      </c>
      <c r="P117" s="41" t="inlineStr">
        <is>
          <t>LY Corporation (TSE:4689)</t>
        </is>
      </c>
      <c r="Q117" s="41" t="inlineStr">
        <is>
          <t>-</t>
        </is>
      </c>
      <c r="R117" s="41" t="inlineStr">
        <is>
          <t>Yahoo Japan Corp. (TSE: 4689) agreed to acquire the remaining 58.3% stake in Brainer for ¥685 million on February 20, 2008. Yahoo Japan will offer ¥230 per share of Brainer. For the year ended December 31, 2007, Brainer had total assets of ¥159 million. The deal has been approved by the Board of Directors of Yahoo Japan. The deal is expected to complete by April 1, 2008.</t>
        </is>
      </c>
      <c r="S117" s="41" t="inlineStr">
        <is>
          <t>Technology &amp; Infrastructure</t>
        </is>
      </c>
      <c r="T117" s="41" t="inlineStr">
        <is>
          <t>AI / Robotics</t>
        </is>
      </c>
      <c r="U117" s="41" t="inlineStr">
        <is>
          <t>MA-1 그룹이 매수자</t>
        </is>
      </c>
      <c r="V117" s="41" t="inlineStr">
        <is>
          <t>기존 자회사 잔여지분</t>
        </is>
      </c>
      <c r="W117" s="41" t="inlineStr">
        <is>
          <t>MA② 기존 지분 확대</t>
        </is>
      </c>
      <c r="X117" s="41" t="inlineStr">
        <is>
          <t>Yahoo Japan 편입 전</t>
        </is>
      </c>
      <c r="Y117" s="40" t="inlineStr">
        <is>
          <t>False</t>
        </is>
      </c>
      <c r="Z117" s="41" t="inlineStr">
        <is>
          <t>MA② 기존 지분 확대</t>
        </is>
      </c>
      <c r="AA117" s="41" t="inlineStr">
        <is>
          <t>편입 전 (2008 거래 당시 매수자 ヤフー㈱(Yahoo Japan)는 SoftBank 41.1%·Yahoo! Inc. 33.4% 보유 회사로 NAVER와 자본관계가 없었다(2008-02-20 보도자료 대주주란). Yahoo Japan 계열의 2021-03 이전 거래)</t>
        </is>
      </c>
      <c r="AB117" s="41" t="inlineStr">
        <is>
          <t>완료 (2008-04-01 흡수합병 효력발생, Brainer 해산; 2008年3月期 決算短信 주석 '平成20年４月１日付で…株式会社ブレイナーを吸収合併')</t>
        </is>
      </c>
      <c r="AC117" s="41" t="inlineStr">
        <is>
          <t>685백만円 (현금교부형 흡수합병에서 소수주주에게 준 합병대가, Brainer 1주당 230円). 별도로 Brainer 신주예약권(스톡옵션) 취득·소각 17백만円(1개당 200円). 합계 702백만円</t>
        </is>
      </c>
      <c r="AD117" s="41" t="inlineStr">
        <is>
          <t>원자료와 일치 (685백만円 ÷ 108.05円/USD(2008-02-20 Yahoo Finance JPY=X 종가) = 6.34). 신주예약권 17백만円을 포함하면 6.50</t>
        </is>
      </c>
      <c r="AE117" s="41" t="inlineStr">
        <is>
          <t>2008-02-20</t>
        </is>
      </c>
      <c r="AF117" s="41" t="inlineStr">
        <is>
          <t>기준 분류 유지: 2007-08 41.7% 취득으로 이미 연결자회사였던 Brainer(보도자료 '当社連結子会社である株式会社ブレイナー')의 잔여 58.3%를, Yahoo를 존속회사로 하는 현금교부형 흡수합병으로 취득했다. 원자료 설명란의 '잔여 58.3%, ¥685 million, 1주당 ¥230, 2008-04-01 완료 예정, 총자산 ¥159 million'은 보도자료와 일치한다. 다만 거래 형식은 주식 매입이 아니라 현금교부형 흡수합병이고, 원자료 금액에는 스톡옵션 취득 17백만円이 빠져 있다.</t>
        </is>
      </c>
      <c r="AG117" s="41" t="inlineStr">
        <is>
          <t>N009(2007-08 41.7% 취득·연결 편입)의 2단계다. 합병대가는 Brainer가 비상장이어서 제3자 기관의 DCF 산정 결과를 바탕으로 정했다. 간이합병(会社法 796조 3항)이어서 Yahoo는 주주총회를 열지 않았고, Brainer 주주총회는 2008-03-14였다. 합병 뒤 Brainer 법인은 소멸했고 사업은 Yahoo 広告事業으로 들어갔다. 합병 때 계상한 のれん 797백만円은 약 2년 뒤 2010年3月期(2009-04~2010-03)에 감손됐다(第15期 有価証券報告書). 이 금액이 1단계 のれん 436백만円보다 큰 것은 소수주주분 대가가 더해졌기 때문으로 보인다(추정). N009의 주당 취득가·주식수를 확인하지 못해 1주당 230円과 비교하지 못했다. 대상회사 실적은 공개 자료가 없다.</t>
        </is>
      </c>
      <c r="AH117" s="41" t="inlineStr">
        <is>
          <t>ヤフー㈱(Yahoo Japan Corporation, 당시 TSE 1부·JASDAQ 상장; 현 LY Corporation의 전신. 거래 당시 NAVER와 무관)</t>
        </is>
      </c>
      <c r="AI117" s="41" t="inlineStr">
        <is>
          <t>"株式会社ブレイナーを当社に吸収合併することにより、コンテンツ連動型広告の更なる強化を図り、Yahoo! JAPAN内サービスでの展開やYahoo! JAPAN外の掲載パートナーサイトの拡大、同時に広告主の拡大を目指します" / "コンテンツ連動型広告のマッチング精度や機能の向上も図ってまいります" (회사 보도자료·적시공시)</t>
        </is>
      </c>
      <c r="AJ117" s="41" t="inlineStr">
        <is>
          <t>Yahoo Japan(ヤフー㈱): 인터넷 포털 'Yahoo! JAPAN'. 2007年3月期 연결 매출 212,552백만円 중 広告事業 89,197백만円(42.0%), ビジネスサービス事業 48,097, パーソナルサービス事業 75,257 (2008年3月期 決算短信 세그먼트 정보 전기분, N008 수집치와 같은 문서)</t>
        </is>
      </c>
      <c r="AK117" s="41" t="inlineStr">
        <is>
          <t>핵심</t>
        </is>
      </c>
      <c r="AL117" s="41" t="inlineStr">
        <is>
          <t>Brainer의 사업(인터넷 콘텐츠 연동형 광고)은 Yahoo의 최대 매출 부문인 広告事業과 같은 영역이다. 2008年3月期 決算短信 연결자회사 표에서 Brainer는 '広告事業' 세그먼트로 분류됐다. NAVER 기준으로도 검색·디스플레이 광고는 핵심 사업이지만, 거래 당시 Yahoo Japan은 NAVER와 무관했다(편입 전).</t>
        </is>
      </c>
      <c r="AM117" s="41" t="inlineStr">
        <is>
          <t>318,428백만円 (Yahoo 연결, 직전 회계연도말 2007-03-31; 2008年3月期 決算短信 전기 비교치). 참고: 발표 보도자료에는 337,010백만円(연결, 2007-12-31)</t>
        </is>
      </c>
      <c r="AN117" s="41" t="inlineStr">
        <is>
          <t>acq_total_assets와 같음 (편입 전 Yahoo Japan 계열의 정점 = Yahoo Japan 자신)</t>
        </is>
      </c>
      <c r="AO117" s="41" t="inlineStr">
        <is>
          <t>계산: 0.22 (685백만円 ÷ 연결 총자산 318,428백만円, 2007-03-31). 2007-12-31 총자산 337,010백만円 기준으로는 0.20</t>
        </is>
      </c>
      <c r="AP117" s="41" t="inlineStr">
        <is>
          <t>계산: 0.36 (685백만円 ÷ 자기자본 190,692백만円, 2007-03-31). 2007-12-31 순자산 233,700백만円 기준으로는 0.29</t>
        </is>
      </c>
      <c r="AQ117" s="41" t="inlineStr">
        <is>
          <t>계산: 약 3,015,681백만円 (발표 직전 거래일 2008-02-19 종가 49,850円 × 발행주식 60,495,099.12주(2007-12-31, 보도자료)). 종가는 Yahoo Finance 4689.T 조정 종가 498.5円 × 100(2013-10-01 1:100 분할 역조정)</t>
        </is>
      </c>
      <c r="AR117" s="41" t="inlineStr">
        <is>
          <t>총자산·자기자본: Yahoo 2008年3月期 決算短信(2008-04-25, 연결, 2007-03-31 비교치)와 2008-02-20 합병 보도자료(2007-12-31 연결). 발행주식수: 같은 보도자료(2007-12-31). 시가총액: Yahoo Finance 차트 API 4689.T 2008-02-19 조정 종가 역조정.</t>
        </is>
      </c>
      <c r="AS117" s="41" t="inlineStr">
        <is>
          <t>TSE:4689</t>
        </is>
      </c>
      <c r="AT117" s="41" t="inlineStr">
        <is>
          <t>인수 주체 Yahoo Japan(현 LY Corporation)이 도쿄증권거래소 상장사다. Brainer는 비상장이다. 거래 규모가 총자산의 0.22%로 매우 작아 주가 반응을 식별하기 어렵다(2008-02-20 조정 종가 474.5로 전일 대비 -4.8%이지만, 같은 날 다른 요인과 분리되지 않는다).</t>
        </is>
      </c>
      <c r="AU117" s="41" t="inlineStr">
        <is>
          <t>2008-02-20 Yahoo 적시공시·보도자료 '当社連結子会社である株式会社ブレイナーの吸収合併（簡易合併）に関するお知らせ' (사전 보도는 찾지 못함)</t>
        </is>
      </c>
      <c r="AV117" s="41" t="inlineStr">
        <is>
          <t>2005-09: ㈱ブレイナー(Brainer) 설립(2005-09-16, 千葉県印西市, 대표 本田謙). 개인 사이트 중심의 콘텐츠 연동형(content match) 광고 사업; 2007-04: Yahoo Japan이 검색연동광고 회사 オーバーチュア(Overture) 인수 각서 체결(N008); 2007-08: Yahoo Japan이 Brainer 주식 41.7%를 491백만円에 취득해 연결자회사로 편입(のれん 436백만円, N009); 2007-09: Overture가 Yahoo 연결자회사가 됨(2007-08-31 계약); 인수 배경: Google AdSense·MicroAd와 경쟁하는 콘텐츠 연동형 광고 시장에서 Brainer는 국내 3위 점유율(Yahoo 설명, Internet Watch 2007-12-13)</t>
        </is>
      </c>
      <c r="AW117" s="41" t="inlineStr">
        <is>
          <t>2007-12: Yahoo가 외부 사이트(개인 블로그 포함) 광고 배신 계획 발표. Brainer 기술로 콘텐츠 연동형 텍스트 광고를 2008년 봄 개시 예정(Internet Watch 2007-12-13); 2008-02: Yahoo 이사회가 Brainer 현금교부형 흡수합병 결의(소수주주에 1주당 230円, 총 685백만円, N010); 2008-04: Yahoo가 Brainer를 흡수합병, Brainer 해산(법인 소멸); 2008-07: Brainer 기술과 Overture 영업·운용 노하우를 결합한 관심연동형 광고 'インタレストマッチ' 발표(ITmedia 2008-07-17); 2008-09: インタレストマッチ 개시, 2009年3月期 決算短信에서 '9월 개시 이후 매출 확대 지속'; 2009-10: Overture도 Yahoo에 흡수합병; 2010-03: Brainer 흡수합병 때 계상한 のれん 797백만円 감손(2010年3月期(2009-04~2010-03) 연결, 第15期 有価証券報告書 2010-06-23 제출, '당초 사업계획에서 상정한 수익을 기대할 수 없다'); 이후 Brainer 관련 별도 사건 없음(2011년 有価証券報告書 연혁에는 2007-08 취득·2008-04 합병만 기재)</t>
        </is>
      </c>
      <c r="AX117" s="41" t="inlineStr">
        <is>
          <t>있음 (2010年3月期(2009-04-01~2010-03-31) 연결, のれん 감손 797백만円: Brainer 흡수합병 때 계상한 のれん으로, '当初計画した事業計画において想定した収益が見込めない'고 평가해 감손. 같은 해 연결 감손손실 합계 1,470백만円(事業用資産 672백만円 포함)의 일부. 前連結会計年度(2009年3月期)의 감손손실은 '－'(없음). 출처: Yahoo 第15期(2009-04-01~2010-03-31) 有価証券報告書(2010-06-23 제출) 연결 주석 ※5 減損損失, 연결손익계산서·CF 減損損失 1,470)</t>
        </is>
      </c>
      <c r="AY117" s="41" t="inlineStr">
        <is>
          <t>수집·검토 기록에 인수 뒤 손상이 적혀 있음</t>
        </is>
      </c>
      <c r="AZ117" s="41" t="inlineStr">
        <is>
          <t>미확인</t>
        </is>
      </c>
      <c r="BA117" s="41" t="inlineStr">
        <is>
          <t>미확인 (2008-04-01 흡수합병으로 법인 소멸. 사업은 Yahoo 広告事業 세그먼트로 편입되어 구분 공시 없음)</t>
        </is>
      </c>
      <c r="BB117" s="41" t="inlineStr">
        <is>
          <t>미확인</t>
        </is>
      </c>
      <c r="BC117" s="41" t="inlineStr">
        <is>
          <t>미확인 (위와 같음)</t>
        </is>
      </c>
      <c r="BD117" s="41" t="inlineStr">
        <is>
          <t>Brainer는 비상장·소규모 회사로(2007-12-31 단체 총자산 159백만円, 순자산 135백만円, 결산기 2월) 매출·영업이익 공개 자료를 찾지 못했다. 확인한 문서: 2008-02-20 합병 보도자료(요약 재무는 순자산·총자산만), Yahoo 2008年3月期 決算短信(연결 개시 시 자산·부채 내역만), 2009年3月期 決算短信, 2010年3月期 有価証券報告書. 2008-04 흡수합병 뒤 사업은 Yahoo 広告事業 세그먼트로 들어가 별도 실적이 공시되지 않는다. 참고로 Yahoo 広告事業 매출은 2007年3月期 89,197백만円에서 2008年3月期 131,041백만円으로 늘었지만(Overture 연결 효과 포함, 2008年3月期 決算短信) Brainer 기여분은 구분되지 않는다. EDINET API는 키가 필요해 쓰지 않았다.</t>
        </is>
      </c>
      <c r="BE117" s="41" t="inlineStr">
        <is>
          <t>2007-12-13 Yahoo 발표(Internet Watch 보도): 'オーバーチュアは検索連動型、ブレイナーはコンテンツ連動型の分野で優れた技術を持っている'; 2008-07-17 インタレストマッチ 발표(ITmedia): '子会社ブレイナーの技術とオーバーチュアの営業・運用ノウハウを融合'; 2009-04-28 Yahoo 2009年3月期 決算短信: '興味関心連動型広告「インタレストマッチ」は９月の開始以降、売上の拡大が続いている'; 2010年3月期 有価証券報告書(2010-06-23 제출): Brainer 관련 のれん 797백만円 감손('想定した収益が見込めない'). 어닝콜 녹취록은 찾지 못했다.</t>
        </is>
      </c>
      <c r="BF117" s="40" t="inlineStr">
        <is>
          <t>부분</t>
        </is>
      </c>
      <c r="BG117" s="40" t="inlineStr">
        <is>
          <t>2026-10-31</t>
        </is>
      </c>
    </row>
    <row r="118" ht="72" customHeight="1">
      <c r="A118" s="40" t="inlineStr">
        <is>
          <t>N011</t>
        </is>
      </c>
      <c r="B118" s="40" t="inlineStr">
        <is>
          <t>Naver</t>
        </is>
      </c>
      <c r="C118" s="40" t="inlineStr">
        <is>
          <t>2008-02-26</t>
        </is>
      </c>
      <c r="D118" s="41" t="inlineStr">
        <is>
          <t>Sozon Inc.</t>
        </is>
      </c>
      <c r="E118" s="40" t="n">
        <v>181</v>
      </c>
      <c r="F118" s="40" t="inlineStr">
        <is>
          <t>False</t>
        </is>
      </c>
      <c r="G118" s="40" t="n"/>
      <c r="H118" s="40" t="inlineStr">
        <is>
          <t>MA②</t>
        </is>
      </c>
      <c r="I118" s="40" t="inlineStr">
        <is>
          <t>MA②</t>
        </is>
      </c>
      <c r="J118" s="40" t="inlineStr">
        <is>
          <t>같음</t>
        </is>
      </c>
      <c r="K118" s="40" t="inlineStr">
        <is>
          <t>있음</t>
        </is>
      </c>
      <c r="L118" s="40" t="inlineStr">
        <is>
          <t>일치</t>
        </is>
      </c>
      <c r="M118" s="40" t="inlineStr">
        <is>
          <t>편입 전</t>
        </is>
      </c>
      <c r="N118" s="40" t="inlineStr">
        <is>
          <t>Closed</t>
        </is>
      </c>
      <c r="O118" s="42" t="n">
        <v>0.097</v>
      </c>
      <c r="P118" s="41" t="inlineStr">
        <is>
          <t>ValueCommerce Co., Ltd. (TSE:2491)</t>
        </is>
      </c>
      <c r="Q118" s="41" t="inlineStr">
        <is>
          <t>-</t>
        </is>
      </c>
      <c r="R118" s="41" t="inlineStr">
        <is>
          <t>ValueCommerce Co. Ltd (TSE: 2491) acquired the remaining 3.66% stake in Sozon Inc. for ¥10.48 million on February 26, 2008.</t>
        </is>
      </c>
      <c r="S118" s="41" t="inlineStr">
        <is>
          <t>Communication &amp; Visual Effects Services</t>
        </is>
      </c>
      <c r="T118" s="41" t="inlineStr">
        <is>
          <t>Social Networking</t>
        </is>
      </c>
      <c r="U118" s="41" t="inlineStr">
        <is>
          <t>MA-1 그룹이 매수자</t>
        </is>
      </c>
      <c r="V118" s="41" t="inlineStr">
        <is>
          <t>기존 자회사 잔여지분</t>
        </is>
      </c>
      <c r="W118" s="41" t="inlineStr">
        <is>
          <t>MA② 기존 지분 확대</t>
        </is>
      </c>
      <c r="X118" s="41" t="inlineStr">
        <is>
          <t>Yahoo Japan 편입 전</t>
        </is>
      </c>
      <c r="Y118" s="40" t="inlineStr">
        <is>
          <t>False</t>
        </is>
      </c>
      <c r="Z118" s="41" t="inlineStr">
        <is>
          <t>MA② 기존 지분 확대</t>
        </is>
      </c>
      <c r="AA118" s="41" t="inlineStr">
        <is>
          <t>편입 전 (2008-02-26 결의·2008-03-31 효력 당시 매수자 バリューコマース㈱는 ヤフー㈱가 44.38%를 가진 ヤフー의 지분법 관련회사(연결 아님)였고, ヤフー 자체도 NAVER와 무관. バリューコマース는 2012-10 ヤフー 연결자회사, 2021-03 Z Holdings–LINE 경영통합 후 NAVER 지분법 계열(A Holdings 산하)이 됐다가 2025-08 LY 계열을 떠남)</t>
        </is>
      </c>
      <c r="AB118" s="41" t="inlineStr">
        <is>
          <t>완료 (2008-03-31 금전교부형 주식교환 효력 발생, 금전 교부 2008-04 예정)</t>
        </is>
      </c>
      <c r="AC118" s="41" t="inlineStr">
        <is>
          <t>10,480,000円 (소수주주 보유 800株 × 1株 13,100円의 금전 교부; 2008/12期 연결CF '子会社株式の取得による支出 △10,480千円')</t>
        </is>
      </c>
      <c r="AD118" s="41" t="inlineStr">
        <is>
          <t>원자료와 일치 (계산: 10.48百万円 ÷ 107.73円/USD(2008-02-26, Fed H.10) = 0.097백만 달러; 원자료 0.097)</t>
        </is>
      </c>
      <c r="AE118" s="41" t="inlineStr">
        <is>
          <t>2008-02-26</t>
        </is>
      </c>
      <c r="AF118" s="41" t="inlineStr">
        <is>
          <t>기준 분류 유지(MA②): バリューコマース는 2005-10 Sozon 90.99%를 취득해 이미 연결자회사로 두었고, 2008-01 출자전환·증자로 96.34%가 된 뒤 이 거래로 잔여 3.66%(800株)를 금전교부 주식교환으로 사서 100%로 만듦(단계적 경영권 인수 아님 — 경영권은 2005-10 취득). 원자료 날짜 2008-02-26은 이사회 결의·계약일이고 효력일은 2008-03-31. 금액·지분율은 공시와 일치(21,856株 − 21,056株 = 800株 = 3.66%).</t>
        </is>
      </c>
      <c r="AG118" s="41" t="inlineStr">
        <is>
          <t>같은 묶음 관계: 매수자 バリューコマース는 N001(2005 ヤフー의 공개매수)의 대상회사이자 N051(2019 ダイナテック 인수)의 매수자. Sozon 거래 계보: 2005-10 이전 일부 보유(장부가 10,000千円) → 2005-10 추가 취득으로 90.99%·연결(취득가액 합계 324,000千円, 이 묶음 밖, Capital IQ 기록 여부 미확인) → 2006/12期 영업권 216,307千円 감손 → 2008-01 출자전환 7,633株(대여금 100百万円)·현금증자 5,343株(70百万円)로 96.34% → 이 거래(잔여 800株)로 100% → 2009-02 사업 종료·해산 결의 → 2009-09-03 청산 결료. 즉 완전자회사화 후 약 1년 만에 사업을 접은 실패 사례. 원자료 cat 'Social Networking'은 부적절 — Sozon은 검색엔진최적화(SEO)·검색엔진마케팅(SEM) 회사. Sozon 결산월은 9월이라 실적은 9월 결산 기준. 조사 한계: 2005-10 취득의 매도자와 그 전 보유 지분율은 공시에 없고(バリューコマース 상장 전 第10期 有報는 구하지 못함), 취득가액·連結調整勘定은 第11期 有報 연결CF 주석의 전기(2005/12期) 수치로 확인.</t>
        </is>
      </c>
      <c r="AH118" s="41" t="inlineStr">
        <is>
          <t>バリューコマース株式会社 (東証マザーズ 2491; 筆頭株主 ヤフー㈱ 44.38%의 지분법 관련회사 — 당시 Yahoo Japan 연결 밖, NAVER와 무관)</t>
        </is>
      </c>
      <c r="AI118" s="41" t="inlineStr">
        <is>
          <t>"今後の当社グループにおけるシナジーの向上と機動的な経営を実現していけるものと判断し、同社の完全子会社化を実施いたします" (TDnet 「株式交換によるSozon株式会社の完全子会社化に関するお知らせ」 2008-02-26) / "当社グループにおけるシナジーの向上と機動的な経営を実現していけるものと判断し、平成20年２月26日に株式交換契約を締結" (半期報告書 2008年 経営上の重要な契約等)</t>
        </is>
      </c>
      <c r="AJ118" s="41" t="inlineStr">
        <is>
          <t>성과보수형 광고(아필리에이트 마케팅): 2007/12期 연결 매출 5,871,255千円, 'パフォーマンスマーケティング事業' 단일 세그먼트 — 본사 아필리에이트 운용 컨설팅 서비스 매출 2,658,962千円, 자회사 Sozon의 SEM 중심 매출 848,782千円 (有価証券報告書 第12期)</t>
        </is>
      </c>
      <c r="AK118" s="41" t="inlineStr">
        <is>
          <t>인접</t>
        </is>
      </c>
      <c r="AL118" s="41" t="inlineStr">
        <is>
          <t>Sozon은 SEO 컨설팅·검색연동형 광고 운용(SEM) 회사로, バリューコマース의 주력인 아필리에이트(성과보수형 광고)와 같은 '퍼포먼스 마케팅'·같은 광고주 고객군이지만 다른 상품 → 인접. バリューコマース도 2005-10 취득 목적을 '検索エンジン最適化サービスを含めたインターネットマーケティングサービス強化'로 설명(2009-02-05 공시). 그룹 정점 기준: 당시 정점으로 볼 Yahoo Japan(검색·광고)에게도 검색 마케팅은 인접 영역이며, 거래 당시 NAVER와 무관.</t>
        </is>
      </c>
      <c r="AM118" s="41" t="inlineStr">
        <is>
          <t>4,934百万円 (2007-12-31, バリューコマース 연결 総資産; 2008-02-26 TDnet 당사회사 개요. 단체 総資産은 4,823,999千円 — 2008 半期報告書)</t>
        </is>
      </c>
      <c r="AN118" s="41" t="inlineStr">
        <is>
          <t>318,428百万円 (2007-03-31, ヤフー 연결 総資産額, 일본기준; 有価証券報告書 第12期). 단 거래 당시 バリューコマース는 ヤフー 연결자회사가 아니라 지분법 관련회사였음</t>
        </is>
      </c>
      <c r="AO118" s="41" t="inlineStr">
        <is>
          <t>계산: 0.21 (10.48百万円 ÷ 2007-12-31 연결 総資産 4,934百万円)</t>
        </is>
      </c>
      <c r="AP118" s="41" t="inlineStr">
        <is>
          <t>계산: 0.28 (10.48百万円 ÷ 2007-12-31 연결 純資産 3,733百万円)</t>
        </is>
      </c>
      <c r="AQ118" s="41" t="inlineStr">
        <is>
          <t>계산: 6,260,534,000円 (2008-02-25 종가 33,100円 × 2007-12-31 発行済株式総数 189,140株)</t>
        </is>
      </c>
      <c r="AR118" s="41" t="inlineStr">
        <is>
          <t>총자산·순자산·주식수: バリューコマース 2008-02-26 TDnet(2007-12-31 연결)와 有価証券報告書 第12期. 정점 총자산: ヤフー 有報 第12期(2007/3期 연결). 종가: Yahoo Finance 2491.T 분할조정치 165.5円에 이후 분할(2013-07 1:100, 2013-10 1:2) 역조정 ×200. 환율 Fed H.10 2008-02-26 107.73円/USD. 공시상 총자산대비 비율은 없어 직접 계산.</t>
        </is>
      </c>
      <c r="AS118" s="41" t="inlineStr">
        <is>
          <t>TSE:2491</t>
        </is>
      </c>
      <c r="AT118" s="41" t="inlineStr">
        <is>
          <t>인수 주체 バリューコマース가 東証マザーズ 상장사(2006-07-31 상장). 대상 Sozon은 비상장. 거래 규모가 시가총액의 0.17%에 불과해 주가 이벤트 분석의 의미는 작음. 정점 Yahoo Japan(TSE:4689)은 당시 연결 지배회사가 아님.</t>
        </is>
      </c>
      <c r="AU118" s="41" t="inlineStr">
        <is>
          <t>2008-02-26 バリューコマース TDnet 「株式交換によるSozon株式会社の完全子会社化に関するお知らせ」(2008-02-27 주요거래처 표기 정정 공시). 사전 보도는 찾지 못함</t>
        </is>
      </c>
      <c r="AV118" s="41" t="inlineStr">
        <is>
          <t>2004-10-18: Sozon㈱ 설립(SEO 서비스 주력); 2005-10 이전: バリューコマース가 Sozon 주식 일부 보유(既取得価額 10,000千円); 2005-10: バリューコマース가 추가 취득으로 발행주식 90.99%를 보유해 연결자회사화(SEO 포함 인터넷 마케팅 강화 목적) — 취득가액 합계 324,000千円(기보유분 포함, 현금 지출 순액 294,271千円), 連結調整勘定 282,140千円; 2005/9期: Sozon 매출 145百万円, 영업이익 54百万円; 2006/9期: 매출 404百万円, 영업이익 70百万円; 2006/12期: バリューコマース가 Sozon 관련 連結調整勘定 216,307千円 감손(취득 시 사업계획 미달); 2007/9期: 매출 661百万円, 영업손실 △75百万円, 순자산 5百万円; 2007-12말: 채무초과 2,722千円; 2008-01-22·23: バリューコマース가 대여금 100百万円 현물출자(7,633株)와 현금 70百万円 출자(5,343株), 지분 96.3%·자본금 96百万円; 2008-02 현재 Sozon 대표 江森芳隆, 종업원 30명</t>
        </is>
      </c>
      <c r="AW118" s="41" t="inlineStr">
        <is>
          <t>2008-03-31: 주식교환 효력, Sozon 완전자회사화(잔여 800株에 1株 13,100円 금전 교부); 2008/9期: Sozon 매출 1,095百万円, 영업손실 △33百万円, 당기순손실 △53百万円; 2008/12期 バリューコマース 연결상 Sozon 매출 1,055,241千円·경상손실 66,793千円·당기순손실 141,917千円; 2009-02-05: 수익 개선이 어렵다고 보고 사업 종료·해산 결의, 子会社整理損 76,333千円(청산 제비용 56,974千円, 사업용자산 감손 11,520千円, のれん 감손 7,838千円) 특별손실; 2009-03말: 사업 종료; 2009-09-03: 청산 결료로 연결 제외</t>
        </is>
      </c>
      <c r="AX118" s="41" t="inlineStr">
        <is>
          <t>있음 (2006/12期 Sozon 관련 連結調整勘定(영업권) 감손 216,307千円 — 이 거래 전, 2005-10 취득 시 생긴 連結調整勘定 282,140千円의 대부분; 2008/12期 Sozon 청산 결정에 따른 子会社整理損 76,333千円 중 감손 19,358千円(建物付属設備等 사업용자산 11,520千円 + のれん 7,838千円, 사용가치 0으로 측정) — 이 거래 후; 모두 バリューコマース 有価証券報告書 第11期·第13期)</t>
        </is>
      </c>
      <c r="AY118" s="41" t="inlineStr">
        <is>
          <t>수집·검토 기록에 인수 뒤 손상이 적혀 있음</t>
        </is>
      </c>
      <c r="AZ118" s="41" t="inlineStr">
        <is>
          <t>2006/9期: 404百万円; 2007/9期: 661百万円</t>
        </is>
      </c>
      <c r="BA118" s="41" t="inlineStr">
        <is>
          <t>2008/9期: 1,095百万円; 2009/9期: 해당 없음(2009-03말 사업 종료, 2009-09-03 청산 결료); 최근: 해당 없음(청산). 참고 バリューコマース 2008/12期 연결 내 Sozon 매출 1,055,241千円</t>
        </is>
      </c>
      <c r="BB118" s="41" t="inlineStr">
        <is>
          <t>2006/9期: 70百万円; 2007/9期: △75百万円</t>
        </is>
      </c>
      <c r="BC118" s="41" t="inlineStr">
        <is>
          <t>2008/9期: △33百万円; 2009/9期·최근: 해당 없음(청산)</t>
        </is>
      </c>
      <c r="BD118" s="41" t="inlineStr">
        <is>
          <t>Sozon㈱ 단체, 9월 결산, 일본기준. 2006/9·2007/9期는 バリューコマース 2008-02-26 TDnet의 '最近３年間の業績'(百万円), 2008/9期는 2009-02-05 TDnet '連結子会社（Sozon株式会社）の事業の終了及び解散に関するお知らせ'의 '最近３年間の業績'. 참고치(バリューコマース 有報 第12·13期 '主要な損益情報等'): 2007년 매출 852,857千円·경상손실 61,643千円, 2008년 매출 1,055,241千円·경상손실 66,793千円(연결 가결산 기준으로 보임).</t>
        </is>
      </c>
      <c r="BE118" s="41" t="inlineStr">
        <is>
          <t>バリューコマース 有価証券報告書 第13期(2008/12) 경영성적: "子会社のSozon株式会社はSEMサービスにより売上高の拡大を図ってまいりましたが、同社を取り巻く事業環境は厳しく、今後の収益改善の見通しが困難な状況と判断し、同社の解散及び清算を平成21年2月5日開催の当社取締役会において決議"; 2009-02-05 TDnet: "同社の事業環境は厳しく、収益性の低下については種々の施策を講じてまいりましたが、今後の収益改善の見通しが困難な状況と判断". 어닝콜 스크립트·결산설명회 언급은 찾지 못함.</t>
        </is>
      </c>
      <c r="BF118" s="40" t="inlineStr">
        <is>
          <t>완료</t>
        </is>
      </c>
      <c r="BG118" s="40" t="inlineStr">
        <is>
          <t>2026-10-26</t>
        </is>
      </c>
    </row>
    <row r="119" ht="72" customHeight="1">
      <c r="A119" s="40" t="inlineStr">
        <is>
          <t>N012</t>
        </is>
      </c>
      <c r="B119" s="40" t="inlineStr">
        <is>
          <t>Naver</t>
        </is>
      </c>
      <c r="C119" s="40" t="inlineStr">
        <is>
          <t>2008-12-21</t>
        </is>
      </c>
      <c r="D119" s="41" t="inlineStr">
        <is>
          <t>Me2day Co. Ltd.</t>
        </is>
      </c>
      <c r="E119" s="40" t="n">
        <v>148</v>
      </c>
      <c r="F119" s="40" t="inlineStr">
        <is>
          <t>False</t>
        </is>
      </c>
      <c r="G119" s="40" t="n"/>
      <c r="H119" s="40" t="inlineStr">
        <is>
          <t>MA①</t>
        </is>
      </c>
      <c r="I119" s="40" t="inlineStr">
        <is>
          <t>MA①</t>
        </is>
      </c>
      <c r="J119" s="40" t="inlineStr">
        <is>
          <t>같음</t>
        </is>
      </c>
      <c r="K119" s="40" t="inlineStr">
        <is>
          <t>미확인</t>
        </is>
      </c>
      <c r="L119" s="40" t="inlineStr">
        <is>
          <t>일치</t>
        </is>
      </c>
      <c r="M119" s="40" t="inlineStr">
        <is>
          <t>편입 후</t>
        </is>
      </c>
      <c r="N119" s="40" t="inlineStr">
        <is>
          <t>Closed</t>
        </is>
      </c>
      <c r="O119" s="42" t="n">
        <v>1.74</v>
      </c>
      <c r="P119" s="41" t="inlineStr">
        <is>
          <t>NAVER Corporation (KOSE:A035420)</t>
        </is>
      </c>
      <c r="Q119" s="41" t="inlineStr">
        <is>
          <t>-</t>
        </is>
      </c>
      <c r="R119" s="41" t="inlineStr">
        <is>
          <t>NHN Corp. (KOSE: A035420) agreed to acquire Me2day Co. Ltd. for KRW 2.2 billion on December 21, 2008. NHN Corp. merged Me2day with Naver. GP Bullhound Limited acted as financial advisor in the transaction.</t>
        </is>
      </c>
      <c r="S119" s="41" t="inlineStr">
        <is>
          <t>Communication &amp; Visual Effects Services</t>
        </is>
      </c>
      <c r="T119" s="41" t="inlineStr">
        <is>
          <t>Social Networking</t>
        </is>
      </c>
      <c r="U119" s="41" t="inlineStr">
        <is>
          <t>MA-1 그룹이 매수자</t>
        </is>
      </c>
      <c r="V119" s="41" t="inlineStr">
        <is>
          <t>지분율 미기재(대개 100%·사업양수)</t>
        </is>
      </c>
      <c r="W119" s="41" t="inlineStr">
        <is>
          <t>MA① 경영권 인수</t>
        </is>
      </c>
      <c r="X119" s="41" t="n"/>
      <c r="Y119" s="40" t="inlineStr">
        <is>
          <t>False</t>
        </is>
      </c>
      <c r="Z119" s="41" t="inlineStr">
        <is>
          <t>MA① 경영권 인수</t>
        </is>
      </c>
      <c r="AA119" s="41" t="inlineStr">
        <is>
          <t>편입 후 (매수자 NHN㈜는 현 NAVER㈜ 자신, 그룹 지배회사)</t>
        </is>
      </c>
      <c r="AB119" s="41" t="inlineStr">
        <is>
          <t>완료 (2009-01-23 인수대금 지급·계열회사 편입)</t>
        </is>
      </c>
      <c r="AC119" s="41" t="inlineStr">
        <is>
          <t>2,237,413,640원 (㈜미투데이 구주 100%)</t>
        </is>
      </c>
      <c r="AD119" s="41" t="inlineStr">
        <is>
          <t>원자료와 일치 (2,237,413,640원 ÷ 2008-12 원/달러 약 1,260~1,300원 ≒ USD 1.72~1.78m; 원자료 1.74)</t>
        </is>
      </c>
      <c r="AE119" s="41" t="inlineStr">
        <is>
          <t>2008-12-22</t>
        </is>
      </c>
      <c r="AF119" s="41" t="inlineStr">
        <is>
          <t>기준 분류 유지: NHN이 ㈜미투데이 구주 100%를 약 22.4억원에 인수(공정공시 2008-12-22, 계열회사변경 2009-01-23). 원자료 매도자 '-'는 공시에도 매도자 이름이 없음(구주 주주로부터 매입). 원자료 설명 'merged Me2day with Naver'는 실제로는 2009-12-30 계열사 서치솔루션㈜에 피합병된 뒤 2010-04-30 NHN이 서치솔루션으로부터 미투데이 사업을 17.9억원에 영업양수한 2단계 과정. 원자료 날짜 2008-12-21은 일요일로, 공식 발표는 2008-12-22.</t>
        </is>
      </c>
      <c r="AG119" s="41" t="inlineStr">
        <is>
          <t>같은 묶음 N005(첫눈)와 관련: 첫눈이 2008-12 합병된 서치솔루션㈜에 미투데이도 2009-12-30 피합병. 미투데이 사업은 이후 NHN 본체로 양수(2010-04-30, 영업권 18억원 발생, 5년 정액상각 예정). 같은 사업이 그룹 내부 재편(합병·영업양수)으로 두 번 이동했으므로 2010 영업양수(17.9억원)는 MA④ 성격의 내부거래로 이 거래와 이중 집계하지 않도록 주의. 대상 법인 실적은 2007말 재무상태(자본잠식)만 확인되고 매출·영업이익은 찾지 못함(외부감사 대상 아님). 아시아투데이 기사(인수 당시 가입자 2만8천명)는 검색 요약으로만 보았고 원문은 열지 않아 근거로 쓰지 않음.</t>
        </is>
      </c>
      <c r="AH119" s="41" t="inlineStr">
        <is>
          <t>엔에이치엔㈜(NHN Corporation, 현 NAVER㈜, 그룹 지배회사, 유가증권시장 상장)</t>
        </is>
      </c>
      <c r="AI119" s="41" t="inlineStr">
        <is>
          <t>"미투데이의 모바일 기능 개선 및 전용 요금제 개발 등 유무선 연동 기능 강화와 지인 대상의 네트워크 확보를 통해 '모바일SNS' 서비스로 특화해 나갈 계획" (공정공시 2008-12-22) / "유무선 연동 마이크로 블로그 서비스사업 등을 위하여" (NHN 2009 감사보고서 주석)</t>
        </is>
      </c>
      <c r="AJ119" s="41" t="inlineStr">
        <is>
          <t>인터넷 포털 네이버 검색광고 중심(2007년 매출 920,209백만원 중 검색광고 487,321백만원 53.0%, 게임 242,901백만원 26.4%, 디스플레이광고 121,411백만원 13.2%; 2008 사업보고서 사업의 내용)</t>
        </is>
      </c>
      <c r="AK119" s="41" t="inlineStr">
        <is>
          <t>인접</t>
        </is>
      </c>
      <c r="AL119" s="41" t="inlineStr">
        <is>
          <t>대상은 유무선 연동 마이크로블로그(SNS). NHN은 블로그·카페 등 이용자 제작 콘텐츠 커뮤니티를 포털 안에서 운영했으나 모바일 SNS는 하지 않아, 같은 포털 이용자군에 붙은 인접 영역으로 판단. 인수 주체가 그룹 정점 NAVER 자신이므로 정점 기준도 인접.</t>
        </is>
      </c>
      <c r="AM119" s="41" t="inlineStr">
        <is>
          <t>811,051,896,235원 (NHN 별도, 2007-12-31, 2007 감사보고서 재무상태표; 이 거래는 주요사항보고서가 없음)</t>
        </is>
      </c>
      <c r="AN119" s="41" t="inlineStr">
        <is>
          <t>acq_total_assets와 같음 (연결 총자산은 확인하지 않음)</t>
        </is>
      </c>
      <c r="AO119" s="41" t="inlineStr">
        <is>
          <t>계산: 0.28 (2,237,413,640원 ÷ 2007말 별도 자산총계 811,051,896,235원)</t>
        </is>
      </c>
      <c r="AP119" s="41" t="inlineStr">
        <is>
          <t>계산: 0.48 (2,237,413,640원 ÷ 2007말 별도 자본총계 468,934,453,911원)</t>
        </is>
      </c>
      <c r="AQ119" s="41" t="inlineStr">
        <is>
          <t>계산(추정): 약 6.47조원 = 2008-12-19 종가 약 134,500원 × 발행주식 48,127,704주(2008말, 자기주식 포함). 종가는 Yahoo Finance 조정종가 32,849.34원에 보정계수 4.0946(2006-07 권리락 기준가로 구한 계수 12.284 ÷ 3)을 곱해 되돌림</t>
        </is>
      </c>
      <c r="AR119" s="41" t="inlineStr">
        <is>
          <t>총자산·자본은 NHN 2007 감사보고서(제9기, 별도, K-GAAP). 비율은 공시가 없어 직접 계산. 발행주식수는 2008 사업보고서 주식의 총수. 발표 직전 거래일 2008-12-19(금) 기준 시총은 Yahoo 조정값 역산이라 오차 가능.</t>
        </is>
      </c>
      <c r="AS119" s="41" t="inlineStr">
        <is>
          <t>KRX:035420</t>
        </is>
      </c>
      <c r="AT119" s="41" t="inlineStr">
        <is>
          <t>인수 주체 NHN 자신(2008-11 코스닥에서 유가증권시장으로 이전). 대상 ㈜미투데이는 비상장. 거래 규모가 시총의 0.03% 수준이라 주가 반응 분석의 의미는 작음.</t>
        </is>
      </c>
      <c r="AU119" s="41" t="inlineStr">
        <is>
          <t>2008-12-22 NHN 공정공시('NHN, 미투데이 인수, 모바일 SNS 강화')와 같은 날 보도자료. 그 전 인수설 보도는 확인하지 못함.</t>
        </is>
      </c>
      <c r="AV119" s="41" t="inlineStr">
        <is>
          <t>2007-02: 미투데이 서비스 시작(대표 박수만, 유무선 연동 마이크로블로그); 2007-12: 자산 48,142,644원, 부채 79,840,516원, 자본 -31,697,872원(자본잠식), 자본금 187,225,000원; 2008-12-22: NHN 인수 발표, 서비스·브랜드·대표·인력 유지 방침.</t>
        </is>
      </c>
      <c r="AW119" s="41" t="inlineStr">
        <is>
          <t>2009-01-23: 인수대금 지급, 계열회사 편입(투자제거차액 2,192,676천원); 2009-12-30: 계열사 서치솔루션㈜에 피합병(업무효율성 제고); 2010-03-19: NHN 이사회 미투데이 사업 영업양수 결의; 2010-04-30: 서치솔루션으로부터 미투데이 사업 양수(17.9억원, 영업권 18억원, 5년 정액상각 예정); 2011: 회원 800만 명 달성으로 사업보고서에 주요 서비스로 기재; 2013-11-05: 네이버, 2014년 6월까지 미투데이 종료 발표('글로벌 기업과 경쟁에서 뒤처졌기 때문'); 2014-06-30: 서비스 종료(종료일은 언론 보도·2차 자료 기준).</t>
        </is>
      </c>
      <c r="AX119" s="41" t="inlineStr">
        <is>
          <t>확인 안 됨 (2009 감사보고서: 투자제거차액 2,192,676천원 중 402,891천원 상각 후 합병으로 대체; 2010 사업보고서: 영업양수 영업권 18억원 5년 정액상각 예정; 2013 사업보고서와 서비스 종료 연도인 NAVER 2014 사업보고서(20150331003278)까지 미투데이 관련 손상 언급 없음. 2014 사업보고서의 '미투데이' 언급은 연구개발 실적 표뿐이며, 영업권 18억원의 개별 손상·제각 여부는 주석 표 수준에서 확인하지 못함)</t>
        </is>
      </c>
      <c r="AY119" s="41" t="inlineStr">
        <is>
          <t>영업권 18억원의 상각·손상·제각 여부를 2014 사업보고서 주석 수준에서 확인하지 못함</t>
        </is>
      </c>
      <c r="AZ119" s="41" t="inlineStr">
        <is>
          <t>2006: 미확인 (서비스 시작 전); 2007: 미확인 (재무현황은 자산 48백만원·자본 -32백만원만 공시); 2008: 미확인</t>
        </is>
      </c>
      <c r="BA119" s="41" t="inlineStr">
        <is>
          <t>미확인 (2009 법인 단독 매출 공시 없음, 2009-12 서치솔루션 합병·2010-04 NHN 본체 영업양수 후 부문 실적 미공시; 2009 NHN과의 거래는 NHN 매출 6,048천원·매입 84,000천원)</t>
        </is>
      </c>
      <c r="BB119" s="41" t="inlineStr">
        <is>
          <t>미확인</t>
        </is>
      </c>
      <c r="BC119" s="41" t="inlineStr">
        <is>
          <t>미확인</t>
        </is>
      </c>
      <c r="BD119" s="41" t="inlineStr">
        <is>
          <t>㈜미투데이는 외부감사 대상이 아니어서 자체 감사보고서 없음. 2007말 재무현황은 NHN 계열회사변경 공시(2009-01-23). 인수 후에는 서치솔루션㈜·NHN 본체에 흡수돼 별도 실적 공시가 없음. NHN 2009 감사보고서 특수관계자 거래만 확인.</t>
        </is>
      </c>
      <c r="BE119" s="41" t="inlineStr">
        <is>
          <t>NHN 2010 사업보고서(이사의 경영진단): '무형자산은 미투데이 영업양수로 인한 영업권 18억 원과 그 외 산업재산권, 소프트웨어 자산의 증가가 반영'; 2011 사업보고서: '회원수가 3년 만에 800만 명을 달성한 토종 소셜네트워크서비스'. 어닝콜 원문·기사에서 미투데이 성과를 다룬 언급은 찾지 못함.</t>
        </is>
      </c>
      <c r="BF119" s="40" t="inlineStr">
        <is>
          <t>부분</t>
        </is>
      </c>
      <c r="BG119" s="40" t="inlineStr">
        <is>
          <t>2026-10-31</t>
        </is>
      </c>
    </row>
    <row r="120" ht="72" customHeight="1">
      <c r="A120" s="40" t="inlineStr">
        <is>
          <t>N013</t>
        </is>
      </c>
      <c r="B120" s="40" t="inlineStr">
        <is>
          <t>Naver</t>
        </is>
      </c>
      <c r="C120" s="40" t="inlineStr">
        <is>
          <t>2009-03-26</t>
        </is>
      </c>
      <c r="D120" s="41" t="inlineStr">
        <is>
          <t>Demae-Can Co.,Ltd (TSE:2484)</t>
        </is>
      </c>
      <c r="E120" s="40" t="n">
        <v>85</v>
      </c>
      <c r="F120" s="40" t="inlineStr">
        <is>
          <t>False</t>
        </is>
      </c>
      <c r="G120" s="40" t="n"/>
      <c r="H120" s="40" t="inlineStr">
        <is>
          <t>MA⑤</t>
        </is>
      </c>
      <c r="I120" s="40" t="inlineStr">
        <is>
          <t>MA⑤</t>
        </is>
      </c>
      <c r="J120" s="40" t="inlineStr">
        <is>
          <t>같음</t>
        </is>
      </c>
      <c r="K120" s="40" t="inlineStr">
        <is>
          <t>해당 없음</t>
        </is>
      </c>
      <c r="L120" s="40" t="inlineStr">
        <is>
          <t>일치</t>
        </is>
      </c>
      <c r="M120" s="40" t="inlineStr">
        <is>
          <t>편입 전</t>
        </is>
      </c>
      <c r="N120" s="40" t="inlineStr">
        <is>
          <t>Closed</t>
        </is>
      </c>
      <c r="O120" s="42" t="n">
        <v>13.11</v>
      </c>
      <c r="P120" s="41" t="inlineStr">
        <is>
          <t>Culture Convenience Club Co., Ltd.</t>
        </is>
      </c>
      <c r="Q120" s="41" t="inlineStr">
        <is>
          <t>LY Corporation (TSE:4689)</t>
        </is>
      </c>
      <c r="R120" s="41" t="inlineStr">
        <is>
          <t>Culture Convenience Club Co., Ltd. (TSE: 4756) agreed to acquire 30.21% stake in Yume no Machi Souzou Iinkai Co., Ltd (OSE: 2484) from Yahoo Japan Corp. (TSE: 4689) for ¥1.3 billion on March 26, 2009. Culture Convenience Club Co., Ltd. will acquire 0.02 million shares for ¥78181.82 per share. The transaction is expected to close by March 31, 2009.</t>
        </is>
      </c>
      <c r="S120" s="41" t="inlineStr">
        <is>
          <t>Mobility &amp; Transportation</t>
        </is>
      </c>
      <c r="T120" s="41" t="inlineStr">
        <is>
          <t>Mobility / Transportation</t>
        </is>
      </c>
      <c r="U120" s="41" t="inlineStr">
        <is>
          <t>MA-3 그룹의 지분 매각</t>
        </is>
      </c>
      <c r="V120" s="41" t="n"/>
      <c r="W120" s="41" t="inlineStr">
        <is>
          <t>MA⑤ 그룹의 지분 매각</t>
        </is>
      </c>
      <c r="X120" s="41" t="inlineStr">
        <is>
          <t>Yahoo Japan 편입 전</t>
        </is>
      </c>
      <c r="Y120" s="40" t="inlineStr">
        <is>
          <t>False</t>
        </is>
      </c>
      <c r="Z120" s="41" t="inlineStr">
        <is>
          <t>MA⑤ 그룹의 지분 매각</t>
        </is>
      </c>
      <c r="AA120" s="41" t="inlineStr">
        <is>
          <t>편입 전 (매도자 ヤフー㈱(Yahoo Japan, 현 LINEヤフー)의 2009년 거래로, 당시 Yahoo는 ソフトバンク㈱의 연결자회사이고 NAVER와 자본관계가 없었다. 대상회사 夢の街(현 出前館)의 NAVER 연결 편입은 2020-04-24~2021-03뿐)</t>
        </is>
      </c>
      <c r="AB120" s="41" t="inlineStr">
        <is>
          <t>완료 (2009-03-31 주식 취득 예정일(CCC 공시). Yahoo 2009年3月期 決算短信에서 夢の街를 '株式売却による減少'로 지분법 대상에서 제외; 夢の街 결산단신은 Yahoo가 2009-03-26자로 その他の関係会社·主要株主가 아니게 됐다고 기재)</t>
        </is>
      </c>
      <c r="AC120" s="41" t="inlineStr">
        <is>
          <t>1,290,300,000円 (16,500주 × 78,200円, CCC 공시 '取得価額')</t>
        </is>
      </c>
      <c r="AD120" s="41" t="inlineStr">
        <is>
          <t>원자료와 일치 (1,290.3백만円 ÷ 98.47円/달러(2009-03-26, FRB H.10) = 13.10)</t>
        </is>
      </c>
      <c r="AE120" s="41" t="inlineStr">
        <is>
          <t>2009-03-26</t>
        </is>
      </c>
      <c r="AF120" s="41" t="inlineStr">
        <is>
          <t>기준 분류 유지: 그룹 계보 회사(Yahoo Japan)가 매도자. 원자료 보완: 설명란의 30.21%·1주 78,181.82円은 반올림치이고, 공시상 발행주식 54,504주의 30.3%(16,500주), 취득가 1,290,300,000円(1주 78,200円). Yahoo는 21,600주 중 16,500주만 팔고 5,100주(9.4%)를 남겼다. 원자료 매도자 'LY Corporation'은 당시 ヤフー株式会社.</t>
        </is>
      </c>
      <c r="AG120" s="41" t="inlineStr">
        <is>
          <t>같은 대상회사 계보: N007(2007 Yahoo가 공개매수로 41.84%까지 확대)의 후속 매각. 매각 단가 78,200円은 2007 공개매수가 401,190円을 2007-09-01 1:3 분할로 환산한 133,730円의 약 58%이고, 발표 전일 2009-03-25 夢の街 종가(Yahoo Finance 2484.T 조정치 94.0 × 800(2013 1:100·2014 1:2·2017 1:4 분할 역조정) = 75,200円) 대비 약 4.0% 높다. Yahoo 잔여 지분은 2011-08-31 5,100주(9.88%) → 2012-08-31 1,700주(3.27%) → 2013-08-31 상위 10대 주주 명단에서 사라짐(전량 처분 시점 미확인). 이후 2016-10 LINE이 20%(N033), 2021-03 경영통합으로 LINE 지분이 Z Holdings(Yahoo 계보) 산하로, 2021-09 Z Holdings가 제3자배정 19,158,900주 인수 — Yahoo 계보가 出前館에 다시 들어와 2025-08 현재 LINEヤフー 35.3%(지분법). 편입 전 거래. 조사 한계: Yahoo의 매각손익(개별)과 Yahoo 측 공식 매각 목적은 공시되지 않음(Yahoo IR 릴리스 목록에 해당 공시 없음). collect_status '부분' 사유: 매수자 CCC의 발표 직전 시가총액(acq_mktcap)은 2011 상장폐지로 일별 시세를 확보하지 못해 미확인(검토 때 Yahoo Finance 4756.T(데이터 없음), kabutore 상장폐지 종목 페이지(HTTP 500), Wayback의 Yahoo!ファイナンス 4756.T 페이지(가장 가까운 스냅샷 2009-02-10), 웹 검색을 더 시도했으나 2009-03-25 종가를 찾지 못함).</t>
        </is>
      </c>
      <c r="AH120" s="41" t="inlineStr">
        <is>
          <t>カルチュア・コンビニエンス・クラブ株式会社(CCC; 東証1部 4756, TSUTAYA·T포인트 지주회사 — NAVER·Yahoo 그룹 밖). 매도자: ヤフー株式会社(Yahoo Japan; 東証1部·JASDAQ 4689, ソフトバンク㈱의 연결자회사, 그룹 계보)</t>
        </is>
      </c>
      <c r="AI120" s="41" t="inlineStr">
        <is>
          <t>"事業シナジーの追求による利益の最大化、競争力の維持・強化を実現するとともに、今後の継続的成長に向けた顧客基盤の強化が可能となること" (CCC 적시공시 2009-03-26) / "T会員様に対して「出前館」…を中心とする当社サービスを提供することで、T会員様へのサービス内容充実に加え、新たな事業機会の発掘など、将来的にもシナジー創出が期待できる" (夢の街 적시공시 2009-03-26). 매도자 Yahoo의 매각 목적은 공시되지 않음</t>
        </is>
      </c>
      <c r="AJ120" s="41" t="inlineStr">
        <is>
          <t>매수자 CCC: TSUTAYA 점포·TSUTAYA online·TSUTAYA DISCAS·T카드 플랫폼을 운영하는 기업집단의 순수지주회사, T회원 3,181만 명(2009-02). 매도 측 그룹 Yahoo Japan: 포털 광고·옥션·쇼핑 등 인터넷 사업(2008-04~12 연결 매출 198,614백만円).</t>
        </is>
      </c>
      <c r="AK120" s="41" t="inlineStr">
        <is>
          <t>인접</t>
        </is>
      </c>
      <c r="AL120" s="41" t="inlineStr">
        <is>
          <t>매각 거래이므로 매도 측 그룹(Yahoo Japan) 기준으로 판정: 夢の街는 Yahoo!グルメ에 出前 주문 서비스를 공급하던 지분법 관계회사(Yahoo 이사 1명 겸임)로 Yahoo 포털에 붙는 인접 사업의 지분을 정리한 거래. 매수자 CCC 기준으로도 T회원 기반에 붙는 인접 서비스(TSUTAYA×出前館, T포인트 도입). NAVER 기준: 거래 당시 그룹 밖.</t>
        </is>
      </c>
      <c r="AM120" s="41" t="inlineStr">
        <is>
          <t>매수자 CCC: 117,649백만円 (연결, 2008-12-31 — 2009年3月期 第3四半期決算短信) / 매도자(그룹) Yahoo: 330,375백만円 (연결, 2008-12-31 — 2009年3月期 第3四半期決算短信)</t>
        </is>
      </c>
      <c r="AN120" s="41" t="inlineStr">
        <is>
          <t>매수자 CCC는 상위 지배회사가 없는 상장사(직전 회계연도말 2008-03-31 연결 총자산 114,002백만円). 매도 측 그룹 정점 Yahoo Japan의 직전 회계연도말(2008-03-31) 연결 총자산 369,660백만円</t>
        </is>
      </c>
      <c r="AO120" s="41" t="inlineStr">
        <is>
          <t>계산: 매수자 CCC 기준 1.10 (1,290.3백만円 ÷ 117,649백만円, 2008-12-31) / 매도자 Yahoo 기준 0.39 (÷ 330,375백만円)</t>
        </is>
      </c>
      <c r="AP120" s="41" t="inlineStr">
        <is>
          <t>계산: CCC 기준 3.45 (÷ 자기자본 37,378백만円, 2008-12-31) / Yahoo 기준 0.53 (÷ 자기자본 244,552백만円)</t>
        </is>
      </c>
      <c r="AQ120" s="41" t="inlineStr">
        <is>
          <t>매수자 CCC: 미확인 (2011년 MBO 상장폐지로 Yahoo Finance 시세 없음; 2008-12-31 발행주식 192,979,560주). 매도자(그룹) Yahoo — 계산: 1,624,055,377,100円 (2009-03-25 종가 27,950円 × 자기주식 제외 58,105,738주; 2009-03-18 취득한 자기주식 1,185,010주는 3-31 소각 예정. 발행주식 59,290,748주 기준 1,657,176,406,600円). 종가는 Yahoo Finance 4689.T 분할조정치 279.5円 × 100</t>
        </is>
      </c>
      <c r="AR120" s="41" t="inlineStr">
        <is>
          <t>CCC: 2009年3月期 第3四半期決算短信(연결, 2008-12-31, 백만円). Yahoo: 2009年3月期 第3四半期決算短信(2008-12-31)·2008-03-31 연결, 2009-03-24 자기주식 소각 공시(소각 후 58,105,738주). 거래액: CCC 2009-03-26 적시공시. 시가총액은 발표 직전 거래일 2009-03-25 종가.</t>
        </is>
      </c>
      <c r="AS120" s="41" t="inlineStr">
        <is>
          <t>TSE:4689</t>
        </is>
      </c>
      <c r="AT120" s="41" t="inlineStr">
        <is>
          <t>매각 거래라 그룹 계보 쪽인 매도자 Yahoo Japan(TSE:4689)을 이벤트 종목으로 택함(Yahoo는 개별 공시를 하지 않아 시장 반응은 작았을 것). 매수자 CCC는 TSE:4756(2011 상장폐지). 대상회사 夢の街는 大証ヘラクレス 2484(현 TSE Standard 2484; 2009-03-25 종가 94円→2009-03-26 97.5円, 2007·2013·2014·2017 분할을 소급한 Yahoo Finance 조정치).</t>
        </is>
      </c>
      <c r="AU120" s="41" t="inlineStr">
        <is>
          <t>2009-03-26 CCC 적시공시 2건('夢の街創造委員会株式会社の株式取得（持分法適用会社化）及び業務提携に関する基本合意書締結のお知らせ' 등)과 夢の街 '資本業務提携および主要株主である筆頭株主の異動に関するお知らせ'. Yahoo는 IR 릴리스를 내지 않음. 사전 보도는 찾지 못함.</t>
        </is>
      </c>
      <c r="AV120" s="41" t="inlineStr">
        <is>
          <t>1999-09: 夢の街 설립; 2004-08/10: Yahoo와 「Yahoo! 出前注文サービス」 제휴·제3자배정으로 23.3% 취득; 2006-06: ヘラクレス 상장; 2007-04-10: Yahoo 공개매수 결제로 7,200주(41.84%), 지분법 유지(N007); 2007-09-01: 1:3 분할(Yahoo 21,600주); 2007-11: 「Yahoo!ケータイ」용 「Yahoo!出前」 협업; FY2007/8·FY2008/8: 매출 762,103→940,528천円, 영업이익 229,030→262,369천円; 2008-08-31: Yahoo 39.67%, Yahoo 검색사업부장이 이사 겸임; 2009-02-28: Yahoo 21,600주(39.6%)로 筆頭株主, 발행주식 54,504주</t>
        </is>
      </c>
      <c r="AW120" s="41" t="inlineStr">
        <is>
          <t>2009-03-31: CCC 16,500주(30.3%) 취득 예정일, 夢の街는 CCC 지분법 관계회사, Yahoo 5,100주(9.4%)로 감소·지분법 제외; 2009-05-29: 出前館 T포인트 도입 합의·2009-06 「TSUTAYA×出前館」 개설; 2010-10-12: 大証 ヘラクレス·JASDAQ·NEO 시장 통합으로 大阪証券取引所 JASDAQ(スタンダード) 상장으로 전환(2011-11 사업보고에도 상장 거래소 '大阪証券取引所'); 2013-07-16: 東証·大証 현물시장 통합으로 東証 JASDAQ(スタンダード); 2011-08-31: CCC 31.98%, Yahoo 9.88%; 2012-08-31: Yahoo 1,700주(3.27%); 2013-07: CCC가 1,390,400주 매각(31.74%→5.46%), 자본제휴 해소; 2013-08-31: Yahoo 상위 10대 주주에서 사라짐; 2016-10: LINE 20% 취득(N033); 2019-11: ㈱出前館으로 사명 변경; 2020-04: NAVER 연결 편입; 2021-03: LINE 지분이 Z Holdings 산하로; 2021-09-30: Z Holdings 19,158,900주 인수; 2023-10: LINEヤフー가 직접 보유; 2025-08-31: LINEヤフー 35.3%</t>
        </is>
      </c>
      <c r="AX120" s="41" t="inlineStr">
        <is>
          <t>확인 안 됨 (Yahoo 2009年3月期 決算短信: 연결 특별손익에 夢の街 개별 항목 없음; 単体 投資有価証券売却損 2,665백만円은 夢の街·TVバンク·テレウェイヴ 등 매각분 합계로 개별 금액 미공시. 대상회사 지분의 손상차손 개별 기재는 찾지 못함)</t>
        </is>
      </c>
      <c r="AY120" s="41" t="inlineStr">
        <is>
          <t>그룹의 지분 매각(MA⑤)이라 매수자 쪽 손상을 따지지 않음</t>
        </is>
      </c>
      <c r="AZ120" s="41" t="inlineStr">
        <is>
          <t>FY2007/8: 762,103천円; FY2008/8: 940,528천円 (夢の街 별도)</t>
        </is>
      </c>
      <c r="BA120" s="41" t="inlineStr">
        <is>
          <t>FY2009/8: 1,074백만円; FY2010/8: 1,157백만円 (별도); 최근 FY2026/8: 39,057백만円 (出前館 연결)</t>
        </is>
      </c>
      <c r="BB120" s="41" t="inlineStr">
        <is>
          <t>FY2007/8: 229,030천円; FY2008/8: 262,369천円</t>
        </is>
      </c>
      <c r="BC120" s="41" t="inlineStr">
        <is>
          <t>FY2009/8: 172백만円; FY2010/8: 233백만円; 최근 FY2026/8: △8,288백만円 (영업손실)</t>
        </is>
      </c>
      <c r="BD120" s="41" t="inlineStr">
        <is>
          <t>夢の街 별도(일본 기준, 8월 결산): FY2007/8·FY2008/8은 CCC 2009-03-26 공시의 '最近事業年度における業績の動向'(千円), FY2009/8·FY2010/8은 夢の街 決算短信(非連結, 백만円). 최근 연도는 出前館 2026年8月期 決算短信(연결, 백만円). 夢の街는 FY2012/8부터 연결 작성.</t>
        </is>
      </c>
      <c r="BE120" s="41" t="inlineStr">
        <is>
          <t>2009-05-29 CCC·夢の街 공동 보도자료: 出前館 T포인트 도입으로 夢の街는 '3,200万人以上の会員を有するTポイントを導入することで、サイトへの集客が増えること'을 기대, CCC는 'Tポイントの流通量が上がること'을 기대(제휴 성과 기대); 2013-07-16 夢の街 공시: CCC가 보유 주식 1,390,400주 매각 통보(4년 만의 자본제휴 해소). 매도자 Yahoo의 IR·결산설명에서 이 매각에 대한 언급은 찾지 못함.</t>
        </is>
      </c>
      <c r="BF120" s="40" t="inlineStr">
        <is>
          <t>부분</t>
        </is>
      </c>
      <c r="BG120" s="40" t="inlineStr">
        <is>
          <t>2026-10-26</t>
        </is>
      </c>
    </row>
    <row r="121" ht="72" customHeight="1">
      <c r="A121" s="40" t="inlineStr">
        <is>
          <t>N014</t>
        </is>
      </c>
      <c r="B121" s="40" t="inlineStr">
        <is>
          <t>Naver</t>
        </is>
      </c>
      <c r="C121" s="40" t="inlineStr">
        <is>
          <t>2009-04-07</t>
        </is>
      </c>
      <c r="D121" s="41" t="inlineStr">
        <is>
          <t>GyaO, K.K.</t>
        </is>
      </c>
      <c r="E121" s="40" t="n">
        <v>121</v>
      </c>
      <c r="F121" s="40" t="inlineStr">
        <is>
          <t>False</t>
        </is>
      </c>
      <c r="G121" s="40" t="n"/>
      <c r="H121" s="40" t="inlineStr">
        <is>
          <t>MA①</t>
        </is>
      </c>
      <c r="I121" s="40" t="inlineStr">
        <is>
          <t>MA①</t>
        </is>
      </c>
      <c r="J121" s="40" t="inlineStr">
        <is>
          <t>같음</t>
        </is>
      </c>
      <c r="K121" s="40" t="inlineStr">
        <is>
          <t>미확인</t>
        </is>
      </c>
      <c r="L121" s="40" t="inlineStr">
        <is>
          <t>일치</t>
        </is>
      </c>
      <c r="M121" s="40" t="inlineStr">
        <is>
          <t>편입 전</t>
        </is>
      </c>
      <c r="N121" s="40" t="inlineStr">
        <is>
          <t>Closed</t>
        </is>
      </c>
      <c r="O121" s="42" t="n">
        <v>5.27</v>
      </c>
      <c r="P121" s="41" t="inlineStr">
        <is>
          <t>LY Corporation (TSE:4689)</t>
        </is>
      </c>
      <c r="Q121" s="41" t="inlineStr">
        <is>
          <t>USEN Corporation</t>
        </is>
      </c>
      <c r="R121" s="41" t="inlineStr">
        <is>
          <t>Yahoo Japan Corp. (TSE: 4689) agreed to acquire a 51% stake in GyaO from USEN Corporation (OSE: 4842) for approximately ¥530 million in cash on April 7, 2009. Yahoo Japan will acquire 4,998 shares of GyaO from USEN for ¥106000 per share. Under the agreement, Yahoo will merge its Doga contents streaming portal with GyaO. GyaO recorded sales of ¥5.4 billion and operating income of ¥2.7 billion for the year ended August 31, 2008. The deal is expected to be completed by April 30, 2009.</t>
        </is>
      </c>
      <c r="S121" s="41" t="inlineStr">
        <is>
          <t>Media Platforms</t>
        </is>
      </c>
      <c r="T121" s="41" t="inlineStr">
        <is>
          <t>OTT / Streaming Platform</t>
        </is>
      </c>
      <c r="U121" s="41" t="inlineStr">
        <is>
          <t>MA-1 그룹이 매수자</t>
        </is>
      </c>
      <c r="V121" s="41" t="inlineStr">
        <is>
          <t>과반 인수(≥50%)</t>
        </is>
      </c>
      <c r="W121" s="41" t="inlineStr">
        <is>
          <t>MA① 경영권 인수</t>
        </is>
      </c>
      <c r="X121" s="41" t="inlineStr">
        <is>
          <t>Yahoo Japan 편입 전</t>
        </is>
      </c>
      <c r="Y121" s="40" t="inlineStr">
        <is>
          <t>False</t>
        </is>
      </c>
      <c r="Z121" s="41" t="inlineStr">
        <is>
          <t>MA① 경영권 인수</t>
        </is>
      </c>
      <c r="AA121" s="41" t="inlineStr">
        <is>
          <t>편입 전 (매수자 Yahoo Japan은 2021-03 LINE–Z Holdings 경영통합 전이며 당시 NAVER와 무관. 대상 GyaO는 이후 LY Corporation의 완전자회사였다가 2024-01-01 흡수합병)</t>
        </is>
      </c>
      <c r="AB121" s="41" t="inlineStr">
        <is>
          <t>완료 (2009-04-30 주식 취득 예정일; Yahoo Japan FY2010(2010-03 결산) 연결재무제표 주석에 'acquired majority shareholdings of GyaO CORPORATION... became consolidated subsidiaries'로 기재)</t>
        </is>
      </c>
      <c r="AC121" s="41" t="inlineStr">
        <is>
          <t>JPY 529,788,000 (4,998주, 주당 JPY 106,000, 51%)</t>
        </is>
      </c>
      <c r="AD121" s="41" t="inlineStr">
        <is>
          <t>원자료와 일치 (원자료 5.27. JPY 529.788백만을 Yahoo Japan 2009-03-31 연결재무제표 SEC 첨부본의 편의 환율 약 ¥98.23/$(¥311,552백만 = $3,171,653천)로 환산하면 약 5.39백만 달러로 ±10% 이내. 원자료 값은 약 ¥100.5/$에 해당)</t>
        </is>
      </c>
      <c r="AE121" s="41" t="inlineStr">
        <is>
          <t>2009-04-07</t>
        </is>
      </c>
      <c r="AF121" s="41" t="inlineStr">
        <is>
          <t>기준 분류 유지: Yahoo Japan이 USEN 100% 자회사 GyaO 지분 51%를 사들여 경영권을 처음 얻었다(Yahoo Japan·USEN 공동 보도자료 2009-04-07). 원자료 설명란의 'operating income of ¥2.7 billion'은 오류로 보인다. M&amp;A Online 기사는 GyaO의 영업이익을 '△27억1000만円'(영업손실)로 적었다.</t>
        </is>
      </c>
      <c r="AG121" s="41" t="inlineStr">
        <is>
          <t>편입 전 거래(Yahoo Japan 계열의 2021-03 이전 거래). 대상회사 GyaO(2008-10-22 설립)는 USEN의 GyaO 사업을 2009-04-01자로 분사해 넘겨받은 신설 완전자회사였고, 인수 직후 Yahoo!動画와 통합됐다(2009-09 새 사이트). 2010-03 TV아사히·덴쓰·TBS HD·TV도쿄·하쿠호도DY미디어파트너스가 지분 참여해 USEN 지분은 49%→7%로 줄고 Yahoo는 51% 유지(Internet Watch 2010-03-25). Yahoo가 100%를 확보한 시점은 확인하지 못했다(2023-10-01 시점 LINE야후 100%는 TDnet 공시로 확인). 같은 묶음의 N009·N010(Brainer)과 직접 관계없음. 인수 전 2개 회계연도 실적과 인수 후 첫 2개 회계연도 법인 실적은 GyaO가 비상장·비공시 회사여서 찾지 못했다(Yahoo Japan SEC 첨부 재무제표는 'not material'로만 기재, 관보 결산공고는 유료·로그인 자료라 보지 않음).</t>
        </is>
      </c>
      <c r="AH121" s="41" t="inlineStr">
        <is>
          <t>ヤフー株式会社(Yahoo Japan Corporation, 당시 상장사 TSE:4689, 소프트뱅크·미국 Yahoo 관계회사; NAVER 그룹 밖)</t>
        </is>
      </c>
      <c r="AI121" s="41" t="inlineStr">
        <is>
          <t>"両社の映像配信サービス「Yahoo!動画」と「GyaO」の統合を軸に、広告配信、課金システムなども統合させ、日本最大級のオフィシャル映像配信プラットフォームの構築を行います" (Yahoo Japan·USEN 공동 보도자료 2009-04-07)</t>
        </is>
      </c>
      <c r="AJ121" s="41" t="inlineStr">
        <is>
          <t>인터넷 광고 중심의 포털 사업. FY2008(2009-03) 연결 매출 JPY 265,754백만, 영업이익 JPY 134,618백만이며, 세그먼트는 광고(배너·검색광고), 비즈니스 서비스, 퍼스널 서비스로 나뉨(Yahoo Japan 연결재무제표, SEC 첨부). 자체 동영상 포털 Yahoo!動画를 운영 중이었다.</t>
        </is>
      </c>
      <c r="AK121" s="41" t="inlineStr">
        <is>
          <t>핵심</t>
        </is>
      </c>
      <c r="AL121" s="41" t="inlineStr">
        <is>
          <t>Yahoo Japan은 이미 Yahoo!動画로 동영상 배신 사업을 하고 있었고, 광고 수익 모델의 무료 동영상 서비스 GyaO를 사서 자사 서비스와 통합했다. 광고 매체 사업이라는 주력과 같은 영역이다. NAVER 기준으로는 편입 전 거래이며, LY Corporation 계열(지분법 합작 계열)의 동영상 서비스에 해당한다.</t>
        </is>
      </c>
      <c r="AM121" s="41" t="inlineStr">
        <is>
          <t>JPY 311,552백만 (2009-03-31, 연결, 일본 GAAP)</t>
        </is>
      </c>
      <c r="AN121" s="41" t="inlineStr">
        <is>
          <t>acq_total_assets와 같음 (편입 전 Yahoo Japan 계열은 Yahoo Japan이 기준 상장사)</t>
        </is>
      </c>
      <c r="AO121" s="41" t="inlineStr">
        <is>
          <t>계산: 0.17 (529.788백만 엔 / 311,552백만 엔)</t>
        </is>
      </c>
      <c r="AP121" s="41" t="inlineStr">
        <is>
          <t>계산: 0.22 (529.788백만 엔 / 순자산 합계 236,470백만 엔, 2009-03-31 연결. 주주지분 234,404백만 엔 기준으로도 0.23)</t>
        </is>
      </c>
      <c r="AQ121" s="41" t="inlineStr">
        <is>
          <t>계산: 약 JPY 1조 5,526억 (2009-04-06 종가 JPY 26,720 × 발행주식 58,107,980주). Yahoo Finance 조정 종가 267.2엔에 2013-10-01 1:100 주식분할을 되돌려 100배 했다. 발행주식수는 2009-03-31 연결재무제표 값.</t>
        </is>
      </c>
      <c r="AR121" s="41" t="inlineStr">
        <is>
          <t>총자산·순자산·발행주식수: Yahoo Japan 2009-03-31 연결재무제표(일본 GAAP, 미국 Yahoo 10-K/A 첨부 Exhibit 99.1). 시가총액: Yahoo Finance 4689.T 2009-04-06(발표 직전 거래일) 조정 종가 267.2엔을 분할 보정. 분할 비율(1:100, 2013-10)은 출처로 다시 확인하지 않았으므로 추정이 섞여 있다.</t>
        </is>
      </c>
      <c r="AS121" s="41" t="inlineStr">
        <is>
          <t>TSE:4689</t>
        </is>
      </c>
      <c r="AT121" s="41" t="inlineStr">
        <is>
          <t>인수 주체 Yahoo Japan(현 LY Corporation)이 상장사. 매도자 USEN(당시 OSE:4842, 현 U-NEXT HOLDINGS 9418) 주가 반응도 볼 수 있다. 대상 GyaO는 비상장.</t>
        </is>
      </c>
      <c r="AU121" s="41" t="inlineStr">
        <is>
          <t>2009-04-07 Yahoo Japan·USEN 공동 보도자료와 합동 기자회견. 그 이전 인수설 보도는 찾지 못했다(2009-03-16 USEN은 GyaO 사업을 4-1자로 자회사에 이관한다고만 발표).</t>
        </is>
      </c>
      <c r="AV121" s="41" t="inlineStr">
        <is>
          <t>2005-04: USEN이 무료 동영상 서비스 GyaO 시작(추정: 일반 알려진 사실, 출처 미확인); 2008-10: USEN이 완전자회사 ㈜GyaO 설립(2008-10-22, LINE야후 2023-10-25 공시); 2008-08: GyaO 직전 회계연도(2008-08 결산) 매출 53억9000만 엔, 영업손실 27억1000만 엔(M&amp;A Online); 2009-03: USEN이 GyaO 사업본부를 폐지하고 4-1자로 ㈜GyaO에 이관한다고 발표; 2009: USEN은 연결 영업권 손상 276억 엔 등으로 순자산이 25억 엔까지 줄고, 쇼타임·갸가 매각 등 영상·콘텐츠 사업을 재편 중이었다(USEN 2009-08기 결산 설명자료)</t>
        </is>
      </c>
      <c r="AW121" s="41" t="inlineStr">
        <is>
          <t>2009-04: Yahoo Japan이 51% 취득(4-30), 신임 대표 川邊健太郎; 2009-09: Yahoo!動画와 GyaO 통합 새 사이트 공개; 2009-12: GyaO! 사업 월간 흑자 달성(Yahoo 2009년도 3분기 결산, Internet Watch 2010-01-27); 2010-03: TV아사히·덴쓰·TBS HD 각 7%, TV도쿄 4%, 하쿠호도DY 3% 지분 참여, USEN 7%로 축소, Yahoo 51% 유지; 2014-10: 'GYAO!' 브랜드 쇄신(사명 ㈜GYAO)(LY 유가증권보고서 연혁); 2023-03: GYAO!·GYAO!스토어 서비스 종료; 2023-10: LINE야후가 완전자회사 GYAO 흡수합병 결의(2023-10-25); 2024-01: 합병 효력 발생, GYAO 해산</t>
        </is>
      </c>
      <c r="AX121" s="41" t="inlineStr">
        <is>
          <t>확인 안 됨 (Yahoo Japan FY2010(2010-03) 연결재무제표 SEC 첨부본은 GyaO 인수를 'not material'로 기재. 같은 해 손상차손 ¥1,470백만(영업권 ¥798백만 포함)이 있으나 영업권 손상은 'Goodwill originally recognized at the merger of Brainer'로 Brainer 관련이며 GyaO 관련 손상 기재는 없음. FY2011 이후 연도는 보지 않았다)</t>
        </is>
      </c>
      <c r="AY121" s="41" t="inlineStr">
        <is>
          <t>FY2010만 확인(GyaO 손상 없음), FY2011 이후 확인하지 않음</t>
        </is>
      </c>
      <c r="AZ121" s="41" t="inlineStr">
        <is>
          <t>2008(2008-08 결산, USEN의 GyaO 사업): JPY 53억9000만; 2007: 미확인</t>
        </is>
      </c>
      <c r="BA121" s="41" t="inlineStr">
        <is>
          <t>FY2009(2010-03): 미확인; FY2010(2011-03): 미확인; FY2022(2023-03, 단체, 일본 기준): JPY 3,945백만</t>
        </is>
      </c>
      <c r="BB121" s="41" t="inlineStr">
        <is>
          <t>2008(2008-08 결산): JPY -27억1000만(영업손실); 2007: 미확인</t>
        </is>
      </c>
      <c r="BC121" s="41" t="inlineStr">
        <is>
          <t>FY2009(2010-03): 미확인(2009-12 월간 흑자 달성 보도); FY2010(2011-03): 미확인; FY2022(2023-03, 단체, 일본 기준): JPY 537백만 (같은 해 순자산 JPY -3,214백만)</t>
        </is>
      </c>
      <c r="BD121" s="41" t="inlineStr">
        <is>
          <t>인수 전: M&amp;A Online 2009-04-07 기사(보도자료 기반 수치로 보이며 USEN 쪽 GyaO 사업 실적, 결산월 8월). 최근: LINE야후 2023-10-25 TDnet 공시의 GYAO 2023-03기 단체 일본 기준 실적. 인수 후 첫 2년 법인 실적은 공시 자료가 없어 미확인.</t>
        </is>
      </c>
      <c r="BE121" s="41" t="inlineStr">
        <is>
          <t>2010-01-27 Yahoo Japan 2009년도 3분기 결산: "2009年12月には単月黒字となった" (Internet Watch 기사, 회사 발표 재인용); 2023-10-25 LINE야후 공시: GYAO!는 '動画領域でのグループ経営資源の最大活用を図ることを目的として' 2023-03-31 종료</t>
        </is>
      </c>
      <c r="BF121" s="40" t="inlineStr">
        <is>
          <t>부분</t>
        </is>
      </c>
      <c r="BG121" s="40" t="inlineStr">
        <is>
          <t>2026-10-31</t>
        </is>
      </c>
    </row>
    <row r="122" ht="72" customHeight="1">
      <c r="A122" s="40" t="inlineStr">
        <is>
          <t>N015</t>
        </is>
      </c>
      <c r="B122" s="40" t="inlineStr">
        <is>
          <t>Naver</t>
        </is>
      </c>
      <c r="C122" s="40" t="inlineStr">
        <is>
          <t>2011-05-27</t>
        </is>
      </c>
      <c r="D122" s="41" t="inlineStr">
        <is>
          <t>CROWN JEWEL, Inc.</t>
        </is>
      </c>
      <c r="E122" s="40" t="n">
        <v>106</v>
      </c>
      <c r="F122" s="40" t="inlineStr">
        <is>
          <t>False</t>
        </is>
      </c>
      <c r="G122" s="40" t="n"/>
      <c r="H122" s="40" t="inlineStr">
        <is>
          <t>MA②</t>
        </is>
      </c>
      <c r="I122" s="40" t="inlineStr">
        <is>
          <t>MA②</t>
        </is>
      </c>
      <c r="J122" s="40" t="inlineStr">
        <is>
          <t>같음</t>
        </is>
      </c>
      <c r="K122" s="40" t="inlineStr">
        <is>
          <t>없음 (확인)</t>
        </is>
      </c>
      <c r="L122" s="40" t="inlineStr">
        <is>
          <t>일치</t>
        </is>
      </c>
      <c r="M122" s="40" t="inlineStr">
        <is>
          <t>편입 전</t>
        </is>
      </c>
      <c r="N122" s="40" t="inlineStr">
        <is>
          <t>Closed</t>
        </is>
      </c>
      <c r="O122" s="42" t="n">
        <v>8.65</v>
      </c>
      <c r="P122" s="41" t="inlineStr">
        <is>
          <t>ZOZO, Inc. (TSE:3092)</t>
        </is>
      </c>
      <c r="Q122" s="41" t="inlineStr">
        <is>
          <t>CyberAgent, Inc. (TSE:4751)</t>
        </is>
      </c>
      <c r="R122" s="41" t="inlineStr">
        <is>
          <t>Start Today Co., Ltd. (TSE: 3092) signed a share transfer contract to acquire the remaining 70% stake in Crown Jewel, Inc. from CyberAgent, Inc. (TSE: 4751) and Takeyuki Fukumoto for approximately ¥700 million on May 27, 2011. Start Today Co., Ltd will acquire 22,200 shares of Crown Jewel, Inc. CyberAgent, Inc. and Takeyuki Fukumoto will sell their respective stakes of 69.62% and 0.38% in Crown Jewel, Inc. After completion of the transaction, Start Today Co., Ltd. will hold 100% stake in Crown Jewel, Inc. For the year ended September 2010, Crown Jewel Inc. reported sales of ¥665.07 million, operating profit of ¥13.67 million, total assets of ¥307.59 million and net assets of ¥237.48 million. The transaction was resolved by the Board of Directors on May 27, 2011 and is expected to complete on June 10, 2011.</t>
        </is>
      </c>
      <c r="S122" s="41" t="inlineStr">
        <is>
          <t>Commerce &amp; Marketing</t>
        </is>
      </c>
      <c r="T122" s="41" t="inlineStr">
        <is>
          <t>E-commerce / Marketplace</t>
        </is>
      </c>
      <c r="U122" s="41" t="inlineStr">
        <is>
          <t>MA-1 그룹이 매수자</t>
        </is>
      </c>
      <c r="V122" s="41" t="inlineStr">
        <is>
          <t>기존 자회사 잔여지분</t>
        </is>
      </c>
      <c r="W122" s="41" t="inlineStr">
        <is>
          <t>MA② 기존 지분 확대</t>
        </is>
      </c>
      <c r="X122" s="41" t="inlineStr">
        <is>
          <t>Yahoo Japan 편입 전</t>
        </is>
      </c>
      <c r="Y122" s="40" t="inlineStr">
        <is>
          <t>False</t>
        </is>
      </c>
      <c r="Z122" s="41" t="inlineStr">
        <is>
          <t>MA② 기존 지분 확대</t>
        </is>
      </c>
      <c r="AA122" s="41" t="inlineStr">
        <is>
          <t>편입 전 (거래 2011-05-27 발표·2011-06-10 완료 당시 매수자 ㈱スタートトゥデイ(현 ㈱ZOZO)는 독립 상장사로 Yahoo Japan·NAVER와 자본관계 없음. ZOZO는 2019-11-13 Yahoo Japan(Zホールディングス) 연결자회사가 됐고, Z Holdings–LINE 경영통합 완료(2021-03-01)로 소프트뱅크·NAVER 50:50 출자사 A홀딩스 산하에 들어감. NAVER는 A홀딩스 50%를 관계기업(지분법)으로 처리하므로 ZOZO는 NAVER 연결 자회사가 아님)</t>
        </is>
      </c>
      <c r="AB122" s="41" t="inlineStr">
        <is>
          <t>완료 (2011-06-10)</t>
        </is>
      </c>
      <c r="AC122" s="41" t="inlineStr">
        <is>
          <t>699,988,000円 (현금, 잔여 22,200주·70%; 적시공시 표기 699百万円). 회계상 取得原価 1,000,005千円은 기존 30% 지분의 기업결합일 공정가치 300,017千円을 포함한 값</t>
        </is>
      </c>
      <c r="AD122" s="41" t="inlineStr">
        <is>
          <t>원자료와 일치 (계산: 699.988百万円 ÷ 80.75円/USD(2011-05-27, Fed H.10) = 8.67백만 달러; 원자료 8.65)</t>
        </is>
      </c>
      <c r="AE122" s="41" t="inlineStr">
        <is>
          <t>2011-05-27</t>
        </is>
      </c>
      <c r="AF122" s="41" t="inlineStr">
        <is>
          <t>기준 분류 유지(MA② 기존 지분 확대, 단계적 경영권 인수): 구조 축 — 매수자 ㈱スタートトゥデイ(현 ㈱ZOZO)는 추출 시점 그룹 계보(LY 계열)에 속하고 매도자 CyberAgent(69.62%)·福元健之(0.38%)는 계보 밖이므로 ⑥(외부자 간 거래)이 아님. 스타트투데이는 2010-04 제3자배정 증자 인수로 30.0%(9,515주, 95.15百万円)를 취득해 지분법 관계회사로 두었고, 이 거래로 잔여 70%(22,200주)를 사 100%·경영권을 처음 얻음("当社の持分法適用関連会社である株式会社クラウンジュエル…の株式を追加取得することにより、同社を完全子会社化") → 단계적 경영권 인수. 시점 축 — 거래 당시 매수자가 Yahoo Japan·NAVER와 무관했다는 점은 pre_incorp_chk(편입 전)에서 따로 표시. 금액·상태는 원자료와 일치. 원자료 stake '기존 자회사 잔여지분'은 부정확(거래 전 30%는 지배가 아닌 지분법 관계).</t>
        </is>
      </c>
      <c r="AG122" s="41" t="inlineStr">
        <is>
          <t>같은 묶음 관계: 매수자 스타트투데이(현 ZOZO)가 N050(2019 Yahoo Japan의 ZOZO 인수)의 대상회사이고, N025(2014 ヤッパ 인수)와 매수자가 같음. 원자료 설명란의 70%·22,200주·약 7억엔·2010/9期 실적(매출 665.07百万円, 영업이익 13.67百万円, 총자산 307.59百万円, 순자산 237.48百万円)은 적시공시와 일치. 원자료 stake '기존 자회사 잔여지분'은 부정확 — 거래 전 30%는 지분법 관계회사(지배 아님)이므로 단계적 경영권 인수. 완료 시점 표기 불일치: 第14期(2012/3) 유가증권보고서 기업결합 주석은 企業結合日 2011-06-10(沿革도 平成23年６月)이나 ZOZO 第28期(2026/3) 沿革은 '2011年８月'로 적음 — 1차 주석(2011-06-10)을 택함. 설립일도 문서마다 다름(2010·2011 적시공시 2005-07-15, 2019-09-02 공시 2005-05-15). 크라운주얼 단체 실적은 연결매출 10% 초과 연도(2016/3~2019/3)만 '主要な損益情報等'으로 공시되고, 2013/3 하반기~2015/3는 미공시(조사 한계). 이벤트 분석: 발표 시각 미확인, TSE:3092 종가 5/26 1,700円→5/27 1,666円(−2.0%, Yahoo Finance 분할 역조정치). 원자료 금액 오류 없음. 검토 보완: 第13期(2011/3) 유가증권보고서 後発事象 주석도 取得日 2011-06-10·取得金額 699,988千円으로 기재. 第28期 沿革의 '2011年８月'은 第14期·第20~22期 沿革(모두 '2011年６月'에 ZOZOTOWN HONGKONG 설립과 병기, '2011年８月'은 走走城(上海) 설립)과 다르며, 第28期에서 홍콩·상하이 법인 행이 삭제되면서 상하이 행의 연월이 남은 편집 오류로 보임 — 2011-06-10 유지.</t>
        </is>
      </c>
      <c r="AH122" s="41" t="inlineStr">
        <is>
          <t>株式会社スタートトゥデイ (현 ㈱ZOZO; 당시 東証マザーズ 상장 독립회사, 대표 前澤友作 — Yahoo Japan·NAVER 그룹 밖)</t>
        </is>
      </c>
      <c r="AI122" s="41" t="inlineStr">
        <is>
          <t>"同社を完全子会社化することによって、さらなるグループシナジーを創出し、アパレル二次流通市場での事業拡充を図ってまいります" (적시공시 2011-05-27) / "アパレル二次流通市場における事業展開の強化" (有価証券報告書 第14期 企業結合 주석 '企業結合を行った主な理由')</t>
        </is>
      </c>
      <c r="AJ122" s="41" t="inlineStr">
        <is>
          <t>패션 EC 몰 운영 — 적시공시(2011-05-27): "アパレル EC を中心とした高感度なライフスタイル全般を支援するサイト“ZOZORESORT”の運営およびアパレルメーカー自らが運営する EC サイト支援事業". 2011/3期 EC사업 단일 세그먼트, 연결 매출 23,801,408千円(有価証券報告書 第13期)</t>
        </is>
      </c>
      <c r="AK122" s="41" t="inlineStr">
        <is>
          <t>인접</t>
        </is>
      </c>
      <c r="AL122" s="41" t="inlineStr">
        <is>
          <t>대상 크라운주얼은 고감도 패션 아이템 특화 경매사이트 'CROWN JEWEL'(중고 의류 2차 유통). 스타트투데이의 신품 패션 EC와 같은 고객군·같은 상품군의 2차 유통 시장으로, 회사도 "事業、収益モデルの多角化"(2012/3期 2Q 결산단신)로 설명 → 인접. 인수 후 '오크션사업' 세그먼트를 신설했다가 2012-11 ZOZOTOWN 내 'ZOZOUSED'로 흡수. 그룹 정점 기준: 거래 당시 Yahoo Japan·NAVER와 무관(편입 전); 현재 LY 기준으로는 커머스 내 리유스 사업으로 인접 영역.</t>
        </is>
      </c>
      <c r="AM122" s="41" t="inlineStr">
        <is>
          <t>16,233,465千円 (2011-03-31, 스타트투데이 연결 総資産額, 일본기준; 有価証券報告書 第13期)</t>
        </is>
      </c>
      <c r="AN122" s="41" t="inlineStr">
        <is>
          <t>acq_total_assets와 같음 (거래 당시 스타트투데이는 상위 지배회사가 없는 독립 상장사. Yahoo Japan 계열 편입은 2019-11, NAVER 계열(A홀딩스 경유) 편입은 2021-03)</t>
        </is>
      </c>
      <c r="AO122" s="41" t="inlineStr">
        <is>
          <t>계산: 4.31 (현금 대가 699,988千円 ÷ 2011-03-31 연결 総資産額 16,233,465千円)</t>
        </is>
      </c>
      <c r="AP122" s="41" t="inlineStr">
        <is>
          <t>계산: 7.34 (699,988千円 ÷ 2011-03-31 연결 純資産額 9,533,693千円; 자기자본 대용으로 純資産 사용, 自己資本比率 58.7%)</t>
        </is>
      </c>
      <c r="AQ122" s="41" t="inlineStr">
        <is>
          <t>계산: 186,708,960,000~186,764,040,000円 (2011-05-26 종가 1,700円 × 발행주식총수 109,828,800주(2011-03-31)~109,861,200주(2011-05-31; 4~5월 신주예약권 행사로 32,400주 증가, 행사일 미상; 자기주식 없음). 종가는 Yahoo Finance 분할조정치 188.89円에 2016-10·2025-04 각 1:3 분할을 역조정(×9))</t>
        </is>
      </c>
      <c r="AR122" s="41" t="inlineStr">
        <is>
          <t>총자산·순자산·주식수: 有価証券報告書 第13期(2011/3期, 연결, 일본기준). 거래액: 2011-05-27 적시공시와 第14期 기업결합 주석의 현금 대가. 시가총액: 발표 전일 종가(Yahoo Finance 일별, 분할 역조정) × 발행주식수 범위(2011-03-31 109,828,800주 ~ 2011-05-31 109,861,200주; 第13期 '提出日現在発行数'은 6/1 이후 행사분 제외라고 주기 — 차이 0.03%). 환율: Fed H.10 2011-05-27 80.75円/USD.</t>
        </is>
      </c>
      <c r="AS122" s="41" t="inlineStr">
        <is>
          <t>TSE:3092</t>
        </is>
      </c>
      <c r="AT122" s="41" t="inlineStr">
        <is>
          <t>인수 주체 스타트투데이(현 ZOZO; 당시 東証マザーズ, 2012-02 1부 이전) 자체가 상장사. 대상 크라운주얼은 비상장(CyberAgent 69.62%·스타트투데이 30.00%·福元健之 0.38%). 매도자 CyberAgent(TSE:4751)도 상장사라 매도자 반응 분석 가능.</t>
        </is>
      </c>
      <c r="AU122" s="41" t="inlineStr">
        <is>
          <t>2011-05-27 스타트투데이 적시공시 '株式会社クラウンジュエルの株式追加取得（完全子会社化）に関するお知らせ'(같은 날 이사회 결의) 및 M&amp;A Online 같은 날 보도. 사전 보도·조회공시는 찾지 못함.</t>
        </is>
      </c>
      <c r="AV122" s="41" t="inlineStr">
        <is>
          <t>2005-07: 크라운주얼 설립(CyberAgent 자회사, 패션 특화 경매사이트 'CROWN JEWEL'); 2007/9~2009/9期: 3기 연속 영업적자(△70.2→△48.4→△14.2百万円), 순자산 마이너스(2009/9 △64.4百万円); 2010-03: 주주 CyberAgent 99.46%·福元健之 0.54%; 2010-04-15: 스타트투데이 이사회가 제3자배정 9,515주(1주 10,000円, 95.15百万円) 인수를 결의·합의(납입기일 2010-04-22 예정)해 30.0% 취득·지분법 관계회사화, 종업원 1명을 이사로 파견(목적 'アパレル二次流通市場での事業展開の強化'); 2010/9期: 매출 665.1百万円·영업이익 13.7百万円으로 흑자전환, 순자산 237.5百万円; 2010-11: 스타트투데이–Yahoo Japan(훗날 N050의 매수자) EC 사이트 연계 업무제휴 개시</t>
        </is>
      </c>
      <c r="AW122" s="41" t="inlineStr">
        <is>
          <t>2011-06-10: 잔여 70%(22,200주)를 699,988千円에 취득·완전자회사화, のれん 754,262千円(5년 균등상각)·段階取得に係る差益 207,631千円 계상, '오크션사업' 세그먼트 신설, 결산월 9월→3월 변경; 2012-01: 크라운주얼이 자사 완전자회사 ㈱シアターエイト(アパレル商材 企画·販売)를 흡수합병; 2012-11: 'CROWN JEWEL' 판매 중지, ZOZOTOWN 내 중고 브랜드의류 숍 'ZOZOUSED' 개설(크라운주얼이 매입·판매), 세그먼트를 EC사업으로 통합; 2015/3期: ZOZOUSED 상품거래액 4,446百万円(+94.5%, TV광고); 2016/3期: 7,958百万円(+79.0%), 크라운주얼 단체 당기순손실 △131.5百万円; 2018-10-01: 상호 ㈱ZOZOUSED로 변경(모회사 ZOZO 상호변경에 맞춤; 2018-07-24 공시 기준 대표 代表取締役社長 宮澤高浩 — 인수 당시 대표 福元健之, 교체 시점 미확인); 2019-11-01: 시스템 부문을 ㈱ZOZOテクノロジーズ에 분할하고 ZOZO가 ZOZOUSED를 흡수합병(법인 소멸, 사업은 ZOZO 'USED販売'로 존속); 2019-11-13: ZOZO가 Z Holdings 연결자회사화(N050); 2021-03-01: Z Holdings–LINE 경영통합 완료로 A홀딩스(소프트뱅크·NAVER 50:50) 산하; 2024-03: ZOZOUSED가 LY의 'Yahoo!オークション'에 출점; 2026/3期: USED販売 거래액 21,074百万円·매출 20,113百万円</t>
        </is>
      </c>
      <c r="AX122" s="41" t="inlineStr">
        <is>
          <t>확인 안 됨 (스타트투데이/ZOZO 有価証券報告書 第14期(2012/3)~第23期(2021/3)의 減損損失·のれん 주석 확인: 크라운주얼 관련 のれん 감손 없음, のれん 754,262千円은 2011-06부터 5년 균등상각. 같은 기간 のれん 감손은 2015/3期 ㈱ブラケット 471百万円, 2017/3期 ㈱アラタナ 1,483百万円으로 대상과 무관)</t>
        </is>
      </c>
      <c r="AY122" s="41" t="inlineStr">
        <is>
          <t>ZOZO 有報 2012/3~2021/3期 크라운주얼 のれん 감손 없음(상각만)</t>
        </is>
      </c>
      <c r="AZ122" s="41" t="inlineStr">
        <is>
          <t>2009/9期: 513,572千円; 2010/9期: 665,074千円</t>
        </is>
      </c>
      <c r="BA122" s="41" t="inlineStr">
        <is>
          <t>2012/3期(2011-07~2012-03, 9개월, 연결 '오크션사업' 세그먼트): 532,505千円(외부고객 530,111千円); 2013/3期: 상반기(2012-04~09) 세그먼트 외부매출 320,093千円, 연간치는 세그먼트 폐지(2012-11)로 미공시; 최근 법인 실적 2019/3期(㈱ZOZOUSED 단체): 16,836百万円; 최근 사업 실적 2026/3期(ZOZO 연결 'USED販売'): 20,113百万円</t>
        </is>
      </c>
      <c r="BB122" s="41" t="inlineStr">
        <is>
          <t>2009/9期: △14,239千円; 2010/9期: 13,673千円</t>
        </is>
      </c>
      <c r="BC122" s="41" t="inlineStr">
        <is>
          <t>2012/3期(9개월) 세그먼트 손실 △15,376千円(のれん償却 113,139千円은 조정액에 별도); 2013/3期 상반기 세그먼트 손실 △65,328千円, 연간 미공시; 최근 법인 실적 2019/3期(단체) 영업이익 840百万円(경상이익 877百万円); 2026/3期 USED 사업 영업이익은 미공시</t>
        </is>
      </c>
      <c r="BD122" s="41" t="inlineStr">
        <is>
          <t>인수 전: 크라운주얼 단체, 9월 결산, 일본기준(스타트투데이 적시공시 2010-04-15·2011-05-27의 '最近3年間の業績', 단위 千円). 인수 후 첫 2개 연도: 스타트투데이 연결 세그먼트 정보(3월 결산, 일본기준; 有価証券報告書 第14期, 第15期 2Q 四半期報告書). 세그먼트 이익은 のれん상각 전. 크라운주얼 단체 실적(연결매출 10% 초과로 '主要な損益情報等' 공시): 2016/3 매출 8,114,058千円·경상손실 △179,741千円, 2017/3 13,087百万円·경상이익 1,116百万円, 2018/3 16,142·1,508, 2019/3 16,836·877(영업이익 840百万円은 2019-09-02 적시공시). 2019-11 ZOZO에 흡수된 뒤로는 ZOZO 연결 결산단신의 'USED販売'(3월 결산, 일본기준) 사업 실적으로 대신함. 2012-11 이후 매출 급증은 경매 수수료형에서 자사재고 판매형(ZOZOUSED)으로 바뀐 영향이 큼.</t>
        </is>
      </c>
      <c r="BE122" s="41" t="inlineStr">
        <is>
          <t>2011-10-28 스타트투데이 2012/3期 2Q 결산단신: "持分法適用関連会社であった㈱クラウンジュエルの株式を平成23年６月に追加取得し完全子会社としており、事業、収益モデルの多角化へ積極的に取り組んでおります"; 2013-01-30 2013/3期 3Q 결산단신(ZOZOUSED 개설): "認知度、会員数等の販売力に強みを持つ当社と、中古ブランド商材の調達ノウハウに強みを持つ㈱クラウンジュエルとのシナジー効果の最大化を図っております"; 2015-06-30 有価証券報告書 第17期: 二次流通事業 거래액 4,446百万円(+94.5%) — "テレビコマーシャルや「ZOZOTOWN」を通じたプロモーション活動の実施により、買取り件数を大幅に増加させることができました" (당시 어닝콜 스크립트는 공개되지 않았고 결산설명회 자료는 이미지 PDF라 텍스트 확인 불가)</t>
        </is>
      </c>
      <c r="BF122" s="40" t="inlineStr">
        <is>
          <t>완료</t>
        </is>
      </c>
      <c r="BG122" s="40" t="inlineStr">
        <is>
          <t>2026-10-26</t>
        </is>
      </c>
    </row>
    <row r="123" ht="72" customHeight="1">
      <c r="A123" s="40" t="inlineStr">
        <is>
          <t>N016</t>
        </is>
      </c>
      <c r="B123" s="40" t="inlineStr">
        <is>
          <t>Naver</t>
        </is>
      </c>
      <c r="C123" s="40" t="inlineStr">
        <is>
          <t>2012-01-12</t>
        </is>
      </c>
      <c r="D123" s="41" t="inlineStr">
        <is>
          <t>Kraze Vina (Vietnam) Co., Ltd.</t>
        </is>
      </c>
      <c r="E123" s="40" t="n">
        <v>107</v>
      </c>
      <c r="F123" s="40" t="inlineStr">
        <is>
          <t>False</t>
        </is>
      </c>
      <c r="G123" s="40" t="n"/>
      <c r="H123" s="40" t="inlineStr">
        <is>
          <t>MA①</t>
        </is>
      </c>
      <c r="I123" s="40" t="inlineStr">
        <is>
          <t>MA①</t>
        </is>
      </c>
      <c r="J123" s="40" t="inlineStr">
        <is>
          <t>같음</t>
        </is>
      </c>
      <c r="K123" s="40" t="inlineStr">
        <is>
          <t>있음</t>
        </is>
      </c>
      <c r="L123" s="40" t="inlineStr">
        <is>
          <t>기타</t>
        </is>
      </c>
      <c r="M123" s="40" t="inlineStr">
        <is>
          <t>편입 후</t>
        </is>
      </c>
      <c r="N123" s="40" t="inlineStr">
        <is>
          <t>Closed</t>
        </is>
      </c>
      <c r="O123" s="42" t="n">
        <v>8.6</v>
      </c>
      <c r="P123" s="41" t="inlineStr">
        <is>
          <t>NAVER Corporation (KOSE:A035420)</t>
        </is>
      </c>
      <c r="Q123" s="41" t="inlineStr">
        <is>
          <t>Kraze Vina Inc.</t>
        </is>
      </c>
      <c r="R123" s="41" t="inlineStr">
        <is>
          <t>NHN Corp. (KOSE: A035420) acquired Kraze Vina Vietnam from Kraze Vina Inc. for $8.6 million in December 2011.</t>
        </is>
      </c>
      <c r="S123" s="41" t="inlineStr">
        <is>
          <t>Gaming &amp; Sport</t>
        </is>
      </c>
      <c r="T123" s="41" t="inlineStr">
        <is>
          <t>Game Development / Operating</t>
        </is>
      </c>
      <c r="U123" s="41" t="inlineStr">
        <is>
          <t>MA-1 그룹이 매수자</t>
        </is>
      </c>
      <c r="V123" s="41" t="inlineStr">
        <is>
          <t>지분율 미기재(대개 100%·사업양수)</t>
        </is>
      </c>
      <c r="W123" s="41" t="inlineStr">
        <is>
          <t>MA① 경영권 인수</t>
        </is>
      </c>
      <c r="X123" s="41" t="n"/>
      <c r="Y123" s="40" t="inlineStr">
        <is>
          <t>False</t>
        </is>
      </c>
      <c r="Z123" s="41" t="inlineStr">
        <is>
          <t>MA① 경영권 인수</t>
        </is>
      </c>
      <c r="AA123" s="41" t="inlineStr">
        <is>
          <t>편입 후 (매수자 엔에이치엔㈜는 현 NAVER㈜ 법인 자신, 그룹 지배회사)</t>
        </is>
      </c>
      <c r="AB123" s="41" t="inlineStr">
        <is>
          <t>완료 (2012-02-28 지분 100% 취득·인수대금 납입, 2012-02-29 계열회사 추가)</t>
        </is>
      </c>
      <c r="AC123" s="41" t="inlineStr">
        <is>
          <t>516,000,000원 (지분 100% 취득가, NHN 2012 별도감사보고서 주석). 별도로 2012-03-22 유상증자 USD 5,000,000(5,644,000,000원) 출자, 투자 장부가 합계 6,159,654천원</t>
        </is>
      </c>
      <c r="AD123" s="41" t="inlineStr">
        <is>
          <t>0.46 (516백만원 ÷ 1,128.8원/달러; 환율은 같은 주석의 'USD 5백만=5,644백만원'(2012-03-22)에서 역산). 유상증자 포함 시 6,160백만원 ≈ USD 5.46M. 어느 쪽도 원자료 8.6과 ±10% 범위에서 일치하지 않음</t>
        </is>
      </c>
      <c r="AE123" s="41" t="inlineStr">
        <is>
          <t>2011-10-20</t>
        </is>
      </c>
      <c r="AF123" s="41" t="inlineStr">
        <is>
          <t>분류는 기준 분류 유지(NHN이 Kraze Vina Vietnam 지분 100%를 직접 취득해 경영권을 처음 얻음). 금액 정정: 원자료 USD 8.6M 대신 감사보고서상 지분 취득가 516백만원(약 USD 0.46M). 2013 사업보고서 타법인출자현황은 '최초취득일자 2011년 12월 28일, 최초취득금액 458(백만원)'으로 적어 감사보고서(2012-02-28, 516백만원)와 날짜·금액이 다르다. 감사받은 재무제표 주석 값을 택함(추정: 458백만원은 계약 시점 금액, 516백만원은 납입 시점 환율·부대비용 반영액일 가능성). 원자료 USD 8.6M의 근거는 찾지 못함</t>
        </is>
      </c>
      <c r="AG123" s="41" t="inlineStr">
        <is>
          <t>대상은 게임 개발사가 아니라 '기존의 네이버 QA 아웃소싱 업체'(정보처리 서비스)였다. 원자료 분류(Gaming &amp; Sport / Game Development)와 다름. 원자료 설명란의 '2011년 12월 인수'는 타법인출자현황의 최초취득일자(2011-12-28)와 대응. 인수 후 NHN Vietnam Co., Ltd.로 사명 변경, 2013-09-30 매각 계약으로 지분 95%가 NAVER 종속기업 라인플러스㈜로, 5%가 외부(Phan Viet Advertising and Communication)로 넘어가 LINE Vietnam이 됨(그룹 내부 재편 + 소수지분 외부 매각, 원자료에 없는 별도 거래). 매도자 'Kraze Vina Inc.'의 실체는 확인 못 함(웹 검색에서 Kraze Vina 자료 없음). 검토 단계 추가: NAVER 2013 사업보고서(20140331002244) 종속회사 개요 표에 NHN Vietnam Co., Ltd.의 설립일이 '2012-01-20'(하노이 Keangnam Landmark Tower, 인터넷 서비스)으로 적혀 있음. 기존 법인 Kraze Vina Vietnam을 인수하는 과정에서 새 투자허가로 법인을 다시 등록한 날일 가능성이 있으나(추정) 확인하지 못함. 원자료 날짜 2012-01-12와 8일 차이. 인수 전 실적은 베트남 비상장사라 미확인, 영업이익은 NAVER 주석에 없어 미확인. 2021-03 LINE–Z Holdings 경영통합 이후 LINE Vietnam의 존속·소속은 확인 안 함(2019 사업보고서 특수관계자 목록까지 확인).</t>
        </is>
      </c>
      <c r="AH123" s="41" t="inlineStr">
        <is>
          <t>엔에이치엔㈜(NHN Corporation, 현 NAVER㈜; 그룹 지배회사)</t>
        </is>
      </c>
      <c r="AI123" s="41" t="inlineStr">
        <is>
          <t>"기존 Naver QA(Quality Assurance, 품질보증)아웃소싱 업체 인수" (2011 사업보고서 이사회 의안) / "정보처리 서비스 능력 향상 및 신규 시장에 대한 교두보를 확보하기 위하여" (2012 별도감사보고서 주석) / "베트남 사업진출 거점" (2013 사업보고서 타법인출자현황 출자목적)</t>
        </is>
      </c>
      <c r="AJ123" s="41" t="inlineStr">
        <is>
          <t>인터넷 포털(네이버) 광고와 온라인게임(한게임). 2011 연결 매출 2,121,318백만원 중 검색광고 1,081,776(50.4%), 디스플레이광고 298,679(13.9%), 온라인게임 640,673(29.8%), 기타 100,190(4.7%) (2011 사업보고서 사업부문별 현황, K-IFRS 연결)</t>
        </is>
      </c>
      <c r="AK123" s="41" t="inlineStr">
        <is>
          <t>인접</t>
        </is>
      </c>
      <c r="AL123" s="41" t="inlineStr">
        <is>
          <t>대상은 네이버 서비스의 품질보증(QA) 업무를 위탁 수행하던 베트남 정보처리 서비스 업체로, 포털 운영의 가치사슬(서비스 개발·검수)에 붙은 영역이자 베트남 진출 거점이다. 광고·게임 사업 자체는 아니다. 인수 주체가 그룹 정점(NAVER)이므로 정점 기준 판단도 같다</t>
        </is>
      </c>
      <c r="AM123" s="41" t="inlineStr">
        <is>
          <t>1,697,397백만원 (엔에이치엔㈜ 별도, 2010-12-31, K-IFRS; 같은 날 연결 1,966,958백만원). 참고: 2011-12-31 별도 1,984,793백만원</t>
        </is>
      </c>
      <c r="AN123" s="41" t="inlineStr">
        <is>
          <t>acq_total_assets와 같음 (연결 기준 1,966,958백만원, 2010-12-31)</t>
        </is>
      </c>
      <c r="AO123" s="41" t="inlineStr">
        <is>
          <t>계산: 0.0304 (516백만원 ÷ 별도 총자산 1,697,397백만원, 2010-12-31). 유상증자 포함 6,160백만원 기준 0.3629</t>
        </is>
      </c>
      <c r="AP123" s="41" t="inlineStr">
        <is>
          <t>계산: 0.0389 (516백만원 ÷ 별도 자본총계 1,326,087백만원, 2010-12-31). 유상증자 포함 6,160백만원 기준 0.4645</t>
        </is>
      </c>
      <c r="AQ123" s="41" t="inlineStr">
        <is>
          <t>계산: 12,272,564,520,000원 (2011-10-19 종가 255,000원 × 발행주식총수 48,127,704주)</t>
        </is>
      </c>
      <c r="AR123" s="41" t="inlineStr">
        <is>
          <t>총자산·자본: 2011 사업보고서(20120329001010) 요약재무(별도·연결, 백만원). 주식수: 같은 보고서 주식의 총수(2011-12-31 기준 48,127,704주, 기중 발행주식 변동 없음). 종가: Yahoo Finance 035420.KS 조정 종가 62,511.80원 × 환산계수 4.07923 = 255,000원. 환산계수는 2011년 10월 월간 최고·최저 종가(사업보고서 255,000/221,500원)와 Yahoo 월간 최고·최저의 비율로 산출했고 두 비율이 4.07923으로 일치(2018 액면분할 5:1과 2013 인적분할 조정이 합쳐진 값). 2012-11 월간 범위로도 같은 계수 확인</t>
        </is>
      </c>
      <c r="AS123" s="41" t="inlineStr">
        <is>
          <t>KRX:035420</t>
        </is>
      </c>
      <c r="AT123" s="41" t="inlineStr">
        <is>
          <t>인수 주체 엔에이치엔㈜(현 NAVER㈜)가 유가증권시장 상장사. 대상회사 Kraze Vina Vietnam은 비상장. 이사회 결의(2011-10-20)는 당시 공시되지 않아 이벤트일로 쓰기 어렵고, 정보가 시장에 처음 나온 날은 2012-03-29 사업보고서</t>
        </is>
      </c>
      <c r="AU123" s="41" t="inlineStr">
        <is>
          <t>2012-03-29 DART 2011 사업보고서(이사회 의안 'Kraze Vina 인수의 건'과 '2012년 2월 29일 NHN Vietnam Co., Ltd.가 100% 계열회사로 추가' 기재). 2011 3분기보고서(2011-11-28)에는 기재 없음. 원자료 날짜 2012-01-12의 출처(보도 등)는 찾지 못함</t>
        </is>
      </c>
      <c r="AV123" s="41" t="inlineStr">
        <is>
          <t>2011-10-20: NHN 이사회 'Kraze Vina 인수의 건' 가결(대상 Kraze Vina Vietnam Company Ltd.는 NHN의 기존 네이버 QA 아웃소싱 업체, 원래 설립일 미확인); 2011-12-28: 타법인출자현황상 최초취득일자(458백만원); 2012-01-20: NHN Vietnam Co., Ltd. 설립일(2013 사업보고서 종속회사 개요 표 기재, 인수 과정의 법인 재등록일로 추정)</t>
        </is>
      </c>
      <c r="AW123" s="41" t="inlineStr">
        <is>
          <t>2012-02-28: 지분 100% 516백만원 취득, 사명 NHN Vietnam Co., Ltd.로 변경(하노이); 2012-03-22: NHN이 유상증자 USD 5백만(5,644백만원) 출자; 2012: 매출 98,371천원·순손실 956,311천원; 2013-08-01: NHN 인적분할로 존속법인 NAVER㈜로 사명 변경, NHN Vietnam은 NAVER에 잔류; 2013-09-30: 지분 95%를 라인플러스㈜에 1,311백만원, 5%를 Phan Viet Advertising and Communication에 USD 64,150(69백만원)에 매각 계약, NAVER 별도 손상차손 4,780백만원; 2014: 사명 LINE Vietnam Co., Ltd.로 변경, 사업 '베트남내 라인 서비스 운용', 라인 계열 지분 95%; 2016-12-31: LINE Vietnam 지분 95%(NAVER 유효지분 76.34%), 자산총액 358백만원; 2019: NAVER 사업보고서 특수관계자 목록에 LINE Vietnam 존속; 2021 이후: 확인 안 됨</t>
        </is>
      </c>
      <c r="AX123" s="41" t="inlineStr">
        <is>
          <t>있음 (2013, NAVER 별도재무제표: NHN Vietnam 투자주식을 매각예정비유동자산으로 대체하며 손상차손 4,780백만원 인식, 장부 6,160→1,380백만원 — 2013 별도감사보고서 주석·2013 사업보고서 타법인출자현황). 연결 영업권: 사업결합·영업권 손상 주석에서 NHN Vietnam 항목 확인 안 됨(2013 연결감사보고서, 2014·2015 사업보고서까지 확인)</t>
        </is>
      </c>
      <c r="AY123" s="41" t="inlineStr">
        <is>
          <t>수집·검토 기록에 인수 뒤 손상이 적혀 있음</t>
        </is>
      </c>
      <c r="AZ123" s="41" t="inlineStr">
        <is>
          <t>미확인</t>
        </is>
      </c>
      <c r="BA123" s="41" t="inlineStr">
        <is>
          <t>2012: 98,371천원; 2013: 매출 없음('-' 기재); 2014(LINE Vietnam): 2,860,207천원; 최근 확인: 2016 매출 미확인(자산총액 358백만원만 확인)</t>
        </is>
      </c>
      <c r="BB123" s="41" t="inlineStr">
        <is>
          <t>미확인</t>
        </is>
      </c>
      <c r="BC123" s="41" t="inlineStr">
        <is>
          <t>영업이익 미확인. 당기순손익으로 대신: 2012: (956,311)천원; 2013: (5,027,333)천원; 2014: (2,166,916)천원</t>
        </is>
      </c>
      <c r="BD123" s="41" t="inlineStr">
        <is>
          <t>NAVER(NHN) 연결재무제표 주석 '종속기업 요약 재무정보'(K-IFRS, 12월 결산, 천원, 대상회사 자체 재무): 2012·2013은 2013 연결감사보고서(20140331002244 첨부), 2014는 2014 사업보고서(20150331003278). 주석 표에는 자산·부채·자본·매출·당기순손익만 있어 영업이익이 없음. 인수 전 Kraze Vina Vietnam 재무는 공개 자료 없음</t>
        </is>
      </c>
      <c r="BE123" s="41" t="inlineStr">
        <is>
          <t>확인 못 함: 거래 규모가 작아 NHN·NAVER 실적발표·IR 자료에서 대상(NHN Vietnam/LINE Vietnam) 언급을 찾지 못함(웹 검색 기준)</t>
        </is>
      </c>
      <c r="BF123" s="40" t="inlineStr">
        <is>
          <t>부분</t>
        </is>
      </c>
      <c r="BG123" s="40" t="inlineStr">
        <is>
          <t>2026-10-31</t>
        </is>
      </c>
    </row>
    <row r="124" ht="72" customHeight="1">
      <c r="A124" s="40" t="inlineStr">
        <is>
          <t>N017</t>
        </is>
      </c>
      <c r="B124" s="40" t="inlineStr">
        <is>
          <t>Naver</t>
        </is>
      </c>
      <c r="C124" s="40" t="inlineStr">
        <is>
          <t>2012-03-15</t>
        </is>
      </c>
      <c r="D124" s="41" t="inlineStr">
        <is>
          <t>Venture Republic Inc.</t>
        </is>
      </c>
      <c r="E124" s="40" t="n">
        <v>69</v>
      </c>
      <c r="F124" s="40" t="inlineStr">
        <is>
          <t>False</t>
        </is>
      </c>
      <c r="G124" s="40" t="n"/>
      <c r="H124" s="40" t="inlineStr">
        <is>
          <t>MA⑦</t>
        </is>
      </c>
      <c r="I124" s="40" t="inlineStr">
        <is>
          <t>MA⑥</t>
        </is>
      </c>
      <c r="J124" s="40" t="inlineStr">
        <is>
          <t>변경</t>
        </is>
      </c>
      <c r="K124" s="40" t="inlineStr">
        <is>
          <t>해당 없음</t>
        </is>
      </c>
      <c r="L124" s="40" t="inlineStr">
        <is>
          <t>기타</t>
        </is>
      </c>
      <c r="M124" s="40" t="inlineStr">
        <is>
          <t>편입 전</t>
        </is>
      </c>
      <c r="N124" s="40" t="inlineStr">
        <is>
          <t>Closed</t>
        </is>
      </c>
      <c r="O124" s="42" t="n">
        <v>21.47</v>
      </c>
      <c r="P124" s="41" t="inlineStr">
        <is>
          <t>-</t>
        </is>
      </c>
      <c r="Q124" s="41" t="inlineStr">
        <is>
          <t>Mitsubishi Corporation (TSE:8058); Osaka Securities Finance Co., Ltd.; Lawson, Inc. (TSE:2651); Nikkei Business Publications, Inc.; Taiyo Life Insurance Company; T&amp;D Asset Management Co. Ltd.; Senshu Ikeda Capital Co., Ltd.; Osenikku,ESOP</t>
        </is>
      </c>
      <c r="R124" s="41" t="inlineStr">
        <is>
          <t>Kei Shibata, President and Representative Director of Venture Republic, made a proposal to acquire the remaining 89.9% stake in Venture Republic Inc. (JASDAQ:2177) from Taiyo Life Insurance Company, Nikkei Business Publications, Inc., Osaka Securities Finance Co., Ltd. (OSE:8512), Lawson Inc. (TSE:2651), Venture Republic Inc., ESOP, Kenichi Shibata, Hiroyuki Nishimura, Taira Ohnishi, Ryosuke Ito and others for ¥1.8 billion on January 5, 2012. Shibata will acquire the common shares and the warrants of Venture. The shares can be tendered for 30 business days for ¥1,100 each from March 16, 2012 to April 27, 2012. 
Shibata concluded tender offer subscription contract with Lawson on March 15, 2012. Announcement of tender offer launch date is March 16, 2012. In case the program is executed, LAWSON Inc. will tender all shareholdings in Venture. Kenichi Shibata and Hiroyuki Nishimura have agreed to tender their shares. The transaction is subject to minimum number of shares (1.57 million shares) to be tendered. The Board of Directors of Venture Republic resolved and recommended shareholders to participate in the tender offer on March 15, 2012. If all the shares are tendered, Venture will be delisted from the Osaka Securities Exchange JASDAQ Market Growth. The transaction is expected to complete by the end of August 2012. The settlement will start from May 9, 2012. Mitsubishi UFJ Morgan Stanley Securities Co., Ltd. will handle the settlement. es Networks Co., Ltd. determined the tender offer value for Shibata. Plutus Consulting acted as financial advisor and Bingham McCutchen LLP Sakai, Mimura, Aizawa Law Office acted as legal advisor for the Board of Directors of Venture Republic. Mitsubishi UFJ Morgan Stanley Securities Co., Ltd. acted as financial advisor for Venture Republic Inc.</t>
        </is>
      </c>
      <c r="S124" s="41" t="inlineStr">
        <is>
          <t>Logistics &amp; Space Infrastructure</t>
        </is>
      </c>
      <c r="T124" s="41" t="inlineStr">
        <is>
          <t>Real Estate / Space / Facility</t>
        </is>
      </c>
      <c r="U124" s="41" t="inlineStr">
        <is>
          <t>MA-5 매수자 미기재</t>
        </is>
      </c>
      <c r="V124" s="41" t="n"/>
      <c r="W124" s="41" t="inlineStr">
        <is>
          <t>MA⑦ 매수자 미기재</t>
        </is>
      </c>
      <c r="X124" s="41" t="n"/>
      <c r="Y124" s="40" t="inlineStr">
        <is>
          <t>False</t>
        </is>
      </c>
      <c r="Z124" s="41" t="inlineStr">
        <is>
          <t>MA⑥ 외부자 간 거래</t>
        </is>
      </c>
      <c r="AA124" s="41" t="inlineStr">
        <is>
          <t>편입 전 (2012 MBO 당시 매수자 Kアソシエイツ(柴田啓 사장 100% 보유)와 매도자 로손 등은 모두 Yahoo Japan·LINE·NAVER 계보 밖. 이 회사(당시 사명 ベンチャーリパブリック, 이후 オセニック)는 2013-08 Yahoo Japan의 완전자회사가 됐고 2014-12-01 Yahoo Japan에 흡수합병됐다. 여행 사업을 하는 현 ㈱ベンチャーリパブリック에는 2018-08 LINE이 34% 출자했다)</t>
        </is>
      </c>
      <c r="AB124" s="41" t="inlineStr">
        <is>
          <t>완료 (공개매수 기간 2012-03-16~04-27, 결제 개시 2012-05-09 예정; 2012-08-06 상장폐지, 폐지 원인은 Kアソシエイツ의 TOB(kabutore 2012년 상장폐지 목록). 2013-08 Yahoo Japan이 이 법인(オセニック로 사명 변경)의 전 주식을 취득했다. 공개매수 결과 공시 원문과 응모 주식 수는 미확인)</t>
        </is>
      </c>
      <c r="AC124" s="41" t="inlineStr">
        <is>
          <t>공개매수 최대 대금 약 JPY 21억1200만 (보통주 1,919,704주 × 1,100엔, 신주예약권 별도). 실제 응모 주식 수와 지급액은 미확인</t>
        </is>
      </c>
      <c r="AD124" s="41" t="inlineStr">
        <is>
          <t>약 25.2 (공개매수 최대 대금 JPY 2,111.7백만 ÷ 2012-03-15 USD/JPY 종가 83.84, Yahoo Finance JPY=X). 원자료 21.47보다 약 17% 크다. 원자료 설명란의 '¥1.8 billion'을 같은 환율로 바꾸면 21.47로 정확히 같으므로, 원자료는 ¥1.8bn을 발표일 환율로 환산한 값이다. ¥1.8bn의 산정 근거(실제 응모분인지 등)는 확인하지 못했다</t>
        </is>
      </c>
      <c r="AE124" s="41" t="inlineStr">
        <is>
          <t>2012-03-15</t>
        </is>
      </c>
      <c r="AF124" s="41" t="inlineStr">
        <is>
          <t>분류 변경: MA⑦ 매수자 미기재 → MA⑥ 외부자 간 거래. 매수자는 柴田啓 사장이 대표이고 전 주식을 가진 Kアソシエイツ(공개매수자)이며(M&amp;A Online, M&amp;A Capital Partners 2012-03-15), 매도자는 로손(筆頭株主) 등 일반 주주다. 당시 Yahoo Japan·LINE 모두 거래 당사자가 아니었다. 금액: 원자료 설명란은 89.9% 잔여 지분에 '¥1.8 billion'이라고 적었으나, 보도된 공개매수 최대 대금은 약 21억1200만 엔(1,919,704주×1,100엔)이다.</t>
        </is>
      </c>
      <c r="AG124" s="41" t="inlineStr">
        <is>
          <t>편입 전 거래이며 그룹 밖 MBO다. 같은 회사가 2013-08 Yahoo Japan에 100% 인수됐다(당시 사명 オセニック, 가격비교 사이트 coneco.net 운영). 그 인수 거래는 이 묶음에서 보지 못했다. 법인 계보: thebridge 2013-08-05 기사는 회사가 둘로 나뉘어 기존 회사가 オセニック로 사명을 바꿔 coneco.net을 계속했고, 柴田啓가 여행 미디어를 맡는 새 ベンチャーリパブリック을 만들었다고 적는다. Yahoo 2014 합병 공시의 オセニック(설립 2001-01-04, 대표 柴田健一, 1주당 순자산 83,928엔으로 MBO 후 주식 병합을 거친 것으로 보임)가 2012 MBO 대상 법인의 후신이고, Capital IQ가 이 거래를 LY 대상회사 계보로 잡은 것도 이 법인이 Yahoo Japan에 합병됐기 때문으로 본다(추정, 언론 한 곳 기준). 현 ㈱ベンチャーリパブリック(2018 LINE 34% 출자, 2025 エアトリ 자회사화)은 사업은 이어받았지만 법인으로는 별개다. 공개매수 결과 보고서와 공개매수 신고서(EDINET)는 API 키가 없어 보지 못했다. 매수자 SPV의 재무와 MBO 이후 대상회사 실적은 비공개다.</t>
        </is>
      </c>
      <c r="AH124" s="41" t="inlineStr">
        <is>
          <t>Kアソシエイツ(ベンチャーリパブリック 대표이사 사장 柴田啓이 설립하고 전 주식을 보유한 공개매수 목적 회사, 비상장; 그룹 밖)</t>
        </is>
      </c>
      <c r="AI124" s="41" t="inlineStr">
        <is>
          <t>"さらなる成長には抜本的な経営戦略の実施が必要と判断した" / 상장 유지 비용을 줄이고 주주의 위험 부담을 피하려 비공개화 (M&amp;A Online 2012-03-15, 회사 발표 요약) / IT 업계 경쟁 환경 변화에 대응해 사업의 근본적 재구축과 해외 진출을 하려면 비공개화가 필요 (M&amp;A Capital Partners 기사, 회사 발표 요약)</t>
        </is>
      </c>
      <c r="AJ124" s="41" t="inlineStr">
        <is>
          <t>해당 없음 (공개매수만을 위해 만든 회사). 대상회사 ベンチャーリパブリック의 사업은 여행 비교 사이트 트래블jp와 가격비교 사이트 coneco.net 등 인터넷 미디어였다.</t>
        </is>
      </c>
      <c r="AK124" s="41" t="inlineStr">
        <is>
          <t>핵심</t>
        </is>
      </c>
      <c r="AL124" s="41" t="inlineStr">
        <is>
          <t>대상회사의 경영자가 SPV를 통해 자기 회사를 사들인 MBO여서 인수 주체(경영진)의 사업과 대상 사업이 같다. NAVER 기준으로는 편입 전 그룹 밖 거래다. 이후 Yahoo Japan(2013)은 검색·쇼핑 데이터베이스 강화를 위해 이 회사를 샀으므로 Yahoo 기준으로는 인접 영역이다.</t>
        </is>
      </c>
      <c r="AM124" s="41" t="inlineStr">
        <is>
          <t>미확인 (Kアソシエイツ는 비상장 SPV이며 재무 미공시. 공개매수 신고서 미열람)</t>
        </is>
      </c>
      <c r="AN124" s="41" t="inlineStr">
        <is>
          <t>해당 없음 (매수자가 상장 지배회사에 속하지 않음)</t>
        </is>
      </c>
      <c r="AO124" s="41" t="inlineStr">
        <is>
          <t>해당 없음 (매수자 총자산 미공시). 참고: 대상회사 2011-12 단체(個別) 총자산 13억1915만 엔 대비 공개매수 최대 대금은 계산: 160.1% (21억1167만 ÷ 13억1915만)</t>
        </is>
      </c>
      <c r="AP124" s="41" t="inlineStr">
        <is>
          <t>해당 없음 (매수자 자기자본 미공시). 참고: 대상회사 2011-12 단체(個別) 순자산 9억9259만 엔 대비 계산: 212.7%</t>
        </is>
      </c>
      <c r="AQ124" s="41" t="inlineStr">
        <is>
          <t>해당 없음 (매수자 비상장). 참고: 대상회사 발표 직전 거래일 종가 817엔(M&amp;A Online). 추정: 시가총액 약 16.8억 엔 (817엔 × 약 2,050,360주; 주식수는 2011-12 주주자본 9억7429만 엔 ÷ BPS 475.18엔으로 역산한 값이며 공시 발행주식수로 확인하지 못했다)</t>
        </is>
      </c>
      <c r="AR124" s="41" t="inlineStr">
        <is>
          <t>공개매수 조건: M&amp;A Online·M&amp;A Capital Partners 2012-03-15 기사. 대상회사 재무: IRBANK의 EDINET 기반 실적표(E21327, 2008~2011 12월 결산).</t>
        </is>
      </c>
      <c r="AS124" s="41" t="inlineStr">
        <is>
          <t>해당 없음</t>
        </is>
      </c>
      <c r="AT124" s="41" t="inlineStr">
        <is>
          <t>매수자는 비상장 SPV이고 그룹 상장사는 거래 당사자가 아니다. 대상회사는 당시 상장사였다: JASDAQ:2177(옛 헤라클레스, 공개매수가 1,100엔, 직전 종가 817엔, 프리미엄 34.6%). 응모 계약을 맺은 매도자 로손은 TSE:2651.</t>
        </is>
      </c>
      <c r="AU124" s="41" t="inlineStr">
        <is>
          <t>2012-03-15 ベンチャーリパブリック 이사회의 공개매수 찬동·응모 권유 결의와 공시(같은 날 M&amp;A Online 보도). 원자료 설명란은 柴田 사장의 제안일을 2012-01-05로 적었으나 이 날짜를 출처로 확인하지 못했다.</t>
        </is>
      </c>
      <c r="AV124" s="41" t="inlineStr">
        <is>
          <t>2001: 柴田啓·柴田健一 형제가 창업, 여행 비교 사이트 Travel.co.jp(현 트래블jp) 시작(エアトリ 2025-11-28 공시 '2001年の創業以来'); 2008: 헤라클레스 상장(2177) (エアトリ 공시. thebridge 2013 기사는 2009년 JASDAQ 상장으로 적어 서로 다르며, 공시 쪽을 택함); 2008~2009: 매출 14.7억 엔에서 정체, 영업이익 1.71억→0.76억 엔으로 감소; 2010-12: Yahoo Japan과 coneco.net 상품정보 제공 제휴(넷숍담당자포럼 2015-10-05 기사); 2011-01-28: 로손이 三菱商事 보유 지분 35.37%를 1주 1,600엔, 5억8032만 엔에 장외 취득해 필두주주가 되고 자본·업무 제휴(M&amp;A Capital Partners 2011-01-28); 2010~2011: 매출 16.1억→19.8억 엔, 영업이익 1.34억→2.79억 엔으로 회복; 2012-03: 로손 등 주요 주주(소유 비율 63.13%)와 응모 계약 체결, MUFG은행 약 22억 엔 인수 대출 예정. 로손의 2011년 취득가(1,600엔)는 TOB 가격(1,100엔)보다 높다</t>
        </is>
      </c>
      <c r="AW124" s="41" t="inlineStr">
        <is>
          <t>2012-04: 공개매수 기간 종료(4-27), 결제 개시 예정 5-9; 2012-08-06: JASDAQ 상장폐지(원인 TOB, kabutore 목록. IRBANK의 시가 기록은 2012-07-13에서 끝난다); 2013(시점 미상, 8월 이전): 회사가 둘로 나뉘어 기존 법인은 オセニック로 사명을 바꿔 coneco.net을 계속하고, 柴田啓가 여행 미디어를 맡는 새 ㈱ベンチャーリパブリック을 만듦(thebridge 2013-08-05, 언론 한 곳); 2013-08: Yahoo Japan이 オセニック의 전 주식 취득해 완전자회사로 만듦(금액 비공개); 2014-12: Yahoo Japan이 オセニック 흡수합병(12-01 효력, 10-01 계약); 2018-07: LINE이 여행 사업 회사 ㈱ベンチャーリパブリック에 34% 출자(취득 예정일 2018-08-01), 트래블jp와 제휴한 'LINE트래블'을 이 무렵 시작(트래블보이스 2018-07-11); 2025-11: エアトリ가 ㈱ベンチャーリパブリック 주식 취득·연결자회사화 발표(11-28)</t>
        </is>
      </c>
      <c r="AX124" s="41" t="inlineStr">
        <is>
          <t>확인 안 됨 (매수자 SPV와 MBO 후 대상회사는 재무 미공시. Yahoo Japan의 オセニック 인수 관련 손상은 보지 않았다)</t>
        </is>
      </c>
      <c r="AY124" s="41" t="inlineStr">
        <is>
          <t>매수자가 그룹 계보 밖(MA⑥)이라 그룹의 손상을 따지지 않음</t>
        </is>
      </c>
      <c r="AZ124" s="41" t="inlineStr">
        <is>
          <t>2010(12월 결산): 16억1495만 엔; 2011(12월 결산): 19억7829만 엔</t>
        </is>
      </c>
      <c r="BA124" s="41" t="inlineStr">
        <is>
          <t>2012: 미확인; 2013: 미확인; 최근: 2014-1~3월(결산기 변경 3개월, オセニック 단체) 426백만 엔</t>
        </is>
      </c>
      <c r="BB124" s="41" t="inlineStr">
        <is>
          <t>2010: 1억3411만 엔; 2011: 2억7867만 엔</t>
        </is>
      </c>
      <c r="BC124" s="41" t="inlineStr">
        <is>
          <t>2012: 미확인; 2013: 미확인; 최근: 2014-1~3월(3개월, オセニック 단체) 160백만 엔</t>
        </is>
      </c>
      <c r="BD124" s="41" t="inlineStr">
        <is>
          <t>인수 전: IRBANK의 EDINET 기반 실적표(E21327, 12월 결산, 유가증권보고서 기준). IRBANK 기업 페이지가 '2008/12（個）～2011/12（個）'로 표기하므로 단체(個別) 수치다. 인수 후: 비상장화로 2012~2013 실적 미공시. 가장 최근은 Yahoo Japan 2014-10-01 합병 공시에 나온 オセニック(2012 MBO 대상 법인의 후신, 가격비교 사업)의 2014-03기 단체 실적(결산기 변경으로 2014-01~03 3개월분)이다. 여행 사업 쪽 현 ベンチャーリパブリック의 실적은 공시되지 않았다.</t>
        </is>
      </c>
      <c r="BE124" s="41" t="inlineStr">
        <is>
          <t>해당 없음 (매수자가 비상장 SPV). 참고: Yahoo Japan 2014-10-01 공시 "Yahoo! JAPAN上での回答力を強化することで、お客様の課題を解決する力を高めていくことを目的として、2013年8月にオセニックを完全子会社といたしました"</t>
        </is>
      </c>
      <c r="BF124" s="40" t="inlineStr">
        <is>
          <t>부분</t>
        </is>
      </c>
      <c r="BG124" s="40" t="inlineStr">
        <is>
          <t>2026-10-31</t>
        </is>
      </c>
    </row>
    <row r="125" ht="72" customHeight="1">
      <c r="A125" s="40" t="inlineStr">
        <is>
          <t>N018</t>
        </is>
      </c>
      <c r="B125" s="40" t="inlineStr">
        <is>
          <t>Naver</t>
        </is>
      </c>
      <c r="C125" s="40" t="inlineStr">
        <is>
          <t>2012-09-11</t>
        </is>
      </c>
      <c r="D125" s="41" t="inlineStr">
        <is>
          <t>Community Factory, Inc.</t>
        </is>
      </c>
      <c r="E125" s="40" t="n">
        <v>87</v>
      </c>
      <c r="F125" s="40" t="inlineStr">
        <is>
          <t>False</t>
        </is>
      </c>
      <c r="G125" s="40" t="n"/>
      <c r="H125" s="40" t="inlineStr">
        <is>
          <t>MA①</t>
        </is>
      </c>
      <c r="I125" s="40" t="inlineStr">
        <is>
          <t>MA①</t>
        </is>
      </c>
      <c r="J125" s="40" t="inlineStr">
        <is>
          <t>같음</t>
        </is>
      </c>
      <c r="K125" s="40" t="inlineStr">
        <is>
          <t>있음</t>
        </is>
      </c>
      <c r="L125" s="40" t="inlineStr">
        <is>
          <t>일치</t>
        </is>
      </c>
      <c r="M125" s="40" t="inlineStr">
        <is>
          <t>편입 전</t>
        </is>
      </c>
      <c r="N125" s="40" t="inlineStr">
        <is>
          <t>Closed</t>
        </is>
      </c>
      <c r="O125" s="42" t="n">
        <v>12.8</v>
      </c>
      <c r="P125" s="41" t="inlineStr">
        <is>
          <t>LY Corporation (TSE:4689)</t>
        </is>
      </c>
      <c r="Q125" s="41" t="inlineStr">
        <is>
          <t>Mizuho Capital Co., Ltd.; Nissay Capital Co., Ltd.; Mitsubishi UFJ Capital Co., Ltd.; MIXI, Inc. (TSE:2121)</t>
        </is>
      </c>
      <c r="R125" s="41" t="inlineStr">
        <is>
          <t>Yahoo Japan Corporation (TSE:4689) acquired Community Factory, Inc. from Mixi, Inc. (TSE:2121), Mizuho Capital Co. Ltd., Nissay Capital Co.,Ltd and Mitsubishi UFJ Capital Co. Ltd. for $12.8 million on September 11, 2012. Board of Directors of Mixi, Inc. has resolved the deal.</t>
        </is>
      </c>
      <c r="S125" s="41" t="inlineStr">
        <is>
          <t>Communication &amp; Visual Effects Services</t>
        </is>
      </c>
      <c r="T125" s="41" t="inlineStr">
        <is>
          <t>Social Networking</t>
        </is>
      </c>
      <c r="U125" s="41" t="inlineStr">
        <is>
          <t>MA-1 그룹이 매수자</t>
        </is>
      </c>
      <c r="V125" s="41" t="inlineStr">
        <is>
          <t>지분율 미기재(대개 100%·사업양수)</t>
        </is>
      </c>
      <c r="W125" s="41" t="inlineStr">
        <is>
          <t>MA① 경영권 인수</t>
        </is>
      </c>
      <c r="X125" s="41" t="inlineStr">
        <is>
          <t>Yahoo Japan 편입 전</t>
        </is>
      </c>
      <c r="Y125" s="40" t="inlineStr">
        <is>
          <t>False</t>
        </is>
      </c>
      <c r="Z125" s="41" t="inlineStr">
        <is>
          <t>MA① 경영권 인수</t>
        </is>
      </c>
      <c r="AA125" s="41" t="inlineStr">
        <is>
          <t>편입 전 (매수자 Yahoo Japan(ヤフー株式会社)은 2012년 당시 NAVER와 무관. 2021-03 LINE–Z Holdings 경영통합 전 Yahoo Japan 계열 거래이며, 대상회사는 2015-01-05 Yahoo Japan에 흡수합병돼 소멸)</t>
        </is>
      </c>
      <c r="AB125" s="41" t="inlineStr">
        <is>
          <t>완료 (2012-09, 정확한 완료일 미확인; Yahoo Japan 2014-11-20 합병 공시에 '2012年9月にコミュニティファクトリーを完全子会社といたしました')</t>
        </is>
      </c>
      <c r="AC125" s="41" t="inlineStr">
        <is>
          <t>JPY 약 1.0 billion (약 10억 엔; 회사는 금액을 공개하지 않았고, TechCrunch Japan·Asiajin 보도 추정치를 The Next Web 2012-09-11이 '$12.8 million (1 billion yen)'로 재인용)</t>
        </is>
      </c>
      <c r="AD125" s="41" t="inlineStr">
        <is>
          <t>원자료와 일치 (12.8; 보도 환산 1 billion yen ≈ USD 12.8 million, 즉 약 78엔/달러)</t>
        </is>
      </c>
      <c r="AE125" s="41" t="inlineStr">
        <is>
          <t>2012-09-11</t>
        </is>
      </c>
      <c r="AF125" s="41" t="inlineStr">
        <is>
          <t>기준 분류 유지: Yahoo Japan이 コミュニティファクトリー의 전 주식(100%)을 취득해 완전자회사로 만든 첫 경영권 인수다(2012-09-11 보도자료 '全株式を取得'). 거래 직전 Yahoo Japan이 지분을 갖고 있었다는 기록은 찾지 못했다. 금액은 회사가 공시하지 않았고 언론 추정치(약 10억 엔)뿐이어서, 원자료 12.8백만 달러와 일치하지만 1차 출처로 확정할 수 없다.</t>
        </is>
      </c>
      <c r="AG125" s="41" t="inlineStr">
        <is>
          <t>매도자: mixi(Mixi Fund를 통해 약 40% 보유, The Next Web·Asiajin 보도)와 VC(みずほキャピタル·ニッセイキャピタル·三菱UFJキャピタル, 원자료 기재). mixi는 이 주식 양도로 특별이익 약 3억1,200만 엔을 계상할 전망이라고 보도됐다(GameBusiness.jp 2012-09-11). 거래 금액 약 10억 엔은 TechCrunch Japan 보도를 Asiajin·The Next Web이 재인용한 추정치다. Yahoo Japan FY2013/3 연결 주석에는 Crocos·Community Factory·Carview·CyberAgent FX 네 회사를 합친 취득원가 23,234백만 엔만 있고 Community Factory 개별 취득가는 공시되지 않았다. 인수 1년 반 뒤인 FY2014/3에 영업권 미상각 잔액 829백만 엔을 일괄 상각했고, 2015-01 흡수합병으로 법인이 소멸했다. mixi의 TDnet 적시공시 원문은 irbank 목록에서 2012년분을 찾지 못해 열어 보지 못했다. 같은 묶음(NV-D2)의 N009·N010(Brainer), N014(GyaO), N017(Venture Republic)과는 대상회사가 달라 직접 관계가 없고, 모두 Yahoo Japan의 편입 전 거래다. 부분 수집 사유: 대상회사의 인수 전 2개 연도와 FY2013/3 실적(비상장 소규모 회사로 공개 자료 없음), 어닝콜 언급, mixi 1차 공시를 확인하지 못함.</t>
        </is>
      </c>
      <c r="AH125" s="41" t="inlineStr">
        <is>
          <t>ヤフー株式会社 (Yahoo Japan Corporation, 당시 東証1部·JASDAQ 상장 4689; 현 LY Corporation의 전신, 계열 정점 회사 자신)</t>
        </is>
      </c>
      <c r="AI125" s="41" t="inlineStr">
        <is>
          <t>"コミュニティファクトリーの700万ユーザーを抱えるカメラアプリとアプリ開発のノウハウを獲得することで、Yahoo! JAPANのネットサービスへの誘導や女性のスマホユーザーを意識したアプリ開発の強化を目指してまいります" (회사 보도자료 2012-09-11) / "スマートデバイスサービスの起点となるアプリの開発力強化を目的として" (TDnet 합병 공시 2014-11-20, 사후 설명)</t>
        </is>
      </c>
      <c r="AJ125" s="41" t="inlineStr">
        <is>
          <t>인터넷 광고·포털 운영 (FY2012/3 연결 매출 302,089백만 엔: 미디어(광고) 110,292, 비즈니스서비스 83,435, 컨슈머(전자상거래·회원·유료콘텐츠) 107,963백만 엔; 일본 GAAP)</t>
        </is>
      </c>
      <c r="AK125" s="41" t="inlineStr">
        <is>
          <t>인접</t>
        </is>
      </c>
      <c r="AL125" s="41" t="inlineStr">
        <is>
          <t>대상 사업(스마트폰 사진 꾸미기 카메라 앱 DECOPIC과 mixi 소셜 앱)은 Yahoo Japan 포털·컨슈머 서비스로 이용자를 이끄는 모바일 진입용 앱이어서, 같은 소비자 고객군에 붙은 인접 영역으로 판단했다(보도자료 'Yahoo! JAPANのネットサービスへの誘導'). NAVER 기준: 거래 당시 Yahoo Japan은 NAVER와 관계가 없었으므로 NAVER 정점 기준 판정은 해당 없음.</t>
        </is>
      </c>
      <c r="AM125" s="41" t="inlineStr">
        <is>
          <t>JPY 562,022백만 (2012-03-31, Yahoo Japan 연결, 일본 GAAP; Yahoo! Inc. 10-K/A에 첨부된 Rule 3-09 감사 재무제표)</t>
        </is>
      </c>
      <c r="AN125" s="41" t="inlineStr">
        <is>
          <t>acq_total_assets와 같음</t>
        </is>
      </c>
      <c r="AO125" s="41" t="inlineStr">
        <is>
          <t>계산: 0.18 (보도 추정치 1,000백만 엔 / 562,022백만 엔)</t>
        </is>
      </c>
      <c r="AP125" s="41" t="inlineStr">
        <is>
          <t>계산: 0.21 (1,000백만 엔 / 총자본 468,301백만 엔, 2012-03-31 연결; 지배주주 귀속 465,959 기준도 0.21)</t>
        </is>
      </c>
      <c r="AQ125" s="41" t="inlineStr">
        <is>
          <t>계산: JPY 약 1조 6,844억 엔 (2012-09-10 종가 28,950엔 × 발행주식 58,184,240주; 자기주식 180,601주를 빼면 1조 6,792억 엔)</t>
        </is>
      </c>
      <c r="AR125" s="41" t="inlineStr">
        <is>
          <t>총자산·자본: 2012-03-31 연결(Yahoo! Inc. 10-K/A, SEC accession 0001193125-12-406831에 첨부된 Yahoo Japan 감사 재무제표). 시가총액: Yahoo Finance 4689.T 2012-09-10 종가 289.5엔은 2013-10-01 1:100 분할을 소급 반영한 값이므로 ×100 하여 28,950엔으로 되돌렸고, 주식수는 같은 재무제표의 2012-03-31 발행주식수를 썼다. 거래금액은 언론 추정치 약 10억 엔.</t>
        </is>
      </c>
      <c r="AS125" s="41" t="inlineStr">
        <is>
          <t>TSE:4689</t>
        </is>
      </c>
      <c r="AT125" s="41" t="inlineStr">
        <is>
          <t>인수 주체 Yahoo Japan(현 LY Corporation) 자체가 상장사다. 대상회사 コミュニティファクトリー는 비상장이다. 매도자 mixi(TSE:2121)는 특별이익을 계상하므로 매도 측 반응을 볼 때 쓸 수 있다.</t>
        </is>
      </c>
      <c r="AU125" s="41" t="inlineStr">
        <is>
          <t>2012-09-11 (Yahoo Japan 보도자료; 같은 날 GameBusiness.jp·The Next Web 보도. 공식 발표 전 인수설 보도는 찾지 못함)</t>
        </is>
      </c>
      <c r="AV125" s="41" t="inlineStr">
        <is>
          <t>2006-02(2006-02-08): コミュニティファクトリー 설립(대표 松本龍祐); 2009-04-23: mixi 대상 제3자배정 증자 총액 2,000만 엔('mixiファンド投資第一弾', atpress 릴리스); 2011-01: mixi 대상 제3자배정 증자 1억 8,000만 엔, 'みんなのケンテイ' 등 mixi 앱과 소셜게임 운영; 2012-05: DECOPIC에 유료 꾸미기 소재 'DECO SHOP' 기능 추가, Hello Kitty 협업; 2012-09: DECOPIC 약 700만 DL, mixi 펀드가 약 40%를 보유한 최대주주</t>
        </is>
      </c>
      <c r="AW125" s="41" t="inlineStr">
        <is>
          <t>2012-09: Yahoo Japan 완전자회사로 편입(Yahoo Japan FY2013/3 연결 주석: Crocos·Community Factory·Carview·CyberAgent FX 신규 연결, 네 회사 합산 취득원가 23,234백만 엔); 2013-03: Yahoo Japan과 여성용 안드로이드 위젯 앱 Widgely 공동 출시, DECOPIC 누적 1,200만 DL(THE BRIDGE 2013-03-29); 2014-03: FY2014/3 단체 매출 200백만 엔·영업이익 1백만 엔; FY2014/3(2014-03 결산): Yahoo Japan이 Community Factory 영업권 미상각 잔액 829백만 엔을 일괄 상각(Yahoo! Inc. 10-K/A 2014-09-19 Ex.99.1); 2014-11-20: Yahoo Japan이 간이·약식 흡수합병 계약 체결(효력발생 예정일 2015-01-05); 2015-01: 흡수합병 완료, コミュニティファクトリー 해산(LINEヤフー 유가증권보고서 연혁 '2015年１月に吸収合併'); 2015-05: Yahoo 앱개발실장을 지낸 창업자 松本龍祐가 메르카리 집행임원에 취임(Business Insider Japan 2018-01-02 보도)</t>
        </is>
      </c>
      <c r="AX125" s="41" t="inlineStr">
        <is>
          <t>있음 (FY2014/3(2014-03-31 종료 회계연도), Yahoo Japan 연결 일본 GAAP: Community Factory 인수 영업권의 미상각 잔액 829백만 엔을 'Loss on write-down of the unamortized balance of goodwill'로 일괄 상각해 영업외 손실로 인식. Yahoo! Inc. 10-K/A 2014-09-19 Exhibit 99.1(SEC 0001193125-14-347093)의 Yahoo Japan 감사 재무제표 주석 2.c와 손익계산서. FY2013/3 같은 문서 계열(0001193125-13-369190)에는 Community Factory 개별 손상 기재 없음)</t>
        </is>
      </c>
      <c r="AY125" s="41" t="inlineStr">
        <is>
          <t>수집·검토 기록에 인수 뒤 손상이 적혀 있음</t>
        </is>
      </c>
      <c r="AZ125" s="41" t="inlineStr">
        <is>
          <t>미확인</t>
        </is>
      </c>
      <c r="BA125" s="41" t="inlineStr">
        <is>
          <t>FY2013/3: 미확인; FY2014/3: 200백만 엔 (단체); 최근: 2015-01 합병으로 소멸, 이후 Yahoo Japan 안의 사업 실적은 공개되지 않음</t>
        </is>
      </c>
      <c r="BB125" s="41" t="inlineStr">
        <is>
          <t>미확인</t>
        </is>
      </c>
      <c r="BC125" s="41" t="inlineStr">
        <is>
          <t>FY2013/3: 미확인; FY2014/3: 1백만 엔 (단체; 당기순이익 193백만 엔); 최근: 2015-01 합병으로 소멸, 이후 공개되지 않음</t>
        </is>
      </c>
      <c r="BD125" s="41" t="inlineStr">
        <is>
          <t>FY2014/3(3월 결산) 단체, 일본 GAAP: Yahoo Japan 2014-11-20 TDnet 합병 공시의 '直前事業年度の財政状態および経営成績'(총자산 168, 순자산 99백만 엔 포함). 비상장 소규모 회사여서 인수 전 실적과 FY2013/3 실적은 공개 출처를 찾지 못함.</t>
        </is>
      </c>
      <c r="BE125" s="41" t="inlineStr">
        <is>
          <t>미확인 (Yahoo Japan 결산설명회에서 コミュニティファクトリー·DECOPIC을 언급한 자료를 찾지 못함. 2014-11-20 합병 공시에 'アプリ開発のノウハウや人材を当社で保有し、...アプリの開発をより推進していくため'라는 사후 설명만 있음)</t>
        </is>
      </c>
      <c r="BF125" s="40" t="inlineStr">
        <is>
          <t>부분</t>
        </is>
      </c>
      <c r="BG125" s="40" t="inlineStr">
        <is>
          <t>2026-10-31</t>
        </is>
      </c>
    </row>
    <row r="126" ht="72" customHeight="1">
      <c r="A126" s="40" t="inlineStr">
        <is>
          <t>N019</t>
        </is>
      </c>
      <c r="B126" s="40" t="inlineStr">
        <is>
          <t>Naver</t>
        </is>
      </c>
      <c r="C126" s="40" t="inlineStr">
        <is>
          <t>2012-12-07</t>
        </is>
      </c>
      <c r="D126" s="41" t="inlineStr">
        <is>
          <t>Carview Corporation</t>
        </is>
      </c>
      <c r="E126" s="40" t="n">
        <v>51</v>
      </c>
      <c r="F126" s="40" t="inlineStr">
        <is>
          <t>False</t>
        </is>
      </c>
      <c r="G126" s="40" t="n"/>
      <c r="H126" s="40" t="inlineStr">
        <is>
          <t>MA①</t>
        </is>
      </c>
      <c r="I126" s="40" t="inlineStr">
        <is>
          <t>MA①</t>
        </is>
      </c>
      <c r="J126" s="40" t="inlineStr">
        <is>
          <t>같음</t>
        </is>
      </c>
      <c r="K126" s="40" t="inlineStr">
        <is>
          <t>미확인</t>
        </is>
      </c>
      <c r="L126" s="40" t="inlineStr">
        <is>
          <t>일치</t>
        </is>
      </c>
      <c r="M126" s="40" t="inlineStr">
        <is>
          <t>편입 전</t>
        </is>
      </c>
      <c r="N126" s="40" t="inlineStr">
        <is>
          <t>Closed</t>
        </is>
      </c>
      <c r="O126" s="42" t="n">
        <v>36.41</v>
      </c>
      <c r="P126" s="41" t="inlineStr">
        <is>
          <t>LY Corporation (TSE:4689)</t>
        </is>
      </c>
      <c r="Q126" s="41" t="inlineStr">
        <is>
          <t>SoftBank Group Corp. (TSE:9984)</t>
        </is>
      </c>
      <c r="R126" s="41" t="inlineStr">
        <is>
          <t>Yahoo Japan Corporation (TSE:4689) agreed to acquire 52.17% stake in Carview Corporation (TSE:2155) from SOFTBANK CORP. (TSE:9984) for ¥3 billion On December 7, 2012. Yahoo Japan Corporation will acquire 0.03 million shares of Carview Corporation. Board of Directors of Carview decided to promote Masayoshi Ohnishi as President and Representative Director from Vice President, Director of Personnel Division, Director of Administrative Division, Director of Financial and Accounting Division and Director of Foreign Business Development Division of Carview and Shoichi Kaneko will become Director of Carview from earlier position of President and Representative Director.
The transaction was resolved by the Board of Directors of Yahoo Japan Corporation. The transaction was approved by the Board of Directors of SOFTBANK CORP. The impact of the consolidation of Carview on SOFTBANK CORP's consolidated and non-consolidated performances in the current fiscal year is expected to be minor. The share purchase agreement will be signed on December 10, 2012 and the deal is expected to close on December 17, 2012. As of January 18, 2013, Carview Corporation decided to have Yutaka Hyodo as President and Representative Director, Hiroyasu Otsuka as Director, and Masayuki Takata as Director on February 8, 2013. Ken Miyauchi, Director of Carview, will resign at the conclusion of the February 8, 2013 Extraordinary Shareholders' meeting. Shingo Yoshii will be recruited as auditor and Takashi Okubo will resign as auditor at the conclusion of the February 8, 2013 Extraordinary Shareholders' meeting. Tokyo Kyodo Accounting Office acted as accountant for Yahoo Japan Corporation. Katsumi Aya and Shunsuke Uruga of Tokiwa Law Office acted as legal advisor for Yahoo Japan Corporation.</t>
        </is>
      </c>
      <c r="S126" s="41" t="inlineStr">
        <is>
          <t>Mobility &amp; Transportation</t>
        </is>
      </c>
      <c r="T126" s="41" t="inlineStr">
        <is>
          <t>Mobility / Transportation</t>
        </is>
      </c>
      <c r="U126" s="41" t="inlineStr">
        <is>
          <t>MA-1 그룹이 매수자</t>
        </is>
      </c>
      <c r="V126" s="41" t="inlineStr">
        <is>
          <t>과반 인수(≥50%)</t>
        </is>
      </c>
      <c r="W126" s="41" t="inlineStr">
        <is>
          <t>MA① 경영권 인수</t>
        </is>
      </c>
      <c r="X126" s="41" t="inlineStr">
        <is>
          <t>Yahoo Japan 편입 전</t>
        </is>
      </c>
      <c r="Y126" s="40" t="inlineStr">
        <is>
          <t>False</t>
        </is>
      </c>
      <c r="Z126" s="41" t="inlineStr">
        <is>
          <t>MA① 경영권 인수</t>
        </is>
      </c>
      <c r="AA126" s="41" t="inlineStr">
        <is>
          <t>편입 전 (2012-12 거래 당시 매수자 ヤフー㈱(Yahoo Japan, 현 LINEヤフー)는 ソフトバンク㈱가 의결권 42.2%를 실질 소유한 연결자회사로 NAVER와 자본관계가 없었다. Yahoo Japan 계열의 NAVER 연결고리는 2021-03-01 LINE–Z Holdings 경영통합(A Holdings 50:50) 이후의 지분법 합작 관계뿐)</t>
        </is>
      </c>
      <c r="AB126" s="41" t="inlineStr">
        <is>
          <t>완료 (2012-12-17 주식 인도; 2012-12-10 주식양도계약 — Yahoo 2014-10-22 공개매수 공시 '2012年12月17日に…32,954株をソフトバンクより相対取引により2,998百万円で取得')</t>
        </is>
      </c>
      <c r="AC126" s="41" t="inlineStr">
        <is>
          <t>2,998,000,000円 (カービュー 보통주 32,954주, 1주 91,000円, 현금) + 자문비용 등 개산 8백만円 = 합계 개산 3,006백만円</t>
        </is>
      </c>
      <c r="AD126" s="41" t="inlineStr">
        <is>
          <t>원자료와 일치 (2,998백만円 ÷ 82.37円/달러(2012-12-07, FRB H.10) = 36.40)</t>
        </is>
      </c>
      <c r="AE126" s="41" t="inlineStr">
        <is>
          <t>2012-12-07</t>
        </is>
      </c>
      <c r="AF126" s="41" t="inlineStr">
        <is>
          <t>기준 분류 유지: Yahoo의 기존 보유 0주에서 52.2%(의결권 32,954개)를 취득해 연결자회사화 — 경영권 첫 취득. 매도자 ソフトバンク㈱는 당시 Yahoo의 친회사(같은 SoftBank 그룹 내 이동, 공개매수 적용 제외)지만 NAVER 그룹 계보 밖이므로 MA④가 아니라 MA①. 원자료 설명란(52.17%, ¥3 billion, 계약 12-10·종결 12-17, 대표 교체)은 공시와 일치(52.17%는 발행주식 63,170주 기준).</t>
        </is>
      </c>
      <c r="AG126" s="41" t="inlineStr">
        <is>
          <t>같은 대상회사의 2단계 인수: 이 거래(2012, 과반)와 N027(2014 공개매수·전부취득으로 완전자회사화). 편입 전 거래(Yahoo Japan의 2021-03 이전 거래). 기원: 1999-03-24 Microsoft·SoftBank·Yahoo Japan이 CarPoint 일본판 합작(SoftBank 50%·Microsoft 40%·Yahoo Japan 10%)을 발표했고, Yahoo는 2012 거래 직전 0주였다(초기 10%의 처분 시점은 미확인). 2013-10-01 1:200 분할로 Yahoo 보유 6,590,800주. 이후 2018-12-04 중고차 수출 사이트 tradecarview 사업을 신설분할해 ㈱じげん에 매각, 2022-07-01 ヤフー㈱(2019-10 분할로 생긴 사업회사, 현 LINEヤフー)에 흡수합병되어 소멸(㈱ファブリカコミュニケーションズ 2022-06-13 공시). carview!·みんカラ 서비스는 LINEヤフー가 계속 운영. 조사 한계: 2015 상장폐지 후 カービュー 매출·영업이익은 공시되지 않고 官報 決算公告(당기순이익·총자산)만 2차 집계 사이트로 확인. 검토 추가: Yahoo 초기 10%(1999)의 처분 시점은 일본어 위키백과, IPO 정보 사이트 2곳(ipokabu·minkabu, 403 차단), SoftBank 보도자료 아카이브로 더 찾았으나 확인하지 못함. 2018-08 자회사 ㈱KENKEY 설립·2019 「マイカーページ」「pitte」 출시는 일본어 위키백과에만 있어 반영하지 않음.</t>
        </is>
      </c>
      <c r="AH126" s="41" t="inlineStr">
        <is>
          <t>ヤフー株式会社(Yahoo Japan Corporation; 東証1部·JASDAQ 4689, ソフトバンク㈱의 연결자회사. 현 LINEヤフー㈱)</t>
        </is>
      </c>
      <c r="AI126" s="41" t="inlineStr">
        <is>
          <t>"利益成長再加速のための戦略の1つである「Only1戦略」に基づき、カーライフ情報サービスにおいて圧倒的なシェアを獲得すべく、カービューの株式を取得し連結子会社化することで、より迅速な事業運営を行ってまいります" (Yahoo 적시공시 2012-12-07)</t>
        </is>
      </c>
      <c r="AJ126" s="41" t="inlineStr">
        <is>
          <t>인터넷 포털 「Yahoo! JAPAN」: 2012-04~09 연결 매출 1,563억円 중 マーケティングソリューション事業(검색연동·디스플레이 광고, 정보게재) 1,047억円(약 67%), コンシューマ事業(옥션·쇼핑·프리미엄 회원 등) 508억円, 기타 45억円(Yahoo 2013年3月期 第2四半期決算短信). 자동차 정보 서비스 「Yahoo!自動車」를 직접 운영.</t>
        </is>
      </c>
      <c r="AK126" s="41" t="inlineStr">
        <is>
          <t>핵심</t>
        </is>
      </c>
      <c r="AL126" s="41" t="inlineStr">
        <is>
          <t>カービュー는 자동차 종합 사이트(광고)·중고차 매입 견적 중개·SNS 「みんカラ」·중고차 수출 마켓 「tradecarview」를 운영하는 인터넷 미디어·중개 회사로, Yahoo가 같은 영역의 「Yahoo!自動車」를 운영하고 있었고 2013-06 두 사이트를 「carview!」로 통합했다. 광고 기반 인터넷 미디어라는 Yahoo의 주력 사업과 같은 영역(수출 마켓·견적 중개는 커머스 인접). 그룹 정점 기준: 거래 당시 정점은 Yahoo Japan 자신(편입 전). NAVER 기준으로는 거래 당시 그룹 밖.</t>
        </is>
      </c>
      <c r="AM126" s="41" t="inlineStr">
        <is>
          <t>591,763백만円 (Yahoo 연결, 일본 기준, 2012-09-30 — 2013年3月期 第2四半期決算短信)</t>
        </is>
      </c>
      <c r="AN126" s="41" t="inlineStr">
        <is>
          <t>acq_total_assets와 같음 (편입 전 Yahoo Japan 계열의 정점 = Yahoo Japan 자신). 직전 회계연도말(2012-03-31) 연결 총자산 562,022백만円. 참고: 친회사 ソフトバンク㈱ 총자산 5,038,117백만円·순자산 1,520,781백만円(2012-09-30, Yahoo 공시의 상대방 개요)</t>
        </is>
      </c>
      <c r="AO126" s="41" t="inlineStr">
        <is>
          <t>계산: 0.51 (2,998백만円 ÷ 591,763백만円, 2012-09-30; 자문비 포함 3,006백만円 기준 0.51)</t>
        </is>
      </c>
      <c r="AP126" s="41" t="inlineStr">
        <is>
          <t>계산: 0.60 (2,998백만円 ÷ 자기자본 497,824백만円, 2012-09-30)</t>
        </is>
      </c>
      <c r="AQ126" s="41" t="inlineStr">
        <is>
          <t>계산: 1,614,003,089,140円 (2012-12-06 종가 27,820円 × 자기주식 제외 58,015,927주 = 발행 58,196,528 − 자기 180,601(2012-09-30)). 발행주식 기준 1,619,027,408,960円. 종가는 Yahoo Finance 4689.T 분할조정치 278.2円 × 100(2013-10-01 1:100 분할 역조정)</t>
        </is>
      </c>
      <c r="AR126" s="41" t="inlineStr">
        <is>
          <t>총자산·자기자본·주식수: Yahoo 2013年3月期 第2四半期決算短信(2012-09-30, 연결 일본 기준, 백만円). 거래액: Yahoo 2012-12-07 적시공시. 시가총액: 발표 직전 거래일 2012-12-06 종가(Yahoo Finance 분할 역조정) × 2012-09-30 주식수(9월 말~12월 초 변동 없다고 가정).</t>
        </is>
      </c>
      <c r="AS126" s="41" t="inlineStr">
        <is>
          <t>TSE:4689</t>
        </is>
      </c>
      <c r="AT126" s="41" t="inlineStr">
        <is>
          <t>인수 주체 Yahoo Japan이 당시 東証1部 상장(4689, 현 LINEヤフー 4689). 대상회사 カービュー는 東証マザーズ 상장(2155, 2007-06 상장·2015-03 상장폐지 — Yahoo Finance 시세 없음). 매도자 ソフトバンク㈱(TSE:9984)도 같은 날 공시. NAVER(KRX:035420)는 당시 무관.</t>
        </is>
      </c>
      <c r="AU126" s="41" t="inlineStr">
        <is>
          <t>2012-12-07 Yahoo 적시공시 '株式会社カービューの株式の取得（連結子会社化）に関するお知らせ'와 SoftBank 'Change of Indirect Subsidiary…' 공시(같은 날). 사전 보도는 찾지 못함.</t>
        </is>
      </c>
      <c r="AV126" s="41" t="inlineStr">
        <is>
          <t>1996-09: スカイスポーツ企画㈱(방송사업 목적) 설립; 1999-03-24: Microsoft·SoftBank·Yahoo Japan이 MSN CarPoint 일본판 합작 발표(SoftBank 50%·MS 40%·Yahoo 10%); 1999-10: カーポイント㈱로 상호 변경, 11월 carpoint.ne.jp 개설; 2000-05: 중고차 매입 견적 중개 개시; 2001-01: 브랜드 「カービュー」·carview.co.jp; 2003-07: ㈱カービュー로 상호 변경; 2004-02: tradecarview 개설; 2004-08: SNS 「みんカラ」 개시; 2007-06: 東証マザーズ 상장; 2010-04: 1:2 분할; 2011-03·2012-03: 연결 매출 4,901,697→5,554,376천円, 영업이익 652→589백만円; 2012-09-30: SoftBank 52.2%, Northern Trust(AVFC) 명의 21.5%(추정: Microsoft 보유분 — 2014-10-22 Yahoo 공개매수 공시상 Microsoft 직·간접 보유 2,718,400주(22.20%)와 규모가 같음); 2012-10: 케냐 자회사 설립; 2012-11-30: Yahoo가 東京共同会計事務所 공정성 의견 취득</t>
        </is>
      </c>
      <c r="AW126" s="41" t="inlineStr">
        <is>
          <t>2012-12-17: 32,954주(52.2%) 인도, Yahoo 연결자회사; 2013-02: 경영진 교체(兵頭裕 대표); 2013-06-06: 「Yahoo!自動車」와 carview.co.jp를 「carview!」로 통합(Yahoo 도메인; Yahoo는 2013-03 주요 6개 자동차 사이트 이용자의 73%가 두 사이트 중 하나를 이용했다고 설명 — Impress Watch); 2013-10-01: 1:200 분할; 2014-03: 연결 매출 3,858,664천円(査定仲介 집객 억제), 영업이익 671,927천円 최고치; 2014-10-22: Yahoo 공개매수 발표(N027); 2014-12-15: 결제, 96.65%; 2015-03-20: 東証マザーズ 상장폐지(kabutore: 원인 TOB, 최종 종가 859円); 2015-03-31: Yahoo 100%(잔여주식은 공개매수 공시에 예고된 전부취득조항 방식으로 취득한 것으로 보이나 실행 공시는 미확인); 2018-03: 자본금 100백만円, 총자산 8,130백만円; 2018-10 현재: 대표 三浦由佳, 소재지 千代田区紀尾井町1-3(ヤフー㈱와 같은 주소); 2018-12-04: tradecarview 사업 신설분할·じげん에 매각(취득가 비공개, FY2018/3 해당 사업 매출 758백만円); FY2021/3: 이익잉여금 4,136,739→1,452,349천円(당기순이익과 같음; 추정: 이월 이익잉여금 약 41억円을 친회사에 배당 등으로 분배 — 官報 決算公告 2차 집계); 2022-03-31 현재: ㈱ファブリカコミュニケーションズ(TSE:4193) 筆頭株主(866,000주, 17.15%), 대표 小谷圭太; 2022-07-01: ヤフー㈱에 흡수합병·소멸(보유 ファブリカ 주식은 ヤフー㈱가 승계); 2023-10-01: 존속회사가 LINEヤフー로 통합, carview! 계속 운영</t>
        </is>
      </c>
      <c r="AX126" s="41" t="inlineStr">
        <is>
          <t>확인 안 됨 (Yahoo 2015年3月期 有価証券報告書(IFRS)까지 확인: カービュー 관련 영업권·무형자산 손상 기재 없음. 같은 보고서의 '重要なのれん'은 決済金融事業(16,391백만円)과 マーケティングソリューション事業(10,905백만円)뿐이고 カービュー가 속한 コンシューマ事業은 없음. 추정: 2012 취득가 2,998백만円이 カービュー 연결 순자산(2012-03-31 5,518백만円)×52.2%≈2,880백만円에 가까워 이 거래로 생긴 영업권 자체가 소액. FY2016/3 이후 Yahoo·Z Holdings 有価証券報告書는 확인하지 못함)</t>
        </is>
      </c>
      <c r="AY126" s="41" t="inlineStr">
        <is>
          <t>2015/3期까지만 확인(손상 없음), FY2016/3 이후 확인하지 않음</t>
        </is>
      </c>
      <c r="AZ126" s="41" t="inlineStr">
        <is>
          <t>FY2011/3: 4,901,697천円; FY2012/3: 5,554,376천円 (カービュー 연결)</t>
        </is>
      </c>
      <c r="BA126" s="41" t="inlineStr">
        <is>
          <t>FY2013/3: 4,444,656천円; FY2014/3: 3,858,664천円; 최근 연도: 미확인 (2015-03 상장폐지 후 매출 미공시. 마지막 공시치 FY2015/3 상반기 2,035백만円; 분할 매각된 tradecarview 사업 FY2018/3 758백만円)</t>
        </is>
      </c>
      <c r="BB126" s="41" t="inlineStr">
        <is>
          <t>FY2011/3: 652백만円; FY2012/3: 589백만円 (연결 영업이익, Yahoo 2012-12-07 공시)</t>
        </is>
      </c>
      <c r="BC126" s="41" t="inlineStr">
        <is>
          <t>FY2013/3: 198,236천円; FY2014/3: 671,927천円; 최근 연도: 미확인 (FY2015/3 상반기 영업이익 477백만円이 마지막 공시치. 참고: 官報 決算公告 당기순이익 FY2018/3 764,120천円, FY2021/3 1,452,349천円, FY2022/3 241,404천円 — 2차 집계 사이트)</t>
        </is>
      </c>
      <c r="BD126" s="41" t="inlineStr">
        <is>
          <t>カービュー 연결(일본 기준, 3월 결산): FY2011/3·FY2012/3 매출은 FY2014/3 有価証券報告書 주요 경영지표, 영업이익은 Yahoo 2012-12-07 공시(백만円); FY2013/3·FY2014/3은 FY2014/3 有価証券報告書(千円). FY2015/3 상반기는 Yahoo 2014-10-22 공개매수 공시에 인용된 カービュー 決算短信. 상장폐지 후는 官報 決算公告(별도, 순이익·총자산만)를 catr.jp가 집계한 값. 인수(2012-12-17 인도)가 FY2013/3 중이므로 FY2013/3은 인수 연도(Yahoo 연결 편입 연도)이고 인수 후 첫 완결 연도는 FY2014/3다. FY2015/3 연간 실적은 상장폐지(2015-03-20)로 공시되지 않았다.</t>
        </is>
      </c>
      <c r="BE126" s="41" t="inlineStr">
        <is>
          <t>2014-06-19 カービュー FY2014/3 有価証券報告書: 'ヤフー株式会社との連携…その効果は順調に現れております', 광고사업은 carview! 통합으로 '広告枠及び商品が増加し、収益基盤が拡大'(매출 25.5% 증가); 2014-10-22 Yahoo 공개매수 공시: '対象者の広告事業及びSNS事業に関しては連携効果が出てきております。一方、海外事業及び国内事業については、現状は連携を進めておりません'(부분적 시너지); Yahoo 2012-12-07 공시: 업적 영향 '軽微'. Yahoo 決算説明会 자료에서의 개별 언급은 찾지 못함.; 2013-06-06 Impress Watch(언론 보도): carview! 통합 때 Yahoo는 2013-03 주요 6개 자동차 사이트 이용자 중 '73％の人がYahoo!自動車またはcarview.co.jpを利用していた'고 설명(수치 목표 언급 없음)</t>
        </is>
      </c>
      <c r="BF126" s="40" t="inlineStr">
        <is>
          <t>부분</t>
        </is>
      </c>
      <c r="BG126" s="40" t="inlineStr">
        <is>
          <t>2026-10-26</t>
        </is>
      </c>
    </row>
    <row r="127" ht="72" customHeight="1">
      <c r="A127" s="40" t="inlineStr">
        <is>
          <t>N020</t>
        </is>
      </c>
      <c r="B127" s="40" t="inlineStr">
        <is>
          <t>Naver</t>
        </is>
      </c>
      <c r="C127" s="40" t="inlineStr">
        <is>
          <t>2012-12-12</t>
        </is>
      </c>
      <c r="D127" s="41" t="inlineStr">
        <is>
          <t>CyberAgent FX Inc.</t>
        </is>
      </c>
      <c r="E127" s="40" t="n">
        <v>17</v>
      </c>
      <c r="F127" s="40" t="inlineStr">
        <is>
          <t>True</t>
        </is>
      </c>
      <c r="G127" s="40" t="n"/>
      <c r="H127" s="40" t="inlineStr">
        <is>
          <t>MA①</t>
        </is>
      </c>
      <c r="I127" s="40" t="inlineStr">
        <is>
          <t>MA①</t>
        </is>
      </c>
      <c r="J127" s="40" t="inlineStr">
        <is>
          <t>같음</t>
        </is>
      </c>
      <c r="K127" s="40" t="inlineStr">
        <is>
          <t>없음 (확인)</t>
        </is>
      </c>
      <c r="L127" s="40" t="inlineStr">
        <is>
          <t>일치</t>
        </is>
      </c>
      <c r="M127" s="40" t="inlineStr">
        <is>
          <t>편입 전</t>
        </is>
      </c>
      <c r="N127" s="40" t="inlineStr">
        <is>
          <t>Closed</t>
        </is>
      </c>
      <c r="O127" s="42" t="n">
        <v>252.85</v>
      </c>
      <c r="P127" s="41" t="inlineStr">
        <is>
          <t>LY Corporation (TSE:4689)</t>
        </is>
      </c>
      <c r="Q127" s="41" t="inlineStr">
        <is>
          <t>CyberAgent, Inc. (TSE:4751)</t>
        </is>
      </c>
      <c r="R127" s="41" t="inlineStr">
        <is>
          <t>Yahoo Japan Corporation (TSE:4689) agreed to acquire CyberAgent FX Inc. from CyberAgent Inc. (TSE:4751) for approximately ¥21 billion on December 12, 2012. Yahoo Japan will acquire 0.02 shares representing 100% stake in CyberAgent FX. For the year ended March 31, 2012, CyberAgent FX posted net assets of ¥9.07 billion, total assets of ¥65.99 billion, revenue of ¥8.5 billion, operating income of ¥4.02 billion, ordinary income of ¥3.92 biliion, and net income of ¥2.29 billion. Board of Directors of CyberAgent Inc. resolved the transaction on December 12, 2012. The transaction is subject to approval from authorities. The transaction is expected to close on January 1, 2013. On January 31, 2013, all shares of CyberAgent FX will be transferred. CyberAgent Inc. expects to receive gain of ¥10 billion from the sale.</t>
        </is>
      </c>
      <c r="S127" s="41" t="inlineStr">
        <is>
          <t>Finance &amp; Investment</t>
        </is>
      </c>
      <c r="T127" s="41" t="inlineStr">
        <is>
          <t>Fintech / Payments / Digital Financial Services</t>
        </is>
      </c>
      <c r="U127" s="41" t="inlineStr">
        <is>
          <t>MA-1 그룹이 매수자</t>
        </is>
      </c>
      <c r="V127" s="41" t="inlineStr">
        <is>
          <t>과반 인수(≥50%)</t>
        </is>
      </c>
      <c r="W127" s="41" t="inlineStr">
        <is>
          <t>MA① 경영권 인수</t>
        </is>
      </c>
      <c r="X127" s="41" t="inlineStr">
        <is>
          <t>Yahoo Japan 편입 전</t>
        </is>
      </c>
      <c r="Y127" s="40" t="inlineStr">
        <is>
          <t>False</t>
        </is>
      </c>
      <c r="Z127" s="41" t="inlineStr">
        <is>
          <t>MA① 경영권 인수</t>
        </is>
      </c>
      <c r="AA127" s="41" t="inlineStr">
        <is>
          <t>편입 전 (2012-12-12 발표·2013-01-31 완료 당시 매수자 ヤフー㈱는 소프트뱅크㈱를 친회사로 둔 상장사(有価証券報告書 第18期 '当社の親会社であるソフトバンク株式会社')로 NAVER와 자본관계 없음. Yahoo Japan 계열(Z Holdings)은 2021-03-01 LINE 경영통합 완료로 A홀딩스(소프트뱅크·NAVER 50:50) 산하가 됐고 NAVER는 A홀딩스를 지분법 관계기업으로 처리(2021 사업보고서). 대상 ワイジェイFX는 2021-09-27 GMO 파이낸셜HD에 매각됐으므로 NAVER 쪽 지분법 합작 계열에 속한 기간은 2021-03-01~2021-09-26뿐이고, NAVER 연결 종속회사였던 적은 없음)</t>
        </is>
      </c>
      <c r="AB127" s="41" t="inlineStr">
        <is>
          <t>완료 (2013-01-31)</t>
        </is>
      </c>
      <c r="AC127" s="41" t="inlineStr">
        <is>
          <t>21,000百万円 (サイバーエージェントFX 보통주 16,200주=100% 취득가; デューデリジェンス費用等 31百万円 포함 시 개산 21,031百万円 — ヤフー 적시공시 2012-12-12). 참고: 매도자 CyberAgent 쪽 기록은 연결 売却価額 20,339百万円·関係会社株式売却益 10,341百万円(개별 기준 매각익 19,529百万円; 有価証券報告書 第17期 주석의 前連結会計年度=2013/9期) — 공시 취득가 21,000百万円과 661百万円 차이(가격 조정 여부 미확인). 2013/9期 2Q 설명회 자료에는 반올림값 10,300百万円</t>
        </is>
      </c>
      <c r="AD127" s="41" t="inlineStr">
        <is>
          <t>원자료와 일치 (계산: 21,000百万円 ÷ 83.10円/USD(2012-12-12, Fed H.10) = 252.7백만 달러; 원자료 252.85)</t>
        </is>
      </c>
      <c r="AE127" s="41" t="inlineStr">
        <is>
          <t>2012-12-12</t>
        </is>
      </c>
      <c r="AF127" s="41" t="inlineStr">
        <is>
          <t>기준 분류 유지: 매수자 ヤフー㈱(현 LINEヤフー, 그룹 계보)가 100%를 사서 경영권을 처음 얻음(MA①). 금액·상태도 원자료와 일치. 원자료 설명란 수정 사항: (1) 'expected to close on January 1, 2013'은 적시공시의 株式譲渡日 2013-01-31(予定)과 다르고 실제 완료도 2013-01-31(有価証券報告書 第18期 '平成25年1月31日に…完全子会社化'). (2) '0.02 shares'는 16,200주(0.0162 million)의 반올림 표기. (3) 설명란의 2012/3期 실적(純資産 9.07bn·総資産 65.99bn·営業収益 8.5bn·営業利益 4.02bn·経常利益 3.92bn·純利益 2.29bn)은 적시공시(9,067/65,990/8,498/4,021/3,915/2,289百万円)와 일치. (4) 'CyberAgent expects to receive gain of ¥10 billion'은 CyberAgent 有価証券報告書 第17期 주석의 2013/9期 연결 매각익 10,341百万円(2Q 설명회 자료 10,300百万円)과 부합.</t>
        </is>
      </c>
      <c r="AG127" s="41" t="inlineStr">
        <is>
          <t>묶음 내 관계: N024(2014 KC카드 사업 인수)와 같은 매수자(ヤフー)의 결제·금융 영역 진출 거래로, 이 FX 인수가 Yahoo의 첫 금융업 진출('初めて金融事業に本格参入'). 대상의 이후 경로: 사명 シーエー・キャピタル(2003 설립) → 2006-10 サイバーエージェントFX → 2014-03 ワイジェイFX㈱(브랜드 YJFX!; 회사 '業務及び財産の状況に関する説明書' 平成26年3月期판 沿革 '平成26年3月 ワイジェイFX株式会社に社名変更', 일자 미기재) → 2021-09-27 GMO 파이낸셜HD에 매각되며 '外貨ex byGMO㈱'로 변경. 따라서 원자료 추출 시점(2024-05)에 대상은 NAVER·LY 계열이 아니었음(원자료가 매수자 LY 기준으로 잡힌 것으로 보임). 엑시트 성과: 취득 21,000百万円 → 매각가 28,729百万円(ZHD 有報; GMO 측 공시는 28,824百万円) + 양도 전 Yahoo에 배당 11,000百万円(GMO 공시 '予定'), ZHD 子会社株式売却益 15,022百万円(2022/3期). 편입 전 거래. 조사 한계: 대상 단체 실적 2016/3~2018/3期는 찾지 못함(회사 '業務及び財産の状況に関する説明書' 2016~2018年版은 Wayback에 보관돼 있으나 요청이 429로 막힘; 官報 決算公告는 유료 검색). 2013/3~2015/3期 값은 검토 단계에서 같은 説明書 2014·2015年版(Wayback 보관본)의 손익계산서 1차 값으로 교체했고, 수집 때 쓴 개인 블로그 2차 값(억엔 단위)과 일치함. 이벤트 분석 주의: 발표가 장 마감 후(닛케이 16:02)라 이벤트일은 2012-12-13. 매도자 CyberAgent(4751)는 12/11에 거래량이 전일 2배·종가 +8.9%였으나 사전 보도는 찾지 못함.</t>
        </is>
      </c>
      <c r="AH127" s="41" t="inlineStr">
        <is>
          <t>ヤフー株式会社 (Yahoo Japan Corporation; 東証1部·JASDAQ 상장, 소프트뱅크㈱의 연결자회사 — 현 LINEヤフー㈱, 같은 법인)</t>
        </is>
      </c>
      <c r="AI127" s="41" t="inlineStr">
        <is>
          <t>"決済・金融事業を強化し、当社の新しい事業の柱へ" / "金融事業の中でも成長分野の一つであるFX事業に参入するべく、業界大手のサイバーエージェントFXを完全子会社化することといたしました" / "Yahoo! JAPANユーザーのロイヤリティ向上" (ヤフー 적시공시 2012-12-12) / "Yahoo! JAPANとして初めて金融事業に本格参入。金融事業を新しい事業の柱へ" (보도자료 2012-12-12)</t>
        </is>
      </c>
      <c r="AJ127" s="41" t="inlineStr">
        <is>
          <t>인터넷 포털·광고 중심 — 2012/3期 연결 매출 302,088百万円 중 외부고객 매출 マーケティングソリューション事業(광고 등) 194,104 / コンシューマ事業(e커머스·회원) 98,986 / その他(決済関連事業等) 8,997百万円; 제품별 広告 165,668·コマース 56,886·会員サービス 37,364·その他 42,170百万円 (有価証券報告書 第18期 세그먼트 정보의 前連結会計年度, 일본기준)</t>
        </is>
      </c>
      <c r="AK127" s="41" t="inlineStr">
        <is>
          <t>비핵심</t>
        </is>
      </c>
      <c r="AL127" s="41" t="inlineStr">
        <is>
          <t>대상은 FX(외국환증거금거래) 금융상품거래업자. 야후는 Yahoo!ウォレット 등 결제는 했으나 금융업은 처음('金融事業に本格参入するのは初めて')이어서 비핵심(새 영역 진입)으로 판정. 다만 Yahoo!プレミアム 회원 특전·Yahoo!ポイント 연계·집객력 활용을 시너지로 내세워 고객군은 겹친다(인접 요소). 인수 후 세그먼트는 その他(決済・金融関連) → 2018/3期(第23期, 2017-04 시작 회계연도)부터 コマース事業. 그룹 정점 기준: 거래 당시 NAVER와 무관(편입 전); NAVER 본체도 FX 사업 경험 없음 → 비핵심.</t>
        </is>
      </c>
      <c r="AM127" s="41" t="inlineStr">
        <is>
          <t>562,022百万円 (2012-03-31, Yahoo Japan 연결 総資産額, 일본기준; 발표 직전 분기말 2012-09-30은 591,763百万円)</t>
        </is>
      </c>
      <c r="AN127" s="41" t="inlineStr">
        <is>
          <t>acq_total_assets와 같음 (편입 전 Yahoo Japan 계열의 정점 = Yahoo Japan 자신)</t>
        </is>
      </c>
      <c r="AO127" s="41" t="inlineStr">
        <is>
          <t>계산: 3.74 (21,000百万円 ÷ 2012-03-31 연결 総資産 562,022百万円; 2012-09-30 기준이면 3.55)</t>
        </is>
      </c>
      <c r="AP127" s="41" t="inlineStr">
        <is>
          <t>계산: 4.51 (21,000百万円 ÷ 2012-03-31 연결 自己資本 465,210百万円 = 純資産 468,300 − 新株予約権 749 − 少数株主持分 2,341; 2012-09-30 純資産 501,002 기준이면 4.19)</t>
        </is>
      </c>
      <c r="AQ127" s="41" t="inlineStr">
        <is>
          <t>계산: 1,640,695,166,600円 (2012-12-11 종가 28,280円 × 유통주식 58,016,095주 = 발행 58,196,528 − 자기주식 180,433(2012-09-30). 종가는 Yahoo Finance 분할조정 종가 282.8円에 2013-09 1:100 분할(권리락 2013-09-26)을 역조정(×100); 발행주식 기준이면 1,645,797,811,840円)</t>
        </is>
      </c>
      <c r="AR127" s="41" t="inlineStr">
        <is>
          <t>총자산·순자산: 有価証券報告書 第17期(2012/3期, 연결, 일본기준)과 第18期 2Q 四半期報告書(2012-09-30). 주식수: 같은 四半期報告書(발행 58,196,528주, 자기주식 180,433주; 12/11까지 변동 없다고 가정). 종가: Yahoo Finance 일별(4689.T). 거래액 분자는 주식 취득가 21,000百万円(DD비용 제외). 환율: Fed H.10 2012-12-12 83.10円/USD.</t>
        </is>
      </c>
      <c r="AS127" s="41" t="inlineStr">
        <is>
          <t>TSE:4689</t>
        </is>
      </c>
      <c r="AT127" s="41" t="inlineStr">
        <is>
          <t>인수 주체 ヤフー㈱ 자체가 상장사(東証1部·JASDAQ, 현 LINEヤフー 같은 코드). 대상 サイバーエージェントFX는 비상장(CyberAgent 100%). 매도자 CyberAgent(TSE:4751, 당시 東証マザーズ)도 상장사라 매도자 반응 분석 가능. 발표는 장 마감 후(닛케이 16:02) → 이벤트일 2012-12-13. 4689 종가(분할 역조정): 12/11 28,280 → 12/12 28,130 → 12/13 27,950円.</t>
        </is>
      </c>
      <c r="AU127" s="41" t="inlineStr">
        <is>
          <t>2012-12-12 장 마감 후 ヤフー 적시공시 '株式会社サイバーエージェントFXの株式の取得（子会社化）に関するお知らせ'·보도자료, 같은 날 닛케이(16:02)·INTERNET Watch(16:39) 보도. 사전 보도·조회공시는 찾지 못함.</t>
        </is>
      </c>
      <c r="AV127" s="41" t="inlineStr">
        <is>
          <t>2003-09: ㈱シーエー・キャピタル로 설립(자본금 1억엔), 2003-11 店頭FX '外貨ex' 서비스 개시; 2006-10: ㈱サイバーエージェントFX로 상호 변경(인수 발표 시점 CyberAgent 100% 자회사); 2007-09: 제1종 금융상품거래업 등록; 2009-10: iPhone 거래앱 'iPhone Cymo' 출시; 2010-03: 거래소 FX 'くりっく365' 서비스 개시; 2011-02: Android판 출시(스마트폰 툴이 강점); 2010/3期~2012/3期: 営業収益 6,734→7,002→8,498百万円, 営業利益 3,480→2,931→4,021百万円, 総資産 29,527→44,567→65,990百万円, 純資産 5,107→6,777→9,067百万円; 2012-12: 매도자 CyberAgent는 Ameba·인터넷광고·소셜게임·투자육성으로 사업을 좁히는 '선택과 집중' 차원에서 매각(M&amp;A Capital Partners 보도); 인수 배경: Yahoo는 결제(Yahoo!ウォレット) 중심이던 결제·금융을 '新しい事業の柱'로 키우기로 하고 FX를 첫 진입 분야로 선택</t>
        </is>
      </c>
      <c r="AW127" s="41" t="inlineStr">
        <is>
          <t>2013-01-31: 100% 취득·연결자회사화(2013/3期 연결 부채 증가의 주요인, 세그먼트 その他), 같은 달 대표이사에 伊藤雅仁 취임; 2013-04-25: 2012년도 결산 'その他 +111.9% FX事業の開始'; 2013-07: 본사를 미나토구 아카사카(미드타운 타워)로 이전; 2013-09: 店頭 통화옵션 'オプトレ！' 개시; 2014-01-29: 2013년도 3Q 'その他 +70.9% FX事業好調'; 2014-02: 영국 100% 자회사 Gulliver FX Limited 영업 개시; 2014-03-02: 거래소 FX 'くりっく365' 사업을 흡수분할로 インヴァスト証券에 승계(선택과 집중); 2014-03: 사명 ワイジェイFX㈱(브랜드 YJFX!)로 변경(일자 미기재); 2014/3期: 売上高 8,599·営業利益 4,148百万円; 2015/3期: IFRS 전환, 決済金融事業 のれん 8,036百万円(2014-03-31) 표시; 2015/3期: 売上高 9,117·営業利益 4,160百万円으로 과거 최고였으나 영국 자회사 조기 철수 결의로 関係会社株式評価損 823百万円 계상(当期純利益 1,932百万円, 전기 대비 21.7% 감소), 2015-03 'MT4' 서비스 종료; 2018/3期(第23期): 決済金融 관련 서비스를 その他에서 コマース事業 세그먼트로 통합; 2019/3期~2021/3期: 営業収益 7,747→8,525→9,783百万円, 営業利益 1,999→2,581→2,779百万円; 2019-10-01: 상장법인 ヤフー㈱가 Zホールディングス㈱로 상호 변경·지주회사 전환(사업은 신설 ヤフー㈱로 이전; 2021년 매도인은 이 신설 ヤフー㈱, Zホールディングス中間㈱ 100%); 2020-07-29/31: ZHD 금융사 'PayPay' 브랜드 통일 방침에 따라 'PayPay FX㈱'로 상호 변경을 결의(주총 승인 조건)했으나 실행되지 않음(2021-05 매각 공시까지 ワイジェイFX); 2021-03-01: Z Holdings–LINE 경영통합 완료(A홀딩스 산하); 2021-05-25/28: GMO 파이낸셜HD가 전 주식 취득 결의·계약(취득가 28,824百万円, 양도 전 Yahoo에 11,000百万円 배당 예정); 2021-09-27: 매각 완료·사명 '外貨ex byGMO㈱'·결산기 12월로 변경, ZHD는 '注力すべき事業へのフォーカス'의 일환으로 설명; 2022/3期: ZHD 子会社株式売却益 15,022百万円(譲渡価格 28,729百万円) 계상</t>
        </is>
      </c>
      <c r="AX127" s="41" t="inlineStr">
        <is>
          <t>확인 안 됨 (Yahoo/ZHD 有価証券報告書 第18期(2013/3)~第27期(2022/3)의 減損損失·のれん 주석 확인: 손상은 アスクル 물류센터·シナジーマーケティング(2019/3期), LINE 리스 사용권자산(2021/3期), 出前館 지분법투자(2022/3期) 등으로 FX 관련 없음. 일본기준 시기 のれん 상각은 손상과 별개. IFRS 決済金融事業 のれん은 매각 때까지 손상 없이 유지됐고, 매각 시 子会社株式売却益 15,022百万円 계상. 다만 第24期(2019/3期) 有報는 FX·카드 のれん이 배분된 '決済金融' CGU(のれん 16,437百万円)에 대해 '税引前割引率が約１%上昇した場合に回収可能価額と帳簿価額が等しくなる可能性' 공시 — 손상 여유가 얇았던 해이며 第23期·第26期에는 같은 문구 없음)</t>
        </is>
      </c>
      <c r="AY127" s="41" t="inlineStr">
        <is>
          <t>Yahoo/ZHD 有報 2013/3~2022/3期 FX 관련 감손 없음, 2021 매각</t>
        </is>
      </c>
      <c r="AZ127" s="41" t="inlineStr">
        <is>
          <t>2011/3期: 7,002百万円; 2012/3期: 8,498百万円 (営業収益)</t>
        </is>
      </c>
      <c r="BA127" s="41" t="inlineStr">
        <is>
          <t>2013/3期(인수일 포함 연도): 7,970,754千円; 2014/3期: 8,599,458千円; 2015/3期: 9,117,309千円 (売上高=営業収益); 최근(Yahoo 보유 마지막 회계연도) 2021/3期: 9,783百万円 (참고 2019/3期 7,747, 2020/3期 8,525百万円; 2016/3~2018/3期 미확인)</t>
        </is>
      </c>
      <c r="BB127" s="41" t="inlineStr">
        <is>
          <t>2011/3期: 2,931百万円; 2012/3期: 4,021百万円</t>
        </is>
      </c>
      <c r="BC127" s="41" t="inlineStr">
        <is>
          <t>2013/3期: 4,027,304千円; 2014/3期: 4,147,607千円; 2015/3期: 4,159,763千円; 최근 2021/3期: 2,779百万円 (참고 2019/3期 1,999, 2020/3期 2,581百万円; 2016/3~2018/3期 미확인)</t>
        </is>
      </c>
      <c r="BD127" s="41" t="inlineStr">
        <is>
          <t>대상 단체(별도), 일본기준, 3월 결산. 인수 전 2011/3·2012/3期: ヤフー 적시공시 2012-12-12 '最近3年間の経営成績及び財政状態'(営業収益·営業利益, 百万円). 2013/3~2015/3期: ワイジェイFX '業務及び財産の状況に関する説明書'(金融商品取引法 46条の4 법정 공시) 平成26年3月期판(손익계산서 第11·12期)과 平成27年3月期판(第12·13期), 단위 千円 — 회사 사이트 원본(www.yjfx.jp/profile/imgs/disclosure_2014.pdf, disclosure_2015.pdf)의 Wayback 보관본. 손익계산서의 '売上高'는 같은 문서 지표표의 '営業収益'과 같은 값. 2019/3~2021/3期: GMO 파이낸셜HD 적시공시 2021-05-25 '最近3年間の経営成績'(百万円). 2016/3~2018/3期는 찾지 못함(같은 説明書 2016~2018年版은 Wayback 요청이 429로 막힘; Yahoo 연결 세그먼트에서도 분리 공시 없음).</t>
        </is>
      </c>
      <c r="BE127" s="41" t="inlineStr">
        <is>
          <t>2013-04-25 Yahoo 2012년도 결산설명회: 'その他 +111.9% FX事業の開始', 비용 증가 요인으로 '(株)サイバーエージェントFXの株式取得による無形固定資産の増加'·のれん償却; 2014-01-29 2013년도 3Q 설명회: 'その他 +70.9% FX事業好調'(eコマース取扱高에는 'FX事業の取扱高は含まれておりません'); 2021-11-02 ZHD 2021년도 2Q 설명회: PMI 진척 중 '注力すべき事業へのフォーカス'로 'ワイジェイFXの売却完了', 영업이익 증가 요인 'ワイジェイFX(株)の譲渡に伴う子会社株式売却益'</t>
        </is>
      </c>
      <c r="BF127" s="40" t="inlineStr">
        <is>
          <t>완료</t>
        </is>
      </c>
      <c r="BG127" s="40" t="inlineStr">
        <is>
          <t>2026-10-26</t>
        </is>
      </c>
    </row>
    <row r="128" ht="72" customHeight="1">
      <c r="A128" s="40" t="inlineStr">
        <is>
          <t>N021</t>
        </is>
      </c>
      <c r="B128" s="40" t="inlineStr">
        <is>
          <t>Naver</t>
        </is>
      </c>
      <c r="C128" s="40" t="inlineStr">
        <is>
          <t>2013-02-28</t>
        </is>
      </c>
      <c r="D128" s="41" t="inlineStr">
        <is>
          <t>Brain Pub</t>
        </is>
      </c>
      <c r="E128" s="40" t="n">
        <v>137</v>
      </c>
      <c r="F128" s="40" t="inlineStr">
        <is>
          <t>False</t>
        </is>
      </c>
      <c r="G128" s="40" t="n"/>
      <c r="H128" s="40" t="inlineStr">
        <is>
          <t>MA①</t>
        </is>
      </c>
      <c r="I128" s="40" t="inlineStr">
        <is>
          <t>MA①</t>
        </is>
      </c>
      <c r="J128" s="40" t="inlineStr">
        <is>
          <t>같음</t>
        </is>
      </c>
      <c r="K128" s="40" t="inlineStr">
        <is>
          <t>있음</t>
        </is>
      </c>
      <c r="L128" s="40" t="inlineStr">
        <is>
          <t>일치</t>
        </is>
      </c>
      <c r="M128" s="40" t="inlineStr">
        <is>
          <t>편입 후</t>
        </is>
      </c>
      <c r="N128" s="40" t="inlineStr">
        <is>
          <t>Closed</t>
        </is>
      </c>
      <c r="O128" s="42" t="n">
        <v>3.22</v>
      </c>
      <c r="P128" s="41" t="inlineStr">
        <is>
          <t>NAVER Corporation (KOSE:A035420)</t>
        </is>
      </c>
      <c r="Q128" s="41" t="inlineStr">
        <is>
          <t>-</t>
        </is>
      </c>
      <c r="R128" s="41" t="inlineStr">
        <is>
          <t>NHN Corporation (KOSE:A035420) acquired Brain Pub for KRW 3.5 billion on February 28, 2013. Brain Pub reported total assets of KRW 424.49 million, total liabilities of KRW 84.49 million and total stockholders’ equity of KRW 339.99 million as of September 30, 2012.</t>
        </is>
      </c>
      <c r="S128" s="41" t="inlineStr">
        <is>
          <t>Content Production &amp; Investment</t>
        </is>
      </c>
      <c r="T128" s="41" t="inlineStr">
        <is>
          <t>Journalism / Publishing</t>
        </is>
      </c>
      <c r="U128" s="41" t="inlineStr">
        <is>
          <t>MA-1 그룹이 매수자</t>
        </is>
      </c>
      <c r="V128" s="41" t="inlineStr">
        <is>
          <t>지분율 미기재(대개 100%·사업양수)</t>
        </is>
      </c>
      <c r="W128" s="41" t="inlineStr">
        <is>
          <t>MA① 경영권 인수</t>
        </is>
      </c>
      <c r="X128" s="41" t="n"/>
      <c r="Y128" s="40" t="inlineStr">
        <is>
          <t>False</t>
        </is>
      </c>
      <c r="Z128" s="41" t="inlineStr">
        <is>
          <t>MA① 경영권 인수</t>
        </is>
      </c>
      <c r="AA128" s="41" t="inlineStr">
        <is>
          <t>편입 후 (매수자 엔에이치엔㈜는 현 NAVER㈜ 법인 자신, 그룹 지배회사)</t>
        </is>
      </c>
      <c r="AB128" s="41" t="inlineStr">
        <is>
          <t>완료 (2013-02-28 지분 100% 취득)</t>
        </is>
      </c>
      <c r="AC128" s="41" t="inlineStr">
        <is>
          <t>3,500,000,000원 (지분 100%, 1,000주)</t>
        </is>
      </c>
      <c r="AD128" s="41" t="inlineStr">
        <is>
          <t>원자료와 일치 (원자료 3.22는 3,500백만원에 묵시 환율 약 1,087원/달러 적용값)</t>
        </is>
      </c>
      <c r="AE128" s="41" t="inlineStr">
        <is>
          <t>2012-11-09</t>
        </is>
      </c>
      <c r="AF128" s="41" t="inlineStr">
        <is>
          <t>기준 분류 유지: NHN이 브레인펍 지분 100%를 35억원에 직접 취득해 경영권을 처음 얻음(이사회 의안·별도감사보고서·연결 사업결합 주석으로 확인). 금액·상태도 원자료와 같음</t>
        </is>
      </c>
      <c r="AG128" s="41" t="inlineStr">
        <is>
          <t>원자료 설명란의 2012-09-30 재무(총자산 424.49백만원, 자본 339.99백만원)는 Capital IQ 기록으로 원문 미확인. 연결 사업결합 주석의 취득일 순자산 공정가치 340,594천원과는 부합. 인수 대가 3,500백만원 중 영업권 3,159,406천원(약 90%)으로 사실상 인력·기술 확보형 인수였고, 2014·2015년 영업권과 투자주식이 대부분 손상됨. 같은 날(2013-02-28) NHN은 모바일 신설법인 캠프모바일㈜와 라인플러스㈜를 출자 설립했다. 출자목적 문구의 '네이버런처'가 구체적으로 어떤 제품인지, 브레인펍의 대표 앱이 무엇인지는 공시·웹 검색으로 확인하지 못함. 브레인펍은 DART 고유번호가 없어(외부감사 대상 아니었던 것으로 보임, 추정) 인수 전 실적은 미확인. 2016년 아이커넥트 흡수합병의 정확한 날짜와 그 전 NAVER→캠프모바일 지분 이전 여부는 확인 못 함.</t>
        </is>
      </c>
      <c r="AH128" s="41" t="inlineStr">
        <is>
          <t>엔에이치엔㈜(NHN Corporation, 현 NAVER㈜; 그룹 지배회사)</t>
        </is>
      </c>
      <c r="AI128" s="41" t="inlineStr">
        <is>
          <t>"네이버런처의 성공적 시장진입 위한 전략적 투자" (2013 사업보고서 타법인출자현황 출자목적) / "스마트폰 어플리케이션 개발능력을 향상시키기 위하여" (2013 별도감사보고서 주석) / "모바일 서비스 활성화를 위해 엔에이치엔㈜가 100% 지분을 인수한 회사" (2013 사업보고서 계열회사 변동)</t>
        </is>
      </c>
      <c r="AJ128" s="41" t="inlineStr">
        <is>
          <t>인터넷 포털(네이버) 광고와 온라인게임(한게임). 2012 연결 매출 2,389,324백만원 중 검색광고 1,206,492(50.5%), 디스플레이광고 346,654(14.5%), 온라인게임 608,448(25.5%), 기타 227,730(9.5%) (2012 사업보고서 사업부문별 현황, K-IFRS 연결)</t>
        </is>
      </c>
      <c r="AK128" s="41" t="inlineStr">
        <is>
          <t>인접</t>
        </is>
      </c>
      <c r="AL128" s="41" t="inlineStr">
        <is>
          <t>대상은 스마트폰 앱(런처) 개발사로, 모바일에서 네이버 서비스로 들어오는 진입점을 확보하려는 투자다. 포털 광고 사업과 같은 고객군(네이버 이용자)에 붙은 모바일 접점 영역이다. 인수 주체가 그룹 정점(NAVER)이므로 정점 기준 판단도 같다</t>
        </is>
      </c>
      <c r="AM128" s="41" t="inlineStr">
        <is>
          <t>1,984,793백만원 (엔에이치엔㈜ 별도, 2011-12-31, K-IFRS; 같은 날 연결 2,372,705백만원)</t>
        </is>
      </c>
      <c r="AN128" s="41" t="inlineStr">
        <is>
          <t>acq_total_assets와 같음 (연결 기준 2,372,705백만원, 2011-12-31)</t>
        </is>
      </c>
      <c r="AO128" s="41" t="inlineStr">
        <is>
          <t>계산: 0.1763 (3,500백만원 ÷ 별도 총자산 1,984,793백만원, 2011-12-31). 연결 기준 0.1475</t>
        </is>
      </c>
      <c r="AP128" s="41" t="inlineStr">
        <is>
          <t>계산: 0.2193 (3,500백만원 ÷ 별도 자본총계 1,595,745백만원, 2011-12-31). 연결 기준 0.2218</t>
        </is>
      </c>
      <c r="AQ128" s="41" t="inlineStr">
        <is>
          <t>계산: 12,513,203,040,000원 (2012-11-08 종가 260,000원 × 발행주식총수 48,127,704주)</t>
        </is>
      </c>
      <c r="AR128" s="41" t="inlineStr">
        <is>
          <t>총자산·자본: 2012 사업보고서(20130401002241) 요약재무(별도·연결, 백만원). 주식수: 같은 보고서 주식의 총수(2012-12-31 48,127,704주, 기중 변동 없음). 종가: Yahoo Finance 035420.KS 조정 종가 63,737.52원 × 환산계수 4.07923 = 260,000원(계수는 2012-11 월간 최고·최저 종가 265,500/236,000원과 Yahoo 월간 범위 비율로 산출, 두 비율 일치)</t>
        </is>
      </c>
      <c r="AS128" s="41" t="inlineStr">
        <is>
          <t>KRX:035420</t>
        </is>
      </c>
      <c r="AT128" s="41" t="inlineStr">
        <is>
          <t>인수 주체 엔에이치엔㈜(현 NAVER㈜)가 유가증권시장 상장사. 대상회사 브레인펍은 비상장. 이사회 결의(2012-11-09)는 당시 별도 공시되지 않음(2012 3분기보고서 2012-11-28에도 기재 없음)</t>
        </is>
      </c>
      <c r="AU128" s="41" t="inlineStr">
        <is>
          <t>2013-04-01 DART 2012 사업보고서(2012-11-09 이사회 '스마트폰 어플리케이션 개발사 인수의 건 - 법인명: 브레인펍(주) - 인수금액: 35억원(100%)'과 2013-02-28 계열 편입 기재). 그 전 보도는 웹 검색으로 찾지 못함</t>
        </is>
      </c>
      <c r="AV128" s="41" t="inlineStr">
        <is>
          <t>2011-11-17: ㈜브레인펍 설립(대전 중구; NAVER 사업보고서 종속회사 표 설립일 2011-11-17/2011-11-18로 표기가 엇갈림); 2012-11-09: NHN 이사회 인수 가결(35억원, 100%); 2013-02-07: NHN 컨퍼런스콜에서 모바일 신설법인 캠프모바일·라인플러스 설립 발표(브레인펍 언급 없음)</t>
        </is>
      </c>
      <c r="AW128" s="41" t="inlineStr">
        <is>
          <t>2013-02-28: 지분 100%(1,000주) 3,500백만원 취득, 순자산 공정가치 340,594천원·영업권 3,159,406천원 인식, 같은 날 캠프모바일 설립; 2013: 매출 529,734천원·순이익 91,828천원; 2014: 영업권 손상(브레인펍 CGU 회수가능액 1,397백만원), NAVER 별도 투자주식 손상 1,728백만원, 매출 424,966천원·순손실 166,329천원; 2015: 본점 경기도 성남시 분당구로 이전, 영업권 추가 손상(회수가능액 219백만원), 별도 투자주식 손상 1,418백만원(장부 353백만원); 2016: 캠프모바일의 종속기업 아이커넥트㈜에 흡수합병돼 소멸; 2018-02-01: 아이커넥트는 오지큐㈜에, 캠프모바일은 NAVER㈜에 각각 흡수합병</t>
        </is>
      </c>
      <c r="AX128" s="41" t="inlineStr">
        <is>
          <t>있음 (연결 영업권: 2014년 브레인펍·디바인인터랙티브·아이커넥트·퀵켓 CGU 합계 4,909백만원 손상, 브레인펍 회수가능액 1,397백만원 — 2014 사업보고서; 2015년 브레인펍·퀵켓·위트스튜디오·MIXRADIO CGU 합계 31,214백만원 손상, 브레인펍 회수가능액 219백만원 — 2015 사업보고서. 브레인펍 단독 금액은 공시 안 됨. NAVER 별도 투자주식: 2014 1,728백만원, 2015 1,418백만원, 사유 '지속적인 영업손실로 인하여 장부금액이 회수가능액을 초과' — 2015·2016 사업보고서)</t>
        </is>
      </c>
      <c r="AY128" s="41" t="inlineStr">
        <is>
          <t>수집·검토 기록에 인수 뒤 손상이 적혀 있음</t>
        </is>
      </c>
      <c r="AZ128" s="41" t="inlineStr">
        <is>
          <t>미확인</t>
        </is>
      </c>
      <c r="BA128" s="41" t="inlineStr">
        <is>
          <t>2013: 529,734천원; 2014: 424,966천원; 최근(2015): 매출 미확인(총자산 262백만원만 확인), 2016 아이커넥트에 합병돼 별도 실적 없음</t>
        </is>
      </c>
      <c r="BB128" s="41" t="inlineStr">
        <is>
          <t>미확인</t>
        </is>
      </c>
      <c r="BC128" s="41" t="inlineStr">
        <is>
          <t>영업이익 미확인. 당기순손익으로 대신: 2013: 91,828천원; 2014: (166,329)천원; 2015: -202백만원</t>
        </is>
      </c>
      <c r="BD128" s="41" t="inlineStr">
        <is>
          <t>2013·2014: NAVER 연결재무제표 주석 '종속기업 요약 재무정보'(K-IFRS, 12월 결산, 천원; 2013 연결감사보고서와 2014 사업보고서). 2015: NAVER 2015 사업보고서 타법인출자현황의 '최근사업연도 재무현황'(총자산·당기순손익, 백만원). 주석 표에 영업이익이 없음. 인수 전(2011·2012)은 외부감사 자료가 없어 미확인</t>
        </is>
      </c>
      <c r="BE128" s="41" t="inlineStr">
        <is>
          <t>대상 직접 언급 찾지 못함. 간접 맥락: 2013-02-07 NHN 컨퍼런스콜에서 "캠프모바일은 기존의 네이버 서비스에서 벗어나 다양한 모바일 사업을 펼쳐나가게 된다"고 설명(뉴스토마토 2013-02-07 기사 재인용)</t>
        </is>
      </c>
      <c r="BF128" s="40" t="inlineStr">
        <is>
          <t>부분</t>
        </is>
      </c>
      <c r="BG128" s="40" t="inlineStr">
        <is>
          <t>2026-10-31</t>
        </is>
      </c>
    </row>
    <row r="129" ht="72" customHeight="1">
      <c r="A129" s="40" t="inlineStr">
        <is>
          <t>N022</t>
        </is>
      </c>
      <c r="B129" s="40" t="inlineStr">
        <is>
          <t>Naver</t>
        </is>
      </c>
      <c r="C129" s="40" t="inlineStr">
        <is>
          <t>2013-05-17</t>
        </is>
      </c>
      <c r="D129" s="41" t="inlineStr">
        <is>
          <t>Satsuma Ebisu-do Co., Ltd</t>
        </is>
      </c>
      <c r="E129" s="40" t="n">
        <v>110</v>
      </c>
      <c r="F129" s="40" t="inlineStr">
        <is>
          <t>False</t>
        </is>
      </c>
      <c r="G129" s="40" t="n"/>
      <c r="H129" s="40" t="inlineStr">
        <is>
          <t>MA①</t>
        </is>
      </c>
      <c r="I129" s="40" t="inlineStr">
        <is>
          <t>MA①</t>
        </is>
      </c>
      <c r="J129" s="40" t="inlineStr">
        <is>
          <t>같음</t>
        </is>
      </c>
      <c r="K129" s="40" t="inlineStr">
        <is>
          <t>없음 (확인)</t>
        </is>
      </c>
      <c r="L129" s="40" t="inlineStr">
        <is>
          <t>일치</t>
        </is>
      </c>
      <c r="M129" s="40" t="inlineStr">
        <is>
          <t>편입 전</t>
        </is>
      </c>
      <c r="N129" s="40" t="inlineStr">
        <is>
          <t>Closed</t>
        </is>
      </c>
      <c r="O129" s="42" t="n">
        <v>7.33</v>
      </c>
      <c r="P129" s="41" t="inlineStr">
        <is>
          <t>Demae-Can Co.,Ltd (TSE:2484)</t>
        </is>
      </c>
      <c r="Q129" s="41" t="inlineStr">
        <is>
          <t>-</t>
        </is>
      </c>
      <c r="R129" s="41" t="inlineStr">
        <is>
          <t>Yume no Machi Souzou Iinkai Co., Ltd. (JASDAQ:2484) acquired Satsuma Ebisu-do Co., Ltd from Takayo Matsumoto and other sellers for approximately ¥760 million in cash on May 17, 2013. Yume no Machi Souzou Iinkai Co., Ltd. acquired 160 shares. Takayo Matsumoto sold its 140 shares. Following the completion of the deal, Yume no Machi Souzou Iinkai Co., Ltd. will operate Satsuma Ebisu-do Co., Ltd as its subsidiary. For the year ending April 2012, Satsuma Ebisu-do Co., Ltd had net assets of ¥263.44 million, total assets of ¥573.58 million, sales of ¥1.93 billion, operating income of ¥70.41 million, recurring income of ¥72.47 million, and current net income of ¥42.79 million. The Board of Directors of Yume no Machi Souzou passed a resolution for the transaction on May 17, 2013. An amount of ¥25 million will be paid as advisory fee.</t>
        </is>
      </c>
      <c r="S129" s="41" t="inlineStr">
        <is>
          <t>Commerce &amp; Marketing</t>
        </is>
      </c>
      <c r="T129" s="41" t="inlineStr">
        <is>
          <t>E-commerce / Marketplace</t>
        </is>
      </c>
      <c r="U129" s="41" t="inlineStr">
        <is>
          <t>MA-1 그룹이 매수자</t>
        </is>
      </c>
      <c r="V129" s="41" t="inlineStr">
        <is>
          <t>지분율 미기재(대개 100%·사업양수)</t>
        </is>
      </c>
      <c r="W129" s="41" t="inlineStr">
        <is>
          <t>MA① 경영권 인수</t>
        </is>
      </c>
      <c r="X129" s="41" t="n"/>
      <c r="Y129" s="40" t="inlineStr">
        <is>
          <t>False</t>
        </is>
      </c>
      <c r="Z129" s="41" t="inlineStr">
        <is>
          <t>MA① 경영권 인수</t>
        </is>
      </c>
      <c r="AA129" s="41" t="inlineStr">
        <is>
          <t>편입 전 (거래 2013-05-17 당시 매수자 夢の街創造委員会(현 ㈱出前館)는 NAVER·LINE과 자본관계가 없는 JASDAQ 상장사였고 筆頭株主는 カルチュア・コンビニエンス・クラブ㈱(CCC, 31.74%, その他の関係会社)였다. LINE의 첫 지분 취득은 2016-10(N033, 지분법), NAVER 연결 편입은 2020-04-24(LINE·未来Fund 제3자배정 인수; NAVER 2020 사업보고서 사업결합 주석·종속기업 명단)부터 2021-03 경영통합으로 연결 제외될 때까지뿐이다.)</t>
        </is>
      </c>
      <c r="AB129" s="41" t="inlineStr">
        <is>
          <t>완료 (2013-05-17; 이사회 결의·주식양도계약 체결·주식 인도가 모두 같은 날, 有価証券報告書 기업결합일 2013-05-17)</t>
        </is>
      </c>
      <c r="AC129" s="41" t="inlineStr">
        <is>
          <t>755,000,000円 (주식 대가, 현금. 자문비용 포함 취득원가 783,650천円 — FY2013/8 有価証券報告書 기업결합 주석. 발표 시 개산 합계 780백만円, 자금은 '自己資金及び金融機関からの借入')</t>
        </is>
      </c>
      <c r="AD129" s="41" t="inlineStr">
        <is>
          <t>원자료와 일치 (755백만円 ÷ 102.98円/달러(2013-05-17, FRB H.10 DEXJPUS) = 7.33)</t>
        </is>
      </c>
      <c r="AE129" s="41" t="inlineStr">
        <is>
          <t>2013-05-17</t>
        </is>
      </c>
      <c r="AF129" s="41" t="inlineStr">
        <is>
          <t>기준 분류 유지: 발행주식 160주 전부(의결권 100.0%)를 현금으로 사서 경영권을 처음 얻은 거래(기업결합 주석 '取得した議決権比率 100.0％'). 원자료 보완: sellers가 '-'로 비어 있으나 공시상 매도자는 松元孝代(140주, 87.5%, 대표이사)와 藤根力(대표이사) 2명이다(추정: 나머지 20주는 藤根力 보유). 설명란의 자문료 25백만円은 발표 시 개산치이고 확정 직접비용은 28,650천円.</t>
        </is>
      </c>
      <c r="AG129" s="41" t="inlineStr">
        <is>
          <t>같은 묶음 N023(ZEN, 2013-12)과 함께 夢の街가 2013년에 한 다각화 인수다. 夢の街 자체는 N007(2007 Yahoo Japan TOB)·N013(2009 Yahoo Japan→CCC 지분 매각)·N033(2016 LINE 20% 취득)의 대상회사. 편입 전 거래: 거래 당시 매수자는 NAVER 계보와 무관했다. 추출 시점(2024-05) 出前館은 LINEヤフー 37.4%·NAVER 25.0%(NAVER J.Hub→未来Fund 경유 16.6% 포함)가 その他の関係会社인 지분법 관계로, NAVER·LY 어느 쪽의 연결 종속회사도 아니다(出前館 FY2024/8 有価証券報告書 関係会社の状況) — Capital IQ의 '자회사' 추출 기준과 어긋날 수 있다. 薩摩恵比寿堂은 2021-05-01 ㈱出前館コミュニケーションズ로 사명을 바꿨고, 2022-06-30 통신판매사업을 양도(사업양도 수입 238,956천円, 사업양도이익 129,627천円)했으며, 법인은 2025-08-31 현재 出前館의 100% 연결자회사로 남아 있다. 양도처는 有報에 없어 미확인. 조사 한계: 薩摩恵比寿堂의 인수 직전 사업연도(FY2013/4) 실적은 공시되지 않았다.</t>
        </is>
      </c>
      <c r="AH129" s="41" t="inlineStr">
        <is>
          <t>夢の街創造委員会株式会社(현 ㈱出前館; 당시 大阪証券取引所 JASDAQ 상장 독립회사, CCC 31.74% 보유의 その他の関係会社 관계. NAVER·Yahoo Japan 그룹 밖)</t>
        </is>
      </c>
      <c r="AI129" s="41" t="inlineStr">
        <is>
          <t>"当社が有する加盟店とのネットワーク、ウェブマーケティングのノウハウ、株式会社薩摩恵比寿堂が有するコールセンター基盤、通販マーケティングのノウハウを相互に活用することで、両社の更なる販路拡大とユーザーの利便性向上を図ることが可能となります" (適時開示 2013-05-17) / "両社ともに、主要顧客の業態が飲食業であることから、新たなビジネスチャンスの拡大に大きなシナジー効果が見込める" (同)</t>
        </is>
      </c>
      <c r="AJ129" s="41" t="inlineStr">
        <is>
          <t>宅配・デリバリー専門サイト「出前館」 운영(出前館事業: 가맹점의 주문 수수료·기본 게재료·광고 수입). FY2012/8 연결 매출 1,359,737천円(사실상 出前館事業 단일 사업), 가맹점 11,000개 이상·회원 500만 명 이상(2013-05-17 공시).</t>
        </is>
      </c>
      <c r="AK129" s="41" t="inlineStr">
        <is>
          <t>인접</t>
        </is>
      </c>
      <c r="AL129" s="41" t="inlineStr">
        <is>
          <t>薩摩恵比寿堂은 콜센터 기반으로 음식점에 소주를 파는 통신판매회사(テレマーケティングによる通信販売業)여서 夢の街의 주문 중개 플랫폼과 사업은 다르지만, 고객이 같은 음식점(가맹점)이고 공시도 '主要顧客の業態が飲食業'을 시너지 근거로 들었다 → 같은 고객군의 인접 영역. 인수 뒤 별도 보고세그먼트(通信販売事業)로 관리됐다. 그룹 정점(NAVER) 기준: 거래 당시 그룹 밖 거래라 해당 없음. 사후적으로도 NAVER·LINE 사업과 무관한 주류 통신판매(비핵심).</t>
        </is>
      </c>
      <c r="AM129" s="41" t="inlineStr">
        <is>
          <t>2,364,129천円 (夢の街 연결, 2013-02-28, 平成25年8月期 第2四半期決算短信) / 직전 회계연도말 2,357,243천円(2012-08-31)</t>
        </is>
      </c>
      <c r="AN129" s="41" t="inlineStr">
        <is>
          <t>acq_total_assets와 같음 (거래 당시 夢の街는 상위 지배회사가 없는 독립 상장사; CCC는 31.74% 보유한 その他の関係会社로 지배회사가 아님). 직전 회계연도말(2012-08-31) 연결 총자산 2,357,243천円</t>
        </is>
      </c>
      <c r="AO129" s="41" t="inlineStr">
        <is>
          <t>계산: 31.94 (주식 대가 755,000천円 ÷ 총자산 2,364,129천円, 2013-02-28) / 취득원가 783,650천円 기준 33.15</t>
        </is>
      </c>
      <c r="AP129" s="41" t="inlineStr">
        <is>
          <t>계산: 33.90 (755,000천円 ÷ 자기자본 2,227,176천円 = 순자산 2,233,049 − 신주예약권 5,873, 2013-02-28) / 취득원가 기준 35.19</t>
        </is>
      </c>
      <c r="AQ129" s="41" t="inlineStr">
        <is>
          <t>계산: 3,357,714,200円 (2013-05-16 종가 646円 × 자기주식 제외 주식수 5,197,700주). 발행주식 5,548,800주 기준 3,584,524,800円. 종가는 Yahoo Finance 2484.T 분할조정치 80.75円에 이후 분할(2014-04-19 1:2, 2017-03-01 1:4)을 되돌려 ×8. 주식수는 2013-07-16 夢の街 공시(발행 5,548,800주, 의결권 대상 5,197,700주; 2013-03-01 1:100 분할 후)</t>
        </is>
      </c>
      <c r="AR129" s="41" t="inlineStr">
        <is>
          <t>총자산·자기자본: 夢の街 平成25年8月期 第2四半期決算短信(2013-04-12, 2013-02-28 기준, 연결, 千円). 거래액: 2013-05-17 적시공시와 FY2013/8 有価証券報告書 기업결합 주석. 시가총액: 발표 직전 거래일 2013-05-16 종가(Yahoo Finance 분할 역조정)×2013-07-16 공시 주식수(5~7월 사이 주식수 변동 없다고 가정; 자기주식 추가 취득은 2013-07-17).</t>
        </is>
      </c>
      <c r="AS129" s="41" t="inlineStr">
        <is>
          <t>TSE:2484</t>
        </is>
      </c>
      <c r="AT129" s="41" t="inlineStr">
        <is>
          <t>인수 주체 夢の街(현 出前館)가 상장사(2013-05 당시 大阪証券取引所 JASDAQ 2484, 2013-07 현물시장 통합 후 東証 JASDAQ, 2022-04 東証 Standard). 거래 당시 NAVER(KRX:035420)·Yahoo Japan(TSE:4689)은 무관해 이 거래의 이벤트 분석 대상이 아니다. 대상회사 薩摩恵比寿堂은 비상장.</t>
        </is>
      </c>
      <c r="AU129" s="41" t="inlineStr">
        <is>
          <t>2013-05-17 夢の街 적시공시 '株式会社薩摩恵比寿堂の株式取得（子会社化）に関するお知らせ'(같은 날 업적예상 수정 공시 동반). 사전 인수설 보도는 찾지 못함.</t>
        </is>
      </c>
      <c r="AV129" s="41" t="inlineStr">
        <is>
          <t>1999-09: 夢の街創造委員会 설립; 2000-10: 「出前館」 개설; 2006-06: 薩摩恵比寿堂 설립(鹿児島市, 음식점 대상 소주 텔레마케팅 통판) / 夢の街 大証ヘラクレス 상장; 2009-03: CCC가 Yahoo Japan으로부터 30.3% 인수해 筆頭株主(N013); 2010-04~2012-04: 薩摩恵比寿堂 매출 1,908,685→1,824,040→1,932,874천円, 영업이익 67,342→57,866→70,411천円(4월 결산); 2012-08: 夢の街 중국 자회사 설립으로 첫 연결결산, FY2012/8 연결 매출 1,359,737천円·총자산 2,357,243천円; 2013-03-01: 夢の街 1:100 주식분할, 日本フードデリバリー와 자본업무제휴; 2013-02: 부진한 'お取り寄せサービス' 종료</t>
        </is>
      </c>
      <c r="AW129" s="41" t="inlineStr">
        <is>
          <t>2013-05-17: 160주(100%) 취득·연결, 通信販売事業 세그먼트 신설(のれん 542,818천円, 5년 균등상각); 2013-07: CCC가 夢の街 지분 대부분 매각(31.74%→5.46%), 筆頭株主는 中村利江 대표의 キトプランニング; 2013-12: ZEN 인수(N023); FY2014/8: 出前館 콜센터를 鹿児島로 옮겨 薩摩恵比寿堂에 위탁, 음식점용 발주 앱 출시, 2014-06 구매 사이트 '仕入館' 개설; 2015-09: 薩摩恵比寿堂 야마나시 와인 거점 개설; 2016-10: LINE이 夢の街 20% 취득(N033); 2019-11: 모회사 사명 ㈱出前館으로 변경; 2020-04-24: LINE·未来Fund 제3자배정으로 出前館·薩摩恵比寿堂이 NAVER 연결 종속기업 편입; 2021-03: LINE–Z Holdings 경영통합으로 NAVER 연결 제외; 2021-05-01: ㈱出前館コミュニケーションズ로 사명 변경; 2022-06-30: 통신판매사업 양도(사업양도이익 129,627천円), 세그먼트 폐지; 2023-08~2025-08: 법인은 出前館 100% 연결자회사로 존속(出前館事業 일부 수행)</t>
        </is>
      </c>
      <c r="AX129" s="41" t="inlineStr">
        <is>
          <t>확인 안 됨 (薩摩恵比寿堂 인수 のれん 542,818천円은 5년 정액상각으로 FY2018/8 중 상각 종료; 出前館 有価証券報告書 FY2013/8~FY2022/8의 減損損失 주석에 薩摩恵比寿堂 のれん·通信販売事業 관련 손상 기재 없음. 같은 기간 다른 손상은 ZEN のれん 18,388천円(FY2015/8)·PT KlikEat のれん 29,872천円(FY2016/8)·소프트웨어 등. 참고: FY2022/8에 '鹿児島県 出前館事業' 자산그룹 減損損失 29,341천円(건물 및 구축물 18,019·기타 유형자산 10,218·소프트웨어 965·기타 138; S100PPM7 ※5)이 있는데, 出前館事業 세그먼트의 고정자산 손상이며 인수 영업권 손상은 아니다. 가고시마 소재 자회사 出前館コミュニケーションズ(옛 薩摩恵比寿堂)의 자산일 가능성이 있으나 有報에 법인명은 없다)</t>
        </is>
      </c>
      <c r="AY129" s="41" t="inlineStr">
        <is>
          <t>出前館 有報 FY2013/8~FY2022/8 薩摩恵比寿堂 のれん 감손 없음(상각 종료)</t>
        </is>
      </c>
      <c r="AZ129" s="41" t="inlineStr">
        <is>
          <t>FY2011/4: 1,824,040천円; FY2012/4: 1,932,874천円 (별도; 인수 직전 FY2013/4 실적은 미공시)</t>
        </is>
      </c>
      <c r="BA129" s="41" t="inlineStr">
        <is>
          <t>FY2013/8(2013-05~08, 4개월): 659,775천円; FY2014/8: 1,885,486천円(세그먼트 간 49,596 포함, 외부 1,835,890); FY2015/8: 1,758,528천円(외부 1,693,224); 최근(사업 양도 전 마지막) FY2022/8(2021-09~2022-06, 10개월): 1,168,617천円(외부 493,939)</t>
        </is>
      </c>
      <c r="BB129" s="41" t="inlineStr">
        <is>
          <t>FY2011/4: 57,866천円; FY2012/4: 70,411천円 (별도 영업이익)</t>
        </is>
      </c>
      <c r="BC129" s="41" t="inlineStr">
        <is>
          <t>FY2013/8(4개월): 38,684천円; FY2014/8: 140,480천円; FY2015/8: 203,687천円; FY2022/8(10개월): 89,081천円 (通信販売事業 세그먼트 이익, 연결 영업이익 기준)</t>
        </is>
      </c>
      <c r="BD129" s="41" t="inlineStr">
        <is>
          <t>인수 전: 薩摩恵比寿堂 별도(일본 기준, 4월 결산) — 2013-05-17 적시공시 '最近３年間の経営成績及び財政状態'. 인수 후: 夢の街/出前館 연결 有価証券報告書의 通信販売事業 세그먼트(= 薩摩恵比寿堂, 8월 결산, 일본 기준; 세그먼트 이익은 연결 영업이익 기준이며 해당 세그먼트에 のれん 상각이 배분됨 — FY2014/8 108,563천円). FY2013/8은 2013-05-01~08-31 4개월분, FY2022/8은 사업 양도 전 10개월분. 법인 참고치: FY2014/8 薩摩恵比寿堂 매출 1,885,486·경상이익 268,506·순이익 159,028천円(関係会社の状況 주요 손익정보).</t>
        </is>
      </c>
      <c r="BE129" s="41" t="inlineStr">
        <is>
          <t>2014-11-28 FY2014/8 有価証券報告書 업적 개황: '出前館のカスタマーセンターを鹿児島に移管し、株式会社薩摩恵比寿堂に委託することで、顧客対応力の向上と統合によるコスト削減を行いました'(시너지 언급); 같은 문서: 소주 외 상품 개발로 '１コール当たりの売上単価を高める'; 2022-11-30 FY2022/8 有価証券報告書: 통신판매 세그먼트 매출은 코로나에 따른 음식점 영업 축소 영향으로 493,939천円(전년비 9.1% 감소), 2022-06-30 사업 양도. 당시 夢の街는 決算説明会를 열지 않아(2013-07 단신 '四半期決算説明会開催の有無：無') 어닝콜 녹취는 없음.</t>
        </is>
      </c>
      <c r="BF129" s="40" t="inlineStr">
        <is>
          <t>완료</t>
        </is>
      </c>
      <c r="BG129" s="40" t="inlineStr">
        <is>
          <t>2026-10-31</t>
        </is>
      </c>
    </row>
    <row r="130" ht="72" customHeight="1">
      <c r="A130" s="40" t="inlineStr">
        <is>
          <t>N023</t>
        </is>
      </c>
      <c r="B130" s="40" t="inlineStr">
        <is>
          <t>Naver</t>
        </is>
      </c>
      <c r="C130" s="40" t="inlineStr">
        <is>
          <t>2013-11-26</t>
        </is>
      </c>
      <c r="D130" s="41" t="inlineStr">
        <is>
          <t>ZEN Co. Ltd.</t>
        </is>
      </c>
      <c r="E130" s="40" t="n">
        <v>171</v>
      </c>
      <c r="F130" s="40" t="inlineStr">
        <is>
          <t>False</t>
        </is>
      </c>
      <c r="G130" s="40" t="n"/>
      <c r="H130" s="40" t="inlineStr">
        <is>
          <t>MA①</t>
        </is>
      </c>
      <c r="I130" s="40" t="inlineStr">
        <is>
          <t>MA①</t>
        </is>
      </c>
      <c r="J130" s="40" t="inlineStr">
        <is>
          <t>같음</t>
        </is>
      </c>
      <c r="K130" s="40" t="inlineStr">
        <is>
          <t>있음</t>
        </is>
      </c>
      <c r="L130" s="40" t="inlineStr">
        <is>
          <t>일치</t>
        </is>
      </c>
      <c r="M130" s="40" t="inlineStr">
        <is>
          <t>편입 전</t>
        </is>
      </c>
      <c r="N130" s="40" t="inlineStr">
        <is>
          <t>Closed</t>
        </is>
      </c>
      <c r="O130" s="42" t="n">
        <v>0.326</v>
      </c>
      <c r="P130" s="41" t="inlineStr">
        <is>
          <t>Demae-Can Co.,Ltd (TSE:2484)</t>
        </is>
      </c>
      <c r="Q130" s="41" t="inlineStr">
        <is>
          <t>-</t>
        </is>
      </c>
      <c r="R130" s="41" t="inlineStr">
        <is>
          <t>Yume no Machi Souzou Iinkai Co., Ltd. (JASDAQ:2484) signed a basic agreement to acquire ZEN Co. Ltd. from Akira Shibata and 2 other individuals for on November 26, 2013. Yume no Machi Souzou Iinkai Co., Ltd. is acquiring 200 shares of ZEN Co. Ltd. Akira Shibata is selling 151 shares representing 75.5% stake. The transaction has been resolved by Board of Directors of Yume no Machi Souzou Iinkai Co., Ltd. Signing of the share transfer agreement and expected closing of the transaction is due in late December 2013.</t>
        </is>
      </c>
      <c r="S130" s="41" t="inlineStr">
        <is>
          <t>Commerce &amp; Marketing</t>
        </is>
      </c>
      <c r="T130" s="41" t="inlineStr">
        <is>
          <t>E-commerce / Marketplace</t>
        </is>
      </c>
      <c r="U130" s="41" t="inlineStr">
        <is>
          <t>MA-1 그룹이 매수자</t>
        </is>
      </c>
      <c r="V130" s="41" t="inlineStr">
        <is>
          <t>과반 인수(≥50%)</t>
        </is>
      </c>
      <c r="W130" s="41" t="inlineStr">
        <is>
          <t>MA① 경영권 인수</t>
        </is>
      </c>
      <c r="X130" s="41" t="n"/>
      <c r="Y130" s="40" t="inlineStr">
        <is>
          <t>False</t>
        </is>
      </c>
      <c r="Z130" s="41" t="inlineStr">
        <is>
          <t>MA① 경영권 인수</t>
        </is>
      </c>
      <c r="AA130" s="41" t="inlineStr">
        <is>
          <t>편입 전 (2013-11-26 기본합의·2013-12-27 인도 당시 매수자 夢の街創造委員会(현 ㈱出前館)는 NAVER·LINE과 자본관계가 없는 JASDAQ 상장사였다. LINE 지분 취득은 2016-10(N033, 지분법), NAVER 연결 편입은 2020-04-24~2021-03뿐이며, 그 전인 2017-09-01 ZEN은 이미 夢の街에 흡수합병됐다.)</t>
        </is>
      </c>
      <c r="AB130" s="41" t="inlineStr">
        <is>
          <t>완료 (2013-12-27 주식 인도; 2013-12-26 이사회 결의·주식양도계약 체결)</t>
        </is>
      </c>
      <c r="AC130" s="41" t="inlineStr">
        <is>
          <t>30,000,000円 (주식 대가) + 자문비용 3,000,000円 = 합계 33,000,000円 (2013-12-26 적시공시 '取得価額')</t>
        </is>
      </c>
      <c r="AD130" s="41" t="inlineStr">
        <is>
          <t>원자료와 일치 (원자료 0.326은 자문비용 포함 33백만円 ÷ 101.38円/달러(2013-11-26, FRB H.10) = 0.326. 주식 대가 30백만円만이면 0.296)</t>
        </is>
      </c>
      <c r="AE130" s="41" t="inlineStr">
        <is>
          <t>2013-11-26</t>
        </is>
      </c>
      <c r="AF130" s="41" t="inlineStr">
        <is>
          <t>기준 분류 유지: 발행주식 200주 전부(의결권 100.0%)를 사서 경영권을 처음 얻은 거래. 원자료 보완: 설명란은 금액이 빠져 있고('for on November 26') 2013-11-26 기본합의만 적었으나, 2013-12-26 결의·계약, 2013-12-27 인도로 완료됐고 대가는 30백만円(+자문 3백만円). 매도자는 柴田彰(151주, 75.5%) 외 개인 2명(원자료 sellers '-').</t>
        </is>
      </c>
      <c r="AG130" s="41" t="inlineStr">
        <is>
          <t>같은 묶음 N022(薩摩恵比寿堂, 2013-05)와 함께 夢の街의 2013년 다각화 인수. 소액(취득가 33백만円)이라 夢の街 有価証券報告書는 기업결합 주석을 '重要性が乏しい'로 생략했고 ZEN의 재무는 공시되지 않았다. ZEN은 2017-09-01 夢の街에 흡수합병(FY2017/8 有報 関係会社 주석·FY2018/8 有報; 단 FY2017/8 有報 沿革에는 '平成29年１月'로 적혀 있어 출처 간 불일치 — 다른 두 기재를 따라 2017-09-01 채택). 편입 전 거래이며, 추출 시점(2024-05) 出前館은 LINEヤフー·NAVER의 지분법 관계(연결 아님)여서 Capital IQ의 '자회사' 기준과 어긋날 수 있다(N022 notes 참조). 조사 한계: ZEN의 인수 전후 매출·영업이익은 어떤 공시에도 없어 미확인.</t>
        </is>
      </c>
      <c r="AH130" s="41" t="inlineStr">
        <is>
          <t>夢の街創造委員会株式会社(현 ㈱出前館; 당시 東証 JASDAQ 상장 독립회사. NAVER·Yahoo Japan 그룹 밖)</t>
        </is>
      </c>
      <c r="AI130" s="41" t="inlineStr">
        <is>
          <t>"株式会社ＺＥＮが有するシニアマーケットにおけるビジネス展開に関するノウハウ、ITリテラシーの高い会員が参加する「シニア・ナビ」のプラットフォームを活用することで、出前館におけるシニア層ユーザーの拡大はもちろん、シニア向けの新しいビジネスの創造が可能となる" (適時開示 2013-11-26·2013-12-26)</t>
        </is>
      </c>
      <c r="AJ130" s="41" t="inlineStr">
        <is>
          <t>宅配・デリバリー専門サイト「出前館」 운영(出前館事業)과 2013-05 인수한 薩摩恵比寿堂의 음식점 대상 통신판매(通信販売事業). FY2013/8 연결 매출 2,086,981천円 중 出前館事業 1,427,206천円(68.4%), 通信販売事業 659,775천円(4개월분).</t>
        </is>
      </c>
      <c r="AK130" s="41" t="inlineStr">
        <is>
          <t>인접</t>
        </is>
      </c>
      <c r="AL130" s="41" t="inlineStr">
        <is>
          <t>ZEN은 50세 이상 시니어 커뮤니티 사이트 「シニア・ナビ」(회원 약 12,000명, 월 100만 PV)와 시니어 대상 리서치·컨설팅·제작을 하는 회사로, 夢の街의 배달 중개와 사업은 다르지만 인터넷 서비스로 出前館의 시니어 이용자 확대(공시 목적)와 1인분 배달 'おひとりさま便'에 쓰였다 → 이용자 확보 측면의 인접 영역. 인수 후 出前館事業 세그먼트에 포함. 그룹 정점(NAVER) 기준: 거래 당시 그룹 밖이라 해당 없음.</t>
        </is>
      </c>
      <c r="AM130" s="41" t="inlineStr">
        <is>
          <t>2,962,301천円 (夢の街 연결, 2013-08-31 직전 회계연도말, FY2013/8 有価証券報告書)</t>
        </is>
      </c>
      <c r="AN130" s="41" t="inlineStr">
        <is>
          <t>acq_total_assets와 같음 (거래 당시 夢の街는 상위 지배회사가 없는 독립 상장사; 2013-07 CCC 지분 매각 후 筆頭株主는 キトプランニング 11.89%)</t>
        </is>
      </c>
      <c r="AO130" s="41" t="inlineStr">
        <is>
          <t>계산: 1.01 (주식 대가 30,000천円 ÷ 총자산 2,962,301천円, 2013-08-31) / 자문 포함 33,000천円 기준 1.11</t>
        </is>
      </c>
      <c r="AP130" s="41" t="inlineStr">
        <is>
          <t>계산: 1.51 (30,000천円 ÷ 자기자본 1,985,684천円 = 순자산 1,986,773 − 신주예약권 1,089, 2013-08-31) / 33,000천円 기준 1.66</t>
        </is>
      </c>
      <c r="AQ130" s="41" t="inlineStr">
        <is>
          <t>계산: 6,321,967,000円 (2013-11-25 종가 1,319円 × 자기주식 제외 4,793,000주 = 발행 5,548,800주 − 자기주식 755,800주(2013-08-31)). 발행주식 기준 7,318,867,200円. 종가는 Yahoo Finance 2484.T 분할조정치 164.875円 × 8(2014-04-19 1:2, 2017-03-01 1:4 분할 역조정)</t>
        </is>
      </c>
      <c r="AR130" s="41" t="inlineStr">
        <is>
          <t>총자산·자기자본·주식수: 夢の街 FY2013/8 有価証券報告書(2013-08-31, 연결, 千円; 대주주 현황의 자기주식 755,800주). 거래액: 2013-12-26 적시공시. 시가총액: 기본합의 발표 직전 거래일 2013-11-25 종가(Yahoo Finance 분할 역조정) × 2013-08-31 주식수(8월 말~11월 주식수 변동 없다고 가정).</t>
        </is>
      </c>
      <c r="AS130" s="41" t="inlineStr">
        <is>
          <t>TSE:2484</t>
        </is>
      </c>
      <c r="AT130" s="41" t="inlineStr">
        <is>
          <t>인수 주체 夢の街(현 出前館)가 상장사(2013-07 이후 東証 JASDAQ 2484, 2022-04 東証 Standard). 거래 당시 NAVER·Yahoo Japan과 무관하므로 KRX:035420·TSE:4689는 대상 아님. 대상회사 ZEN은 비상장. 이벤트일은 기본합의 2013-11-26과 최종 결의 2013-12-26 두 날.</t>
        </is>
      </c>
      <c r="AU130" s="41" t="inlineStr">
        <is>
          <t>2013-11-26 夢の街 적시공시 '株式会社ZEN の株式取得（子会社化）に関する基本合意書締結のお知らせ'. 사전 보도는 찾지 못함.</t>
        </is>
      </c>
      <c r="AV130" s="41" t="inlineStr">
        <is>
          <t>1999: 시니어 커뮤니티 사이트 「シニア・ナビ」 개설(공시상 '平成11年に開設した老舗'); 2003-12-24: ㈱ZEN 설립(대표 柴田彰, 자본금 1천만円, 본사 渋谷区); 2013-05: 夢の街가 薩摩恵比寿堂 인수(N022); 2013-07: CCC가 夢の街 지분 대부분 매각, 中村利江 측 キトプランニング가 筆頭株主; 2013-08: 夢の街 FY2013/8 연결 매출 2,086,981천円·영업이익 278,439천円; 2013-11-26: 기본합의(柴田彰 151주 75.5%, 기타 49주)</t>
        </is>
      </c>
      <c r="AW130" s="41" t="inlineStr">
        <is>
          <t>2013-12-26: 이사회 결의·주식양도계약; 2013-12-27: 200주(100%) 인도, 연결자회사(出前館事業 세그먼트); 2014-06: シニア・ナビ의 노하우·회원기반을 활용한 1인분 배달 'おひとりさま便' 新宿 시험 실시; 2014-11: 'おひとりさま便' 본격 개시(FY2015/8 有報); 2015-08: ZEN 인수 のれん 18,388천円 감손('当初想定していた収益を見込めなくなった'); 2016-10: LINE이 夢の街 20% 취득(N033); 2017-09-01: ZEN을 夢の街에 흡수합병, 소멸; 2019-11: 모회사 사명 ㈱出前館; 2020-04~2021-03: 出前館 NAVER 연결 기간(ZEN은 이미 소멸)</t>
        </is>
      </c>
      <c r="AX130" s="41" t="inlineStr">
        <is>
          <t>있음 (FY2015/8(2014-09~2015-08), ZEN 주식 취득으로 생긴 のれん 18,388천円을 회수가능가액까지 감액(特別損失) — 夢の街 FY2015/8 有価証券報告書 減損損失 주석)</t>
        </is>
      </c>
      <c r="AY130" s="41" t="inlineStr">
        <is>
          <t>수집·검토 기록에 인수 뒤 손상이 적혀 있음</t>
        </is>
      </c>
      <c r="AZ130" s="41" t="inlineStr">
        <is>
          <t>미확인 (ZEN 재무는 2013-11-26·12-26 적시공시와 夢の街 有価証券報告書 어디에도 공시되지 않음 — 기업결합 주석은 '重要性が乏しい'로 생략)</t>
        </is>
      </c>
      <c r="BA130" s="41" t="inlineStr">
        <is>
          <t>미확인 (ZEN 별도 실적 미공시; 出前館事業 세그먼트에 포함 후 2017-09 흡수합병. 참고: ZEN을 포함한 出前館事業 세그먼트 매출 FY2014/8 1,722,541천円, FY2015/8 1,968,084천円; 승계회사 出前館 연결 매출 최근 FY2026/8 39,057백만円)</t>
        </is>
      </c>
      <c r="BB130" s="41" t="inlineStr">
        <is>
          <t>미확인 (target_rev_pre와 같은 이유)</t>
        </is>
      </c>
      <c r="BC130" s="41" t="inlineStr">
        <is>
          <t>미확인 (ZEN 별도 실적 미공시. 참고: 出前館事業 세그먼트 이익 FY2014/8 527,947천円, FY2015/8 638,809천円; 出前館 연결 영업손실 FY2026/8 △8,288백만円)</t>
        </is>
      </c>
      <c r="BD130" s="41" t="inlineStr">
        <is>
          <t>ZEN 자체 실적은 공시되지 않음. 참고치는 夢の街/出前館 연결 有価証券報告書의 出前館事業 세그먼트(일본 기준, 8월 결산, 千円)와 出前館 FY2026/8 決算短信(연결, 百万円)로, ZEN 기여분은 구분할 수 없다.</t>
        </is>
      </c>
      <c r="BE130" s="41" t="inlineStr">
        <is>
          <t>2014-11-28 FY2014/8 有価証券報告書 업적 개황: '昨年12月に子会社化いたしました株式会社ZENが運営するシニア向けコミュニティサイト「シニア・ナビ」のマーケティングノウハウと会員基盤を活用し…「おひとりさま便」サービスを６月に新宿エリアにてテスト実施'; 2015-11-27 FY2015/8 有価証券報告書: ZEN のれん에 대해 '当初想定していた収益を見込めなくなったことから' 감손(실망 언급). 夢の街는 당시 決算説明会를 열지 않아 어닝콜 녹취 없음.</t>
        </is>
      </c>
      <c r="BF130" s="40" t="inlineStr">
        <is>
          <t>부분</t>
        </is>
      </c>
      <c r="BG130" s="40" t="inlineStr">
        <is>
          <t>2026-10-31</t>
        </is>
      </c>
    </row>
    <row r="131" ht="72" customHeight="1">
      <c r="A131" s="40" t="inlineStr">
        <is>
          <t>N024</t>
        </is>
      </c>
      <c r="B131" s="40" t="inlineStr">
        <is>
          <t>Naver</t>
        </is>
      </c>
      <c r="C131" s="40" t="inlineStr">
        <is>
          <t>2014-06-25</t>
        </is>
      </c>
      <c r="D131" s="41" t="inlineStr">
        <is>
          <t>PayPay Card Corporation</t>
        </is>
      </c>
      <c r="E131" s="40" t="n">
        <v>21</v>
      </c>
      <c r="F131" s="40" t="inlineStr">
        <is>
          <t>True</t>
        </is>
      </c>
      <c r="G131" s="40" t="n"/>
      <c r="H131" s="40" t="inlineStr">
        <is>
          <t>MA①</t>
        </is>
      </c>
      <c r="I131" s="40" t="inlineStr">
        <is>
          <t>MA①</t>
        </is>
      </c>
      <c r="J131" s="40" t="inlineStr">
        <is>
          <t>같음</t>
        </is>
      </c>
      <c r="K131" s="40" t="inlineStr">
        <is>
          <t>없음 (확인)</t>
        </is>
      </c>
      <c r="L131" s="40" t="inlineStr">
        <is>
          <t>일치</t>
        </is>
      </c>
      <c r="M131" s="40" t="inlineStr">
        <is>
          <t>편입 전</t>
        </is>
      </c>
      <c r="N131" s="40" t="inlineStr">
        <is>
          <t>Closed</t>
        </is>
      </c>
      <c r="O131" s="42" t="n">
        <v>223.16</v>
      </c>
      <c r="P131" s="41" t="inlineStr">
        <is>
          <t>LY Corporation (TSE:4689)</t>
        </is>
      </c>
      <c r="Q131" s="41" t="inlineStr">
        <is>
          <t>J TRUST Card Co., Ltd.</t>
        </is>
      </c>
      <c r="R131" s="41" t="inlineStr">
        <is>
          <t>Yahoo Japan Corporation (TSE:4689) signed a contract to acquire KC Co., Ltd. from KC Card Co., Ltd. for ¥22.7 billion on June 25, 2014. Through an absorption-type corporate split, KC Card Co., Ltd will first spin out a portion of its operations related mainly to the brand name of KC Card, into a newly established company named KC Co., Ltd. Yahoo Japan Corporation will then acquire all the 1300 shares of KC Co., Ltd. For the year ending December 31, 2013, the acquired operations reported total assets of ¥66.23 billion, net assets of ¥47.85 billion, operating revenue of ¥9.71 billion, operating income of ¥3.65 billion, net income of ¥3.85 billion. Yahoo Japan will incur ¥70 million in advisor fees on the purchase. The transaction is expected to be closed by January 5, 2015. The impact of the purchase on Yahoo Japan's consolidated and non-consolidated performances for the fiscal year ending March 2015 is expected to be minor. Mitsubishi UFJ Morgan Stanley Securities Co., Ltd. acted as financial advisor for Yahoo Japan.</t>
        </is>
      </c>
      <c r="S131" s="41" t="inlineStr">
        <is>
          <t>Finance &amp; Investment</t>
        </is>
      </c>
      <c r="T131" s="41" t="inlineStr">
        <is>
          <t>Fintech / Payments / Digital Financial Services</t>
        </is>
      </c>
      <c r="U131" s="41" t="inlineStr">
        <is>
          <t>MA-1 그룹이 매수자</t>
        </is>
      </c>
      <c r="V131" s="41" t="inlineStr">
        <is>
          <t>지분율 미기재(대개 100%·사업양수)</t>
        </is>
      </c>
      <c r="W131" s="41" t="inlineStr">
        <is>
          <t>MA① 경영권 인수</t>
        </is>
      </c>
      <c r="X131" s="41" t="inlineStr">
        <is>
          <t>Yahoo Japan 편입 전</t>
        </is>
      </c>
      <c r="Y131" s="40" t="inlineStr">
        <is>
          <t>False</t>
        </is>
      </c>
      <c r="Z131" s="41" t="inlineStr">
        <is>
          <t>MA① 경영권 인수</t>
        </is>
      </c>
      <c r="AA131" s="41" t="inlineStr">
        <is>
          <t>편입 전 (2014-06-25 발표·2015-01-05 완료 당시 매수자 ヤフー㈱는 소프트뱅크㈱(36.4%)를 친회사로 둔 상장사로 NAVER와 자본관계 없음. 대상 ワイジェイカード(현 PayPayカード)는 2021-03-01 Z Holdings–LINE 경영통합 이후 A홀딩스(소프트뱅크·NAVER 50:50) 산하 LY 계열에 계속 속해 있어 그 뒤로는 '지분법 합작 계열'(NAVER는 A홀딩스를 관계기업으로 지분법 처리, 2021 사업보고서). 2022-10-01부터는 LY의 연결자회사 PayPay㈱의 100% 자회사. NAVER 연결 종속회사였던 적은 없음)</t>
        </is>
      </c>
      <c r="AB131" s="41" t="inlineStr">
        <is>
          <t>완료 (2015-01-05)</t>
        </is>
      </c>
      <c r="AC131" s="41" t="inlineStr">
        <is>
          <t>22,715百万円 (ケーシー㈱ 보통주 1,300주=65.0% 취득가; アドバイザリー費用等 70百万円 포함 개산 22,785百万円 — ヤフー 적시공시 2014-06-25). 최종: ヤフー IFRS 기업결합 주석의 支払対価 현금 23,228百万円(有報 第20期). 거래 전체(100%=2,000주, 잔여 35%는 ソフトバンク・ペイメント・サービス 700주) 매도가는 발표 시 약 34,946百万円, 최종 35,638百万円(Jトラスト 2015/3期 3Q 決算短信)</t>
        </is>
      </c>
      <c r="AD131" s="41" t="inlineStr">
        <is>
          <t>원자료와 일치 (계산: 22,715百万円 ÷ 101.75円/USD(2014-06-25, Fed H.10) = 223.2백만 달러; 원자료 223.16)</t>
        </is>
      </c>
      <c r="AE131" s="41" t="inlineStr">
        <is>
          <t>2014-06-25</t>
        </is>
      </c>
      <c r="AF131" s="41" t="inlineStr">
        <is>
          <t>기준 분류 유지: ヤフー가 신설회사 ケーシー의 65%를 취득해 경영권을 처음 얻음(MA①; 잔여 35%는 같은 소프트뱅크 그룹의 SBPS가 취득한 공동출자 구조). 금액·상태는 원자료와 일치. 원자료 설명란 보정: (1) 매도자는 J트러스트 98.54% 자회사 KCカード㈱(설명란의 'KC Card Co., Ltd.')이며, 원자료 sellers의 'J TRUST Card Co., Ltd.'는 KCカード가 완료일(2015-01-05)에 바꾼 새 사명(Jトラストカード㈱)임. ヤフー IFRS 주석은 'Jトラスト(株)より取得'으로 적어 표기가 엇갈림(그룹 단위 표현으로 보임). (2) 설명란의 'For the year ending December 31, 2013 … total assets ¥66.23bn, net assets ¥47.85bn, operating revenue ¥9.71bn, operating income ¥3.65bn, net income ¥3.85bn'은 분할 대상 사업이 아니라 KC카드 전사 수치(적시공시 주: "対象会社がまだ設立されていないため、KCカードの経営成績及び財政状態を記載"). 실제 승계 순자산 34,887百万円·총자산 50,916百万円(2015-01-05). (3) 설명란 'expected to be closed by January 5, 2015'는 실제 완료일과 같음. (4) 설명란 금액 ¥22.7bn·자문비 ¥70m은 적시공시와 일치.</t>
        </is>
      </c>
      <c r="AG131" s="41" t="inlineStr">
        <is>
          <t>묶음 내 관계: N020(2012 FX)에 이은 ヤフー의 두 번째 금융업 인수로, 'eコマース 결제' 강화를 앞세움. 대상 법인 계보: ケーシー㈱(2014-07 설립, KC카드의 'KCカード' 브랜드 사업을 2015-01-05 흡수분할로 승계) → 같은 날 ワイジェイカード㈱ → 2021-10-01 PayPayカード㈱. 편입 전 거래. 인수 뒤 지분 변화: 2017-02-28·2018-04-18 주주배정 증자(각 14,968·4,989百万円, 65:35 비율 유지) 뒤 2018/3期말 65.0% → 2019/3期말 100.0%(ヤフー 有報 第24期 주요 자회사 표) — 추정: 이 기간 ヤフー가 SBPS(SBペイメントサービス)로부터 '株式の取得 19,458百万円'(有報 第24期 관련당사자 주석, 第三者算定機関 평가 기준)을 했고 현금흐름표의 '非支配持分からの子会社持分取得による支出'도 19,458이라 잔여 35% 매입으로 판단(문서에 종목명·날짜는 없음; 2018-04-18 증자 후 3,120주 중 1,092주). 100% 환산 약 556억엔으로 최초 약 349억엔(22,715÷65%)보다 높지만, 그 사이 주주배정 증자 합계 19,957百万円(14,968+4,989)이 들어간 점을 감안해야 함. 2022-10-01 ヤフー가 PayPay㈱에 전 주식 양도(공통지배 거래, 가격 미공개). 가치 평가 참고: IFRS상 식별가능 순자산 공정가치 22,805百万円(利息返還損失引当金 24,081百万円 포함 부채 반영)에 대해 65% 대가 23,228百万円 → のれん 8,404百万円·비지배지분 7,981百万円. 실적 한계: 인수 후 첫 완전 회계연도 2016/3期 대상 단체 실적은 찾지 못함(ZHD IR 자료는 2017/3期부터 공개; 검토 단계에서 일본어 웹 검색 2회와 회사 사이트 Wayback 재시도를 했으나 결산공고를 찾지 못했고 Wayback은 429로 막힘). 2017/3·2018/3期는 영업적자(카드 회원 확대기). 이벤트 분석 주의: ヤフー 공시 17:00(장 마감 후) → 이벤트일 2014-06-26.</t>
        </is>
      </c>
      <c r="AH131" s="41" t="inlineStr">
        <is>
          <t>ヤフー株式会社 (Yahoo Japan Corporation; 東証1部 상장, 소프트뱅크㈱ 36.4% 등 소프트뱅크 그룹의 연결자회사 — 현 LINEヤフー㈱). 공동출자자 ソフトバンク・ペイメント・サービス㈱(소프트뱅크 100%)가 35% 취득</t>
        </is>
      </c>
      <c r="AI131" s="41" t="inlineStr">
        <is>
          <t>"当社が保有する資産やノウハウとのシナジーが見込める決済金融領域を次の新たな事業の柱とするべく、当社はこの度、クレジットカード事業を核とするケーシーの株式を取得し連結子会社化することといたしました" / "連結子会社化により当社はケーシーの経営権を獲得し…「Tポイント」との連携を強化" (ヤフー 적시공시 2014-06-25) / "eコマースの利便性の向上や、更なる取扱高の拡大に加えて…決済金融領域を次の新たな事業の柱とするべく" (有価証券報告書 第20期 企業結合の概要)</t>
        </is>
      </c>
      <c r="AJ131" s="41" t="inlineStr">
        <is>
          <t>인터넷 광고·e커머스 — 2014/3期 연결 매출 386,284百万円 중 외부고객 매출 マーケティングソリューション事業 268,370 / コンシューマ事業 98,313 / その他(決済・金融関連サービス等: FX 등) 19,599百万円 (有価証券報告書 第19期, 일본기준). 자체 발행 신용카드 'Yahoo!カード'(업무 대부분 외부 위탁)와 FX(ワイジェイFX)를 이미 운영</t>
        </is>
      </c>
      <c r="AK131" s="41" t="inlineStr">
        <is>
          <t>인접</t>
        </is>
      </c>
      <c r="AL131" s="41" t="inlineStr">
        <is>
          <t>대상은 신용카드·카드론·신용보증 사업(KC카드 브랜드). ヤフー는 'Yahoo!ショッピング'·'ヤフオク!' e커머스의 결제 편의·취급고 확대를 목적으로 삼았고, 이미 'Yahoo!カード'를 자체 발행·FX를 운영하던 터라 같은 고객군(EC 이용자)에 붙은 결제 영역 → 인접. 그룹 정점 기준: 거래 당시 NAVER와 무관(편입 전). 현재 LY·PayPay 기준으로는 핀테크(戦略事業) 핵심 축의 하나.</t>
        </is>
      </c>
      <c r="AM131" s="41" t="inlineStr">
        <is>
          <t>842,749百万円 (2014-03-31, Yahoo Japan 연결 総資産額, 일본기준; IFRS 재작성 수치는 849,987百万円)</t>
        </is>
      </c>
      <c r="AN131" s="41" t="inlineStr">
        <is>
          <t>acq_total_assets와 같음 (편입 전 Yahoo Japan 계열의 정점 = Yahoo Japan 자신)</t>
        </is>
      </c>
      <c r="AO131" s="41" t="inlineStr">
        <is>
          <t>계산: 2.70 (22,715百万円 ÷ 2014-03-31 연결 総資産 842,749百万円)</t>
        </is>
      </c>
      <c r="AP131" s="41" t="inlineStr">
        <is>
          <t>계산: 3.68 (22,715百万円 ÷ 2014-03-31 연결 自己資本 617,962百万円 = 純資産 626,560 − 新株予約権 700 − 少数株主持分 7,898)</t>
        </is>
      </c>
      <c r="AQ131" s="41" t="inlineStr">
        <is>
          <t>계산: 2,698,918,364,400円 (2014-06-24 종가 474円 × 유통주식 5,693,920,600주 = 2014-06-30 발행 5,694,920,600 − 자기주식 1,000,000(2014-03-31). 2013-09 분할 이후라 조정 불필요)</t>
        </is>
      </c>
      <c r="AR131" s="41" t="inlineStr">
        <is>
          <t>총자산·순자산: 有価証券報告書 第19期(2014/3期, 연결, 일본기준; 발표 시점에 공개된 최신 연차). IFRS 재작성치는 アストマックス 공시(2016-08-08)의 ヤフー 3개년 표. 주식수: 第20期 1Q 四半期報告書(발행 2014-06-30, 자기주식 2014-03-31 기준). 종가: Yahoo Finance 일별(4689.T). 환율: Fed H.10 2014-06-25 101.75円/USD.</t>
        </is>
      </c>
      <c r="AS131" s="41" t="inlineStr">
        <is>
          <t>TSE:4689</t>
        </is>
      </c>
      <c r="AT131" s="41" t="inlineStr">
        <is>
          <t>인수 주체 ヤフー㈱ 상장(현 LINEヤフー 같은 코드). 대상 ケーシー는 신설 비상장. 매도 측 모회사 Jトラスト(TSE:8508, 당시 東証2部) 상장 → 매도자 반응 분석 가능(J트러스트 공시도 17:00). 두 공시 모두 장 마감 후라 이벤트일 2014-06-26: 4689 종가 6/25 467 → 6/26 471円(+0.9%), 8508 6/25 1,430 → 6/26 1,550円(+8.4%, 거래량 약 3.8배).</t>
        </is>
      </c>
      <c r="AU131" s="41" t="inlineStr">
        <is>
          <t>2014-06-25 17:00 ヤフー 적시공시 'ケーシー株式会社の株式の取得（連結子会社化）に関するお知らせ'·보도자료, 같은 시각 Jトラスト 적시공시, 닛케이 19:51 'ヤフーがカード事業参入 「KCカード」譲り受け'. 사전 보도·조회공시는 찾지 못함.</t>
        </is>
      </c>
      <c r="AV131" s="41" t="inlineStr">
        <is>
          <t>1963-04: KC카드 전신 설립(옛 国内信販); 2005: 라쿠텐이 国内信販 인수(닛케이); 2011-08: J트러스트가 라쿠텐으로부터 KC카드 취득; 2011/12~2013/12期(KC카드 전사, 12월 결산): 営業収益 47,176→12,312→9,707百万円, 営業利益 1,118→6,333→3,649百万円, 総資産 81,229→66,036→66,230百万円, 純資産 38,411→44,717→47,852百万円, 회원 약 66만명(닛케이); 2013-10: ヤフー 'eコマース革命' 신전략으로 EC 취급고 확대; 2014-04: ヤフー가 ジャパンネット銀行 주요주주 인가 취득; 매도 배경: J트러스트는 'KCカード' 브랜드 확장 시 '大手インターネット関連企業の金融事業との競合関係'를 예상하고, 대금(약 350억엔+대여금 상환 54억엔)을 재투자에 쓰려 함; 2014-07: ケーシー㈱ 설립</t>
        </is>
      </c>
      <c r="AW131" s="41" t="inlineStr">
        <is>
          <t>2015-01-05: KC카드 사업 흡수분할 승계·ヤフー 65%·SBPS 35% 취득 완료, ワイジェイカード㈱로 사명 변경(KC카드는 Jトラストカード㈱로 변경), のれん 8,404百万円; 2015-03: 'ソフトバンクカード' 제공; 2015-04: 'Yahoo! JAPANカード' 발행 개시; 2016-10: JCB로부터 'Yahoo! JAPAN JCBカード' 사업 흡수분할 승계; 2017-02-28: 주주배정 증자 14,968百万円(ヤフー 546주·SBPS 294주); 2017/3期: 営業収益 151억엔·営業利益 △34억엔, 유효회원 360만; 2018/3期: 240억엔·△50억엔; 2018-04-18: 주주배정 증자 4,989百万円; 2018/4~2019/3: ヤフー 지분 65%→100% — 추정: SBPS(현 SBペイメントサービス) 보유 35%를 19,458百万円에 취득(ヤフー 有報 第24期 관련당사자 거래 'SBペイメントサービス㈱ 株式の取得 19,458'과 현금흐름 '非支配持分からの子会社持分取得による支出 19,458'이 같은 해 ワイジェイカード 의결권 65.0→100.0과 맞물림; 종목명·날짜는 문서에 없음); 2019/3期: 359억엔·28억엔(흑자 전환); 2020/3期: 397억·36억; 2021/3期: 427억·40억, 취급고 24,281억엔, 유효회원 752만; 2020-07-31: ZHD 금융사 'PayPay' 브랜드 통일 방침으로 PayPayカード㈱로의 상호 변경 결의(당시 친회사 ヤフー 100%); 2021-03-01: Z Holdings–LINE 경영통합(A홀딩스 산하); 2021-10-01: PayPayカード㈱로 사명 변경, 같은 달 본점을 도쿄 지요다구 기오이초로 이전; 2021-12: 'PayPayカード' 모집 개시; 2022-10-01: ヤフー의 가맹점 아쿼어링 사업을 흡수분할로 승계하고 PayPay㈱가 ヤフー로부터 전 주식 취득(완전자회사화, 공통지배 거래); 2023-10-01: Z홀딩스(구 ヤフー㈱ 상장법인, 2019-10 지주회사 전환 때 사업을 신설 ヤフー㈱로 분리)가 ヤフー㈱·LINE㈱ 등을 흡수합병하고 LINEヤフー㈱로 상호 변경; 2026/3期: 売上高 108,321百万円·税引前利益 20,869百万円·当期純利益 13,091百万円, 유효카드 1,686만장(PayPay 有報 第8期); 2026-03: 모회사 PayPay가 Nasdaq ADS 상장</t>
        </is>
      </c>
      <c r="AX131" s="41" t="inlineStr">
        <is>
          <t>확인 안 됨 (ヤフー/ZHD/LY 有価証券報告書 第20期(2015/3)~第31期(2026/3)의 減損損失 주석 확인: 손상은 アスクル·シナジーマーケティング(2019/3), LINE 리스 사용권자산(2021/3), 出前館 지분법투자(2022/3), 유휴자산(2024/3) 등으로 카드 사업 관련 없음. PayPay 有報 第8期: PayPayカードCGU のれん 9,176百万円, 2025/3·2026/3期 연차 손상테스트 결과 '減損損失を認識していません'. 손상 인식은 없으나 ヤフー 有報 第24期(2019/3期)는 카드·FX のれん이 배분된 '決済金融' CGU(のれん 16,437百万円)에 대해 '税引前割引率が約１%上昇した場合に回収可能価額と帳簿価額が等しくなる可能性' 공시 — 영업적자기(2017/3·2018/3) 직후 손상 여유가 얇았음)</t>
        </is>
      </c>
      <c r="AY131" s="41" t="inlineStr">
        <is>
          <t>ヤフー/ZHD/LY 有報 2015/3~2026/3期, PayPay 有報 카드 CGU 감손 없음</t>
        </is>
      </c>
      <c r="AZ131" s="41" t="inlineStr">
        <is>
          <t>2012/12期: 12,312百万円; 2013/12期: 9,707百万円 (営業収益, KC카드 전사 — 분할 대상 사업 단독 아님)</t>
        </is>
      </c>
      <c r="BA131" s="41" t="inlineStr">
        <is>
          <t>2016/3期(첫 완전 회계연도): 미확인; 2017/3期: 151억엔; 2018/3期: 240억엔 (이하 営業収益, ZHD 2020년도 결산설명회 'ワイジェイカード㈱ 業績（IFRS）' 공시치; 참고 2019/3 359, 2020/3 397, 2021/3 427억엔); 최근 2026/3期: 売上高 108,321百万円 (PayPay 有報 '主要な損益情報等')</t>
        </is>
      </c>
      <c r="BB131" s="41" t="inlineStr">
        <is>
          <t>2012/12期: 6,333百万円; 2013/12期: 3,649百万円 (KC카드 전사)</t>
        </is>
      </c>
      <c r="BC131" s="41" t="inlineStr">
        <is>
          <t>2016/3期: 미확인; 2017/3期: △34억엔; 2018/3期: △50억엔 (참고 2019/3 28, 2020/3 36, 2021/3 40억엔); 최근 2026/3期: 営業利益 미공시 — 税引前利益 20,869百万円·当期純利益 13,091百万円</t>
        </is>
      </c>
      <c r="BD131" s="41" t="inlineStr">
        <is>
          <t>인수 전: KC카드㈱ 전사(단체, 일본기준, 12월 결산; ヤフー 적시공시 2014-06-25 — 대상 신설 전이라 분할 전 회사 수치). 같은 날 J트러스트 공시는 분할 대상 사업(대상회사)을 2013-12-31 KC카드 재무제표로 산정하면 총자산 약 532억엔·순자산 약 349억엔, 営業収益은 '最大で97億円'(KC카드 전사 9,707百万円과 같은 수준)이고 이익은 분할을 전제로 한 회계가 아니어서 산출할 수 없다고 밝힘(PDF 글리프 복원 판독, 문장 단위 역순 보정 — 순자산 349억엔이 양도가 약 349~350억엔과 맞음). 따라서 인수 전 매출은 대상 사업의 상한치로, 이익은 대상 사업과 다를 수 있음. 승계 순자산 34,887·총자산 50,916百万円(2015-01-05, J트러스트 3Q 단신). 인수 후: ワイジェイカード 3월 결산. 2017/3~2021/3期는 ZHD 2020년도 결산설명회(2021-04-28) 'ワイジェイカード㈱ 業績（IFRS）' 차트(회사가 공시한 IFRS 기준 단체 실적, 억엔; 같은 자료의 재무상태표는 'ワイジェイカード（日本基準）'로 따로 표기, 기준 간 조정 내역은 공시 없음). 2026/3期는 PayPay㈱ 有価証券報告書 第8期의 '主要な損益情報等'(연결 매출 10% 초과 자회사, 売上高·税引前利益·当期純利益만 공시). 2016/3期는 공개 자료에서 찾지 못함.</t>
        </is>
      </c>
      <c r="BE131" s="41" t="inlineStr">
        <is>
          <t>2015-05-01 ヤフー 2014년도 결산설명회: 증수 요인 'ワイジェイカードの連結、FX関連売上高の増加'; 2016-04-28 2015년도 결산설명회: 'Yahoo! JAPANカードの発行開始により、会員数が大幅増加', 'ワイジェイカード（株）の連結が一巡'; 2017-04-26 2016년도 결산설명회: 유효회원 360만(전년 1.6배), 취급고 4Q 1,846억엔(2.2배), 'カード事業の運転資金を他事業と分離。社債を含めた外部調達を行う'; 2021-04-28 ZHD 2020년도 결산설명회: 매출 증가 요인 'ワイジェイカード +72億円', ワイジェイカード 業績(IFRS)&amp;KPI 페이지(2017/3 △34억엔 → 2021/3 40억엔); 2026-06 PayPay 有報: 'PayPayカード㈱においては、有効カード発行枚数は1,686万枚（前年同期比22％増）、金融関連残高は5,354億円'</t>
        </is>
      </c>
      <c r="BF131" s="40" t="inlineStr">
        <is>
          <t>부분</t>
        </is>
      </c>
      <c r="BG131" s="40" t="inlineStr">
        <is>
          <t>2026-10-26</t>
        </is>
      </c>
    </row>
    <row r="132" ht="72" customHeight="1">
      <c r="A132" s="40" t="inlineStr">
        <is>
          <t>N025</t>
        </is>
      </c>
      <c r="B132" s="40" t="inlineStr">
        <is>
          <t>Naver</t>
        </is>
      </c>
      <c r="C132" s="40" t="inlineStr">
        <is>
          <t>2014-07-31</t>
        </is>
      </c>
      <c r="D132" s="41" t="inlineStr">
        <is>
          <t>Yappa Corporation</t>
        </is>
      </c>
      <c r="E132" s="40" t="n">
        <v>101</v>
      </c>
      <c r="F132" s="40" t="inlineStr">
        <is>
          <t>False</t>
        </is>
      </c>
      <c r="G132" s="40" t="n"/>
      <c r="H132" s="40" t="inlineStr">
        <is>
          <t>MA③</t>
        </is>
      </c>
      <c r="I132" s="40" t="inlineStr">
        <is>
          <t>MA①</t>
        </is>
      </c>
      <c r="J132" s="40" t="inlineStr">
        <is>
          <t>변경</t>
        </is>
      </c>
      <c r="K132" s="40" t="inlineStr">
        <is>
          <t>없음 (확인)</t>
        </is>
      </c>
      <c r="L132" s="40" t="inlineStr">
        <is>
          <t>일치</t>
        </is>
      </c>
      <c r="M132" s="40" t="inlineStr">
        <is>
          <t>편입 전</t>
        </is>
      </c>
      <c r="N132" s="40" t="inlineStr">
        <is>
          <t>Closed</t>
        </is>
      </c>
      <c r="O132" s="42" t="n">
        <v>10.2</v>
      </c>
      <c r="P132" s="41" t="inlineStr">
        <is>
          <t>ZOZO, Inc. (TSE:3092)</t>
        </is>
      </c>
      <c r="Q132" s="41" t="inlineStr">
        <is>
          <t>Morisawa Inc.</t>
        </is>
      </c>
      <c r="R132" s="41" t="inlineStr">
        <is>
          <t>Start Today Co., Ltd. (TSE:3092) agreed to acquire Yappa Corporation from Masahiro Ito, Tetsuro Funai, Morisawa Inc. and other shareholders for ¥1 billion on July 31, 2014. As per the terms, Masahiro Ito is selling its 28.4% stake, Tetsuro Funai is selling its 26.3% stake, Morisawa Inc. is selling its 17.9% stake and other shareholders will sell 11.8% stake. The consideration includes issuance of 8.7 shares of Start Today for every one share of Yappa Corporation. A total of 0.38 million shares of Start Today will be issued as part of the transaction. For the period ending June 2014, Yappa reported total assets of ¥166 million, net assets of ¥29 million, sales of ¥210 million, operating profit of ¥7 million and net profit of ¥0 million. Shareholders’ meeting of Yappa for approval of the share exchange is expected to be held on August 19, 2014 and the transaction is expected to be closed by October 1, 2014. Credit Suisse Securities (Japan) Limited acted as financial advisor to Yappa Corporation.</t>
        </is>
      </c>
      <c r="S132" s="41" t="inlineStr">
        <is>
          <t>Communication &amp; Visual Effects Services</t>
        </is>
      </c>
      <c r="T132" s="41" t="inlineStr">
        <is>
          <t>Visual Communication Apps</t>
        </is>
      </c>
      <c r="U132" s="41" t="inlineStr">
        <is>
          <t>MA-1 그룹이 매수자</t>
        </is>
      </c>
      <c r="V132" s="41" t="inlineStr">
        <is>
          <t>소수지분(&lt;50%)</t>
        </is>
      </c>
      <c r="W132" s="41" t="inlineStr">
        <is>
          <t>MA③ 소수지분 매입</t>
        </is>
      </c>
      <c r="X132" s="41" t="inlineStr">
        <is>
          <t>Yahoo Japan 편입 전</t>
        </is>
      </c>
      <c r="Y132" s="40" t="inlineStr">
        <is>
          <t>False</t>
        </is>
      </c>
      <c r="Z132" s="41" t="inlineStr">
        <is>
          <t>MA① 경영권 인수</t>
        </is>
      </c>
      <c r="AA132" s="41" t="inlineStr">
        <is>
          <t>편입 전 (2014 거래 당시 매수자 ㈱スタートトゥデイ(현 ㈱ZOZO)는 독립 상장사로 Yahoo Japan·NAVER와 자본관계 없음. ZOZO는 2019-11-13 Yahoo Japan(Zホールディングス) 연결자회사, 2021-03-01 Z Holdings–LINE 경영통합 완료로 A홀딩스(소프트뱅크·NAVER 50:50) 산하 편입. NAVER는 A홀딩스를 관계기업(지분법)으로 처리하므로 ZOZO·ZOZO NEXT는 NAVER 연결 자회사가 아님)</t>
        </is>
      </c>
      <c r="AB132" s="41" t="inlineStr">
        <is>
          <t>완료 (2014-10-01)</t>
        </is>
      </c>
      <c r="AC132" s="41" t="inlineStr">
        <is>
          <t>주식교환: 스타트투데이 자기주식 376,631주 교부(ヤッパ 1주당 8.7주), 공시상 금액 비공개. 계산: 발표 전일(2014-07-30) 종가 2,784円 기준 1,048,540,704円. 회계상 取得原価 928,762千円(기업결합일 2014-10-01 교부 자기주식 시가 920,862千円 + 자문비용 7,900千円, 有価証券報告書 第17期)</t>
        </is>
      </c>
      <c r="AD132" s="41" t="inlineStr">
        <is>
          <t>원자료와 일치 (계산: 1,048.54百万円 ÷ 102.90円/USD(2014-07-30, Fed H.10) = 10.19백만 달러; 원자료 10.2. 참고: 회계상 교부주식 시가 920.862百万円 ÷ 109.30円/USD(2014-10-01) = 8.43백만 달러)</t>
        </is>
      </c>
      <c r="AE132" s="41" t="inlineStr">
        <is>
          <t>2014-07-31</t>
        </is>
      </c>
      <c r="AF132" s="41" t="inlineStr">
        <is>
          <t>분류 수정 MA③ → MA① 경영권 인수: 원자료는 소수지분(&lt;50%)으로 봤으나 이 거래는 ヤッパ를 완전자회사로 만드는 주식교환 — 적시공시 "本株式交換実施前において、当社はヤッパの株式を保有しておりません", 第17期 주석 "取得した議決権比率 100％". 원자료 설명란의 28.4%·26.3%·17.9%·11.8%는 주요 주주(伊藤正裕·船井哲良·㈱モリサワ·㈱エフティ開発)의 지분이며, 11.8%는 '기타 주주'가 아니라 ㈱エフティ開発이고 나머지 주주(약 15.6%)를 포함한 전 주식이 교환 대상. 구조 축 — 매수자 스타트투데이(현 ZOZO)는 추출 시점 그룹 계보, 매도자(ヤッパ 주주)는 계보 밖이므로 ⑥ 아님. 시점 축 — 거래 당시 그룹 밖이었다는 점은 pre_incorp_chk(편입 전)에서 표시. 금액은 원자료(약 10억엔)와 발표 시점 시가 기준으로 일치.</t>
        </is>
      </c>
      <c r="AG132" s="41" t="inlineStr">
        <is>
          <t>같은 묶음 관계: N015와 매수자(스타트투데이)가 같고, 매수자가 N050의 대상회사. 대상 법인은 현 ㈱ZOZO NEXT(ZOZO 연결자회사)로 존속. 원자료 'Credit Suisse가 ヤッパ 자문'은 확인 못 함(간이 주식교환이라 공시가 일부 생략됨). 이벤트 분석 주의: 같은 날(2014-07-31) 스타트투데이 2015/3期 1Q 결산단신 발표 — 다음 거래일 8/1 종가 2,765→2,401円(−13.2%, Yahoo Finance 역조정치)은 결산 영향과 분리 불가. ヤッパ 인수 전 실적은 2014/6期만 확인. 인수 후 법인은 그룹 사내 개발회사로 성격이 바뀌어(2015-12 그룹 엔지니어 집결, 2018-04 VASILY·カラクル 흡수 및 시스템자산·WEAR 승계) 인수 전 실적과 비교할 수 없음. 상호변경 일자: ZOZO 문서 기준 2015-12-01(スタートトゥデイ工務店)·2018-04-01(スタートトゥデイテクノロジーズ)·2018-10-01(ZOZOテクノロジーズ)·2021-10-01(ZOZO NEXT, ZOZO 보도자료), 법인등기 기준(catr.jp)은 2015-12-11·2018-05-28·2018-10-01·2021-10-20. 2015-08 SpinMedia 사업 양도는 ITmedia 보도(본문 일부 문자깨짐)로만 확인, 주력 서비스 'マガストア'의 이후 처리는 확인 못 함. 창업자 伊藤正裕는 2017-06 스타트투데이 이사, 2021-04 기준 ZOZO 取締役兼COO — 기술·인재 내재화 성격이 강함. 미확인 항목: 2013/6期 실적, 인수 후 첫 2개 연도(2015/3·2016/3) 단체 실적(ZOZO 공시·유가증권보고서에 없음, 官報 決算公告 집계 사이트에도 없음). 검토 보완: (1) 'マガストア(MAGASTORE)'는 電通의 서비스로 보임 — 2009-07 電通이 ヤッパ와 제휴해 개시(Internet Watch), 사이트 하단 '会社概要' 표기가 2014-12~2017-12 '電通' → 2019-03 '富士山マガジンサービス'(Wayback), 電通 2018-05-31 보도자료는 사내 프로젝트였던 전자잡지 BtoC 사업을 2018-07-01(예정) 富士山マガジンサービス에 양도한다고 발표(MAGASTORE 명칭은 본문에 없음). 따라서 ヤッパ 인수로 서점 사업 자체가 그룹에 들어온 것은 아니고, ヤッパ는 개발·운용 수탁자였던 것으로 판단(추정: 사이트 표기·보도 근거). (2) 기업결합일 受入 순자산은 △280,920千円(자산 105,640·부채 386,560千円)이며 のれん 1,209,683千円 = 取得原価 928,762千円 + 순부채 280,920千円. (3) 대표 변경: 2013-09 会長 伊藤正裕·社長 上田卓矢 → 2014-07 代表取締役 伊藤正裕 → 2015-12 STK CEO 伊藤 → 2018-02~2021-08 공시상 代表取締役(社長) 久保田竜弥 → 2021-10 ZOZO NEXT 金山裕樹. (4) 미확인 실적 추가 탐색: ヤッパ 회사개요(Wayback 2013-09)에는 실적 없음, 2015/3·2016/3期 결산설명회 자료는 텍스트 추출 불가, 웹 검색(ヤッパ 売上高 2013)으로도 못 찾음.</t>
        </is>
      </c>
      <c r="AH132" s="41" t="inlineStr">
        <is>
          <t>株式会社スタートトゥデイ (현 ㈱ZOZO; 당시 東証1部 상장 독립회사, 대표 前澤友作)</t>
        </is>
      </c>
      <c r="AI132" s="41" t="inlineStr">
        <is>
          <t>"今後、当社の手掛ける事業とヤッパの手掛ける電子雑誌事業および技術の相互連携を行うことで、さらなる成長を実現できると考え、株式交換の合意にいたりました" (적시공시 2014-07-31; 有価証券報告書 第17期 企業結合 주석도 같은 문장)</t>
        </is>
      </c>
      <c r="AJ132" s="41" t="inlineStr">
        <is>
          <t>패션 EC 몰과 패션 앱 운영 — 적시공시(2014-07-31): "日本最大級のファッション EC サイト「ZOZOTOWN」およびファッションコーディネートアプリ「WEAR」の運営を中心に事業活動". 2014/3期 연결 매출 38,580百万円, EC사업 단일 세그먼트</t>
        </is>
      </c>
      <c r="AK132" s="41" t="inlineStr">
        <is>
          <t>인접</t>
        </is>
      </c>
      <c r="AL132" s="41" t="inlineStr">
        <is>
          <t>ヤッパ는 화상처리 기술 기반 스마트폰·태블릿 앱 및 시스템 개발과 전자잡지 서점 'マガストア'(900誌+)의 개발·운용을 맡던 회사(서점 'MAGASTORE'의 사업 주체는 電通 — 2009-07 電通이 ヤッパ와 제휴해 개시, 사이트 회사개요 표기 電通). 앱·시스템 개발은 스타트투데이의 EC·앱(WEAR) 플랫폼에 기술을 공급하는 같은 가치사슬 → 인접으로 판단. 다만 전자잡지 사업 자체는 스타트투데이가 하지 않던 영역(비핵심 요소)이고, 인수 후 SpinMedia 사업은 2015-08 양도, 법인은 그룹 사내 개발회사로 전환돼 실제 귀결은 기술·인력 내재화(2014-10-31 2Q 결산단신도 「ZOZOTOWN」·「WEAR」와의 상호연계를 인수 이유로 제시). 그룹 정점 기준: 거래 당시 Yahoo Japan·NAVER와 무관(편입 전); 현재 LY 기준으로는 커머스 자회사 ZOZO의 R&amp;D 조직.</t>
        </is>
      </c>
      <c r="AM132" s="41" t="inlineStr">
        <is>
          <t>33,188百万円 (2014-03-31, 스타트투데이 연결 総資産, 일본기준; 적시공시 2014-07-31 '直前事業年度の財政状態および経営成績')</t>
        </is>
      </c>
      <c r="AN132" s="41" t="inlineStr">
        <is>
          <t>acq_total_assets와 같음 (거래 당시 스타트투데이는 상위 지배회사가 없는 독립 상장사)</t>
        </is>
      </c>
      <c r="AO132" s="41" t="inlineStr">
        <is>
          <t>계산: 3.16 (발표 전일 시가 기준 거래가치 1,048.54百万円 ÷ 2014-03-31 연결 総資産 33,188百万円; 회계상 取得原価 928.762百万円 기준 2.80)</t>
        </is>
      </c>
      <c r="AP132" s="41" t="inlineStr">
        <is>
          <t>계산: 5.45 (1,048.54百万円 ÷ 2014-03-31 연결 純資産 19,227百万円; 取得原価 기준 4.83; 자기자본 대용으로 純資産 사용)</t>
        </is>
      </c>
      <c r="AQ132" s="41" t="inlineStr">
        <is>
          <t>계산: 298,476,259,200円 (2014-07-30 종가 2,784円 × 유통주식 107,211,300주 = 발행 109,896,300주 − 자기주식 2,685,000주(2014-03-31); 발행주식 기준이면 305,951,299,200円. 종가는 Yahoo Finance 분할조정치 309.33円×9 역조정)</t>
        </is>
      </c>
      <c r="AR132" s="41" t="inlineStr">
        <is>
          <t>총자산·순자산: 2014-07-31 적시공시(2014/3期 연결). 발행주식·자기주식: 有価証券報告書 第16期(2014-03-31). 시가총액·거래가치: 발표 전일 종가(Yahoo Finance, 2016-10·2025-04 분할 역조정 ×9) — 2014-10-01 역조정 종가 2,445円이 第17期 주석의 교부주식 시가(920,862千円 ÷ 376,631주 = 2,445円)와 일치해 조정 방식 검증. 환율 Fed H.10(2014-07-30 102.90, 2014-10-01 109.30円/USD).</t>
        </is>
      </c>
      <c r="AS132" s="41" t="inlineStr">
        <is>
          <t>TSE:3092</t>
        </is>
      </c>
      <c r="AT132" s="41" t="inlineStr">
        <is>
          <t>인수 주체 스타트투데이(현 ZOZO, 東証1部) 자체가 상장사. 대상 ヤッパ는 비상장. 같은 날 2015/3期 1Q 결산 발표가 겹쳐 이벤트 창 해석에 주의.</t>
        </is>
      </c>
      <c r="AU132" s="41" t="inlineStr">
        <is>
          <t>2014-07-31 스타트투데이 적시공시 '簡易株式交換による株式会社ヤッパの完全子会社化に関するお知らせ'(같은 날 양사 이사회 결의·계약 체결), 같은 날 M&amp;A Online 보도. 사전 보도는 찾지 못함.</t>
        </is>
      </c>
      <c r="AV132" s="41" t="inlineStr">
        <is>
          <t>2000-12-22: ㈱ヤッパ 설립(대표 伊藤正裕); 2009-07-08: 電通이 ヤッパ와 업무제휴해 전자잡지 유료배신 사업 'MAGASTORE(マガストア)'를 2009년 여름 개시한다고 발표(ヤッパ는 뷰어·플랫폼 개발); 2010-07-16: ㈱モリサワ와 전자서적 사업 제휴(MCBook과 SpinMedia 통합 앱); 2013-09: ヤッパ 회사개요상 代表取締役会長 伊藤正裕·取締役社長 上田卓矢, 업무 'グラフィックテクノロジーの開発・電子書籍の開発及び販売', 거래처에 電通·日経BP 등; 2013-10: 스타트투데이 패션 코디 앱 'WEAR' 출시(앱 개발 수요 증가); 2014/6期: 매출 210百万円, 영업이익 7百万円, 당기순이익 0百万円, 총자산 166百万円, 순자산 29百万円; 2014 주요 주주: 伊藤正裕 28.4%, 船井哲良 26.3%, ㈱モリサワ 17.9%, ㈱エフティ開発 11.8%; 거래 전 스타트투데이 보유지분 0%</t>
        </is>
      </c>
      <c r="AW132" s="41" t="inlineStr">
        <is>
          <t>2014-10-01: 주식교환 완료·완전자회사화(取得原価 928,762千円, のれん 1,209,683千円 5년 균등상각; 기업결합일 受入 자산 105,640千円·부채 386,560千円 → 순부채 280,920千円, 2014/6期 순자산 29百万円에서 악화); 2015-08-03: 전자출판 배신 'SpinMedia' 사업을 アウトソーシングテクノロジー에 양도(보도); 2015-12-01: 상호를 ㈱スタートトゥデイ工務店으로 바꾸고 스타트투데이·ヤッパ 엔지니어·디자이너 100명 이상 집결(대표 伊藤正裕); 2017-06: 伊藤正裕 스타트투데이 이사 취임; 2018-02-14 공시 기준 STK 代表取締役 久保田竜弥(2021-08-13 공시까지 ZOZOテクノロジーズ 代表取締役社長; 교체 시점 미확인); 2018-04-01: ㈱VASILY·㈱カラクル 흡수합병, 스타트투데이 시스템자산·WEAR 사업 승계, 상호 ㈱スタートトゥデイテクノロジーズ; 2018-10-01: ㈱ZOZOテクノロジーズ로 상호변경; 2019-11-01(효력 예정일, 2019-09-02 공시): ZOZOUSED(구 크라운주얼, N015) 시스템 부문을 흡수분할로 승계; 2019-11-13: 모회사 ZOZO가 Z Holdings 연결자회사화(N050); 2020-04-01(효력 예정일, 2019-12-13 공시): ㈱アラタナ 시스템 부문을 흡수분할로 승계; 2020-07-01(효력 예정일, 2020-03-13 공시): WEAR 사업을 ZOZO로 분할 이전; 2021-03-01: Z Holdings–LINE 경영통합 완료(A홀딩스 산하); 2021-10-01: 연구개발 외 전 사업을 ZOZO로 분할 이전, 상호 ㈱ZOZO NEXT로 발족(ZOZO研究所·MATRIX 중심 신사업·R&amp;D, 대표 金山裕樹); 2026-03-31: ZOZO 연결자회사로 존속</t>
        </is>
      </c>
      <c r="AX132" s="41" t="inlineStr">
        <is>
          <t>확인 안 됨 (스타트투데이/ZOZO 有価証券報告書 第17期(2015/3)~第23期(2021/3)와 第28期(2026/3)의 減損損失·のれん 주석 확인: ヤッパ 관련 のれん 감손 없음, のれん 1,209,683千円은 2014-10부터 5년 균등상각. 같은 기간 のれん 감손은 2015/3期 ㈱ブラケット 471百万円, 2017/3期 ㈱アラタナ 1,483百万円뿐)</t>
        </is>
      </c>
      <c r="AY132" s="41" t="inlineStr">
        <is>
          <t>ZOZO 有報 2015/3~2021/3期 ヤッパ のれん 감손 없음(상각만)</t>
        </is>
      </c>
      <c r="AZ132" s="41" t="inlineStr">
        <is>
          <t>2013/6期: 미확인; 2014/6期: 210百万円</t>
        </is>
      </c>
      <c r="BA132" s="41" t="inlineStr">
        <is>
          <t>2015/3期: 미확인; 2016/3期: 미확인; 참고 2017/3期(スタートトゥデイ工務店 단체): 1,557百万円; 2019/3期(ZOZOテクノロジーズ 단체): 7,899百万円; 확인 가능한 최근 2021/3期(ZOZOテクノロジーズ 단체): 10,199百万円</t>
        </is>
      </c>
      <c r="BB132" s="41" t="inlineStr">
        <is>
          <t>2013/6期: 미확인; 2014/6期: 7百万円</t>
        </is>
      </c>
      <c r="BC132" s="41" t="inlineStr">
        <is>
          <t>2015/3期: 미확인; 2016/3期: 미확인; 참고 2017/3期: △39百万円; 2019/3期: 1,898百万円; 확인 가능한 최근 2021/3期: 1,270百万円</t>
        </is>
      </c>
      <c r="BD132" s="41" t="inlineStr">
        <is>
          <t>인수 전: ヤッパ 단체, 6월 결산, 일본기준(2014-07-31 적시공시 '直前事業年度', 2013/6期는 공시·보도에 없음). 인수 후: 결산월은 3월(2018-02-14 공시 '決算期 ３月31日'). 2015/3·2016/3 단체 실적은 ZOZO 공시·유가증권보고서에 없음(연결매출 10% 미만이라 '主要な損益情報等' 비대상). 2017/3·2019/3·2021/3 단체 실적은 ZOZO 그룹 재편 공시(2018-02-14, 2020-03-13, 2021-08-13)의 '当事会社の概要'(단체, 일본기준). 2018-04 이후 매출은 ZOZO 상품거래액에 연동된 그룹 내부 매출이라 인수 전 ヤッパ 사업과 비교 불가. 官報 決算公告 집계(catr.jp, 2차 출처)는 ZOZO NEXT 순이익 2019/3 19억円, 2021/3 9.42억円만 제공(공시와 일치). 2022/3期 이후 ZOZO NEXT 단체 실적은 미확인.</t>
        </is>
      </c>
      <c r="BE132" s="41" t="inlineStr">
        <is>
          <t>2014-08-05 ネットショップ担当者フォーラム 보도(스타트투데이 홍보 담당): "秋口くらいには具体的なサービスを紹介できると思うので、期待してほしい"; 2014-10-31 스타트투데이 2015/3期 2Q 결산단신: "今後、「ZOZOTOWN」や「WEAR」での相互連携を行うことで、当社グループの更なる成長を実現できると考え、完全子会社化に至りました"(발표 공시의 '電子雑誌事業および技術の相互連携'에서 ZOZOTOWN·WEAR 연계로 설명이 바뀜); 2015-06-30 有価証券報告書 第17期: 기타 매출 1,766百万円(+12.3%)에 대해 "㈱ヤッパの子会社化（平成26年10月完全子会社化）が増収の主要因"; 2021-04-27 ZOZO 결산설명회 질의응답집 출석자에 '取締役兼 COO 伊藤正裕'(ヤッパ 창업자) — 인수 후 대상 사업의 성과·시너지를 평가한 IR 언급은 찾지 못함(2015/3~2016/3期 결산설명회 자료 PDF는 글꼴 인코딩 문제로 텍스트 추출이 안 돼 확인 불가)</t>
        </is>
      </c>
      <c r="BF132" s="40" t="inlineStr">
        <is>
          <t>부분</t>
        </is>
      </c>
      <c r="BG132" s="40" t="inlineStr">
        <is>
          <t>2026-10-26</t>
        </is>
      </c>
    </row>
    <row r="133" ht="72" customHeight="1">
      <c r="A133" s="40" t="inlineStr">
        <is>
          <t>N026</t>
        </is>
      </c>
      <c r="B133" s="40" t="inlineStr">
        <is>
          <t>Naver</t>
        </is>
      </c>
      <c r="C133" s="40" t="inlineStr">
        <is>
          <t>2014-08-07</t>
        </is>
      </c>
      <c r="D133" s="41" t="inlineStr">
        <is>
          <t>Synergy Marketing, Inc.</t>
        </is>
      </c>
      <c r="E133" s="40" t="n">
        <v>35</v>
      </c>
      <c r="F133" s="40" t="inlineStr">
        <is>
          <t>True</t>
        </is>
      </c>
      <c r="G133" s="40" t="n"/>
      <c r="H133" s="40" t="inlineStr">
        <is>
          <t>MA③</t>
        </is>
      </c>
      <c r="I133" s="40" t="inlineStr">
        <is>
          <t>MA①</t>
        </is>
      </c>
      <c r="J133" s="40" t="inlineStr">
        <is>
          <t>변경</t>
        </is>
      </c>
      <c r="K133" s="40" t="inlineStr">
        <is>
          <t>있음</t>
        </is>
      </c>
      <c r="L133" s="40" t="inlineStr">
        <is>
          <t>일치</t>
        </is>
      </c>
      <c r="M133" s="40" t="inlineStr">
        <is>
          <t>편입 전</t>
        </is>
      </c>
      <c r="N133" s="40" t="inlineStr">
        <is>
          <t>Closed</t>
        </is>
      </c>
      <c r="O133" s="42" t="n">
        <v>80.73</v>
      </c>
      <c r="P133" s="41" t="inlineStr">
        <is>
          <t>LY Corporation (TSE:4689)</t>
        </is>
      </c>
      <c r="Q133" s="41" t="inlineStr">
        <is>
          <t>Salesforce, Inc. (NYSE:CRM); Rakuten Group, Inc. (TSE:4755); Tsuruya Co., Ltd. (TSE:5386); Senshu Ikeda Capital Co., Ltd.; SBI Securities Co., Ltd., Investment Arm; Japan Securities Finance Co. Ltd., Investment Arm</t>
        </is>
      </c>
      <c r="R133" s="41" t="inlineStr">
        <is>
          <t>Yahoo Japan Corporation (TSE:4689) made an offer to acquire Synergy Marketing, Inc. (JASDAQ:3859) from Hitoshi Tanii, Shogo Tabata, Masao Tashiro, Yuichi Yamada, Rakuten, Inc., Japan Securities Finance Co., Ltd., Salesforce.com Inc., TSURUYA Ltd., Synergy Marketing employee shareholding association and SBI SECURITIES Co., Ltd. for ¥9.3 billion in cash on August 7, 2014. Pursuant to the deal, Yahoo Japan Corporation will acquire 9.2 million shares at ¥1,006 per share. In the tender offer, the minimum number of shares to be acquired is set at 6.13 million shares. Tender offer period determined at time of filing of the tender offer registration statement is from August 8, 2014 to September 24, 2014. With the completion of the offer, Synergy Marketing will get delisted and even if the relevant delisting standards are not satisfied at the time of the completion of the offer, Yahoo Japan plans to implement the procedures in order to acquire all of the shares of the common stock of Synergy Marketing.
Yahoo Japan entered into an agreement concerning the tendering of shares in the offer with Hitoshi Tanii, representative Director and Chief Executive Officer of Synergy Marketing holding 18.48% stake in Synergy Marketing; Shogo Tabata, shareholder and Director of Synergy Marketing, holding 13.63% stake and Masao Tashiro, the fourth-ranked shareholder and Director holding 2.58%. Two of the current directors of Synergy Marketing i.e. Hitoshi Tanii and Masao Tashiro will remain as Directors and executed certain management entrustment agreement as of August 7, 2014 while Shogo Tabata is expected to remain as director after the completion of the offer. Akihiro Inoue, Director of Shogo Tabata, is expected to resign his office, but will continue, after his resignation, to occupy an important position in Synergy Marketing and to engage in product planning and development.
The Board of Directors of Synergy Marketing have unanimously approved the transaction at the meeting of the Board of Directors on August 7, 2014 and resolved to state an opinion supporting the offer as well as to recommend that the shareholders tender their shares of the common stock in the offer. The expected date of settlement of the offer is October 1, 2014. Deloitte Tohmatsu Financial Advisory Co., Ltd. acted as the valuer for Synergy Marketing, Inc. Mori Hamada &amp; Matsumoto acted as the legal advisor to Synergy Marketing. Nomura Securities acted as valuer for Yahoo Japan. Masahisa Ikeda of Shearman &amp; Sterling LLP acted as legal advisor for Yahoo Japan.</t>
        </is>
      </c>
      <c r="S133" s="41" t="inlineStr">
        <is>
          <t>Commerce &amp; Marketing</t>
        </is>
      </c>
      <c r="T133" s="41" t="inlineStr">
        <is>
          <t>Brand / Advertising / 
Marketing / IP Merchandising</t>
        </is>
      </c>
      <c r="U133" s="41" t="inlineStr">
        <is>
          <t>MA-1 그룹이 매수자</t>
        </is>
      </c>
      <c r="V133" s="41" t="inlineStr">
        <is>
          <t>소수지분(&lt;50%)</t>
        </is>
      </c>
      <c r="W133" s="41" t="inlineStr">
        <is>
          <t>MA③ 소수지분 매입</t>
        </is>
      </c>
      <c r="X133" s="41" t="inlineStr">
        <is>
          <t>Yahoo Japan 편입 전</t>
        </is>
      </c>
      <c r="Y133" s="40" t="inlineStr">
        <is>
          <t>False</t>
        </is>
      </c>
      <c r="Z133" s="41" t="inlineStr">
        <is>
          <t>MA① 경영권 인수</t>
        </is>
      </c>
      <c r="AA133" s="41" t="inlineStr">
        <is>
          <t>편입 전 (2014-08-07 발표·2014-09-24 공개매수 종료 당시 매수자 ヤフー㈱(현 LINEヤフー)는 소프트뱅크 계열 독립 상장사로 NAVER와 무관. 또한 ヤフー는 2019-07말 シナジーマーケティング 전 주식을 창업자 측(㈱ペイフォワード, 대표 谷井等)에 매각해, 2021-03-01 Z Holdings–LINE 경영통합으로 Yahoo Japan 계열이 NAVER 지분법 계열(A Holdings 산하)이 되기 전에 그룹을 떠남 → NAVER 계열에 속한 적이 없음)</t>
        </is>
      </c>
      <c r="AB133" s="41" t="inlineStr">
        <is>
          <t>완료 (2014-09-24 공개매수 종료, 2014-10-01 결제·연결자회사화(94.54%); 2014-11-28 임시주총·종류주총에서 全部取得条項付普通株式 방식 스퀴즈아웃 승인 → 2014-12-25 매매 최종일, 2014-12-26 상장폐지, 2015-01-05 全部取得 효력으로 100% 완전자회사화)</t>
        </is>
      </c>
      <c r="AC133" s="41" t="inlineStr">
        <is>
          <t>8,747百万円 (공개매수 실제 취득가: 보통주 8,695,153株 × 1,006円, 議決権 94.54%; アドバイザリー費用 미기재). 100% 기준 계획 買付代金은 9,252,038,142円. 잔여 주주에게는 2015-01-05 全部取得 후 A種種類株式 端数 매각대금으로 '従前保有していた当社普通株式の数に 1,006 円…を乗じた金額に相当する金銭'을 교부할 예정이었으나(2014-11-28 공시) 잔여 주식수·지급 총액은 미공시 — 추정: 약 505百万円(본건 기준주식수 9,196,857株 − 응모 8,695,153株 = 501,704株 × 1,006円)</t>
        </is>
      </c>
      <c r="AD133" s="41" t="inlineStr">
        <is>
          <t>원자료와 일치 (계산: 실제 취득가 8,747百万円 ÷ 102.06円/USD(2014-08-07, Fed H.10) = 85.7백만 달러, 원자료 80.73보다 6.2% 큼. 100% 계획 買付代金 9,252.0百万円 기준이면 90.65백만 달러(+12.3%))</t>
        </is>
      </c>
      <c r="AE133" s="41" t="inlineStr">
        <is>
          <t>2014-08-07</t>
        </is>
      </c>
      <c r="AF133" s="41" t="inlineStr">
        <is>
          <t>기준 분류 수정: MA③ 소수지분 매입 → MA① 경영권 인수. 원자료 stake '소수지분(&lt;50%)'은 오류 — 공개매수는 '対象者を当社の完全子会社とする取引'의 일환으로 하한을 3분의 2(6,131,300株)로 두고 상한은 두지 않았으며, 결과 8,695,153株(94.54%)를 취득해 2014-10-01 연결자회사화, 이어 全部取得条項付普通株式 방식 스퀴즈아웃(2014-11-28 주총 승인, 2015-01-05 효력)으로 100%(ヤフー 有価証券報告書 第20期 関係会社 100.0%). 거래 전 ヤフー 보유 0%(공시상 買付け前 소유 '―'). 원자료 sellers의 Salesforce·楽天·ツルヤ 등은 공개매수 공시의 대주주 목록(楽天 12.45%, セールスフォース 2.57% 등)과 일치하나, 응모계약 당사자는 谷井等(18.48%)·田畑正吾(13.63%)·田代正雄(2.58%) 3명. 금액·상태는 원자료와 일치.</t>
        </is>
      </c>
      <c r="AG133" s="41" t="inlineStr">
        <is>
          <t>같은 묶음 관계: 매수자 ヤフー㈱가 N001·N030·N031과 같음. 이 대상회사는 2019-07에 그룹을 떠나 현재 LY·NAVER 어느 쪽과도 관계가 없음(2024-05 추출 조건 '추출 시점의 자회사'와 맞지 않으므로 원자료 포함 경위 확인 필요 — Capital IQ가 Yahoo Japan 측 과거 인수 이력으로 포함한 것으로 보임). 매각 경위: Newswitch(2019-08-13)는 "７月末にヤフーとの資本関係を解消", "創業者の谷井等氏が全株式を取得"이라 보도, 회사 沿革은 '2019年 Yahoo! JAPANからペイフォワード社へ弊社全株式を譲渡', 이어 2019-09-30 谷井等가 대표인 シナジーマネジメント㈱가 シナジーマーケティング를 흡수합병하고 상호를 승계(합병공고). 매각가는 미공시. Zホールディングス 有報 第25期(2020/3) 沿革에는 '(現 連結子会社)'가 남아 있으나 第26期에서 삭제됐고 위 1차·보도 자료와 맞지 않아 갱신 누락으로 판단. ヤフー는 매각 직전 2019/3期에 シナジーマーケティング의 유형·무형자산 23億円 감손. 인수 후 실적: 회사 公告 페이지(Wayback 2019-07-09)에 平成27年3月期~平成31年3月期 결산공고가 있었으나 보관본은 平成31年3月期뿐(대차대조표만, 당기순이익 73,051千円)이어서 매출·영업이익은 미확인. 상장폐지일은 2014-12-26(매매 최종일 12-25)이며, 2차 출처 株トレ의 '2014年12月25日'은 최종 거래일로 보임. 원자료 설명란의 인물명 Masao Tashiro(田代正雄)·Akihiro Inoue는 공시상 '井上 哲浩'로 표기.</t>
        </is>
      </c>
      <c r="AH133" s="41" t="inlineStr">
        <is>
          <t>ヤフー株式会社 (Yahoo Japan; 東証1部 4689, 소프트뱅크그룹 연결자회사; 현 LINEヤフー㈱) — 거래 당시 NAVER와 무관</t>
        </is>
      </c>
      <c r="AI133" s="41" t="inlineStr">
        <is>
          <t>"対象者の事業であるCRM及びメールマーケティング領域は当社の戦略的投資分野の一つであるDMPソリューションやマルチビッグデータ活用との親和性が高く、今後も継続的な成長を期待できる" (公開買付けの開始に関するお知らせ 2014-08-07) / "対象者を完全子会社化することにより、シナジー効果の発揮を実現していくことが、両社の企業価値の最大化に資するものと判断し、本公開買付けの実施を決定" (同) / "将来的に同社のCRM関連サービスと「Yahoo! DMP」を連携し、企業のマーケティング活動をワンストップで行える環境の提供を目指す" (2014年度第2四半期 決算説明会資料)</t>
        </is>
      </c>
      <c r="AJ133" s="41" t="inlineStr">
        <is>
          <t>인터넷 광고 + e커머스: 2014/3期 연결(일본기준) 매출 386,284百万円 중 マーケティングソリューション事業(검색연동·디스플레이 광고 등) 2,725億円(70.6%), コンシューマ事業 1,018億円(26.4%) (ヤフー 有価証券報告書 第19期). 2013-11 '마ルチビッグデータとテクノロジーを駆使したマーケティングソリューション事業' 새 전략(DMP 중심) 발표</t>
        </is>
      </c>
      <c r="AK133" s="41" t="inlineStr">
        <is>
          <t>인접</t>
        </is>
      </c>
      <c r="AL133" s="41" t="inlineStr">
        <is>
          <t>シナジーマーケティング는 기업 고객정보를 관리·활용하는 CRM·이메일 마케팅 SaaS 'Synergy!'(クラウド事業)와 CRM 컨설팅·수탁(エージェント事業)을 하는 회사. ヤフー의 주력은 광고 판매이고 CRM SaaS는 하지 않았으나, 같은 광고주(기업 마케팅 부서) 고객군을 대상으로 하고 ヤフー도 'DMP ソリューション'과 결합한 원스톱 마케팅을 목표로 해 같은 マーケティングソリューション事業 세그먼트에 편입 → 인접. 그룹 정점 기준: 거래 당시 Yahoo Japan이 정점(NAVER와 무관).</t>
        </is>
      </c>
      <c r="AM133" s="41" t="inlineStr">
        <is>
          <t>842,749百万円 (2014-03-31, ヤフー 연결 総資産額, 일본기준; 有価証券報告書 第19期. IFRS 재작성치 849,987百万円)</t>
        </is>
      </c>
      <c r="AN133" s="41" t="inlineStr">
        <is>
          <t>acq_total_assets와 같음</t>
        </is>
      </c>
      <c r="AO133" s="41" t="inlineStr">
        <is>
          <t>계산: 1.04 (실제 공개매수 취득가 8,747百万円 ÷ 2014-03-31 연결 総資産額 842,749百万円). 100% 계획 買付代金 9,252.0百万円 기준 1.10</t>
        </is>
      </c>
      <c r="AP133" s="41" t="inlineStr">
        <is>
          <t>계산: 1.40 (8,747百万円 ÷ 2014-03-31 연결 純資産額 626,560百万円; 自己資本比率 73.3%). 계획 買付代金 기준 1.48</t>
        </is>
      </c>
      <c r="AQ133" s="41" t="inlineStr">
        <is>
          <t>계산: 2,505,756,264,000円 (2014-08-06 종가 440円 × 2014-03-31 発行済株式総数 5,694,900,600株)</t>
        </is>
      </c>
      <c r="AR133" s="41" t="inlineStr">
        <is>
          <t>총자산·순자산·주식수: ヤフー 有価証券報告書 第19期(2014/3期, 연결 일본기준)·第20期 発行済株式総数の推移. 종가: Yahoo Finance 4689.T(2013-09 이후 분할 없음). 거래액: 2014-08-07 개시 공시 買付代金과 2014-09-25 결과 공시 取得価額. 환율 Fed H.10 2014-08-07 102.06円/USD. 대상 시가총액 참고: 720円(2014-08-06 종가) × 9,128,000株(2014-06-30 발행, 자기주식 59,143株 포함) = 6,572.2百万円.</t>
        </is>
      </c>
      <c r="AS133" s="41" t="inlineStr">
        <is>
          <t>TSE:4689</t>
        </is>
      </c>
      <c r="AT133" s="41" t="inlineStr">
        <is>
          <t>인수 주체 ヤフー㈱(東証1부 4689)가 상장사. 대상 シナジーマーケティング도 상장사 JASDAQ:3859(2014-12-25 상장폐지) — 공개매수가 1,006円은 2014-08-06 종가 720円 대비 39.72%, 1개월 평균 대비 37.50% 프리미엄으로 대상 주가 반응 분석 가능.</t>
        </is>
      </c>
      <c r="AU133" s="41" t="inlineStr">
        <is>
          <t>2014-08-07 ヤフー 이사회 결의 및 적시공시 'シナジーマーケティング株式会社（証券コード：3859）に対する公開買付けの開始に関するお知らせ'(같은 날 대상회사가 의견표명 공시와 '特別利益の計上および業績予想の修正' 공시 — ヤフー 공시에서 인용). 사전 보도는 찾지 못함</t>
        </is>
      </c>
      <c r="AV133" s="41" t="inlineStr">
        <is>
          <t>2000-04: ㈱四次元データ 설립(今村元一); 2000-09-25: 谷井等가 インデックスデジタル㈱ 설립(이메일 마케팅 시스템); 2005-06-01: 두 회사 공동 주식이전으로 순수지주 ㈱四次元グループ 설립(2006 シナジーマーケティング로 상호 변경·통합); 2007-11: 大証ヘラクレス(현 JASDAQ) 상장; 2010: 美 セールスフォース・ドットコム과 업무·자본제휴; 2012/12期: 연결 매출 3,403百万円·영업이익 230百万円; 2013/12期: 3,781百万円·301百万円, 총자산 5,378百万円; 2014-02경: ヤフー가 시너지 검토 시작·자본업무제휴 제안; 2014-03경: 대상회사가 클라우드 사업 경쟁 격화로 제3자 자본제휴 검토 개시·파트너 선정 절차; 2014-04말: ヤフー 최종 후보 선정; 2014-08-07: ヤフー 광고상품 대리점 계약 체결</t>
        </is>
      </c>
      <c r="AW133" s="41" t="inlineStr">
        <is>
          <t>2014-08-08~09-24: 공개매수(1株 1,006円), 8,695,153株 응모로 94.54% 취득(8,747百万円); 2014-10-01: 결제·ヤフー 연결자회사화, 谷井等·田代正雄 경영위임계약(2년), ヤフー에서 과반 이사 파견 방침; 2014-11-28: 임시주총·종류주총에서 全部取得条項 정관 변경·全部取得 승인, 정리종목 지정; 2014-12-25: 매매 최종일; 2014-12-26: 상장폐지; 2015-01-05: 全部取得 효력으로 100% 완전자회사(잔여 주주에 1株 1,006円 상당 금전 교부 예정), 자본금 400百万円(2016-02 감자 공고, 이후 100百万円); 이후 결산월을 12월에서 3월로 변경(平成27年3月期~平成31年3月期 결산공고); 2014/2Q~2015/3期: ヤフー 'マーケティングソリューション事業' 증수에 기여; 2015: 도쿄 오피스 미드타운 이전, 2016: 미야자키 오피스 개설; 2019/3期: ヤフー가 シナジーマーケティング 사업계획 재검토로 유형·무형자산(顧客基盤 등) 23億円(メディア事業 2,379百万円) 감손; 2019/3期 단체: 당기순이익 73,051千円, 순자산 4,660,500千円, 총자산 5,074,722千円(결산공고, 대차대조표만); 2019-07말: ヤフー가 전 주식을 창업자 谷井等 측(ペイフォワード)에 매각해 자본관계 해소, 谷井等는 회장으로 복귀(당시 대표 田代正雄), ヤフー 광고 배신 서비스 운영·서비스 판매 제휴는 계속; 2019-09-30: 谷井等가 대표인 シナジーマネジメント㈱가 흡수합병하고 シナジーマーケティング㈱로 상호 변경; 2021-03: Z Holdings–LINE 경영통합(이 회사는 이미 그룹 밖); 2025-10: 합병 공고(㈱MONJU 흡수합병); 2026-01: 자본금 90百万円·종업원 289명, 친회사 ㈱ペイフォワード(대표 谷井等) 100%, 대표 奥平博史</t>
        </is>
      </c>
      <c r="AX133" s="41" t="inlineStr">
        <is>
          <t>있음 (2019/3期 ヤフー 연결: "シナジーマーケティング(株)(メディア事業)における有形固定資産および無形資産の減損損失" 23億円 — 무형자산 표의 顧客基盤 열 감손 2,379百万円; ヤフー 有価証券報告書 第24期(S100FY28) 주석 37)</t>
        </is>
      </c>
      <c r="AY133" s="41" t="inlineStr">
        <is>
          <t>수집·검토 기록에 인수 뒤 손상이 적혀 있음</t>
        </is>
      </c>
      <c r="AZ133" s="41" t="inlineStr">
        <is>
          <t>2012/12期: 3,403百万円; 2013/12期: 3,781百万円</t>
        </is>
      </c>
      <c r="BA133" s="41" t="inlineStr">
        <is>
          <t>미확인 (2014/12·2015期와 최근 연도 모두 — 비상장 자회사로 매출 공시가 없고 ヤフー 연결 세그먼트 정보에도 별도 기재 없음. 인수 후 결산공고(平成27年3月期~平成31年3月期)는 대차대조표만 게시 — 참고: 2019/3期 단체 당기순이익 73,051千円. 2019-09 합병 후 현 회사(12월 결산)의 결산공고는 현 사이트·官報決算データベース 검색에서 찾지 못함)</t>
        </is>
      </c>
      <c r="BB133" s="41" t="inlineStr">
        <is>
          <t>2012/12期: 230百万円; 2013/12期: 301百万円</t>
        </is>
      </c>
      <c r="BC133" s="41" t="inlineStr">
        <is>
          <t>미확인 (위와 같음 — 결산공고에 손익계산서가 없음; 참고: 2019/3期 단체 당기순이익 73,051千円)</t>
        </is>
      </c>
      <c r="BD133" s="41" t="inlineStr">
        <is>
          <t>인수 전: シナジーマーケティング 연결, 12월 결산, 일본기준 — ヤフー 2014-09-25 공개매수 결과 공시의 '対象者の最近３年間の連結経営成績及び連結財政状態'(百万円). 2011/12期 3,222·467百万円도 같은 표. 인수 후: 결산월을 3월로 바꿔(회사 公告 페이지의 결산공고 목록: 平成27年3月期~平成31年3月期) 단체 결산공고를 냈으나 대차대조표와 '(うち当期純利益)'만 공개 — 2019/3期 당기순이익 73,051千円(일본기준 단체). 매출·영업이익은 공개 자료 없음(ヤフー 연결 'マーケティングソリューション事業'(이후 メディア事業)에 포함). 2019-09 합병 이후 현 회사는 12월 결산.</t>
        </is>
      </c>
      <c r="BE133" s="41" t="inlineStr">
        <is>
          <t>2014-10-29 ヤフー 2014年度第2四半期 決算説明会資料 p.42 'シナジーマーケティング（株）の連結子会社化': "公開買い付けを実施し、同社株式94.5%を取得", "将来的に同社のCRM関連サービスと「Yahoo! DMP」を連携し、企業のマーケティング活動をワンストップで行える環境の提供を目指す"; ヤフー 有価証券報告書 第20期(2015/3): "第２四半期連結会計期間にシナジーマーケティング(株)を連結したことも増収に寄与しました"; ヤフー 有価証券報告書 第24期(2019/3): "シナジーマーケティング(株)において23億円の減損損失"으로 영업이익 감소 요인 언급; 日刊工業新聞(Newswitch 2019-08-13): "ヤフーのEC・決済事業強化に伴い経営の方向性にズレが生じていた". 어닝콜 스크립트는 찾지 못함.</t>
        </is>
      </c>
      <c r="BF133" s="40" t="inlineStr">
        <is>
          <t>부분</t>
        </is>
      </c>
      <c r="BG133" s="40" t="inlineStr">
        <is>
          <t>2026-10-26</t>
        </is>
      </c>
    </row>
    <row r="134" ht="72" customHeight="1">
      <c r="A134" s="40" t="inlineStr">
        <is>
          <t>N027</t>
        </is>
      </c>
      <c r="B134" s="40" t="inlineStr">
        <is>
          <t>Naver</t>
        </is>
      </c>
      <c r="C134" s="40" t="inlineStr">
        <is>
          <t>2014-10-22</t>
        </is>
      </c>
      <c r="D134" s="41" t="inlineStr">
        <is>
          <t>Carview Corporation</t>
        </is>
      </c>
      <c r="E134" s="40" t="n">
        <v>46</v>
      </c>
      <c r="F134" s="40" t="inlineStr">
        <is>
          <t>True</t>
        </is>
      </c>
      <c r="G134" s="40" t="n"/>
      <c r="H134" s="40" t="inlineStr">
        <is>
          <t>MA②</t>
        </is>
      </c>
      <c r="I134" s="40" t="inlineStr">
        <is>
          <t>MA②</t>
        </is>
      </c>
      <c r="J134" s="40" t="inlineStr">
        <is>
          <t>같음</t>
        </is>
      </c>
      <c r="K134" s="40" t="inlineStr">
        <is>
          <t>해당 없음</t>
        </is>
      </c>
      <c r="L134" s="40" t="inlineStr">
        <is>
          <t>일치</t>
        </is>
      </c>
      <c r="M134" s="40" t="inlineStr">
        <is>
          <t>편입 전</t>
        </is>
      </c>
      <c r="N134" s="40" t="inlineStr">
        <is>
          <t>Closed</t>
        </is>
      </c>
      <c r="O134" s="42" t="n">
        <v>39.05</v>
      </c>
      <c r="P134" s="41" t="inlineStr">
        <is>
          <t>LY Corporation (TSE:4689)</t>
        </is>
      </c>
      <c r="Q134" s="41" t="inlineStr">
        <is>
          <t>Microsoft Corporation (NasdaqGS:MSFT); Japan Securities Finance Co., Ltd. (TSE:8511)</t>
        </is>
      </c>
      <c r="R134" s="41" t="inlineStr">
        <is>
          <t>Yahoo Japan Corporation (TSE:4689) made an offer to acquire remaining 46.81% stake in Carview Corporation (TSE:2155) from Japan Securities Finance Co. Ltd. (TSE:8511), Microsoft Corporation, Saburo Kikuchi, Motoi Matsumotofor, Shoichi Kaneko and others for ¥5 billion on October 22, 2014. The consideration includes acquisition of 5.7 million shares and 2,740 options. Yahoo Japan Corporation will acquire shares at ¥863 per share for approximately 5.66 million ordinary shares. Minimum number of shares scheduled to be purchased are 2.06 million shares. If Yahoo is unable to acquire all of the common shares, then two step purchases will be made and will make Carview, a wholly owned subsidiary. Yahoo received an approval from Microsoft Corporation to the effect that it has intention to subscribe to the tender offer for the shares held directly and indirectly by the same.
On October 22, 2014, Board of Directors Carview Corporation unanimously approved the offer. The offering period is from October 23, 2014 to December 8, 2014. Carview established a 3rd party committee comprising of independent members. Settlement starts on December 15, 2014. Nomura Securities Co., Ltd. acted as financial advisor and Nagashima Ohno &amp; Tsunematsu acted as legal advisor for Yahoo Japan. A.G.S. Consulting Co., Ltd. acted as financial advisor and City-Yuwa Partners acted as legal advisor for Carview. The purchase commission fee of Nomura Securities is ¥70 million and other fee of Nomura Securities is ¥4 million. Masahisa Ikeda of Shearman &amp; Sterling LLP acted as legal advisor to Yahoo Japan Corporation.</t>
        </is>
      </c>
      <c r="S134" s="41" t="inlineStr">
        <is>
          <t>Mobility &amp; Transportation</t>
        </is>
      </c>
      <c r="T134" s="41" t="inlineStr">
        <is>
          <t>Mobility / Transportation</t>
        </is>
      </c>
      <c r="U134" s="41" t="inlineStr">
        <is>
          <t>MA-1 그룹이 매수자</t>
        </is>
      </c>
      <c r="V134" s="41" t="inlineStr">
        <is>
          <t>기존 자회사 잔여지분</t>
        </is>
      </c>
      <c r="W134" s="41" t="inlineStr">
        <is>
          <t>MA② 기존 지분 확대</t>
        </is>
      </c>
      <c r="X134" s="41" t="inlineStr">
        <is>
          <t>Yahoo Japan 편입 전</t>
        </is>
      </c>
      <c r="Y134" s="40" t="inlineStr">
        <is>
          <t>False</t>
        </is>
      </c>
      <c r="Z134" s="41" t="inlineStr">
        <is>
          <t>MA② 기존 지분 확대</t>
        </is>
      </c>
      <c r="AA134" s="41" t="inlineStr">
        <is>
          <t>편입 전 (2014-10 거래 당시 매수자 ヤフー㈱(Yahoo Japan, 현 LINEヤフー)는 ソフトバンク㈱의 연결자회사로 NAVER와 자본관계가 없었다. NAVER와의 연결고리는 2021-03-01 LINE–Z Holdings 경영통합 이후의 지분법 합작 관계뿐이며, 그 전인 2022-07-01 カービュー는 ヤフー㈱에 흡수합병됐다)</t>
        </is>
      </c>
      <c r="AB134" s="41" t="inlineStr">
        <is>
          <t>완료 (공개매수 2014-10-23~12-08 성립, 결제 개시 2014-12-15, 96.65%; 이후 잔여주식 취득으로 2015-03-31 현재 Yahoo 100%(공개매수 공시에 예고된 전부취득조항 방식, 실행 공시는 미확인), 2015-03-20 東証マザーズ 상장폐지)</t>
        </is>
      </c>
      <c r="AC134" s="41" t="inlineStr">
        <is>
          <t>4,654,640,100円 (공개매수 실제 매입: 보통주 5,228,700주 × 863円 + 신주예약권 2,470개 × 57,600円). 공시상 매수대금 상한 5,022백만円. 잔여 426,660주(3.35%)는 전부취득으로 금전 교부(추정: 863円 기준 약 368백만円, 실제 교부액 미공시)</t>
        </is>
      </c>
      <c r="AD134" s="41" t="inlineStr">
        <is>
          <t>원자료와 일치 (실제 매입액 4,654.64백만円 ÷ 118.87円/달러(2014-12-09 결과 공표일, FRB H.10) = 39.16 ≈ 원자료 39.05. 발표일(2014-10-22, 107.32円) 기준 상한 5,022백만円이면 46.80)</t>
        </is>
      </c>
      <c r="AE134" s="41" t="inlineStr">
        <is>
          <t>2014-10-22</t>
        </is>
      </c>
      <c r="AF134" s="41" t="inlineStr">
        <is>
          <t>기준 분류 유지: Yahoo가 이미 53.82%(자기주식 제외 기준)를 보유해 지배하던 자회사의 잔여 지분 매입(완전자회사화). 원자료 보완·정정: ① 원자료 value 39.05는 상한(5,022백만円)이 아니라 실제 응모분 매입액을 결과일 환율로 환산한 값. ② 설명란 'remaining 46.81% stake'·'2,740 options'는 공시와 다르다 — 공시상 매수 예정은 보통주 5,655,360주+신주예약권 2,470개(잠재주식 494,000주) 합계 6,149,360주, 매수 전 Yahoo 소유비율 51.73%(잠재주식 포함 분모), 결과 응모 5,722,700주. ③ 매도자 중 Microsoft는 2,718,400주(22.20%)를 직·간접 보유하며 응모 의향을 통지했고(일본증권금융㈱은 공개매수 공시의 カービュー 대주주 표(2014-03-31)에 0.6%로 올라 있다. 원자료 매도자 목록의 菊池三郎(2.6%)·松本基(1.3%)·金子昭一(0.5%)도 같은 표의 대주주이며, 각 주주의 실제 응모 여부는 공시되지 않았다), 그 밖의 일반주주·신주예약권자.</t>
        </is>
      </c>
      <c r="AG134" s="41" t="inlineStr">
        <is>
          <t>같은 대상회사의 2단계 인수 중 2단계: N019(2012, SoftBank로부터 52.2%) → 이 거래(2014, 공개매수+전부취득으로 100%). 편입 전 거래. 공개매수가 863円은 발표 전일 종가 662円 대비 30.4% 프리미엄. 이후 2018-12-04 중고차 수출 사이트 사업(tradecarview)을 신설분할해 ㈱じげん에 매각(취득가 비공개, 해당 사업 FY2018/3 매출 758백만円·영업이익 47백만円), 2022-07-01 ヤフー㈱(현 LINEヤフー)에 흡수합병되어 소멸. 조사 한계: 상장폐지 후 매출·영업이익은 공시되지 않아 인수 후 실적은 官報 決算公告의 순이익(2차 집계)만 확인. 전부취득 효력일·교부금액, 2015년 이후 Yahoo·Z Holdings의 カービュー 관련 손상 여부는 미확인. 검토 추가: 전부취득 효력일·교부금액은 웹 검색 2회(일본어 키워드 변경)와 kabutore 상장폐지 목록으로 더 찾았으나 확인하지 못함(상장폐지 원인은 'TOB'로만 기재). 공개매수 결과 공시상 매수 전 특별관계자 보유 2.16%(의결권 2,750개)가 있었고 매수 후 0이 됐다.</t>
        </is>
      </c>
      <c r="AH134" s="41" t="inlineStr">
        <is>
          <t>ヤフー株式会社(Yahoo Japan Corporation; 東証1部 4689, ソフトバンク㈱의 연결자회사. 현 LINEヤフー㈱)</t>
        </is>
      </c>
      <c r="AI134" s="41" t="inlineStr">
        <is>
          <t>"対象者と当社との一体経営を実現することによって、迅速な意思決定を可能とする体制を実現し、短期的な収益にとらわれることなく、中長期的視点で対象者の収益基盤を強化する" (Yahoo 공개매수 개시 공시 2014-10-22) / "対象者を含む当社グループが中古車流通市場のシェアを獲得し、当社グループがeコマースの流通総額国内No.1を実現する可能性が向上する" (同)</t>
        </is>
      </c>
      <c r="AJ134" s="41" t="inlineStr">
        <is>
          <t>인터넷 포털 「Yahoo! JAPAN」: 2014-04~09 연결 매출(IFRS) 2,032억円 중 マーケティングソリューション事業(검색·디스플레이 광고 등) 1,466억円(약 72%), コンシューマ事業(eコマース·회원 등) 470억円, 기타 137억円(Yahoo 2015年3月期 第2四半期決算短信). 「201X年度までにeコマースの流通総額国内No.1」 목표, 「ヤフオク!」·「Yahoo!ショッピング」 운영.</t>
        </is>
      </c>
      <c r="AK134" s="41" t="inlineStr">
        <is>
          <t>핵심</t>
        </is>
      </c>
      <c r="AL134" s="41" t="inlineStr">
        <is>
          <t>カービュー는 이미 Yahoo 연결자회사로 2013-06부터 Yahoo 도메인에서 「carview!」를 공동 운영해 온 자동차 정보·광고 미디어(광고사업·SNS 「みんカラ」)와 중고차 매입 중개(국내사업)·중고차 수출 마켓(해외사업)으로, Yahoo의 주력인 광고·커머스와 같은 영역이다. 공시도 「ヤフオク!」 송객·중고차 정보의 상호 활용 등 커머스 시너지를 목적으로 들었다. 그룹 정점 기준: 거래 당시 정점은 Yahoo Japan 자신(편입 전).</t>
        </is>
      </c>
      <c r="AM134" s="41" t="inlineStr">
        <is>
          <t>884,683백만円 (Yahoo 연결 IFRS 資産合計, 2014-09-30 — 2015年3月期 第2四半期決算短信)</t>
        </is>
      </c>
      <c r="AN134" s="41" t="inlineStr">
        <is>
          <t>acq_total_assets와 같음 (편입 전 Yahoo Japan 계열의 정점 = Yahoo Japan 자신). 직전 회계연도말(2014-03-31) 연결 총자산 849,987백만円(IFRS 비교치)</t>
        </is>
      </c>
      <c r="AO134" s="41" t="inlineStr">
        <is>
          <t>계산: 0.53 (실제 매입 4,654.64백만円 ÷ 884,683백만円, 2014-09-30) / 매수대금 상한 5,022백만円 기준 0.57</t>
        </is>
      </c>
      <c r="AP134" s="41" t="inlineStr">
        <is>
          <t>계산: 0.71 (4,654.64백만円 ÷ 親会社の所有者に帰属する持分 658,998백만円, 2014-09-30) / 상한 기준 0.76</t>
        </is>
      </c>
      <c r="AQ134" s="41" t="inlineStr">
        <is>
          <t>계산: 2,305,314,229,500円 (2014-10-21 종가 405円 × 자기주식 제외 5,692,133,900주 = 발행 5,694,933,900 − 자기 2,800,000(2014-09-30)). 발행주식 기준 2,306,448,229,500円. 종가는 Yahoo Finance 4689.T(2013-10 분할 이후라 역조정 불필요)</t>
        </is>
      </c>
      <c r="AR134" s="41" t="inlineStr">
        <is>
          <t>총자산·지분·주식수: Yahoo 2015年3月期 第2四半期決算短信(IFRS 연결, 2014-09-30, 백만円). 거래액: Yahoo 공개매수 결과 공시(2014-12-09)의 응모·매입 수와 매수가격으로 계산. 시가총액: 발표 직전 거래일 2014-10-21 종가 × 2014-09-30 주식수.</t>
        </is>
      </c>
      <c r="AS134" s="41" t="inlineStr">
        <is>
          <t>TSE:4689</t>
        </is>
      </c>
      <c r="AT134" s="41" t="inlineStr">
        <is>
          <t>인수 주체 Yahoo Japan이 東証1部 상장(4689). 대상회사 カービュー는 東証マザーズ 2155(2014-10-21 종가 662円, 공개매수가 863円 — 대상회사 반응 분석 가능하나 상장폐지로 Yahoo Finance 시세 없음). 친회사 SoftBank(TSE:9984)도 같은 날 공시. NAVER(KRX:035420)는 당시 무관.</t>
        </is>
      </c>
      <c r="AU134" s="41" t="inlineStr">
        <is>
          <t>2014-10-22 Yahoo 적시공시 '株式会社カービュー（証券コード：2155）に対する公開買付けの開始に関するお知らせ', 같은 날 カービュー의 '支配株主であるヤフー株式会社による当社株券等に対する公開買付けの実施及び応募の推奨に関するお知らせ'와 SoftBank 공시. 사전 보도는 찾지 못함.</t>
        </is>
      </c>
      <c r="AV134" s="41" t="inlineStr">
        <is>
          <t>1999-03: Microsoft·SoftBank·Yahoo Japan 합작(CarPoint 일본판, 이후 カーポイント㈱→カービュー) 발표; 2007-06: 東証マザーズ 상장; 2012-12-17: Yahoo가 SoftBank로부터 52.2% 취득해 연결자회사화(N019); 2013-02: 경영체제 변경; 2013-06-06: 「Yahoo!自動車」와 통합한 「carview!」 개설; 2013-10-01: 1:200 분할(Yahoo 6,590,800주); FY2013/3·FY2014/3: 연결 매출 4,444,656→3,858,664천円(중고차 견적 중개 집객 억제), 영업이익 198,236→671,927천円; 2014-09 하순: Yahoo가 완전자회사화 제안; 2014-09-22: カービュー 제3자위원회 설치; 2014-10-21: 종가 662円</t>
        </is>
      </c>
      <c r="AW134" s="41" t="inlineStr">
        <is>
          <t>2014-10-23~12-08: 공개매수(응모 5,722,700주), 2014-12-09 결과 공표, 2014-12-15 결제, Yahoo 96.65%; 2015-03-20: 東証マザーズ 상장폐지(kabutore: 원인 TOB, 최종 종가 859円); 2015-03-31: Yahoo 100%(공개매수 공시에 예고된 전부취득조항 방식, 실행 공시는 미확인); 2018-03: 자본금 100백만円, 총자산 8,130백만円; 2018-10 현재: 대표 三浦由佳, 소재지 千代田区紀尾井町1-3(ヤフー㈱와 같은 주소); 2018-12-04: tradecarview 사업 신설분할·じげん 매각(취득가 비공개); FY2021/3: 이익잉여금 4,136,739→1,452,349천円(당기순이익과 같음; 추정: 이월 이익잉여금 약 41억円을 친회사에 배당 등으로 분배 — 官報 決算公告 2차 집계); 2022-03-31 현재: ㈱ファブリカコミュニケーションズ(TSE:4193) 筆頭株主(866,000주, 17.15%), 대표 小谷圭太; 2022-07-01: ヤフー㈱에 흡수합병·소멸; 2023-10-01: 존속회사가 LINEヤフー로 통합, carview!·みんカラ 계속 운영</t>
        </is>
      </c>
      <c r="AX134" s="41" t="inlineStr">
        <is>
          <t>확인 안 됨 (Yahoo 2015年3月期 有価証券報告書(IFRS)까지 확인: カービュー 관련 손상 기재 없음. 이 거래는 지배를 유지한 채 비지배지분을 산 IFRS상 자본거래라 영업권이 새로 생기지 않으며, 같은 보고서는 '資本剰余金は、主に子会社株式を追加取得した際、取得した非支配持分の連結簿価よりも投資額が上回ったことにより…減少'라고 적는다(カービュー 포함 여러 자회사 합산, 개별 금액 미기재). '重要なのれん'은 決済金融·マーケティングソリューション事業뿐. FY2016/3 이후 Yahoo·Z Holdings 有価証券報告書는 확인하지 못함)</t>
        </is>
      </c>
      <c r="AY134" s="41" t="inlineStr">
        <is>
          <t>지배 유지 중 비지배지분 취득(자본거래)이라 새 영업권이 생기지 않음</t>
        </is>
      </c>
      <c r="AZ134" s="41" t="inlineStr">
        <is>
          <t>FY2013/3: 4,444,656천円; FY2014/3: 3,858,664천円 (カービュー 연결)</t>
        </is>
      </c>
      <c r="BA134" s="41" t="inlineStr">
        <is>
          <t>미확인 (2015-03 상장폐지 후 매출 미공시. 참고: 마지막 공시 FY2015/3 상반기 2,035백만円; 분할 매각된 tradecarview 사업 FY2018/3 758백만円)</t>
        </is>
      </c>
      <c r="BB134" s="41" t="inlineStr">
        <is>
          <t>FY2013/3: 198,236천円; FY2014/3: 671,927천円</t>
        </is>
      </c>
      <c r="BC134" s="41" t="inlineStr">
        <is>
          <t>미확인 (영업이익 미공시. 참고: FY2015/3 상반기 영업이익 477백만円; 官報 決算公告 당기순이익 FY2018/3 764,120천円, FY2021/3 1,452,349천円, FY2022/3 241,404천円 — 2차 집계 사이트)</t>
        </is>
      </c>
      <c r="BD134" s="41" t="inlineStr">
        <is>
          <t>인수 전: カービュー 연결(일본 기준, 3월 결산) FY2014/3 有価証券報告書(千円). 인수 후: 상장폐지로 연결 실적 미공시 — FY2015/3 상반기는 Yahoo 2014-10-22 공시에 인용된 カービュー 決算短信(백만円), 이후는 官報 決算公告(별도, 순이익·총자산만)를 catr.jp가 집계한 값.</t>
        </is>
      </c>
      <c r="BE134" s="41" t="inlineStr">
        <is>
          <t>2014-10-22 Yahoo 공개매수 공시: '対象者の広告事業及びSNS事業に関しては連携効果が出てきております。一方、海外事業及び国内事業については、現状は連携を進めておりません'·'短期的な利益水準の維持も重視されることから、機動的な事業運営…が容易でない'(완전자회사화 이유); 2014-06-19 カービュー FY2014/3 有価証券報告書: carview! 통합으로 광고사업 매출 551,623천円(25.5% 증가)·세그먼트 이익 205,551천円(235.0% 증가), 연결 영업이익 671,927천円(239.0% 증가)으로 '過去最高'; 2013-06-06 Impress Watch(언론 보도): carview! 통합 때 Yahoo는 2013-03 주요 6개 자동차 사이트 이용자 중 '73％の人がYahoo!自動車またはcarview.co.jpを利用していた'고 설명. Yahoo 決算説明会 자료에서의 개별 언급은 찾지 못함.</t>
        </is>
      </c>
      <c r="BF134" s="40" t="inlineStr">
        <is>
          <t>부분</t>
        </is>
      </c>
      <c r="BG134" s="40" t="inlineStr">
        <is>
          <t>2026-10-26</t>
        </is>
      </c>
    </row>
    <row r="135" ht="72" customHeight="1">
      <c r="A135" s="40" t="inlineStr">
        <is>
          <t>N028</t>
        </is>
      </c>
      <c r="B135" s="40" t="inlineStr">
        <is>
          <t>Naver</t>
        </is>
      </c>
      <c r="C135" s="40" t="inlineStr">
        <is>
          <t>2014-12-18</t>
        </is>
      </c>
      <c r="D135" s="41" t="inlineStr">
        <is>
          <t>Microsoft Corporation, MixRadio</t>
        </is>
      </c>
      <c r="E135" s="40" t="n">
        <v>74</v>
      </c>
      <c r="F135" s="40" t="inlineStr">
        <is>
          <t>False</t>
        </is>
      </c>
      <c r="G135" s="40" t="n"/>
      <c r="H135" s="40" t="inlineStr">
        <is>
          <t>MA①</t>
        </is>
      </c>
      <c r="I135" s="40" t="inlineStr">
        <is>
          <t>MA①</t>
        </is>
      </c>
      <c r="J135" s="40" t="inlineStr">
        <is>
          <t>같음</t>
        </is>
      </c>
      <c r="K135" s="40" t="inlineStr">
        <is>
          <t>있음</t>
        </is>
      </c>
      <c r="L135" s="40" t="inlineStr">
        <is>
          <t>일치</t>
        </is>
      </c>
      <c r="M135" s="40" t="inlineStr">
        <is>
          <t>편입 후</t>
        </is>
      </c>
      <c r="N135" s="40" t="inlineStr">
        <is>
          <t>Closed</t>
        </is>
      </c>
      <c r="O135" s="42" t="n">
        <v>19.36</v>
      </c>
      <c r="P135" s="41" t="inlineStr">
        <is>
          <t>A Holdings Corporation</t>
        </is>
      </c>
      <c r="Q135" s="41" t="inlineStr">
        <is>
          <t>Microsoft Corporation (NasdaqGS:MSFT)</t>
        </is>
      </c>
      <c r="R135" s="41" t="inlineStr">
        <is>
          <t>LINE Corporation signed a definitive agreement to acquire MixRadio from Microsoft Corporation (NasdaqGS:MSFT) for ¥2.29 billion on December 18, 2014. Post acquisition, the team that developed MixRadio, along with the MixRadio leadership team, will join the new company, and continue to be headquartered in Bristol, United Kingdom. The deal is expected to close in early 2015.</t>
        </is>
      </c>
      <c r="S135" s="41" t="inlineStr">
        <is>
          <t>Media Platforms</t>
        </is>
      </c>
      <c r="T135" s="41" t="inlineStr">
        <is>
          <t>OTT / Streaming Platform</t>
        </is>
      </c>
      <c r="U135" s="41" t="inlineStr">
        <is>
          <t>MA-1 그룹이 매수자</t>
        </is>
      </c>
      <c r="V135" s="41" t="inlineStr">
        <is>
          <t>지분율 미기재(대개 100%·사업양수)</t>
        </is>
      </c>
      <c r="W135" s="41" t="inlineStr">
        <is>
          <t>MA① 경영권 인수</t>
        </is>
      </c>
      <c r="X135" s="41" t="n"/>
      <c r="Y135" s="40" t="inlineStr">
        <is>
          <t>False</t>
        </is>
      </c>
      <c r="Z135" s="41" t="inlineStr">
        <is>
          <t>MA① 경영권 인수</t>
        </is>
      </c>
      <c r="AA135" s="41" t="inlineStr">
        <is>
          <t>편입 후 (매수자 LINE Corporation은 거래 당시 NAVER 지분 100%의 연결 종속회사: NAVER 2014 사업보고서 연결대상 종속회사 표 'LINE Corp. … 의결권의 과반수를 소유', 접수번호 20150331003278. 2021-03 경영통합 전이므로 지분법 합작 계열 아님)</t>
        </is>
      </c>
      <c r="AB135" s="41" t="inlineStr">
        <is>
          <t>완료 (2015-03-16)</t>
        </is>
      </c>
      <c r="AC135" s="41" t="inlineStr">
        <is>
          <t>JPY 2,299,444천 (현금 이전대가, LINE F-1 연결주석 30) = 21,021,563천원 (NAVER 2015 연결주석 34 사업결합 이전대가)</t>
        </is>
      </c>
      <c r="AD135" s="41" t="inlineStr">
        <is>
          <t>원자료와 일치 (JPY 2,299.4백만 ÷ 118.80 JPY/USD(2014-12-18, Yahoo Finance JPY=X) = USD 19.36백만. 완료일 2015-03-16 환율 121.34 적용 시 USD 18.95백만, 원화 21,021.6백만원 ÷ 1,136.22 KRW/USD = USD 18.50백만)</t>
        </is>
      </c>
      <c r="AE135" s="41" t="inlineStr">
        <is>
          <t>2014-12-18</t>
        </is>
      </c>
      <c r="AF135" s="41" t="inlineStr">
        <is>
          <t>기준 분류 유지: Microsoft 자회사 Microsoft Mobile Oy로부터 MixRadio 사업(음원 권리·상표·기술·인력)을 사업양수(business sale) 방식으로 전부 인수해 경영권을 처음 얻은 거래. 원자료 매수자 'A Holdings Corporation'은 당시 LINE Corporation(2021-03 경영통합 후 사명 변경), 매도자 'Microsoft Corporation'의 실제 계약 상대방은 Microsoft Mobile Oy(F-1 첨부 'Business Sale Agreement, dated December 18, 2014, between the Registrant and Microsoft Mobile Oy'). 원자료 설명란 ¥2.29 billion은 F-1 이전대가 ¥2,299,444천과 일치. 원자료 date 2014-12-18은 계약·발표일이며 완료일은 2015-03-16.</t>
        </is>
      </c>
      <c r="AG135" s="41" t="inlineStr">
        <is>
          <t>인수 1년 만에 철수한 실패 사례: 2015년 4분기 MixRadio 영업권 전액 등 약 ¥4.6bn 손상, 2016-02-12 LINE 이사회가 사업 포기 승인, 2016-03-21 서비스 종료·중단영업 재분류, 영국 법인 MixRadio Limited는 2020-05-20 해산(Companies House). 인수 비히클은 2014-12-01 설립한 LINE (UK) Limited(2015-03-19 MixRadio Limited로 사명 변경). NAVER K-IFRS 주석(이전대가 21,021,563천원, 영업권 24,661,702천원)과 LINE IFRS 주석(이전대가 ¥2,299,444천, 영업권 ¥2,697,621천)은 통화만 다르고 같은 거래다. 같은 묶음 N029(위트스튜디오, 라인플러스)와는 별개 거래. target_rev_pre·target_op_pre는 MixRadio가 Nokia→Microsoft 내부 사업부여서 별도 실적 공시가 없어 미확인(F-1·NAVER 사업보고서·보도 확인). 인수 후 영업손실은 NAVER 2016 사업보고서 중단영업 주석에 있고, LINE 기준은 중단영업 세전손익만 있다. Microsoft는 2014-07부터 MixRadio 분사를 추진하다 2014-12 LINE에 매각했다. 발표 보도가 KRX 장 마감 뒤에 나와 이벤트 분석의 반응 첫날은 2014-12-19로 본다. LINE 공식 보도자료 원문(linecorp.com)은 검색으로 찾지 못했고 musicbusinessworldwide·exchange4media 기사는 403으로 열리지 않아, 발표문은 Hypebot·PCWorld 기사로 확인. NAVER 2015년 4분기 컨퍼런스콜의 MixRadio 언급은 찾지 못함.</t>
        </is>
      </c>
      <c r="AH135" s="41" t="inlineStr">
        <is>
          <t>LINE Corporation(NAVER 100% 연결 종속회사, 당시 비상장; 현 A Holdings). 사업을 넘겨받은 법인은 영국 자회사 LINE (UK) Limited(2014-12-01 설립, 2015-03-19 MixRadio Limited로 사명 변경)</t>
        </is>
      </c>
      <c r="AI135" s="41" t="inlineStr">
        <is>
          <t>"expand its range of services to become an integral part of consumers' daily lives" (LINE 발표문, Hypebot 2014-12-18 인용) / "The acquisition of MixRadio allows the Group to expand the range of services." (LINE F-1 연결주석 30, SEC 2016-06-10) / "향후 회사의 모바일 컨텐츠 사업 능력을 향상시킬 수 있을 것으로 기대됨에 따라 인식" (NAVER 2015 사업보고서 연결주석 34, 영업권 인식 사유)</t>
        </is>
      </c>
      <c r="AJ135" s="41" t="inlineStr">
        <is>
          <t>모바일 메신저 LINE 플랫폼. 2014년 LINE 연결매출 ¥86,366백만 중 콘텐츠(게임 등) 46.8%, 커뮤니케이션(스티커 등) 24.0%, LINE 광고 16.9%, 포털 광고 10.2%, 기타 2.1% (LINE F-1 'Revenues' 표, IFRS 연결)</t>
        </is>
      </c>
      <c r="AK135" s="41" t="inlineStr">
        <is>
          <t>인접</t>
        </is>
      </c>
      <c r="AL135" s="41" t="inlineStr">
        <is>
          <t>메신저 플랫폼 위에 얹는 음악 스트리밍 콘텐츠 서비스로, LINE의 콘텐츠 매출 영역(게임·스티커)과 같은 이용자군에 붙는 인접 영역. 당시 LINE은 MixRadio로 일본의 LINE MUSIC을 보완하고 기존 음원 라이선스로 글로벌 스트리밍을 구축하려 했다(eu-japan.com 2015-03-17). 그룹 정점 NAVER 기준으로도 포털·모바일 플랫폼에 공급되는 콘텐츠 서비스여서 인접</t>
        </is>
      </c>
      <c r="AM135" s="41" t="inlineStr">
        <is>
          <t>LINE Corporation 연결 총자산 ¥46,522백만 (2013-12-31, IFRS; 발표 직전 결산) / ¥85,664백만 (2014-12-31, 완료 직전 결산) (LINE F-1 선택재무정보). 참고: NAVER 사업보고서 종속회사 표의 LINE Corp. 자산 510,871백만원(2013-12-31), 987,933백만원(2014-12-31)</t>
        </is>
      </c>
      <c r="AN135" s="41" t="inlineStr">
        <is>
          <t>NAVER 연결 총자산 2,697,747백만원 (2013-12-31) / 3,394,458백만원 (2014-12-31) (NAVER 2014 사업보고서 요약 연결재무정보)</t>
        </is>
      </c>
      <c r="AO135" s="41" t="inlineStr">
        <is>
          <t>계산: ¥2,299,444천 ÷ LINE 연결 총자산 ¥46,522백만(2013-12-31) = 4.94% (2014-12-31 ¥85,664백만 기준 2.68%; NAVER 연결 기준 21,021,563천원 ÷ 2,697,747백만원 = 0.78%)</t>
        </is>
      </c>
      <c r="AP135" s="41" t="inlineStr">
        <is>
          <t>계산: ¥2,299,444천 ÷ LINE 연결 자본 ¥12,316백만(2013-12-31, 총자산 46,522 − 총부채 34,206) = 18.67% (2014-12-31 자본 ¥12,511백만 기준 18.38%; NAVER 연결 자본 1,475,309백만원 기준 1.42%)</t>
        </is>
      </c>
      <c r="AQ135" s="41" t="inlineStr">
        <is>
          <t>계산: NAVER 2014-12-18 종가 719,000원 × 발행주식 32,962,679주 = 23,700,166,201,000원(약 23.7조원). 종가는 Yahoo Finance 035420.KS 조정종가 143,800원에 2018-10 액면분할 5:1을 되돌린 값. 기준일 근거: 확인한 가장 이른 발표 보도가 2014-12-18 12:10 UTC(21:10 KST, Hypebot)로 KRX 장 마감(15:00 KST) 뒤라서 2014-12-18이 발표 직전 거래일이고 시장 반응 첫날은 2014-12-19다(발표문 자체의 공시 시각은 미확인). 참고: 2014-12-17 종가 729,000원 기준이면 24,029,792,991,000원. LINE은 당시 비상장</t>
        </is>
      </c>
      <c r="AR135" s="41" t="inlineStr">
        <is>
          <t>거래금액은 LINE F-1(¥)·NAVER 2015 사업보고서(원) 사업결합 주석. LINE 자산·부채는 F-1 선택재무정보(IFRS 연결, 2013·2014 12월 말). NAVER 총자산·자본은 2014 사업보고서(20150331003278) 요약 연결재무정보. 시가총액 기준일은 발표 보도가 KRX 장 마감 뒤(2014-12-18 21:10 KST 이후)에 나온 점을 근거로 2014-12-18(직전 거래일)로 함, 주식수는 2014-12-31 발행주식총수(NAVER 2014 사업보고서)</t>
        </is>
      </c>
      <c r="AS135" s="41" t="inlineStr">
        <is>
          <t>KRX:035420</t>
        </is>
      </c>
      <c r="AT135" s="41" t="inlineStr">
        <is>
          <t>인수 주체 LINE Corporation은 2016년 TSE·NYSE 상장 전이라 비상장 → 상장 지배회사 NAVER. 대상 MixRadio는 Microsoft 사업부로 비상장. 매도자 Microsoft는 NASDAQ:MSFT이나 거래 규모가 미미함</t>
        </is>
      </c>
      <c r="AU135" s="41" t="inlineStr">
        <is>
          <t>2014-12-18 LINE·Microsoft 동시 발표(발표문 원문의 공시 시각은 미확인). 확인한 가장 이른 보도는 Hypebot 2014-12-18 12:10 UTC(21:10 KST, KRX 장 마감 후), 이어 TechCrunch 16:47 UTC, PCWorld 19:35 UTC, 일본 주간 ASCII 2014-12-19 02:53 JST. 인수자 LINE을 거론한 사전 인수설 보도는 찾지 못함. 다만 매각 대상이라는 사실은 먼저 알려져 있었다: 2014-07-18 MixRadio 대표 Jyrki Rosenberg가 분사(spin-off) 계획과 투자자 접촉을 공개(Guardian 인용, Hypebot), 2014-11-18 TechCrunch가 Microsoft가 독립 MixRadio의 투자자를 찾고 있다고 보도</t>
        </is>
      </c>
      <c r="AV135" s="41" t="inlineStr">
        <is>
          <t>2007: Nokia가 휴대폰 번들 음악 서비스 'Comes with Music' 시작, 이후 Nokia Music·Nokia Music Store·Ovi Music Store로 운영; 2014: Microsoft가 Nokia 단말사업 인수 후 서비스명을 MixRadio로 변경(정확한 날짜 미기재); 2014-07-18: Microsoft 대규모 감원 발표와 함께 MixRadio 분사 계획 보도, Rosenberg 대표 "Basically, we're planning a spin-off"(Guardian 인용, Hypebot); 2014-11-18: TechCrunch, Microsoft가 독립 MixRadio의 투자자를 물색 중이라고 보도(분사 협상 진행); 2014-12-01: LINE이 인수 비히클 LINE (UK) Limited 설립; 2014-12 둘째 주: LINE이 일본 전용 음악 스트리밍 사업 LINE MUSIC 발표(TechCrunch 2014-12-18 'last week'); 2014-12-18: LINE–Microsoft Mobile Oy 사업양도계약 체결·발표(분사 대신 LINE에 매각). 발표문 기준 31개국 수백만 청취자, 브리스톨 본사·경영진 유지, Lumia에 제3자 서비스로 계속 제공</t>
        </is>
      </c>
      <c r="AW135" s="41" t="inlineStr">
        <is>
          <t>2015-03-16: 인수 완료(이전대가 ¥2,299백만, 영업권 ¥2,698백만); 2015-03-19: LINE (UK) Limited → MixRadio Limited 사명 변경; 2015-07-30: NAVER 2분기 컨퍼런스콜에서 MixRadio 인수 마무리로 비용 증가 언급, 인력 약 200명; 2015-12: MixRadio Entertainment India 설립; 2015-Q4: 영업권 전액 등 약 ¥4.6bn 손상; 2016-02-12: LINE 이사회가 MixRadio 사업 포기 승인; 2016-03-21: 서비스 종료, 중단영업으로 소급 재분류, 2016년 1분기 구조조정비용 ¥1,183백만(퇴직급여)+¥127백만(임차계약 해지); 2016: NAVER 연결 기준 MIXRADIO 서비스 종료 관련 구조조정비용 10,225백만원을 중단영업손익에 반영(NAVER 2016 사업보고서 연결주석 21); 2016~2017: NAVER 사업보고서상 MIXRADIO 청산 진행(2017년 상반기 목표); 2017: MixRadio Entertainment India 청산; 2020-05-20: MixRadio Limited 해산</t>
        </is>
      </c>
      <c r="AX135" s="41" t="inlineStr">
        <is>
          <t>있음 (2015년 4분기, LINE IFRS: MixRadio 영업권 ¥2,691,671천 전액, 유형자산 ¥54,407천, 소프트웨어 ¥709,287천, 음원권리 ¥446,408천, 기타무형자산 ¥217,963천, 4분기 손상 합계 약 ¥4.6bn - LINE F-1 주석 12·위험요인. NAVER 연결: MIXRADIO 영업권 전액 감액, 브레인펍·퀵켓·위트스튜디오와 합계 무형자산손상차손 31,214백만원 - NAVER 2015 사업보고서 연결주석 15·34, 20160330003610)</t>
        </is>
      </c>
      <c r="AY135" s="41" t="inlineStr">
        <is>
          <t>수집·검토 기록에 인수 뒤 손상이 적혀 있음</t>
        </is>
      </c>
      <c r="AZ135" s="41" t="inlineStr">
        <is>
          <t>미확인 (Nokia·Microsoft 내부 사업부로 별도 실적 공시 없음)</t>
        </is>
      </c>
      <c r="BA135" s="41" t="inlineStr">
        <is>
          <t>LINE IFRS 기준 중단영업 매출: 2015(2015-03-16~12-31): ¥264,306천; 2016(서비스 종료 2016-03-21까지, 연간): ¥443,754천(1분기 ¥443,053천); 이후 해당 없음(서비스 종료·청산). 참고 NAVER K-IFRS 연결 중단영업 영업수익: 2015: 2,773,252천원, 2016: 976,771천원(공시 표에는 괄호 음수로 표기, 2016 값이 LINE 엔화 수치와 환산상 크게 어긋나 LINE 기준을 우선)</t>
        </is>
      </c>
      <c r="BB135" s="41" t="inlineStr">
        <is>
          <t>미확인 (Nokia·Microsoft 내부 사업부로 별도 실적 공시 없음)</t>
        </is>
      </c>
      <c r="BC135" s="41" t="inlineStr">
        <is>
          <t>NAVER K-IFRS 연결 중단영업(MIXRADIO) 영업손실: 2015: (68,021,112)천원, 2016: (28,343,727)천원; 세전손실 2015: (114,924,465)천원, 2016: (18,902,682)천원 (NAVER 2016 사업보고서 연결주석 36). LINE IFRS 기준(영업이익 항목 없음) 중단영업 세전손실: 2015: ¥(11,503,098)천(손상 포함), 순손실 ¥(7,587,997)천; 2016 연간: 세전손실 ¥(2,726,310)천, 순손실 ¥(1,981,668)천(1분기 세전 ¥(2,497,481)천)</t>
        </is>
      </c>
      <c r="BD135" s="41" t="inlineStr">
        <is>
          <t>인수 후 매출·세전손익은 LINE Corporation IFRS 연결재무제표 중단영업 주석(F-1 연결주석 24, SEC 2016-06-10; 2016 연간은 2016 20-F 연결주석 23, SEC 2017-03-31; 엔화, 12월 결산). 2015·2016 중단영업은 MixRadio 단독(F-1: MixRadio가 중단영업 손실을 ¥7,587,997천 늘렸다고 기재해 2015년 합계와 같음; 2016은 다른 중단사업 없음). 영업손실은 NAVER 2016 사업보고서(20170331004699) 연결주석 36 중단영업 손익표(K-IFRS, 천원, MIXRADIO 단독)에서 가져옴. 두 기준은 회계처리·환율이 달라 직접 비교하지 않는다. 인수 전 실적은 Nokia·Microsoft 사업부라 공시가 없음</t>
        </is>
      </c>
      <c r="BE135" s="41" t="inlineStr">
        <is>
          <t>2015-07-30 NAVER 2Q15 컨퍼런스콜, 황인준 CFO: "믹스라디오의 인수가 3월에 마무리되면서 이에 따른 비용이 추가됐다", "라인이 침투하지 못하고 있는 인도 등의 시장에서 믹스라디오의 반응이 좋다" (뉴스핌 2015-07-30 재인용); 2016-06-10 LINE F-1 위험요인: "after careful assessment of the overall performance of MixRadio, the financial challenges posed by the music streaming market, changing market conditions, an increase in the cost of maintaining the business and a shift in our overall priorities" 사업 포기 결정</t>
        </is>
      </c>
      <c r="BF135" s="40" t="inlineStr">
        <is>
          <t>완료</t>
        </is>
      </c>
      <c r="BG135" s="40" t="inlineStr">
        <is>
          <t>2026-10-26</t>
        </is>
      </c>
    </row>
    <row r="136" ht="72" customHeight="1">
      <c r="A136" s="40" t="inlineStr">
        <is>
          <t>N029</t>
        </is>
      </c>
      <c r="B136" s="40" t="inlineStr">
        <is>
          <t>Naver</t>
        </is>
      </c>
      <c r="C136" s="40" t="inlineStr">
        <is>
          <t>2015-05-29</t>
        </is>
      </c>
      <c r="D136" s="41" t="inlineStr">
        <is>
          <t>Wit Studio Co., Ltd.</t>
        </is>
      </c>
      <c r="E136" s="40" t="n">
        <v>153</v>
      </c>
      <c r="F136" s="40" t="inlineStr">
        <is>
          <t>False</t>
        </is>
      </c>
      <c r="G136" s="40" t="n"/>
      <c r="H136" s="40" t="inlineStr">
        <is>
          <t>MA①</t>
        </is>
      </c>
      <c r="I136" s="40" t="inlineStr">
        <is>
          <t>MA①</t>
        </is>
      </c>
      <c r="J136" s="40" t="inlineStr">
        <is>
          <t>같음</t>
        </is>
      </c>
      <c r="K136" s="40" t="inlineStr">
        <is>
          <t>있음</t>
        </is>
      </c>
      <c r="L136" s="40" t="inlineStr">
        <is>
          <t>기타</t>
        </is>
      </c>
      <c r="M136" s="40" t="inlineStr">
        <is>
          <t>편입 후</t>
        </is>
      </c>
      <c r="N136" s="40" t="inlineStr">
        <is>
          <t>Closed</t>
        </is>
      </c>
      <c r="O136" s="42" t="n">
        <v>1.22</v>
      </c>
      <c r="P136" s="41" t="inlineStr">
        <is>
          <t>A Holdings Corporation</t>
        </is>
      </c>
      <c r="Q136" s="41" t="inlineStr">
        <is>
          <t>BonAngels Venture Partners, Inc.</t>
        </is>
      </c>
      <c r="R136" s="41" t="inlineStr">
        <is>
          <t>LINE Corporation (TSE:3938) acquired Wit Studio Co., Ltd. from BonAngels Venture Partners and other shareholders for approximately ¥150 million on July 25, 2014.</t>
        </is>
      </c>
      <c r="S136" s="41" t="inlineStr">
        <is>
          <t>Content Production &amp; Investment</t>
        </is>
      </c>
      <c r="T136" s="41" t="inlineStr">
        <is>
          <t>Content Production Studio</t>
        </is>
      </c>
      <c r="U136" s="41" t="inlineStr">
        <is>
          <t>MA-1 그룹이 매수자</t>
        </is>
      </c>
      <c r="V136" s="41" t="inlineStr">
        <is>
          <t>지분율 미기재(대개 100%·사업양수)</t>
        </is>
      </c>
      <c r="W136" s="41" t="inlineStr">
        <is>
          <t>MA① 경영권 인수</t>
        </is>
      </c>
      <c r="X136" s="41" t="n"/>
      <c r="Y136" s="40" t="inlineStr">
        <is>
          <t>False</t>
        </is>
      </c>
      <c r="Z136" s="41" t="inlineStr">
        <is>
          <t>MA① 경영권 인수</t>
        </is>
      </c>
      <c r="AA136" s="41" t="inlineStr">
        <is>
          <t>편입 후 (매수자 라인플러스㈜는 LINE Corp. 100% 자회사로 거래 당시 NAVER 연결 종속회사: NAVER 2014 사업보고서 연결대상 종속회사 표, 접수번호 20150331003278)</t>
        </is>
      </c>
      <c r="AB136" s="41" t="inlineStr">
        <is>
          <t>완료 (2014-07-25)</t>
        </is>
      </c>
      <c r="AC136" s="41" t="inlineStr">
        <is>
          <t>1,500,012천원 (약 15억원; NAVER 2014 연결주석 사업결합 '총이전대가', 라인플러스 2015 감사보고서 종속기업투자 장부가액) = JPY 150,751천 (LINE F-1 연결주석 30, 엔화 환산)</t>
        </is>
      </c>
      <c r="AD136" s="41" t="inlineStr">
        <is>
          <t>USD 1.46백만 (1,500.0백만원 ÷ 1,028.4 KRW/USD, 2014-07-24 Yahoo Finance KRW=X; 엔화 ¥150.75백만 ÷ 101.76 JPY/USD = USD 1.48백만). 원자료 1.22보다 약 20% 큼</t>
        </is>
      </c>
      <c r="AE136" s="41" t="inlineStr">
        <is>
          <t>2014-07-28</t>
        </is>
      </c>
      <c r="AF136" s="41" t="inlineStr">
        <is>
          <t>분류 유지(MA① 경영권 인수: 지분 100% 취득으로 경영권 처음 획득), 금액·날짜·매수자 정정. ① 금액: 원자료 설명란 '¥150 million'은 LINE IFRS 엔화 환산값(¥150,751천)이고 실제 대가는 원화 1,500,012천원. 원자료 value 1.22는 ¥150백만을 원자료 date(2015-05-29) 무렵 환율로 환산한 값으로 보임(추정: ¥150백만 ÷ 약 123엔 ≈ 1.22). 취득일 환율 기준 USD 1.46백만. ② 날짜: 원자료 date 2015-05-29는 근거를 찾지 못함. 취득일은 2014-07-25(NAVER 2014 주석·LINE F-1·아이뉴스24 모두 일치). ③ 매수자: 원자료 'A Holdings Corporation'(LINE Corp.)이 아니라 실제 인수 법인은 LINE의 한국 자회사 라인플러스㈜(NAVER 2014 사업보고서 '계열회사 라인플러스㈜가 디자인 및 개발을 위해 인수한 회사'). ④ 매도자: 본엔젤스파트너스 등 기존 주주(아이뉴스24는 본엔젤스파트너스·PXD·코발트60의 후속 투자를 언급).</t>
        </is>
      </c>
      <c r="AG136" s="41" t="inlineStr">
        <is>
          <t>인력 확보형 소규모 인수(acqui-hire): 인수일 순자산 (16,462)천원(자본잠식)에 15억원을 지급해 거의 전액이 영업권(NAVER 1,516,474천원, LINE ¥149,997천). 2015-08-04 라인플러스에 무증자 흡수합병(1:0, 소규모합병)돼 법인 소멸. 일본 애니메이션 제작사 Wit Studio(IG Port 자회사)와 이름만 같은 별개 회사이므로 혼동 주의. 같은 묶음 N028(MixRadio)과는 무관한 별개 거래. 위트스튜디오는 DART corp 검색 결과가 없어(null) 외부감사 대상이 아니었던 것으로 보이며, 인수 전 2개년 실적은 미확인. thevc.kr 기업정보(설립 2011-06, 폐업 2015-08 표기)는 403으로 열리지 않아 검색 요약만 확인. 실적발표·어닝콜 언급은 찾지 못함(15억원 규모).</t>
        </is>
      </c>
      <c r="AH136" s="41" t="inlineStr">
        <is>
          <t>라인플러스㈜(LINE Corporation 100% 자회사, NAVER 손자회사, 비상장; LINE 글로벌 서비스 담당 한국 법인)</t>
        </is>
      </c>
      <c r="AI136" s="41" t="inlineStr">
        <is>
          <t>"이번 인수 합병은 인력확보 차원에서 진행된 것" (라인플러스 관계자, 아이뉴스24 2014-07-28) / "계열회사 라인플러스㈜가 디자인 및 개발을 위해 인수한 회사" (NAVER 2014 사업보고서) / "for the purpose of enhancing the user interface design of the applications offered by LINE" (LINE F-1 연결주석 30)</t>
        </is>
      </c>
      <c r="AJ136" s="41" t="inlineStr">
        <is>
          <t>라인플러스: LINE 메신저의 글로벌 서비스 개발·마케팅. NAVER 사업보고서 주요사업 기재 '모바일 메신저 글로벌 마케팅'(2013), '모바일 글로벌 서비스'(2014). 2013년 매출 127,886,215천원(NAVER 2014 사업보고서 종속기업 요약재무)</t>
        </is>
      </c>
      <c r="AK136" s="41" t="inlineStr">
        <is>
          <t>인접</t>
        </is>
      </c>
      <c r="AL136" s="41" t="inlineStr">
        <is>
          <t>대상은 디자인 툴 SW('코디네이터', '어시스터PS')를 만든 UI 디자인·개발사로, 메신저 앱 개발 가치사슬의 디자인 역량(인력)을 내재화한 거래라 인접. 그룹 정점 NAVER 기준으로도 서비스 개발 역량 보강용 인접 거래</t>
        </is>
      </c>
      <c r="AM136" s="41" t="inlineStr">
        <is>
          <t>라인플러스 총자산 168,722,010천원 (2013-12-31, 직전 결산; NAVER 2014 사업보고서 연결주석 종속기업 요약재무 전기말). 자본 51,057,145천원</t>
        </is>
      </c>
      <c r="AN136" s="41" t="inlineStr">
        <is>
          <t>NAVER 연결 총자산 2,697,747백만원 (2013-12-31, NAVER 2014 사업보고서 요약 연결재무정보)</t>
        </is>
      </c>
      <c r="AO136" s="41" t="inlineStr">
        <is>
          <t>계산: 1,500,012천원 ÷ 라인플러스 총자산 168,722,010천원(2013-12-31) = 0.89% (NAVER 연결 총자산 기준 0.056%)</t>
        </is>
      </c>
      <c r="AP136" s="41" t="inlineStr">
        <is>
          <t>계산: 1,500,012천원 ÷ 라인플러스 자본 51,057,145천원(2013-12-31) = 2.94% (NAVER 연결 자본 1,475,309백만원 기준 0.10%)</t>
        </is>
      </c>
      <c r="AQ136" s="41" t="inlineStr">
        <is>
          <t>계산: NAVER 2014-07-24 종가 754,000원 × 발행주식 32,962,679주 = 24,853,859,966,000원(약 24.9조원). 종가는 Yahoo Finance 035420.KS 조정종가 150,800원에 2018-10 액면분할 5:1을 되돌린 값, 주식수는 2014-12-31 발행주식총수(NAVER 2014 사업보고서)</t>
        </is>
      </c>
      <c r="AR136" s="41" t="inlineStr">
        <is>
          <t>공시(주요사항보고서)가 없는 거래라 비율은 직접 계산. 라인플러스 자산·자본은 NAVER 2014 사업보고서(20150331003278) 종속기업 요약재무의 2013-12-31 값, NAVER 연결 총자산·자본도 같은 보고서. 시가총액은 취득일(2014-07-25) 전 거래일 2014-07-24 기준</t>
        </is>
      </c>
      <c r="AS136" s="41" t="inlineStr">
        <is>
          <t>KRX:035420</t>
        </is>
      </c>
      <c r="AT136" s="41" t="inlineStr">
        <is>
          <t>인수 주체 라인플러스와 그 모회사 LINE Corp.은 당시 비상장 → 상장 지배회사 NAVER. 대상 위트스튜디오도 비상장. 다만 15억원 규모(NAVER 시총의 0.006%)라 주가 이벤트 분석의 의미는 거의 없음</t>
        </is>
      </c>
      <c r="AU136" s="41" t="inlineStr">
        <is>
          <t>2014-07-28 아이뉴스24 '네이버 라인플러스, SW개발사 위트스튜디오 인수'(취득 완료 3일 뒤 첫 보도). 공시 없음</t>
        </is>
      </c>
      <c r="AV136" s="41" t="inlineStr">
        <is>
          <t>2011-06: 디자이너 채은석·개발자 김대욱이 위트스튜디오 설립; 시기 미상: 본엔젤스파트너스·PXD·코발트60에서 투자 유치, 디자인 전용 툴 '코디네이터'와 포토샵 연동 디자인 가이드 툴 '어시스터PS' 개발, 삼성전자·다음·넥슨·카카오 등 100여 개 기업이 사용; 2014-07-25: 취득일 순자산 (16,462)천원(자본잠식, 차입금 50,000천원)</t>
        </is>
      </c>
      <c r="AW136" s="41" t="inlineStr">
        <is>
          <t>2014-07-25: 라인플러스가 지분 100% 취득(이전대가 1,500,012천원, 영업권 1,516,474천원); 2014-07-28: 인수 보도, 크리에이티브 센터로 편입·경영 자율성 보장 방침; 2015: NAVER 연결에서 위트스튜디오 현금창출단위 손상 인식; 2015-06-29: 라인플러스 이사회 흡수합병 결의(소규모합병, 1:0 무증자); 2015-08-04: 라인플러스에 흡수합병(투자차액 1,530,533천원을 기타자본구성요소로 처리), NAVER 2015 연결 제외 사유 '합병'</t>
        </is>
      </c>
      <c r="AX136" s="41" t="inlineStr">
        <is>
          <t>있음 (2015, NAVER 연결주석 15: 영업권이 배분된 브레인펍·퀵켓·위트스튜디오·MIXRADIO 현금창출단위 장부가액이 회수가능액을 초과해 무형자산손상차손 31,214백만원 인식, 위트스튜디오 개별 금액은 미공시 - NAVER 2015 사업보고서 20160330003610). LINE IFRS(F-1)에서는 영업권 ¥149,997천을 LINE business and portal segment 전체에 배분해 개별 손상 없음. 2015-08 합병 시 라인플러스 별도 기준 투자주식 1,500,012천원 전액이 순자산 (30,521)천원과 상계돼 자본(기타자본구성요소)으로 처리됨</t>
        </is>
      </c>
      <c r="AY136" s="41" t="inlineStr">
        <is>
          <t>수집·검토 기록에 인수 뒤 손상이 적혀 있음</t>
        </is>
      </c>
      <c r="AZ136" s="41" t="inlineStr">
        <is>
          <t>미확인 (비외감 소규모 비상장사, DART 감사보고서 없음; 2012·2013 실적 공개 자료 못 찾음)</t>
        </is>
      </c>
      <c r="BA136" s="41" t="inlineStr">
        <is>
          <t>2014: 11,944천원 (NAVER 2014 사업보고서 종속기업 요약재무 '당기' 매출; LINE F-1은 취득일 이후 매출 기여 ¥545천으로 기재); 2015: 해당 없음(2015-08-04 라인플러스에 흡수합병, 별도 실적 없음). 승계 법인 라인플러스 매출(참고, 위트스튜디오 몫 분리 불가): 2014: 290,157,130천원; 2015: 434,054,465천원; 2016: 470,239,376천원</t>
        </is>
      </c>
      <c r="BB136" s="41" t="inlineStr">
        <is>
          <t>미확인 (비외감 소규모 비상장사, DART 감사보고서 없음)</t>
        </is>
      </c>
      <c r="BC136" s="41" t="inlineStr">
        <is>
          <t>2014: 영업이익 미공시, 당기순손실 (51,185)천원 (NAVER 2014 종속기업 요약재무; LINE F-1은 취득일 이후 세전이익 감소 ¥3,374천); 2015 이후 별도 실적 없음. 승계 법인 라인플러스 당기순이익(참고): 2014: (72,314,507)천원; 2015: 42,951,664천원; 2016: 37,212,416천원</t>
        </is>
      </c>
      <c r="BD136" s="41" t="inlineStr">
        <is>
          <t>위트스튜디오 2014: NAVER 2014 사업보고서 연결주석 '종속기업 요약 재무정보'(K-IFRS, 천원, 12월 결산) - 연간인지 연결 편입 후 기간인지 표에 명시가 없음. LINE F-1 주석 30은 IFRS 연결 기준 취득일 이후 기여분. 2015-08 흡수합병 후에는 사업을 이어받은 라인플러스(NAVER 2015·2016 사업보고서 종속기업 요약재무, 별도, 당기순이익만 공시)로 대신</t>
        </is>
      </c>
      <c r="BE136" s="41" t="inlineStr">
        <is>
          <t>미확인 (15억원 규모 인력 인수로 NAVER 실적발표·LINE 공시에서 성과 언급을 찾지 못함; LINE F-1은 사업결합 주석에만 기재)</t>
        </is>
      </c>
      <c r="BF136" s="40" t="inlineStr">
        <is>
          <t>완료</t>
        </is>
      </c>
      <c r="BG136" s="40" t="inlineStr">
        <is>
          <t>2026-10-31</t>
        </is>
      </c>
    </row>
    <row r="137" ht="72" customHeight="1">
      <c r="A137" s="40" t="inlineStr">
        <is>
          <t>N030</t>
        </is>
      </c>
      <c r="B137" s="40" t="inlineStr">
        <is>
          <t>Naver</t>
        </is>
      </c>
      <c r="C137" s="40" t="inlineStr">
        <is>
          <t>2015-07-03</t>
        </is>
      </c>
      <c r="D137" s="41" t="inlineStr">
        <is>
          <t>Dynatech Inc.</t>
        </is>
      </c>
      <c r="E137" s="40" t="n">
        <v>78</v>
      </c>
      <c r="F137" s="40" t="inlineStr">
        <is>
          <t>False</t>
        </is>
      </c>
      <c r="G137" s="40" t="n"/>
      <c r="H137" s="40" t="inlineStr">
        <is>
          <t>MA①</t>
        </is>
      </c>
      <c r="I137" s="40" t="inlineStr">
        <is>
          <t>MA①</t>
        </is>
      </c>
      <c r="J137" s="40" t="inlineStr">
        <is>
          <t>같음</t>
        </is>
      </c>
      <c r="K137" s="40" t="inlineStr">
        <is>
          <t>있음</t>
        </is>
      </c>
      <c r="L137" s="40" t="inlineStr">
        <is>
          <t>일치</t>
        </is>
      </c>
      <c r="M137" s="40" t="inlineStr">
        <is>
          <t>편입 전</t>
        </is>
      </c>
      <c r="N137" s="40" t="inlineStr">
        <is>
          <t>Closed</t>
        </is>
      </c>
      <c r="O137" s="42" t="n">
        <v>16.3</v>
      </c>
      <c r="P137" s="41" t="inlineStr">
        <is>
          <t>LY Corporation (TSE:4689)</t>
        </is>
      </c>
      <c r="Q137" s="41" t="inlineStr">
        <is>
          <t>-</t>
        </is>
      </c>
      <c r="R137" s="41" t="inlineStr">
        <is>
          <t>Yahoo Japan Corporation (TSE:4689) agreed to acquire Dynatech Inc. for ¥2 billion on July 3, 2015.</t>
        </is>
      </c>
      <c r="S137" s="41" t="inlineStr">
        <is>
          <t>Technology &amp; Infrastructure</t>
        </is>
      </c>
      <c r="T137" s="41" t="inlineStr">
        <is>
          <t>Digital Infrastructure</t>
        </is>
      </c>
      <c r="U137" s="41" t="inlineStr">
        <is>
          <t>MA-1 그룹이 매수자</t>
        </is>
      </c>
      <c r="V137" s="41" t="inlineStr">
        <is>
          <t>지분율 미기재(대개 100%·사업양수)</t>
        </is>
      </c>
      <c r="W137" s="41" t="inlineStr">
        <is>
          <t>MA① 경영권 인수</t>
        </is>
      </c>
      <c r="X137" s="41" t="inlineStr">
        <is>
          <t>Yahoo Japan 편입 전</t>
        </is>
      </c>
      <c r="Y137" s="40" t="inlineStr">
        <is>
          <t>False</t>
        </is>
      </c>
      <c r="Z137" s="41" t="inlineStr">
        <is>
          <t>MA① 경영권 인수</t>
        </is>
      </c>
      <c r="AA137" s="41" t="inlineStr">
        <is>
          <t>편입 전 (2015-07 인수 당시 매수자 ヤフー㈱(현 LINEヤフー)는 소프트뱅크 계열 독립 상장사로 NAVER와 무관. Yahoo Japan 계열은 2021-03-01 Z Holdings–LINE 경영통합 후 NAVER 지분법 계열(A Holdings 산하)이 됐으나, ダイナテック는 그 전인 2019-09에 バリューコマース로 이전됐고 2025-04 バリューコマース에 흡수합병, バリューコマース 자체도 2024-05 자기주식 공개매수로 LINEヤフー의 연결자회사에서 지분법 관계회사로 바뀌었고(ダイナテック도 이때 LY 연결에서 빠짐), 2025-08 LINEヤフー가 간접보유 전 주식을 매각해 관계회사에서도 제외됨 — バリューコマース 有価証券報告書 第30期 沿革)</t>
        </is>
      </c>
      <c r="AB137" s="41" t="inlineStr">
        <is>
          <t>완료 (2015-07 전 주식 취득; ヤフー 2015年度 決算説明会資料 '2015年度の出資実績'에 'ダイナテック株式会社 2015年7月 100.0%'. 정확한 주식 양도일은 미확인)</t>
        </is>
      </c>
      <c r="AC137" s="41" t="inlineStr">
        <is>
          <t>약 2,000百万円 ("ダイナテック（東京・中央）を20億円で買収する" 日本経済新聞 2015-07-04; Travelvoice 2015-07-07 '約20億円', ベンチャータイムス 2015-07-06 '全株式を20億円で取得'). ヤフー의 1차 공시·보도자료에는 금액이 없음</t>
        </is>
      </c>
      <c r="AD137" s="41" t="inlineStr">
        <is>
          <t>원자료와 일치 (계산: 2,000百万円 ÷ 123.14円/USD(2015-07-02, Fed H.10; 07-03은 미국 휴일로 ND) = 16.24백만 달러; 원자료 16.3)</t>
        </is>
      </c>
      <c r="AE137" s="41" t="inlineStr">
        <is>
          <t>2015-07-03</t>
        </is>
      </c>
      <c r="AF137" s="41" t="inlineStr">
        <is>
          <t>기준 분류 유지(MA①): ヤフー가 거래 전 지분 없이 전 주식(議決権 100.0%)을 취득(ヤフー 결산설명회 자료). 금액은 언론 보도(약 20억엔)뿐이고 공시로는 확인되지 않음 — 원자료 ¥2 billion과 일치. 원자료 stake '지분율 미기재'는 100%로 확인. 매도자(전 주주)는 공개되지 않아 미확인(원자료 sellers도 '-').</t>
        </is>
      </c>
      <c r="AG137" s="41" t="inlineStr">
        <is>
          <t>같은 묶음 관계: N051(2019-09 バリューコマース가 ヤフー로부터 이 회사 전 주식을 2,732百万円에 인수)의 대상회사 — 즉 이 회사는 ヤフー 직접 보유 4년 2개월 뒤 그룹 내 상장 자회사로 이전됨. 매수자 ヤフー는 N001·N026·N031과 같음. ヤフー 유가증권보고서에는 중요성이 낮아 ダイナテック 관련 기업결합 주석·적시공시가 없고, LINEヤフー 旧ヤフー 보도자료 아카이브(2015년)에도 해당 보도자료가 없음 → 인수일·금액·목적은 언론 보도와 ヤフー 결산설명회 자료로 확인. 인수 전 ダイナテック는 12월 결산이었다(수집 기록의 '2014/3·2015/3期'는 결산월 오기). 인수 전후 매출(2013/12~2015/12期, 소급 표시 2015/3·2016/3期)은 회사 홈페이지 会社概要의 Wayback 캡처로 확인했으나 영업이익은 2017/3期 전에는 공개 자료가 없어 미확인. ヤフー 연결 기준 のれん·감손 정보도 없음. 2015-07 당시 대표는 飯島芳樹(ベンチャータイムス·회사 홈페이지), 2016-04~08에 齋藤克也로 교체, 2025-01 합병 공시 당시 대표는 安房正浩. 인수 후 社外取締役에 ヤフー 小澤隆生 선임(2016-03 홈페이지).</t>
        </is>
      </c>
      <c r="AH137" s="41" t="inlineStr">
        <is>
          <t>ヤフー株式会社 (Yahoo Japan; 東証1部 4689, 소프트뱅크그룹 연결자회사; 현 LINEヤフー㈱) — 거래 당시 NAVER와 무관</t>
        </is>
      </c>
      <c r="AI137" s="41" t="inlineStr">
        <is>
          <t>"宿泊施設へのトータルソリューション提供を目指す" (ヤフー 広報 발언, Travelvoice 2015-07-07) / "特に都市部の在庫確保が課題。とにかく予約できない状態を回避したい" (ヤフー トラベルサービスマネージャー 西田裕志, Travelvoice 2015-10-06) / "自社の予約サイト「ヤフー！トラベル」とホテルなど各社のサイトを直接に結ぶ仕組みをつくる狙い" (日本経済新聞 2015-07-04, 기자 서술) / "両社の持つ強みを生かし、ホテルなど各施設様に対する直販支援を強化する目的に基づいたもの" (대상회사 ダイナテック 홈페이지 공지 '平成27年7月4日付 日本経済新聞記事に対する当社見解について', 2015-07 — 닛케이의 '予約システム大手を買収'·'サイトを直接結ぶ仕組みをつくる狙い' 보도에 대한 회사 측 견해)</t>
        </is>
      </c>
      <c r="AJ137" s="41" t="inlineStr">
        <is>
          <t>인터넷 광고 + e커머스: 2015/3期 연결(IFRS) 매출 428,487百万円 중 マーケティングソリューション事業 3,042億円(71.0%), コンシューマ事業(ショッピング·ヤフオク·パーソナル) 1,020億円(23.8%); 여행 예약 'Yahoo!トラベル' 운영 (ヤフー 有価証券報告書 第20期)</t>
        </is>
      </c>
      <c r="AK137" s="41" t="inlineStr">
        <is>
          <t>인접</t>
        </is>
      </c>
      <c r="AL137" s="41" t="inlineStr">
        <is>
          <t>ダイナテック는 숙박시설 공식 사이트용 예약엔진 'Direct In'(약 2,000개 시설 계약)과 숙박관리시스템 'Dynalution'을 파는 B2B 소프트웨어 회사. ヤフー는 소비자용 여행 예약(Yahoo!トラベル)을 운영했으므로 같은 숙박 예약 가치사슬의 공급(재고) 측 — 인수 목적도 Yahoo!トラベル의 숙박 재고 확보. 주력 광고 사업과는 다르고 숙박시설 대상 시스템 판매는 새 영역이지만, 기존 여행 예약 서비스와 직결되는 인접 영역으로 판단. 그룹 정점 기준: 거래 당시 Yahoo Japan이 정점(NAVER와 무관).</t>
        </is>
      </c>
      <c r="AM137" s="41" t="inlineStr">
        <is>
          <t>1,007,602百万円 (2015-03-31, ヤフー 연결 IFRS 資産合計; 有価証券報告書 第20期)</t>
        </is>
      </c>
      <c r="AN137" s="41" t="inlineStr">
        <is>
          <t>acq_total_assets와 같음</t>
        </is>
      </c>
      <c r="AO137" s="41" t="inlineStr">
        <is>
          <t>계산: 0.20 (보도 금액 약 2,000百万円 ÷ 2015-03-31 連結 資産合計 1,007,602百万円)</t>
        </is>
      </c>
      <c r="AP137" s="41" t="inlineStr">
        <is>
          <t>계산: 0.28 (약 2,000百万円 ÷ 2015-03-31 親会社の所有者に帰属する持分 726,002百万円)</t>
        </is>
      </c>
      <c r="AQ137" s="41" t="inlineStr">
        <is>
          <t>계산: 2,858,862,390,000円 (2015-07-02 종가 502円 × 2015-03-31 発行済株式総数 5,694,945,000株)</t>
        </is>
      </c>
      <c r="AR137" s="41" t="inlineStr">
        <is>
          <t>총자산·자본·주식수: ヤフー 有価証券報告書 第20期(2015/3期, 연결 IFRS). 거래액은 1차 공시가 없어 日経·Travelvoice·ベンチャータイムス 보도의 약 20억엔. 종가: Yahoo Finance 4689.T(발표일 2015-07-03 직전 거래일 07-02). 환율 Fed H.10 2015-07-02 123.14円/USD.</t>
        </is>
      </c>
      <c r="AS137" s="41" t="inlineStr">
        <is>
          <t>TSE:4689</t>
        </is>
      </c>
      <c r="AT137" s="41" t="inlineStr">
        <is>
          <t>인수 주체 ヤフー㈱(東証1부 4689)가 상장사. 대상 ダイナテック는 비상장. 거래 규모가 ヤフー 시가총액의 약 0.07%라 주가 이벤트 분석에서 식별력은 낮음.</t>
        </is>
      </c>
      <c r="AU137" s="41" t="inlineStr">
        <is>
          <t>2015-07-04 日本経済新聞 'ヤフー、ホテルとサイト直結 予約システム大手買収'(7-04 0:30 게재, 본문에 '3日、ダイナテックの全…' — 2015-07-03 발표로 보도); 이어 ベンチャータイムス 2015-07-06, Travelvoice 2015-07-07 보도. ヤフー 적시공시·보도자료는 찾지 못함</t>
        </is>
      </c>
      <c r="AV137" s="41" t="inlineStr">
        <is>
          <t>1987-08-28: ダイナテック㈱ 설립(숙박시설용 정보시스템 전문 개발); 2015-07 이전: 숙박시설 공식사이트 전용 예약 시스템 'Direct In', 숙박관리 시스템 'Dynalution' 제공, 국내 약 2,000개 숙박시설과 계약("そのシェアは圧倒的" Travelvoice), 대표 飯島芳樹; 배경: 인바운드 수요 급증 속 Yahoo!トラベル의 도시권 숙박 재고 확보 과제, 楽天 등과의 경쟁(日経 부제 '手数料抑え楽天などに対抗'); 2014/3·2015/3期 실적: 미확인</t>
        </is>
      </c>
      <c r="AW137" s="41" t="inlineStr">
        <is>
          <t>2015-07: ヤフー가 전 주식(100.0%) 취득(약 20억엔); 2015-12-13 발표: 2016-02부터 Direct In 이용 시설(2,200개 이상)의 공식사이트 플랜을 Yahoo!トラベル에 자동 게재; 2016-02-02: ヤフー 결산설명회 '主な連結子会社'에 ダイナテック 기재; 2016-04~08: 대표 飯島芳樹 → 齋藤克也(전 부사장) 교체(회사 홈페이지 2016-04-19·08-17 캡처); 2015/12期 매출 1,236百万円; 2017/3期: 매출 1,301百万円·영업이익 375百万円; 2018/3期: 1,539·435百万円; 2019/3期: 1,730·429百万円(순자산 1,380·총자산 1,942百万円); 2019-09-27: ヤフー가 전 주식을 バリューコマース에 2,732百万円에 양도(N051); 2021/3期: ダイナテック 단체 당기순손실 △1,163百万円(官報 결산공고, catr.jp); 2021/12期 1분기: バリューコマース가 COVID로 ダイナテック 관련 자산 2,406百万円 감손; 2023/12期: バリューコマース가 ダイナテック 관련 자산 144百万円 감손; 2024-05: バリューコマース 자기주식 공개매수로 LINEヤフー 지분법 관계회사화(ダイナテック도 LY 연결에서 이탈); 2024/12期: 매출 1,266百万円·영업손실 △71百万円(대표 安房正浩); 2025-04-01: バリューコマース에 흡수합병되어 소멸(トラベルテック事業으로 존속); 2025-08: LINEヤフー가 バリューコマース 간접보유 전 주식 매각(LY 관계회사에서 제외); 2025-09: 브랜드 'DYNATECH'; 2025/12期: トラベルテック事業 소프트웨어 등 370百万円 감손</t>
        </is>
      </c>
      <c r="AX137" s="41" t="inlineStr">
        <is>
          <t>ヤフー 보유 기간(2015-07~2019-09): 확인 안 됨 (ヤフー 有価証券報告書 第21~24期(2016/3~2019/3)에 ダイナテック 관련 기업결합·감손 기재 없음 — 중요성 미달로 보임). バリューコマース 이전 후에는 있음 (2021/12期 2,406百万円(ソフトウエア等 1,324·顧客関連資産 623·のれん 457), 2023/12期 144百万円, 2025/12期 トラベルテック 370百万円; N051 참조)</t>
        </is>
      </c>
      <c r="AY137" s="41" t="inlineStr">
        <is>
          <t>Yahoo 보유 기간 기재 없음, 같은 LY 계열 バリューコマース로 넘어간 뒤 2021·2023·2025 손상</t>
        </is>
      </c>
      <c r="AZ137" s="41" t="inlineStr">
        <is>
          <t>2013/12期: 1,018百万円; 2014/12期: 1,118百万円 (인수 전 ダイナテック는 12월 결산; 회사 홈페이지 会社概要 '売上高' 실적, Wayback 2015-04-22 캡처). 참고: 결산월을 3월로 바꾼 뒤 회사가 소급 표시한 2015/3期 1,047百万円 (Wayback 2017-10-02 캡처)</t>
        </is>
      </c>
      <c r="BA137" s="41" t="inlineStr">
        <is>
          <t>2015/12期(인수 연도, 12월 결산): 1,236百万円 (회사 홈페이지 会社概要, Wayback 2016-08-17); 2016/3期: 1,236百万円 (결산월 변경 후 회사가 소급 표시, Wayback 2017-10-02 — 2015/12期 실적과 같은 숫자라 재표기일 가능성); 2017/3期: 1,301百万円 (バリューコマース TDnet; 회사 홈페이지는 13億02百万円); 최근 법인 실적 2024/12期: 1,266百万円 (합병 후 사업 실적 2025/12期 トラベルテック事業 1,325百万円)</t>
        </is>
      </c>
      <c r="BB137" s="41" t="inlineStr">
        <is>
          <t>미확인 (2013/12·2014/12期 — 회사 홈페이지 会社概要에는 매출만 있고, 官報決算データベース(catr.jp)의 ダイナテック 결산공고는 2018/3期부터이며, ヤフー 공시·언론 보도에도 이익 기재 없음)</t>
        </is>
      </c>
      <c r="BC137" s="41" t="inlineStr">
        <is>
          <t>2015/12·2016/3期: 미확인 (회사 홈페이지에 매출만 공개); 2017/3期: 375百万円; 최근 법인 실적 2024/12期: △71百万円 (2025/12期 トラベルテック事業 세그먼트 손실 △215百万円)</t>
        </is>
      </c>
      <c r="BD137" s="41" t="inlineStr">
        <is>
          <t>ダイナテック 단체, 일본기준. 인수 전에는 12월 결산이었고 ヤフー 인수 뒤 3월 결산으로 바꿨다가(2015/12期 이후 2017/3期 이전, 홈페이지 캡처로 추정), バリューコマース 이전 후 다시 12월 결산으로 변경. 2013/12~2015/12期 매출과 소급 표시 2015/3·2016/3期 매출은 ダイナテック 홈페이지 会社概要(Wayback 2015-04-22·2016-08-17·2017-10-02 캡처, 회사 자체 공표·감사 전 여부 불명). 2017/3~2019/3期(3월 결산)는 バリューコマース 2019-09-25 TDnet의 '当該会社の最近３年間の経営成績及び財政状態', 2024/12期는 バリューコマース 2025-01-31 흡수합병 공시의 消滅会社 실적, 2025/12期는 バリューコマース 연결 'トラベルテック事業' 세그먼트. 영업이익은 2017/3期 이후만 확인됨.</t>
        </is>
      </c>
      <c r="BE137" s="41" t="inlineStr">
        <is>
          <t>2016-04-28 ヤフー 2015年度 決算説明会資料 p.56 '2015年度の出資実績': "ダイナテック株式会社 2015年7月 100.0%"(Skyscanner Japan·ソニー不動産·一休 등과 함께); 2016-02-02 2015年度第3四半期 決算説明会資料 '主な連結子会社'에 'ダイナテック（株）'; 2015-10-06 Travelvoice 인터뷰: ヤフー 트래블서비스 매니저 西田裕志 "特に都市部の在庫確保が課題", "当初から方向性は変わっていない". 2015-07-30 ヤフー 2015年度第1四半期 決算説明会資料에는 ダイナテック 언급 없음. 어닝콜 스크립트는 찾지 못함.</t>
        </is>
      </c>
      <c r="BF137" s="40" t="inlineStr">
        <is>
          <t>부분</t>
        </is>
      </c>
      <c r="BG137" s="40" t="inlineStr">
        <is>
          <t>2026-10-26</t>
        </is>
      </c>
    </row>
    <row r="138" ht="72" customHeight="1">
      <c r="A138" s="40" t="inlineStr">
        <is>
          <t>N031</t>
        </is>
      </c>
      <c r="B138" s="40" t="inlineStr">
        <is>
          <t>Naver</t>
        </is>
      </c>
      <c r="C138" s="40" t="inlineStr">
        <is>
          <t>2015-12-15</t>
        </is>
      </c>
      <c r="D138" s="41" t="inlineStr">
        <is>
          <t>Ikyu Corporation</t>
        </is>
      </c>
      <c r="E138" s="40" t="n">
        <v>6</v>
      </c>
      <c r="F138" s="40" t="inlineStr">
        <is>
          <t>True</t>
        </is>
      </c>
      <c r="G138" s="40" t="n"/>
      <c r="H138" s="40" t="inlineStr">
        <is>
          <t>MA③</t>
        </is>
      </c>
      <c r="I138" s="40" t="inlineStr">
        <is>
          <t>MA①</t>
        </is>
      </c>
      <c r="J138" s="40" t="inlineStr">
        <is>
          <t>변경</t>
        </is>
      </c>
      <c r="K138" s="40" t="inlineStr">
        <is>
          <t>없음 (확인)</t>
        </is>
      </c>
      <c r="L138" s="40" t="inlineStr">
        <is>
          <t>일치</t>
        </is>
      </c>
      <c r="M138" s="40" t="inlineStr">
        <is>
          <t>편입 전</t>
        </is>
      </c>
      <c r="N138" s="40" t="inlineStr">
        <is>
          <t>Closed</t>
        </is>
      </c>
      <c r="O138" s="42" t="n">
        <v>822.05</v>
      </c>
      <c r="P138" s="41" t="inlineStr">
        <is>
          <t>LY Corporation (TSE:4689)</t>
        </is>
      </c>
      <c r="Q138" s="41" t="inlineStr">
        <is>
          <t>Wasatch Advisors LP; Nomura Asset Management Co., Ltd.; Mori Trust Co., Ltd.; Mizuho Asset Management Co., Ltd.; Trust &amp; Custody Services Bank, Ltd.; The Master Trust Bank of Japan, Ltd.; Mitsubishi UFJ Asset Management Co., Ltd.; State Street Bank and Trust Company</t>
        </is>
      </c>
      <c r="R138" s="41" t="inlineStr">
        <is>
          <t>Yahoo Japan Corporation (TSE:4689) made an offer to acquire Ikyu Corporation (TSE:2450) from a group of shareholders for ¥100 billion on December 15, 2015. Under the terms of the offer, Yahoo Japan will acquire 29.1 million shares of Ikyu Corporation for ¥3433 per share. As of December 15, 2015, Masafumi Mori and Mori Trust Co., Ltd. have agreed to sell 41.17% and 11.36% respective stake in Ikyu Corporation (TSE:2450). The offering period is from December 16, 2015 to February 3, 2016. Settlement starts on February 10, 2016. The deal has been unanimously approved by the Board of Ikyu and it has recommended the shareholders to tender their shares. The Board of Yahoo Japan Corporation resolved the deal. The tender offer period will commence on December 16, 2015. Nomura Securities Co., Ltd. acted as financial advisor and Anderson Mori &amp; Tomotsune acted as legal advisor to Ikyu and Mitsubishi UFJ Morgan Stanley Securities Co., Ltd. acted as financial advisor to Yahoo. kabu.com Securities Co., Ltd acted as a tender offer agent for the transaction.</t>
        </is>
      </c>
      <c r="S138" s="41" t="inlineStr">
        <is>
          <t>Logistics &amp; Space Infrastructure</t>
        </is>
      </c>
      <c r="T138" s="41" t="inlineStr">
        <is>
          <t>Real Estate / Space / Facility</t>
        </is>
      </c>
      <c r="U138" s="41" t="inlineStr">
        <is>
          <t>MA-1 그룹이 매수자</t>
        </is>
      </c>
      <c r="V138" s="41" t="inlineStr">
        <is>
          <t>소수지분(&lt;50%)</t>
        </is>
      </c>
      <c r="W138" s="41" t="inlineStr">
        <is>
          <t>MA③ 소수지분 매입</t>
        </is>
      </c>
      <c r="X138" s="41" t="inlineStr">
        <is>
          <t>Yahoo Japan 편입 전</t>
        </is>
      </c>
      <c r="Y138" s="40" t="inlineStr">
        <is>
          <t>False</t>
        </is>
      </c>
      <c r="Z138" s="41" t="inlineStr">
        <is>
          <t>MA① 경영권 인수</t>
        </is>
      </c>
      <c r="AA138" s="41" t="inlineStr">
        <is>
          <t>편입 전 (2015-12-15 발표·2016-02-03 공개매수 종료 당시 매수자 ヤフー㈱(현 LINEヤフー)는 소프트뱅크그룹 계열 독립 상장사로 NAVER와 자본관계 없음. Yahoo Japan 계열은 2021-03-01 Z Holdings–LINE 경영통합 완료로 소프트뱅크·NAVER 50:50 출자사 A Holdings 산하에 들어갔고, NAVER는 A Holdings(구 LINE) 50%를 관계기업(지분법)으로 처리(NAVER 2021 사업보고서, 접수번호 20220304000687) → 一休는 현재도 NAVER 연결 종속회사가 아닌 지분법 합작 계열)</t>
        </is>
      </c>
      <c r="AB138" s="41" t="inlineStr">
        <is>
          <t>완료 (2016-02-03 공개매수 종료·지배획득일, 2016-02-10 결제 개시·연결자회사화; 2016-02-12 株式売渡請求 승인 → 2016-03-14 상장폐지; 2016-03-17 売渡株式 취득일(1株 3,433円)로 100% 완전자회사화)</t>
        </is>
      </c>
      <c r="AC138" s="41" t="inlineStr">
        <is>
          <t>JPY 94,501百万円 (공개매수 실제 취득가: 보통주 27,480,682株 + 新株予約権 984個(98,400株 상당), 議決権 94.32%; 「取得価額にアドバイザリー費用等は含まれておりません」). IFRS 支配獲得日 対価(보통주 현금)는 94,341百万円. 100% 기준 계획 買付代金은 100,197,618,300円. 잔여 5.68%는 2016-03-17 株式売渡請求로 1株 3,433円에 취득(총액 미공시; 추정: 약 5,661百万円 = (2015-09-30 発行済 29,129,600株 − 공개매수 취득 27,480,682株) × 3,433円, 자기주식·이후 신주예약권 행사분 미반영 — 공개매수분과 합치면 약 100,162百万円으로 계획 買付代金과 거의 같음)</t>
        </is>
      </c>
      <c r="AD138" s="41" t="inlineStr">
        <is>
          <t>원자료와 일치 (계산: 계획 買付代金 100,197.6百万円 ÷ 121.66円/USD(2015-12-15, Fed H.10) = 823.6백만 달러, 원자료 822.05와 0.2% 차이. 실제 공개매수 취득가 94,501百万円 기준으로는 776.8백만 달러(-5.5%))</t>
        </is>
      </c>
      <c r="AE138" s="41" t="inlineStr">
        <is>
          <t>2015-12-15</t>
        </is>
      </c>
      <c r="AF138" s="41" t="inlineStr">
        <is>
          <t>기준 분류 수정: MA③ 소수지분 매입 → MA① 경영권 인수. 원자료 stake '소수지분(&lt;50%)'은 오류 — 공개매수는 '対象者を当社の完全子会社とする取引'의 일환이었고 결과 94.32%를 취득해 2016-02-10 연결자회사화, 이어 株式売渡請求로 2016-03-17(取得日) 100% 완전자회사화(一休 2016-02-12 TDnet 株式売渡請求 승인 공시, ヤフー 有価証券報告書 第21期 関係会社 '㈱一休 100.0'). 거래 전 ヤフー의 一休 지분은 0%(「当社は…対象者普通株式及び新株予約権を所有又は保有しておりません」)이므로 단계적 인수 아님. 금액·상태는 원자료와 일치. 원자료 sellers 목록(Wasatch, 野村AM 등)은 기관 주주이고, 응모계약 당사자는 筆頭株主 森正文(41.17%)과 森トラスト(11.36%)였음(원자료 설명란에는 기재).</t>
        </is>
      </c>
      <c r="AG138" s="41" t="inlineStr">
        <is>
          <t>같은 묶음의 N001·N026·N030과 매수자(ヤフー㈱)가 같고, 모두 2021-03 경영통합 전 Yahoo Japan의 거래라 편입 전. 2021-03-16 ㈱一休 주식 전부가 ZOZO·バリューコマース와 함께 Zホールディングス中間㈱로 이관(그룹 내부 이전, 이 묶음 밖). 원자료 cat 'Logistics &amp; Space Infrastructure / Real Estate'는 부적절 — 실제 사업은 고급 호텔·료칸·레스토랑 온라인 예약(OTA). Yahoo–一休 사업제휴는 2007-05-10 'Yahoo!トラベルで「一休.com」の宿泊商品の取り扱いを開始' 기본합의(보도자료)부터이며 공개매수 공시는 '2007年11月より宿泊関連事業において業務提携'로 적음(서비스 개시 시점 차이로 보임). 인수 후 실적: 一休는 비상장이라 연도별 매출·영업이익이 연속 공개되지 않음 — 2016/3期는 一休 전자공고(PL 포함), 2017/3~2020/3期는 전자공고에 BS와 당기순이익만, 2023/3期 이후는 官報 결산공고(catr.jp 전재)로 매출·영업이익 확인. 2017/3·2018/3期 매출은 미확인. 一休 단체 FY2016/3 특별손실 '公開買付費用' 969,753千円 계상. 조사 한계: ヤフー 2015-12-15 공개매수 개시 보도자료·결과 공시는 i.yimg.jp(구 Yahoo IR) PDF로 직접 확인했으나 TDnet 원본(www2.jpx.co.jp)은 삭제(404)되어 열지 못함.</t>
        </is>
      </c>
      <c r="AH138" s="41" t="inlineStr">
        <is>
          <t>ヤフー株式会社 (Yahoo Japan; 東証1部 4689, 당시 소프트뱅크그룹 연결자회사로 Yahoo! Inc.가 35.5% 보유; 현 LINEヤフー㈱) — 거래 당시 NAVER와 무관</t>
        </is>
      </c>
      <c r="AI138" s="41" t="inlineStr">
        <is>
          <t>"当社の戦略上重要な位置付けであるeコマース革命を通じた成長の実現を一層確実にする観点より、2015年11月６日に、当社は対象者に対して、対象者普通株式の全部及び本新株予約権の全部を取得する意向表明書…を提出" (公開買付けの開始に関するお知らせ 2015-12-15) / "対象者を当社グループの一員に迎え入れ、シナジー効果の最大化を一体となって目指すことが…最良の選択であるとの結論に至り" (同) / "当社の戦略上重要な位置づけであるｅコマース革命を通じた成長の実現を一層確実にすることを目的として" (有価証券報告書 第21期 企業結合 주석)</t>
        </is>
      </c>
      <c r="AJ138" s="41" t="inlineStr">
        <is>
          <t>인터넷 광고 + e커머스: 2015/3期 연결(IFRS) 매출 428,487百万円 중 マーケティングソリューション事業(검색연동·디스플레이 광고) 3,042億円(71.0%), コンシューマ事業(ショッピング·ヤフオク·パーソナル) 1,020億円(23.8%) (有価証券報告書 第20期). 공개매수 공시: "検索連動型広告…ディスプレイ広告等の広告関連サービスや…「ヤフオク!」…「Yahoo!ショッピング」等のeコマース関連サービスを提供", 여행 예약 'Yahoo!トラベル'(1997-11~)·음식점 예약 'Yahoo!予約 飲食店'(2013-10~) 운영</t>
        </is>
      </c>
      <c r="AK138" s="41" t="inlineStr">
        <is>
          <t>인접</t>
        </is>
      </c>
      <c r="AL138" s="41" t="inlineStr">
        <is>
          <t>一休는 고급 호텔·료칸 예약 '一休.com'과 레스토랑 예약 '一休.comレストラン' 운영(2015/3期 営業収益 66.2億円). ヤフー도 Yahoo!トラベル·Yahoo!予約 飲食店을 운영해 같은 예약 서비스 영역이 있었으나, 이는 매출 23.8%인 コンシューマ事業 안의 일부 서비스이고 주력은 광고(71.0%)였다. 회사도 '「eコマース革命」「予約革命」'으로 EC를 '収益の柱として成長させる' 단계로 설명 → 주력 광고 사업과 같은 고객(Yahoo 이용자)·같은 EC 가치사슬의 인접 영역. 그룹 정점 기준: 거래 당시 Yahoo Japan이 정점(NAVER와 무관); 현재 LY 기준으로는 커머스 사업 내 트래블 핵심 축.</t>
        </is>
      </c>
      <c r="AM138" s="41" t="inlineStr">
        <is>
          <t>1,007,602百万円 (2015-03-31, ヤフー 연결 IFRS 資産合計; 有価証券報告書 第20期. 일본기준 総資産額은 990,541百万円)</t>
        </is>
      </c>
      <c r="AN138" s="41" t="inlineStr">
        <is>
          <t>acq_total_assets와 같음</t>
        </is>
      </c>
      <c r="AO138" s="41" t="inlineStr">
        <is>
          <t>계산: 9.94 (계획 買付代金 100,197.6百万円 ÷ 2015-03-31 連結 資産合計 1,007,602百万円). 실제 공개매수 취득가 94,501百万円 기준 9.38</t>
        </is>
      </c>
      <c r="AP138" s="41" t="inlineStr">
        <is>
          <t>계산: 13.80 (100,197.6百万円 ÷ 2015-03-31 親会社の所有者に帰属する持分 726,002百万円). 실제 취득가 기준 13.02</t>
        </is>
      </c>
      <c r="AQ138" s="41" t="inlineStr">
        <is>
          <t>계산: 2,858,862,390,000円 (2015-12-14 종가 502円 × 2015-03-31 発行済株式総数 5,694,945,000株; 2015-04~2016-03 신주예약권 행사 증가분 346,400株는 무시 가능)</t>
        </is>
      </c>
      <c r="AR138" s="41" t="inlineStr">
        <is>
          <t>총자산·자본: ヤフー 有価証券報告書 第20期(2015/3期, 연결 IFRS) 主要な経営指標. 주식수: 같은 보고서·第21期의 発行済株式総数の推移(자기주식 2,800,000株(2016-03-31) 포함 기준). 종가: Yahoo Finance 4689.T 일별(2013-09 이후 분할 없음). 거래액: 2015-12-15 공개매수 개시 공시의 買付代金(100% 기준)과 2016-02-04 결과 공시의 取得価額. 환율: Fed H.10 2015-12-15 121.66円/USD. 대상 一休 시가총액 참고: 2,498円(2015-12-14 종가) × 29,129,600株(2015-09-30) = 72,765.7百万円.</t>
        </is>
      </c>
      <c r="AS138" s="41" t="inlineStr">
        <is>
          <t>TSE:4689</t>
        </is>
      </c>
      <c r="AT138" s="41" t="inlineStr">
        <is>
          <t>인수 주체 ヤフー㈱(현 LINEヤフー, 東証1부→プライム 4689)가 상장사. 대상 ㈱一休도 상장사 TSE:2450(東証1부, 2016-03-14 상장폐지) — 공개매수가 3,433円은 발표 전 영업일(2015-12-14) 종가 2,498円 대비 프리미엄 37.43%, 1개월 평균 대비 39.04%로 대상회사 주가 반응 분석 가능.</t>
        </is>
      </c>
      <c r="AU138" s="41" t="inlineStr">
        <is>
          <t>2015-12-15 ヤフー 이사회 결의 및 적시공시 '株式会社一休株券等（証券コード2450）に対する公開買付けの開始に関するお知らせ'(같은 날 一休의 '公開買付けに関する意見表明及び資本業務提携のお知らせ' — ヤフー 공시에서 인용). 공시 전 인수설 보도·조회공시는 찾지 못함</t>
        </is>
      </c>
      <c r="AV138" s="41" t="inlineStr">
        <is>
          <t>1998-07: 森正文이 ㈱プライムリンク 설립(2004-07 ㈱一休로 상호 변경); 2000-05: 고급 호텔·료칸 예약 '一休.com' 개설; 2006-06: '一休.comレストラン' 개설; 2007-05-10: ヤフー·一休 'Yahoo!トラベル'에서 一休.com 숙박상품 취급 기본합의(972개 시설·약 2만 플랜, 2007년 가을 개시 예정; 공개매수 공시는 2007-11 숙박 제휴 개시로 기재); 2011-01: 음식점 분야 제휴 개시; 2014/3期: 営業収益 5,528.9百万円, 営業利益 2,003.5百万円; 2015/3期: 営業収益 6,619.0百万円, 営業利益 2,202.9百万円, 회원 약 413만명(2015-09); 2015-08: 창업자 森正文이 보유주식 전부(12,039,600株, 41.17%) 매각 의향 표명; 2015-09: 一休 FA 野村證券이 ヤフー에 인수 의향 타진; 2015-10~11: 경영진 면담·실사; 2015-11-06: ヤフー 의향표명서 제출; 2015-11-09: 一休 이사회가 ヤフー를 유력 후보로 판단; 2015-12-10·12-14: 森正文·森トラスト와 응모계약 합의</t>
        </is>
      </c>
      <c r="AW138" s="41" t="inlineStr">
        <is>
          <t>2015-12-16~2016-02-03: 공개매수(1株 3,433円), 응모 27,579,082株로 성립, 議決権 94.32% 취득(取得価額 94,501百万円); 2016-02-10: 결제·연결자회사화, 森正文 사임·前副社長 榊淳 대표이사 사장 취임; 2016-02-12: 一休 이사회가 ヤフー의 株式売渡請求 승인 → 2016-03-14 상장폐지, 2016-03-17 売渡株式 취득(1株 3,433円)으로 완전자회사화; IFRS PPA: のれん 72,044百万円, 무형자산 26,183百万円(그중 내용연수 비확정 10,120百万円); 2016/3期(一休 단체): 営業収益 7,822.6百万円, 営業利益 2,767.2百万円, 公開買付費用 969.8百万円으로 당기순이익 971.8百万円; 2016-04: '一休.com キラリト' 개시; 2016-11: 바케이션 렌털 개시; FY2016 2Q(2016-07~09): ヤフー 'トラベル事業等' 거래액 전년동기비 96.5% 증가(一休 거래액 2016-02부터 포함); 2017/3~2020/3期 一休 당기순이익 2,669.9→3,620.6→5,444.8→7,085.5百万円; 2019-10-01: ヤフー가 Zホールディングス㈱로 상호 변경·지주회사 체제 전환; 2019-10: 一休 회원 1,000만명 돌파; 2021-03-01: Z Holdings–LINE 경영통합 완료(A Holdings 산하, NAVER 지분법); 2021-03-16: 一休 주식 전부를 Zホールディングス中間㈱로 이관; 2021/3期: COVID로 영업 영향, 감손 없음; 2022/3期: のれん을 一休(宿泊) 65,611·一休(飲食) 6,433百万円으로 재배분; 2022-12: 본사를 千代田区 紀尾井町(LY 본사)로 이전; 2023-10-01: LINEヤフー㈱ 발족; 2026/3期: 売上高 64,422百万円, 営業利益 36,909百万円, 当期純利益 25,731百万円(현재도 LINEヤフー 100% 자회사, 대표 榊淳)</t>
        </is>
      </c>
      <c r="AX138" s="41" t="inlineStr">
        <is>
          <t>확인 안 됨 (ヤフー/Zホールディングス/LINEヤフー 有価証券報告書 第21期(2016/3)~第31期(2026/3)의 'のれんおよび耐用年数を確定できない無形資産の資金生成単位グループへの配分額' 표: 一休 のれん 72,044百万円(2022/3期부터 宿泊 65,611 + 飲食 6,433)과 내용연수 비확정 무형자산 10,120百万円이 매기 동일하게 유지, 감손 기재 없음. 2021/3期 주석은 COVID 영향에도 "現時点において、回収可能価額が帳簿価額を下回ることはないと考えています")</t>
        </is>
      </c>
      <c r="AY138" s="41" t="inlineStr">
        <is>
          <t>ヤフー/ZHD/LY 有報 2016/3~2026/3期 一休 のれん 72,044百万円 매기 동일</t>
        </is>
      </c>
      <c r="AZ138" s="41" t="inlineStr">
        <is>
          <t>2014/3期: 5,528,917千円; 2015/3期: 6,619,017千円 (営業収益)</t>
        </is>
      </c>
      <c r="BA138" s="41" t="inlineStr">
        <is>
          <t>2016/3期(인수 연도, 2016-02 연결 편입): 7,822,643千円; 2017/3期: 미확인(전자공고는 대차대조표와 当期純利益 2,669,910千円만 공개); 최근 2026/3期: 64,422百万円 (참고: 2023/3期 34,304·2024/3期 44,735·2025/3期 57,047百万円)</t>
        </is>
      </c>
      <c r="BB138" s="41" t="inlineStr">
        <is>
          <t>2014/3期: 2,003,486千円; 2015/3期: 2,202,915千円</t>
        </is>
      </c>
      <c r="BC138" s="41" t="inlineStr">
        <is>
          <t>2016/3期: 2,767,210千円 (경상이익 2,775,792千円; 특별손실 公開買付費用 969,753千円 별도); 2017/3期: 미확인(当期純利益 2,669,910千円만 공개); 최근 2026/3期: 36,909百万円 (経常利益 36,972百万円, 当期純利益 25,731百万円)</t>
        </is>
      </c>
      <c r="BD138" s="41" t="inlineStr">
        <is>
          <t>모두 ㈱一休 단체(연결재무제표 미작성), 3월 결산, 일본기준. 인수 전: 一休 有価証券報告書 第17期(2015/3期, EDINET S100532S) 主要な経営指標·損益計算書(ヤフー 공개매수 결과 공시의 '最近３年間の経営成績'과 일치: 売上高 5,528/6,619百万円, 営業利益 2,003/2,202百万円). 인수 후: 2016/3期는 一休 第18期 전자공고(BS·PL), 2017/3~2020/3期는 第19~22期 전자공고(BS와 '(うち当期純利益)'만), 2023/3~2026/3期는 官報 결산공고를 전재한 catr.jp(官報決算データベース, 2차 출처). 2021/3·2022/3期는 catr.jp에 당기순이익만(6,597·7,641百万円). ヤフー 연결 기준으로는 一休 실적이 별도 세그먼트로 공시되지 않음(コンシューマ/コマース事業에 포함).</t>
        </is>
      </c>
      <c r="BE138" s="41" t="inlineStr">
        <is>
          <t>2016-02-02 ヤフー 2015年度 第3四半期 決算説明会 자료 p.11: "株式会社一休の株式等を公開買付け 完全子会社化を目指す", "取得金額は約1,000億円（予定）", "一休のブランド、ドメインは存続", "高級セグメントで確立したプレゼンスをもつ一休に、ユーザー・データ基盤を活用して見込み顧客を効率的に送客（予定）", "伸びしろの大きな飲食予約事業で早期のポジション確立に邁進"; 2016-04-28 2015年度 決算説明会 자료: 연결 매출·쇼핑 거래액에 "2ヶ月相当の（株）一休の売上高" 포함, 투자CF '子会社の支配獲得による支出 -615億円 （株）一休の連結子会社化'; 2016-11-01 2016年度 第2四半期 決算説明会 자료 p.45: 'トラベル事業等' 거래액 "前年同四半期比96.5％増"("（株）一休の取扱高は、2015年度第4四半期（2016年2月）より含んでいます"). 어닝콜 스크립트는 찾지 못함.</t>
        </is>
      </c>
      <c r="BF138" s="40" t="inlineStr">
        <is>
          <t>부분</t>
        </is>
      </c>
      <c r="BG138" s="40" t="inlineStr">
        <is>
          <t>2026-10-26</t>
        </is>
      </c>
    </row>
    <row r="139" ht="72" customHeight="1">
      <c r="A139" s="40" t="inlineStr">
        <is>
          <t>N032</t>
        </is>
      </c>
      <c r="B139" s="40" t="inlineStr">
        <is>
          <t>Naver</t>
        </is>
      </c>
      <c r="C139" s="40" t="inlineStr">
        <is>
          <t>2016-08-08</t>
        </is>
      </c>
      <c r="D139" s="41" t="inlineStr">
        <is>
          <t>PayPay Asset Management Co., Ltd.</t>
        </is>
      </c>
      <c r="E139" s="40" t="n">
        <v>77</v>
      </c>
      <c r="F139" s="40" t="inlineStr">
        <is>
          <t>False</t>
        </is>
      </c>
      <c r="G139" s="40" t="n"/>
      <c r="H139" s="40" t="inlineStr">
        <is>
          <t>MA③</t>
        </is>
      </c>
      <c r="I139" s="40" t="inlineStr">
        <is>
          <t>MA③</t>
        </is>
      </c>
      <c r="J139" s="40" t="inlineStr">
        <is>
          <t>같음</t>
        </is>
      </c>
      <c r="K139" s="40" t="inlineStr">
        <is>
          <t>식별 불가</t>
        </is>
      </c>
      <c r="L139" s="40" t="inlineStr">
        <is>
          <t>일치</t>
        </is>
      </c>
      <c r="M139" s="40" t="inlineStr">
        <is>
          <t>편입 전</t>
        </is>
      </c>
      <c r="N139" s="40" t="inlineStr">
        <is>
          <t>Closed</t>
        </is>
      </c>
      <c r="O139" s="42" t="n">
        <v>16.6</v>
      </c>
      <c r="P139" s="41" t="inlineStr">
        <is>
          <t>LY Corporation (TSE:4689)</t>
        </is>
      </c>
      <c r="Q139" s="41" t="inlineStr">
        <is>
          <t>ASTMAX Co., Ltd. (TSE:7162)</t>
        </is>
      </c>
      <c r="R139" s="41" t="inlineStr">
        <is>
          <t>Yahoo Japan Corporation (TSE:4689) signed an agreement to acquire 33.4% of Astmax Asset Management, Inc. from ASTMAX Co., Ltd. (JASDAQ:7162) for ¥1.7 billion on August 8, 2016. Yahoo Japan will acquire 23,757 shares. The transaction is expected to complete on October 3, 2016.</t>
        </is>
      </c>
      <c r="S139" s="41" t="inlineStr">
        <is>
          <t>Finance &amp; Investment</t>
        </is>
      </c>
      <c r="T139" s="41" t="inlineStr">
        <is>
          <t>Fintech / Payments / Digital Financial Services</t>
        </is>
      </c>
      <c r="U139" s="41" t="inlineStr">
        <is>
          <t>MA-1 그룹이 매수자</t>
        </is>
      </c>
      <c r="V139" s="41" t="inlineStr">
        <is>
          <t>소수지분(&lt;50%)</t>
        </is>
      </c>
      <c r="W139" s="41" t="inlineStr">
        <is>
          <t>MA③ 소수지분 매입</t>
        </is>
      </c>
      <c r="X139" s="41" t="inlineStr">
        <is>
          <t>Yahoo Japan 편입 전</t>
        </is>
      </c>
      <c r="Y139" s="40" t="inlineStr">
        <is>
          <t>False</t>
        </is>
      </c>
      <c r="Z139" s="41" t="inlineStr">
        <is>
          <t>MA③ 소수지분 매입</t>
        </is>
      </c>
      <c r="AA139" s="41" t="inlineStr">
        <is>
          <t>편입 전 (2016-08-08 발표·2016-10-03 완료 당시 매수자 ヤフー㈱는 ソフトバンクグループ(36.4%)·YAHOO INC.(35.5%)가 대주주인 상장사로 NAVER와 무관. 대상 ASTAM은 2019-04-01 ヤフー 연결자회사가 됐고, 2021-03-01 Z Holdings–LINE 경영통합 이후 2025-09 사업 종료까지 A홀딩스(소프트뱅크·NAVER 50:50) 산하 LY 계열 = '지분법 합작 계열'(NAVER는 A홀딩스를 지분법 처리). NAVER 연결 종속회사였던 적은 없음)</t>
        </is>
      </c>
      <c r="AB139" s="41" t="inlineStr">
        <is>
          <t>완료 (2016-10-03)</t>
        </is>
      </c>
      <c r="AC139" s="41" t="inlineStr">
        <is>
          <t>1,703百万円 (アストマックス投信投資顧問 23,757株=33.4% × 71,700円 = 1,703,376,900円; アストマックス 적시공시·ヤフー 보도자료 2016-08-08)</t>
        </is>
      </c>
      <c r="AD139" s="41" t="inlineStr">
        <is>
          <t>원자료와 일치 (계산: 1,703百万円 ÷ 102.53円/USD(2016-08-08, Fed H.10) = 16.6백만 달러; 원자료 16.6)</t>
        </is>
      </c>
      <c r="AE139" s="41" t="inlineStr">
        <is>
          <t>2016-08-08</t>
        </is>
      </c>
      <c r="AF139" s="41" t="inlineStr">
        <is>
          <t>기준 분류 유지: 거래 후 ヤフー 지분 33.4%(&lt;50%)로 소수지분 매입. 같은 계약에 16.7% 추가 취득 콜옵션(같은 단가)이 붙어 있어 N046과 함께 '단계적 경영권 인수'의 1단계. 금액·상태·주식수(23,757株)는 원자료와 일치. 원자료 설명란의 'JASDAQ:7162'는 당시 시장 표기로 맞음(현 東証スタンダード 7162). 회계 처리 참고: 매도자 아스트맥스는 콜옵션 부채 약 278百万円을 인식해 회계상 양도가액을 약 14억엔으로 보고 개별 매각익 약 11억엔 계상, 연결상 차액은 資本剰余金.</t>
        </is>
      </c>
      <c r="AG139" s="41" t="inlineStr">
        <is>
          <t>묶음 내 관계: N046(2019-03-13)은 이 계약의 제2양도(콜옵션 조기 행사)로 같은 인수의 2단계 — 둘을 합치면 ヤフー가 총 35,635株(50.1%)를 2,555百万円(=1,703+851.652)에 취득. N020(FX)·N024(카드)에 이은 ヤフー의 금융 진출 3번째 축(자산운용). 편입 전 거래. 대상 계보: ITCインベストメント・パートナーズ(2004-05 설립) → 2013-04 アストマックス投信投資顧問(ASTAM) → 2021-03 PayPayアセットマネジメント(PPAM) → 2025-09 사업 종료. 결과적으로 매수 측 성과는 부진: 인수 전 2016/3期 営業利益 373百万円 → 2020/3期 18 → 2021/3期 △196 → 2022/3期 △281, 2024/3期까지 5기 연속 최종적자 후 철수(ヤフー 계열 보유 약 9년). 이벤트 분석 주의: ヤフー는 TDnet 공시 없이 보도자료만 냈고(거래 규모가 총자산의 0.13%), 아스트맥스 공시가 15:00(장 마감 시각)이라 이벤트일은 2016-08-09. 아스트맥스 주가가 4거래일 연속 급등(8/8 211 → 8/9 291·8/10 371 연속 상한가 → 8/12 442 → 8/15 522円, 8/16 422円). 경영권 변화 참고: 2023/4~2024/3期 ZF 단독 증자 인수로 ZF 의결권이 76.6%(2024-03-31)까지 올랐다가, 2024-12-25 AM-One 대상 Ａ種·보통주 발행으로 경제적 지분은 AM-One 77.1%·ZF 22.9%, Ａ種 제외 보통주 비율은 ZF 50.1%·AM-One 49.9%가 됨(펀드 有報 2025-07). 조사 한계: ヤフー→Zフィナンシャル 지분 승계일, Ａ種 주식의 의결권 유무, 2025-09 이후 해산·청산 여부 미확인.</t>
        </is>
      </c>
      <c r="AH139" s="41" t="inlineStr">
        <is>
          <t>ヤフー株式会社 (Yahoo Japan Corporation; 東証1部 상장, 대주주 ソフトバンクグループ 36.4%·YAHOO INC. 35.5% (2016-03-31) — 현 LINEヤフー㈱, 같은 법인)</t>
        </is>
      </c>
      <c r="AI139" s="41" t="inlineStr">
        <is>
          <t>"アストマックスよりASTAM社の株式を33.4%取得し、資産運用事業に本格参入いたします" / "投資未経験者を含む若年層を中心に“貯蓄から投資へ”の流れを加速させ…テクノロジーの力で解決してまいります" (ヤフー 보도자료 2016-08-08) / "個人投資家や投資未経験者を含む潜在投資家が抱える長期資産形成にかかる様々な課題をテクノロジーの力で解決" (アストマックス 적시공시 2016-08-08)</t>
        </is>
      </c>
      <c r="AJ139" s="41" t="inlineStr">
        <is>
          <t>인터넷 광고·e커머스 — 2016/3期(IFRS) 연결 매출 652,327百万円 중 외부고객 매출 マーケティングソリューション事業 274,953 / コンシューマ事業 320,892(아스쿨 연결) / その他 56,481(決済金融: FX·카드 등)百万円 (有価証券報告書 第21期)</t>
        </is>
      </c>
      <c r="AK139" s="41" t="inlineStr">
        <is>
          <t>비핵심</t>
        </is>
      </c>
      <c r="AL139" s="41" t="inlineStr">
        <is>
          <t>대상은 투자신탁위탁·투자운용업(기관투자가 중심, 운용자산 약 3,448억엔). ヤフー는 FX·카드로 금융에 들어와 있었으나 자산운용은 처음('資産運用事業に本格参入')이라 비핵심(새 영역 진입)으로 판정. 다만 Yahoo!ファイナンス 이용자·빅데이터와 2015-11 취득한 Magne-Max(AI 투자자문)를 결합하려 한 점에서 기존 금융·데이터 자산과 인접한 측면이 있음. 그룹 정점 기준: 거래 당시 NAVER와 무관(편입 전); NAVER 본체에도 자산운용 사업 없음 → 비핵심.</t>
        </is>
      </c>
      <c r="AM139" s="41" t="inlineStr">
        <is>
          <t>1,342,799百万円 (2016-03-31, Yahoo Japan 연결 資産合計, IFRS)</t>
        </is>
      </c>
      <c r="AN139" s="41" t="inlineStr">
        <is>
          <t>acq_total_assets와 같음 (편입 전 Yahoo Japan 계열의 정점 = Yahoo Japan 자신)</t>
        </is>
      </c>
      <c r="AO139" s="41" t="inlineStr">
        <is>
          <t>계산: 0.13 (1,703百万円 ÷ 2016-03-31 연결 資産合計 1,342,799百万円)</t>
        </is>
      </c>
      <c r="AP139" s="41" t="inlineStr">
        <is>
          <t>계산: 0.20 (1,703百万円 ÷ 2016-03-31 親会社の所有者に帰属する持分 844,165百万円)</t>
        </is>
      </c>
      <c r="AQ139" s="41" t="inlineStr">
        <is>
          <t>계산: 2,464,898,787,700円 (2016-08-05(금) 종가 433円 × 유통주식 5,692,606,900주 = 2016-06-30 발행 5,695,406,900 − 자기주식 2,800,000(2016-03-31))</t>
        </is>
      </c>
      <c r="AR139" s="41" t="inlineStr">
        <is>
          <t>총자산·지분: 아스트맥스 적시공시(2016-08-08)에 실린 ヤフー 2016/3期 연결(IFRS) 수치(有価証券報告書 第21期와 같은 값). 주식수: ヤフー 第22期 1Q 四半期報告書. 종가: Yahoo Finance 일별(4689.T), 발표일 8/8(월) 직전 거래일 8/5. 환율: Fed H.10 2016-08-08 102.53円/USD.</t>
        </is>
      </c>
      <c r="AS139" s="41" t="inlineStr">
        <is>
          <t>TSE:4689</t>
        </is>
      </c>
      <c r="AT139" s="41" t="inlineStr">
        <is>
          <t>인수 주체 ヤフー㈱ 상장(현 LINEヤフー 같은 코드). 대상 ASTAM은 비상장. 매도자·대상 모회사 アストマックス(JASDAQ:7162, 현 東証スタンダード 7162)가 상장사라 대상 측 반응 분석 가능 — 공시 15:00, 이벤트일 2016-08-09: 7162 종가 8/8 211 → 8/9 291(+37.9%, 상한가) → 8/10 371 → 8/12 442 → 8/15 522円(거래량 급증) → 8/16 422円. 4689는 8/8 432 → 8/9 437円으로 거래 규모(총자산 0.13%)에 비해 반응 판별이 어려움.</t>
        </is>
      </c>
      <c r="AU139" s="41" t="inlineStr">
        <is>
          <t>2016-08-08 15:00 アストマックス 적시공시 '当社子会社に関するヤフー株式会社との株主間契約・業務提携契約締結のお知らせ'와 같은 날 ヤフー 보도자료(ヤフー는 TDnet 공시 없음). 사전 보도·조회공시는 찾지 못함.</t>
        </is>
      </c>
      <c r="AV139" s="41" t="inlineStr">
        <is>
          <t>2004-05-12: ㈱フィスコアセットマネジメント 설립(2007-01 투자신탁위탁업 인가, 2008-05 TAKMAキャピタル, 2009-04 ITCインベストメント・パートナーズ로 상호 변경); 2012-12: アストマックス가 99% 취득; 2013-04: アストマックス投資顧問과 합병·アストマックス投信投資顧問(ASTAM)로 상호 변경, 운용자산 1,437억엔(2013/3末); 2014/3期~2016/3期: 営業収益 938→1,097→1,669百万円, 営業利益 △114→105→373百万円, 運用資産 1,341억엔(2014/3末)→3,448억엔(2016/6末, 기관투자가 중심); 2015: 개인용 장기적립형 투신 사업 개시; 2015-11: ヤフー가 빅데이터 기반 투자자문사 Magne-Max Capital Management 의결권 70% 취득; 2016-02: 그룹 운용자산 3,000억엔 돌파; 인수 배경: ヤフー는 NISA 등 '貯蓄から投資へ' 흐름 속 개인 금융자산의 51.7%가 현금·예금인 점을 겨냥</t>
        </is>
      </c>
      <c r="AW139" s="41" t="inlineStr">
        <is>
          <t>2016-10-03: 제1양도 완료(ヤフー 33.4%, 지분법 관계회사); 2016-12-20: ヤフー 빅데이터·Magne-Max AI 모델을 쓴 공모투신 'Yjamプラス！' 운용 개시(2019-06 판매사 27사); 2017/3期: 営業収益 1,977·営業利益 434百万円; 2018/3期: 2,010·221; 2019-03-13: 콜옵션 발동조건(협동사업 규모) 미달 상태에서 '前倒し' 합의; 2019/3期: 営業収益 1,896·営業利益 203·経常利益 204百万円, 운용자산 4,173억엔; 2019-04-01: 제2양도 완료, ヤフー 50.1% 연결자회사화(아스트맥스 49.9% 지분법); 2020/3期: 1,619·18; 2020-07-31: 'PayPay' 브랜드 통일 결정; 2021-03-01: Z Holdings–LINE 경영통합(A홀딩스 산하); 2021-03-08: PayPayアセットマネジメント㈱로 상호 변경('PayPay投信'); 2021/3期: 1,298·△196; 2022/3期: 977·△281, 純資産 131百万円; 2022-07 이전: ヤフー의 지분·계약상 지위가 Zフィナンシャル㈱로 승계(날짜 미확인); 2022-08-01: 아스트맥스가 49.9%를 アセットマネジメントOne(みずほ계)에 매각(가격 비공개) → ZF 50.1%·AM-One 49.9%; 2022-05~2025-03: 증자와 감자(감액분은 その他資本剰余金으로)를 반복(자본금 145→500→95→230→95→195→95→165→95→420→95百万円); 2023/3期: 営業収益 859·営業損失 423·当期純損失 438百万円; 2024/3期: 営業収益 812·営業損失 475·当期純損失 518百万円(고정자산 減損 53 포함), 2024/3期까지 5기 연속 최종적자; 2023/4~2024/3期: 보통주 133,703株 증자를 ZF가 단독 인수(株主割当, 1株 1,982円·264,999千円)해 ZF 의결권 50.1%→76.6%(2024-03-31); 2024-05-31·2024-10-10: ZF에 Ａ種種類株式 209,424株(1株 955円)·282,258株(1株 496円) 발행(2024-11末 발행주식 743,469株 = 보통 251,787·Ａ種 491,682); 2024-10-11: ZF·AM-One·PPAM이 2025-09말 사업 종료 합의 발표('運用資産の拡大が計画通りには進まず、業績低迷が続いていました'); 2024-12-25: AM-One에 Ａ種 2,115,967株·보통주 133,167株(각 1株 289円) 발행(계산상 보통주 증가분은 전량 AM-One 몫) → 2025-05末 지분 AM-One 77.1%·ZF 22.9%(Ａ種 제외 보통주는 ZF 50.1%·AM-One 49.9%); 2025-03~06: 4개 펀드 繰上償還; 2025-08-12: 8개 펀드 운용사를 AM-One로 변경; 2025/3期: 営業収益 606·営業損失 601·当期純損失 598百万円; 2025-05-30: 해산 예정일에 투신 업무 폐지 결의; 2025-09-30: 사업 종료(LY 有報 第31期). 2025-06-12 시점 '会社の清算を決定しておりません', 이후 해산·청산 완료 여부는 미확인</t>
        </is>
      </c>
      <c r="AX139" s="41" t="inlineStr">
        <is>
          <t>확인 안 됨 (ヤフー/ZHD/LY 有価証券報告書 第22期(2017/3)~第31期(2026/3)의 企業結合·減損損失 주석 확인: ASTAM/PPAM 관련 손상·기업결합 개별 공시 없음(금액 중요성 낮음). 2019/3期 이후 손상 주석은 アスクル·シナジーマーケティング, LINE 리스, 出前館, 유휴자산 관련뿐. 대상 단체는 2020/3期부터 적자로 순자산이 611→131百万円(2022/3)로 감소했고 2024/3期 자체 고정자산 減損損失 53,340千円 계상, 2025-09 사업 종료 — ヤフー/ZHD/LY 연결상 소액이라 투자·のれん 손상 인식 여부 자체가 공시되지 않음)</t>
        </is>
      </c>
      <c r="AY139" s="41" t="inlineStr">
        <is>
          <t>소액이라 ヤフー/ZHD/LY 연결상 손상 인식 여부 자체가 공시되지 않음</t>
        </is>
      </c>
      <c r="AZ139" s="41" t="inlineStr">
        <is>
          <t>2015/3期: 1,097百万円; 2016/3期: 1,669百万円 (営業収益)</t>
        </is>
      </c>
      <c r="BA139" s="41" t="inlineStr">
        <is>
          <t>2017/3期: 1,977百万円; 2018/3期: 2,010百万円; 최근(사업 종료 전 마지막 완전 회계연도) 2025/3期: 605,979千円 (참고 2022/3期 977, 2023/3期 858.6, 2024/3期 812.5百万円)</t>
        </is>
      </c>
      <c r="BB139" s="41" t="inlineStr">
        <is>
          <t>2015/3期: 105百万円; 2016/3期: 373百万円</t>
        </is>
      </c>
      <c r="BC139" s="41" t="inlineStr">
        <is>
          <t>2017/3期: 434百万円; 2018/3期: 221百万円; 최근 2025/3期: △600,514千円 (참고 2022/3期 △281, 2023/3期 △422.6, 2024/3期 △474.5百万円)</t>
        </is>
      </c>
      <c r="BD139" s="41" t="inlineStr">
        <is>
          <t>대상 단체(별도), 일본기준, 3월 결산. 2014/3~2016/3期: 아스트맥스 적시공시 2016-08-08; 2016/3~2018/3期: 같은 회사 2019-03-13 공시; 2019/3期: 아스트맥스 有報 第7期 '主要な損益情報等'(営業収益 1,896·経常利益 204)과 ASTAM 운용 펀드 'Yjamライト！' 有価証券報告書(2020-02-04)의 委託会社 손익계산서(営業利益 203,488千円); 2020/3~2022/3期: 아스트맥스 2022-07-29 공시; 2023/3~2025/3期: PPAM 운용 펀드의 EDINET 제출서류(半期報告書 2025-01-08, 有価証券報告書 2025-07-25)에 실린 '委託会社等の経理状況'(千円; 2024/3期 칼럼 수치와 일치).</t>
        </is>
      </c>
      <c r="BE139" s="41" t="inlineStr">
        <is>
          <t>ヤフー 설명회에서는 성과 언급 없이 목록만 등장: 2017-02-03 2016년도 3Q '主な持分法適用会社'에 ASTAM; 2017-04-26 '2016年度の出資実績'에 'アストマックス投信投資顧問株式会社 2016年10月 33.4%'; 2019-08-02 '主な連結子会社'; 2021-08-03 戦略事業 '그 외 금융'에 PayPayアセットマネジメント. 실망 신호: 2019-03-13 아스트맥스 공시 '両社が協働して推進する事業規模は、現時点においては、上記の水準に達しておりません'; 2024-10-11 ZF·AM-One·PPAM 발표 '運用資産の拡大が計画通りには進まず、業績低迷が続いていました'</t>
        </is>
      </c>
      <c r="BF139" s="40" t="inlineStr">
        <is>
          <t>완료</t>
        </is>
      </c>
      <c r="BG139" s="40" t="inlineStr">
        <is>
          <t>2026-10-26</t>
        </is>
      </c>
    </row>
    <row r="140" ht="72" customHeight="1">
      <c r="A140" s="40" t="inlineStr">
        <is>
          <t>N033</t>
        </is>
      </c>
      <c r="B140" s="40" t="inlineStr">
        <is>
          <t>Naver</t>
        </is>
      </c>
      <c r="C140" s="40" t="inlineStr">
        <is>
          <t>2016-10-13</t>
        </is>
      </c>
      <c r="D140" s="41" t="inlineStr">
        <is>
          <t>Demae-Can Co.,Ltd (TSE:2484)</t>
        </is>
      </c>
      <c r="E140" s="40" t="n">
        <v>47</v>
      </c>
      <c r="F140" s="40" t="inlineStr">
        <is>
          <t>True</t>
        </is>
      </c>
      <c r="G140" s="40" t="n"/>
      <c r="H140" s="40" t="inlineStr">
        <is>
          <t>MA③</t>
        </is>
      </c>
      <c r="I140" s="40" t="inlineStr">
        <is>
          <t>MA③</t>
        </is>
      </c>
      <c r="J140" s="40" t="inlineStr">
        <is>
          <t>같음</t>
        </is>
      </c>
      <c r="K140" s="40" t="inlineStr">
        <is>
          <t>있음</t>
        </is>
      </c>
      <c r="L140" s="40" t="inlineStr">
        <is>
          <t>일치</t>
        </is>
      </c>
      <c r="M140" s="40" t="inlineStr">
        <is>
          <t>편입 후</t>
        </is>
      </c>
      <c r="N140" s="40" t="inlineStr">
        <is>
          <t>Closed</t>
        </is>
      </c>
      <c r="O140" s="42" t="n">
        <v>38.57</v>
      </c>
      <c r="P140" s="41" t="inlineStr">
        <is>
          <t>A Holdings Corporation</t>
        </is>
      </c>
      <c r="Q140" s="41" t="inlineStr">
        <is>
          <t>Kito Planning Y.K.</t>
        </is>
      </c>
      <c r="R140" s="41" t="inlineStr">
        <is>
          <t>LINE Corporation (TSE:3938) entered into an ordinary share transfer agreement to acquire 22% stake in Yume no Machi Souzou Iinkai Co., Ltd. (JASDAQ:2484) from Kito Planning Y.K. and Tetsuya Ichimura an existing shareholders for ¥4 billion on October 13, 2016. LINE will acquire 2.2 million shares out of which Kito Planning Y.K. will sell its 1.32 million share and Tetsuya Ichimura will sell its 0.9 million shares. The deal is expected to close by October 14, 2016. The deal was approved by the Board of Directors of LINE. The impact of the acquisition on LINE's consolidated results for the current term is not expected to be material.</t>
        </is>
      </c>
      <c r="S140" s="41" t="inlineStr">
        <is>
          <t>Mobility &amp; Transportation</t>
        </is>
      </c>
      <c r="T140" s="41" t="inlineStr">
        <is>
          <t>Mobility / Transportation</t>
        </is>
      </c>
      <c r="U140" s="41" t="inlineStr">
        <is>
          <t>MA-1 그룹이 매수자</t>
        </is>
      </c>
      <c r="V140" s="41" t="inlineStr">
        <is>
          <t>소수지분(&lt;50%)</t>
        </is>
      </c>
      <c r="W140" s="41" t="inlineStr">
        <is>
          <t>MA③ 소수지분 매입</t>
        </is>
      </c>
      <c r="X140" s="41" t="n"/>
      <c r="Y140" s="40" t="inlineStr">
        <is>
          <t>False</t>
        </is>
      </c>
      <c r="Z140" s="41" t="inlineStr">
        <is>
          <t>MA③ 소수지분 매입</t>
        </is>
      </c>
      <c r="AA140" s="41" t="inlineStr">
        <is>
          <t>편입 후 (매수자 LINE㈱(현 A Holdings)는 NAVER의 연결 종속회사 — NAVER 2016 사업보고서 종속기업 표 지분율 80.35%(2016-12-31), 夢の街 2016-10-13 공시 'NAVER Corporation 約81％'. 2021-03-01 LINE–Z Holdings 경영통합 전 거래)</t>
        </is>
      </c>
      <c r="AB140" s="41" t="inlineStr">
        <is>
          <t>완료 (2016-10-18; キトプランニング 1,320,000주는 2016-10-14, 一村哲也 900,000주는 2016-10-18 취득 — LINE 2016년 3분기 보고서 후속사건 주석)</t>
        </is>
      </c>
      <c r="AC140" s="41" t="inlineStr">
        <is>
          <t>3,996,000,000円 (2,220,000주 × 1,800円; 2016-10-14 2,376,000천円 + 2016-10-18 1,620,000천円, 현금)</t>
        </is>
      </c>
      <c r="AD140" s="41" t="inlineStr">
        <is>
          <t>원자료와 일치 (3,996백만円 ÷ 103.62円/달러(2016-10-13, FRB H.10) = 38.56)</t>
        </is>
      </c>
      <c r="AE140" s="41" t="inlineStr">
        <is>
          <t>2016-10-13</t>
        </is>
      </c>
      <c r="AF140" s="41" t="inlineStr">
        <is>
          <t>기준 분류 유지: 발행주식(자기주식 포함)의 20.0%, 의결권 22.03%(LINE 20-F 기준 자기주식 제외 22.0%)로 50% 미만, LINE은 지분법 처리('equity method affiliate'). 원자료 보완: 설명란의 '22% stake'는 의결권 기준이고 발행주식 기준은 20.0%; 'deal is expected to close by October 14'와 달리 一村哲也 지분 900,000주는 2016-10-18 결제. 매수자 표기 'A Holdings Corporation'은 당시 LINE Corporation(TSE:3938·NYSE:LN)의 현재 사명.</t>
        </is>
      </c>
      <c r="AG140" s="41" t="inlineStr">
        <is>
          <t>같은 대상회사 계보: N007(2007 Yahoo Japan TOB로 41.84%)·N013(2009 Yahoo Japan이 30.3%를 CCC에 매각) 이후 7년 만에 NAVER 계열이 들어온 거래이고, N022·N023은 이 대상회사가 매수자인 2013년 거래다. 이 거래의 소수지분이 2020-04-24 단계적 경영권 확보로 이어졌다: LINE(15,000백만円)과 未来Fund(NAVER J.Hub 90%·LINE 10% 출자, 15,000백만円)이 제3자배정 41,096,000주를 인수해 LINE 35.9%·未来Fund 25.0%가 되자 LINE은 계속 지분법(50% 미만)으로 처리했지만 NAVER는 合算 60.79%로 DEMAE-CAN을 연결 편입(이전대가 418,505,121천원, 영업권 201,274,785천원, 기존 21.60% 재측정이익 36,411백만원 — NAVER 2020 사업보고서 사업결합 주석). 이 2020년 거래는 원자료 묶음에 별도 행이 없다(원자료 누락 의심). 2021-03-01 경영통합으로 LINE 사업이 Z Holdings 산하로 넘어가며 NAVER 연결에서 제외(NAVER 2021 사업보고서 지분율 7.91%), 2021-09-30 제3자배정으로 Z Holdings 19,158,900주·NAVER Corporation 10,368,600주(1,736円) 인수. 2024-08-31 현재 LINEヤフー 37.4%·NAVER 25.0%(간접 16.6%)의 その他の関係会社 관계(지분법 합작 계열의 지분법 투자, 연결 아님). 매매가 1,800円은 발표 전일 종가 2,000円 대비 10% 할인. collect_status '부분' 사유: LINE의 2016-10-12 일별 종가를 구하지 못해(Yahoo Finance에 상장폐지 종목 데이터 없음, Wayback 스냅샷 없음) acq_mktcap을 월간 고저가 기반 범위로만 추정.</t>
        </is>
      </c>
      <c r="AH140" s="41" t="inlineStr">
        <is>
          <t>LINE株式会社(LINE Corporation; 당시 東証1部 3938·NYSE LN 상장, NAVER Corporation의 연결 종속회사(80.35%). 현 A Holdings㈱)</t>
        </is>
      </c>
      <c r="AI140" s="41" t="inlineStr">
        <is>
          <t>"当社が目指す「スマートポータル」の実現において重要な領域となる、O2O（Online to Offline）領域及びデリバリー領域へ本格的に参入してまいります" (LINE 적시공시 2016-10-13) / "日本におけるデリバリー市場の拡大と圧倒的なシェア獲得を目的に、これまで以上に緊密に相互の連携を図るため" (夢の街 적시공시 2016-10-13)</t>
        </is>
      </c>
      <c r="AJ140" s="41" t="inlineStr">
        <is>
          <t>메신저 「LINE」 플랫폼 사업: FY2015 매출 120,406백만円 중 커뮤니케이션(스티커 등) 28,725(23.9%)·콘텐츠(게임 등) 49,284(40.9%)·LINE 광고 26,487(22.0%)·포털 광고(livedoor·NAVERまとめ) 9,925(8.2%)·기타 5,985(5.0%) (LINE 20-F FY2016). 2016-10 당시 국내 MAU 6,200만 명.</t>
        </is>
      </c>
      <c r="AK140" s="41" t="inlineStr">
        <is>
          <t>인접</t>
        </is>
      </c>
      <c r="AL140" s="41" t="inlineStr">
        <is>
          <t>夢の街(出前館)는 음식 배달 주문 중개 포털로 LINE의 메신저·콘텐츠·광고 사업과 다르지만, 2016-05 업무제휴 이후 LINE 앱 안의 'Official Web App'으로 '出前館 on LINE'을 제공하는 등 LINE 플랫폼 이용자에게 붙는 O2O 서비스다(LINE 공시 '「LINE」を入り口として…全てが「LINE」上で完結する「スマートポータル」') → 같은 이용자군의 인접 영역. 그룹 정점 NAVER(검색 포털 광고·커머스) 기준으로도 국내외 O2O·커머스에 붙는 인접 영역이며, 일본 배달 사업은 NAVER 본체가 하지 않던 영역이다.</t>
        </is>
      </c>
      <c r="AM140" s="41" t="inlineStr">
        <is>
          <t>218,088,416천円 (LINE 연결 IFRS, 2016-09-30; 2015-12-31 122,159,231천円 — LINE 2016년 3분기 보고서)</t>
        </is>
      </c>
      <c r="AN140" s="41" t="inlineStr">
        <is>
          <t>4,385,913백만원 (NAVER 연결, 2015-12-31 직전 회계연도말 — NAVER 2016 사업보고서 요약연결재무정보)</t>
        </is>
      </c>
      <c r="AO140" s="41" t="inlineStr">
        <is>
          <t>계산: 1.83 (3,996,000천円 ÷ LINE 총자산 218,088,416천円, 2016-09-30)</t>
        </is>
      </c>
      <c r="AP140" s="41" t="inlineStr">
        <is>
          <t>계산: 2.55 (3,996,000천円 ÷ LINE 지배기업 소유주지분 156,480,223천円, 2016-09-30)</t>
        </is>
      </c>
      <c r="AQ140" s="41" t="inlineStr">
        <is>
          <t>추정: 약 9,348억~1조 857억円 (LINE 2016년 10월 東証 월간 저가 4,305円·고가 5,000円 × 2016-09-30 발행주식 217,147,000주; 발표 직전 거래일 2016-10-12 일별 종가는 확보하지 못함 — Yahoo Finance 상장폐지 종목 데이터 없음). 참고: 상장 지배회사 NAVER 계산: 28,479,754,656,000원 (2016-10-12 종가 864,000원(Yahoo Finance 분할조정치 172,800원 × 2018-10 1:5 분할 역조정) × 발행주식 32,962,679주)</t>
        </is>
      </c>
      <c r="AR140" s="41" t="inlineStr">
        <is>
          <t>LINE 총자산·자본·주식수: LINE 2016년 3분기 보고서(6-K 2016-11-08, 2016-09-30, IFRS 연결, 千円). 월간 주가: LINE 20-F FY2016 Item 9. NAVER 총자산: 2016 사업보고서(정정, 2015-12-31, 백만원). NAVER 주가·주식수: Yahoo Finance 035420.KS, NAVER 2016 사업보고서 주식의 총수(32,962,679주, 2016-12-31; 10월과 같다고 가정). 거래액: LINE·夢の街 적시공시와 LINE 3분기 보고서 후속사건 주석.</t>
        </is>
      </c>
      <c r="AS140" s="41" t="inlineStr">
        <is>
          <t>TSE:3938</t>
        </is>
      </c>
      <c r="AT140" s="41" t="inlineStr">
        <is>
          <t>인수 주체 LINE이 당시 東証1部 상장(3938; NYSE ADS 'LN'도 있음, 2020-12 상장폐지). 그룹 정점 NAVER는 KRX:035420 — 거래 규모(취득가 43,706백만원 ÷ NAVER 2015년말 총자산 4,385,913백만원 ≈ 1.0%)로 보아 NAVER 주가 반응은 작을 것. 대상회사 夢の街는 東証 JASDAQ 상장(2484, 현 TSE Standard 2484)이므로 대상회사 주가 반응도 분석 가능(발표 전일 2016-10-12 종가 2,000円, 2016-10-14 2,084円, 모두 2017-03 1:4 분할 역조정).</t>
        </is>
      </c>
      <c r="AU140" s="41" t="inlineStr">
        <is>
          <t>2016-10-13 LINE 적시공시('夢の街創造委員会株式会社（証券コード：2484）の株式の取得に関するお知らせ')·SEC 6-K, 같은 날 夢の街 '資本提携・業務提携強化に向けた合意書締結' 공시; 2016-10-14 夢の街 '株式の売出し、主要株主である筆頭株主…の異動' 공시. LINE 이사회 승인은 2016-09-29(20-F). 사전 인수설 보도는 찾지 못함.</t>
        </is>
      </c>
      <c r="AV140" s="41" t="inlineStr">
        <is>
          <t>1999-09: 夢の街創造委員会 설립; 2000-10: 出前館 개설; 2004~2009: Yahoo Japan 출자(23.3%→41.84%) 후 CCC에 매각(N007·N013); 2013-07: CCC 지분 매각, 中村利江 대표의 キトプランニング가 筆頭株主; 2014-08~2016-08: 夢の街 연결 매출 3,558,431→3,661,309→4,154,833천円, 영업이익 361,857→546,771→572,754천円; 2016-05-23: LINE–夢の街 업무제휴계약; 2016-07-15: LINE 東証·NYSE 상장(NAVER 약 81% 보유 유지); 2016-07-20: 'LINE上で出前を注文し「LINE Pay」で決済' 하는 「出前館 on LINE」 개설; 2016-09-29: LINE 이사회가 출자 승인</t>
        </is>
      </c>
      <c r="AW140" s="41" t="inlineStr">
        <is>
          <t>2016-10-14: キトプランニング 1,320,000주 취득(2,376,000천円); 2016-10-18: 一村哲也 900,000주 취득(1,620,000천円), LINE 지분 20.0%(의결권 22.0%)·지분법 적용, LINE이 筆頭株主; 2016-12-31: NAVER 연결주석상 관계기업 22.09%, 장부 43,410,681천원(공정가치 62,860백만원); 2017-03-01: 夢の街 1:4 분할(LINE 8,880,000주); 2017-07: LINE과 공동 운영 'LINEデリマ' 개시; 2019-06: 신주예약권 행사로 LINE 지분 21.7%로 희석; 2019-11-28: 사명 ㈱出前館으로 변경; 2020-03-26: LINE·未来Fund 제3자배정 300억円 계약; 2020-04-24: 납입, LINE 35.9%·未来Fund 25.0%, NAVER 연결 편입(지분 60.79% 취득으로 처리, 영업권 201,274,785천원); 2020-06: LINE 출신 藤井英雄 대표 취임; 2021-03-01: LINE–Z Holdings 경영통합, 出前館의 친회사가 NAVER에서 Z Holdings 쪽으로 바뀌어 NAVER 연결 제외(2021-12-31 NAVER 지분율 7.91%); 2021-09-30: 해외모집·Z Holdings·NAVER 제3자배정 등 834억円 조달; 2022: 과년도 부적절 회계처리 판명, 결산 정정; 2023-10-01: Z Holdings가 LINE 등과 합병해 LINEヤフー로 직접 보유; 2024-09: LINE 출신 矢野哲 대표 취임; 2024-07~2025-02: LINEヤフー 장내 처분 지속 — 대량보유 변경보고서상 보유비율(발행주식 132,421,230주 대비) 38.44%(직전 보고)→37.43%(2024-07-18, 49,570,200주)→35.86%(2024-11-05, 47,492,100주)→31.29%(2025-02-05, 41,433,400주; 직전 33.40%); 2025-01-31: 出前館 자기주식 20,040,800주 소각(발행주식 132,421,230→112,380,430주); 2025-08-31: 有報 의결권 기준 LINEヤフー 35.3%·NAVER 27.7%(간접 18.4%=未来Fund) — 자기주식 소각으로 분모가 줄어 대량보유 보고 비율(31.29%)보다 높게 표시됨; FY2026/8: 영업손실 △8,288백만円</t>
        </is>
      </c>
      <c r="AX140" s="41" t="inlineStr">
        <is>
          <t>확인 안 됨 (LINE 20-F FY2016·FY2017·FY2018·FY2019와 2020년 6-K, NAVER 2016·2020·2021 사업보고서에서 Yume no Machi/DEMAE-CAN 투자주식·영업권 손상 기재를 찾지 못함. 검토 추가 확인: LINE은 2020년 1~9월 관계기업 투자 손상 17,101백만円(IFRS 연결)을 인식했으나 주석이 든 주된 대상은 LINE Games이고, 같은 주석의 DEMAE-CAN 투자 장부가는 18,361백만円(2020-09-30)으로 손상 언급이 없음(LINE 6-K 2020-11-06); LINE 2020-10-28 적시공시의 '関連会社株式に関する減損損失16,302百万円'은 지분법 관계회사 4개사 합계로 회사명 미기재. NAVER는 2020-04 연결 편입 시 영업권 201,274,785천원을 인식했으나 같은 해 경영통합 대상 매각예정·중단영업으로 분류했고 2021년 연결 제외 — 그 과정의 손상 여부는 미기재. 2021-03 이후 Z Holdings/LINEヤフー 측 出前館 지분법 투자 손상은 웹 검색으로 찾지 못함(유가증권보고서 미대조))</t>
        </is>
      </c>
      <c r="AY140" s="41" t="inlineStr">
        <is>
          <t>ZHD 2022/3期 減損損失에 出前館 지분법투자 손상(N020·N024 기록). LINE 2020-09까지는 손상 없음</t>
        </is>
      </c>
      <c r="AZ140" s="41" t="inlineStr">
        <is>
          <t>FY2015/8: 3,661,309천円; FY2016/8: 4,154,833천円 (夢の街 연결)</t>
        </is>
      </c>
      <c r="BA140" s="41" t="inlineStr">
        <is>
          <t>FY2017/8: 4,943,945천円; FY2018/8: 5,430,796천円; 최근 FY2026/8: 39,057백만円 (연결)</t>
        </is>
      </c>
      <c r="BB140" s="41" t="inlineStr">
        <is>
          <t>FY2015/8: 546,771천円; FY2016/8: 572,754천円</t>
        </is>
      </c>
      <c r="BC140" s="41" t="inlineStr">
        <is>
          <t>FY2017/8: 800,658천円; FY2018/8: 837,299천円; 최근 FY2026/8: △8,288백만円 (영업손실)</t>
        </is>
      </c>
      <c r="BD140" s="41" t="inlineStr">
        <is>
          <t>夢の街/出前館 연결(일본 기준, 8월 결산). FY2015/8~FY2018/8은 有価証券報告書(FY2017/8·FY2018/8 손익계산서, 千円), FY2026/8은 2026年8月期 決算短信(百万円). 참고: 2020-04 증자 후 손실 확대 — FY2019/8 △39,194천円, FY2021/8 △19,157,250천円, FY2022/8 △36,442,071천円(세그먼트 합계), FY2025/8 △4,923백만円. FY2021/8 이전 일부 연도는 과년도 정정(제22기 정정치 사용).</t>
        </is>
      </c>
      <c r="BE140" s="41" t="inlineStr">
        <is>
          <t>2016-11-08 LINE 2016년 3분기 보고서(6-K) 후속사건 주석: 출자 목적 'further develop its online-to-offline services and its delivery services'; 2018-03-30 LINE 20-F FY2017: 'We operate LINE Delima service in collaboration with Yume no Machi Souzou Iinkai…22.0% interest'; 2020-03-27 LINE 6-K(추가 출자 발표): 경쟁사 성장으로 'rising concerns that LINE's competitors will soon dominate the food delivery market'(기존 제휴 성과에 대한 위기감), 목표 'Dominate Japan's food delivery market'; 2020-08-07 LINE 2020년 2분기 보고서: 2020-04-24 150억円 납입, 의결권 21.7%→35.9%, 투자 장부가 19,448백만円(2020-06-30). NAVER 어닝콜에서의 개별 언급은 찾지 못함.</t>
        </is>
      </c>
      <c r="BF140" s="40" t="inlineStr">
        <is>
          <t>부분</t>
        </is>
      </c>
      <c r="BG140" s="40" t="inlineStr">
        <is>
          <t>2026-10-26</t>
        </is>
      </c>
    </row>
    <row r="141" ht="72" customHeight="1">
      <c r="A141" s="40" t="inlineStr">
        <is>
          <t>N034</t>
        </is>
      </c>
      <c r="B141" s="40" t="inlineStr">
        <is>
          <t>Naver</t>
        </is>
      </c>
      <c r="C141" s="40" t="inlineStr">
        <is>
          <t>2017-02-23</t>
        </is>
      </c>
      <c r="D141" s="41" t="inlineStr">
        <is>
          <t>Adways Technology Co., JSC</t>
        </is>
      </c>
      <c r="E141" s="40" t="n">
        <v>143</v>
      </c>
      <c r="F141" s="40" t="inlineStr">
        <is>
          <t>False</t>
        </is>
      </c>
      <c r="G141" s="40" t="n"/>
      <c r="H141" s="40" t="inlineStr">
        <is>
          <t>MA①</t>
        </is>
      </c>
      <c r="I141" s="40" t="inlineStr">
        <is>
          <t>MA①</t>
        </is>
      </c>
      <c r="J141" s="40" t="inlineStr">
        <is>
          <t>같음</t>
        </is>
      </c>
      <c r="K141" s="40" t="inlineStr">
        <is>
          <t>미확인</t>
        </is>
      </c>
      <c r="L141" s="40" t="inlineStr">
        <is>
          <t>일치</t>
        </is>
      </c>
      <c r="M141" s="40" t="inlineStr">
        <is>
          <t>편입 후</t>
        </is>
      </c>
      <c r="N141" s="40" t="inlineStr">
        <is>
          <t>Closed</t>
        </is>
      </c>
      <c r="O141" s="42" t="n">
        <v>2.03</v>
      </c>
      <c r="P141" s="41" t="inlineStr">
        <is>
          <t>LINE Vietnam Co., Ltd.</t>
        </is>
      </c>
      <c r="Q141" s="41" t="inlineStr">
        <is>
          <t>Adways Inc. (TSE:2489)</t>
        </is>
      </c>
      <c r="R141" s="41" t="inlineStr">
        <is>
          <t>LINE Vietnam Co., Ltd. agreed to acquire Adways Technology Vietnam JSC from Adways Inc. (TSE:2489) and others for VND 46.2 billion on February 23, 2017. The consideration will be satisfied in cash. Adways Technology Vietnam JSC reported revenues of VND 43.6 billion for the year ended December 31, 2016. Board of Directors of Adways Inc. resolved the transaction on February 23, 2017. The transaction is expected to close on April 1, 2017.</t>
        </is>
      </c>
      <c r="S141" s="41" t="inlineStr">
        <is>
          <t>Commerce &amp; Marketing</t>
        </is>
      </c>
      <c r="T141" s="41" t="inlineStr">
        <is>
          <t>Brand / Advertising / 
Marketing / IP Merchandising</t>
        </is>
      </c>
      <c r="U141" s="41" t="inlineStr">
        <is>
          <t>MA-1 그룹이 매수자</t>
        </is>
      </c>
      <c r="V141" s="41" t="inlineStr">
        <is>
          <t>지분율 미기재(대개 100%·사업양수)</t>
        </is>
      </c>
      <c r="W141" s="41" t="inlineStr">
        <is>
          <t>MA① 경영권 인수</t>
        </is>
      </c>
      <c r="X141" s="41" t="n"/>
      <c r="Y141" s="40" t="inlineStr">
        <is>
          <t>False</t>
        </is>
      </c>
      <c r="Z141" s="41" t="inlineStr">
        <is>
          <t>MA① 경영권 인수</t>
        </is>
      </c>
      <c r="AA141" s="41" t="inlineStr">
        <is>
          <t>편입 후 (거래 당시 매수자 LINE Vietnam Co., Ltd는 LINE Plus Corporation 보유 95.0%(2016-12-31)→100.0%(2017-03) 자회사로 LINE Corporation의 연결 종속회사였고, LINE은 NAVER의 연결 종속회사였다. LINE 6-K 2017-05-12 1분기 재무제표 주석: 'LINE Plus Corporation acquired additional shares of LINE Vietnam Co., Ltd in March 2017 ... wholly owned subsidiary of the Group', 'ultimate parent company of the Group is NAVER'; NAVER 2016·2017 사업보고서 연결대상 종속회사 현황에 LINE Vietnam 기재)</t>
        </is>
      </c>
      <c r="AB141" s="41" t="inlineStr">
        <is>
          <t>완료 (사업양도기일 2017-04-01 예정, Adways 연혁 '2017년 4월 ADWAYS TECHNOLOGY VIETNAM JSC(非連結子会社)のソフトウエア開発事業をLINE Vietnam Co.,Ltd.へ譲渡')</t>
        </is>
      </c>
      <c r="AC141" s="41" t="inlineStr">
        <is>
          <t>VND 46,246,000,000 (46,246百万ベトナムドン, 약 230百万円 상당 — 1円=201.07VND(2017-02-22) 참고환산; 현금 결제)</t>
        </is>
      </c>
      <c r="AD141" s="41" t="inlineStr">
        <is>
          <t>원자료와 일치 (VND 46,246백만 ÷ 22,830 VND/USD[Yahoo Finance VND=X 2017-02-23 종가] = USD 2.03백만)</t>
        </is>
      </c>
      <c r="AE141" s="41" t="inlineStr">
        <is>
          <t>2017-02-23</t>
        </is>
      </c>
      <c r="AF141" s="41" t="inlineStr">
        <is>
          <t>기준 분류 유지: 그룹 계열사 LINE Vietnam이 외부(Adways)로부터 사업을 양수해 그 사업의 경영권을 처음 얻은 거래(사업양수). 단 원자료 설명란의 거래 형태는 출처와 다르다. Capital IQ는 'acquire Adways Technology Vietnam JSC from Adways Inc. and others'(법인 인수)로 적었으나, Adways 적시공시(2017-02-23 '子会社の事業譲渡に関するお知らせ')상 실제 거래는 ADWAYS TECHNOLOGY VIETNAM JSC(ATV)의 '소프트웨어 개발 사업'만 LINE Vietnam에 넘기는 사업양도(事業譲渡)이며, 양도 대상은 '事業に付随する事業用設備及び債権債務等'이다. ATV 법인 지분(Adways 99.40%, Adways 종업원 0.42%)은 이전 대상이 아니다. 원자료 대상회사명 'Adways Technology Co., JSC'의 정식 명칭은 ADWAYS TECHNOLOGY VIETNAM JSC. 금액은 원자료와 일치.</t>
        </is>
      </c>
      <c r="AG141" s="41" t="inlineStr">
        <is>
          <t>1천만 달러 미만 소형 거래. 매수자(LINE Vietnam·LINE·NAVER) 측 공시는 없고(LINE 20-F FY2017 사업결합 주석은 'There were no other significant business combinations for the year ended December 31, 2017'), 매도자 Adways(東証マザーズ 2489)의 적시공시가 유일한 1차 출처다. ATV는 Adways의 비연결 자회사여서 Adways 연결실적 영향 없음. 같은 묶음 NV-L1의 N028(MixRadio)·N029(Wit Studio)·N040(FIVE)은 LINE Corporation 본체의 인수로 이 거래와 직접 관계없음. 혼동 주의: LINE Vietnam Co., Ltd(이 거래의 매수자, 하노이)와 LINE VIETNAM JOINT STOCK COMPANY(구 Tre Tho Information Service JSC=Webtretho, 2017-10 LINE BIZ+가 72.6% 인수, 2018-08 사명변경; LINE 20-F FY2018)는 다른 법인이다. 매수자 설립일이 출처마다 다르다: Adways 공시 '平成19年11月19日'(2007-11-19), NAVER 2016·2017 사업보고서 설립일 2012-01-20. 매수자 측 인수 목적 문장, 대상 사업의 영업이익, 인수 후 대상 사업·LINE Vietnam 개별 실적은 공개 자료에서 찾지 못했다(LINE 20-F FY2016~FY2019, LINE 6-K 2017-05-12, NAVER 2016·2017·2018 사업보고서, 영문·일문·베트남어 웹 검색). LINE 실적발표 자료·어닝콜은 이 소형 거래 때문에 따로 보지 않았다. 2021-03 경영통합 이후 LINE Vietnam Co., Ltd의 존속·청산 여부는 미확인.</t>
        </is>
      </c>
      <c r="AH141" s="41" t="inlineStr">
        <is>
          <t>LINE Vietnam Co., Ltd (베트남 하노이 법인; LINE Plus Corporation 자회사 — 지분 95.0%(2016-12-31)에서 2017-03 100.0% — 로 LINE Corporation의 연결 종속회사, NAVER 연결 종속회사(NAVER 2017 사업보고서 연결실체 유효지분율 73.68%))</t>
        </is>
      </c>
      <c r="AI141" s="41" t="inlineStr">
        <is>
          <t>매수자 측 목적 공시 없음. 매도자 측: "LINE株式会社のグループ会社である LINE Vietnam Co.,Ltd より、ATV 社のソフトウエア開発事業の事業譲受の申し出を受け、本事業の譲渡を決定いたしました" (Adways 적시공시, 2017-02-23) / 매도 배경: "昨今のゲームアプリの大量リリースによる競争の激化により、ここ数年は当社グループのアプリ事業の業績も伸び悩んでおります" (같은 공시)</t>
        </is>
      </c>
      <c r="AJ141" s="41" t="inlineStr">
        <is>
          <t>LINE 메신저의 베트남 현지 서비스 운영·온라인 광고 (LINE 20-F FY2017 Note 30 주요 사업 'Online advertisement'; NAVER 2016 사업보고서 업종 '모바일 서비스 운영'; Adways 공시상 상대방 사업내용 'ソフトウエアの製造・販売')</t>
        </is>
      </c>
      <c r="AK141" s="41" t="inlineStr">
        <is>
          <t>인접</t>
        </is>
      </c>
      <c r="AL141" s="41" t="inlineStr">
        <is>
          <t>양수 사업은 Adways의 스마트폰 앱(게임) 개발을 맡던 하노이 소프트웨어 개발 조직(2016 매출 43,598백만 VND)이다. LINE Vietnam은 LINE 서비스의 현지 운영·광고 법인이고, Adways 공시는 상대방을 'LINE 及びその周辺事業の開発を手がける' LINE 그룹사로 소개한다. 같은 모바일 서비스 가치사슬에서 개발 역량(인력·설비)을 들여온 것이므로 인접. 그룹 정점 NAVER(인터넷 포털·LINE 메신저 플랫폼) 기준으로도 플랫폼 서비스 개발 인력 내재화로 인접.</t>
        </is>
      </c>
      <c r="AM141" s="41" t="inlineStr">
        <is>
          <t>358백만원 (LINE Vietnam 2016-12-31 자산총액, NAVER 2016 사업보고서 '연결대상 종속회사 현황' 최근사업연도말 자산총액). 참고: 2017-12-31 6,673백만원(NAVER 2017 사업보고서)</t>
        </is>
      </c>
      <c r="AN141" s="41" t="inlineStr">
        <is>
          <t>6,370,635,180,592원 (NAVER 연결, 2016-12-31; NAVER 2016 사업보고서 요약연결재무정보)</t>
        </is>
      </c>
      <c r="AO141" s="41" t="inlineStr">
        <is>
          <t>계산: 643.9 (거래금액 원화 환산 약 2,305백만원[USD 2.0257백만 × 1,137.95원/USD, Yahoo KRW=X 2017-02-23] ÷ LINE Vietnam 2016-12-31 자산총액 358백만원). 참고 계산: NAVER 연결 총자산 6,370,635백만원 대비 0.036</t>
        </is>
      </c>
      <c r="AP141" s="41" t="inlineStr">
        <is>
          <t>미확인 (LINE Vietnam 자기자본 비공개). 참고 계산: NAVER 2016-12-31 연결 자본총계 4,129,599백만원 대비 0.056 (2,305 ÷ 4,129,599)</t>
        </is>
      </c>
      <c r="AQ141" s="41" t="inlineStr">
        <is>
          <t>계산: NAVER 26,271,255,163,000원 (발표 직전 거래일 2017-02-22 종가 797,000원[Yahoo Finance 035420.KS 분할조정 종가 159,400원 × 5; 2018-10 5:1 액면분할 전] × 발행주식 32,962,679주[NAVER 2016 사업보고서 '주식의 총수']). LINE(TSE:3938) 당시 시가총액은 상장폐지 종목이라 Yahoo Finance 시세가 없어 미확인</t>
        </is>
      </c>
      <c r="AR141" s="41" t="inlineStr">
        <is>
          <t>거래금액은 Adways 적시공시(2017-02-23) VND 46,246백만, 환율은 Yahoo Finance VND=X·KRW=X 2017-02-23 종가. 인수 주체 자산총액은 NAVER 2016 사업보고서(2016-12-31, 단위 백만원), 정점 총자산·자본총계는 NAVER 2016 사업보고서 요약연결재무정보(2016-12-31). 시가총액은 NAVER 2017-02-22 종가 기준. LINE Vietnam은 2016년 말 자산이 매우 작아(LINE IPO 투자설명서상 2015~2016 비유동자산 손상 인식) 인수 주체 대비 비율(643.9%)은 의미가 제한적이며, 그룹 규모 대비로는 NAVER 총자산의 0.036%에 불과</t>
        </is>
      </c>
      <c r="AS141" s="41" t="inlineStr">
        <is>
          <t>TSE:3938</t>
        </is>
      </c>
      <c r="AT141" s="41" t="inlineStr">
        <is>
          <t>인수 주체 LINE Vietnam은 비상장이고, 가장 가까운 상장 지배회사는 LINE Corporation(TSE:3938, NYSE:LN ADS; 2020-12-29 상장폐지). 그룹 정점 기준 대안은 KRX:035420(NAVER). 대상 사업의 매도자 Adways는 상장사(TSE:2489, 당시 東証マザーズ)이므로 매도자 주가 반응도 볼 수 있다. 대상 ATV는 비상장. 거래 규모가 NAVER·LINE 대비 극히 작아 이벤트 반응은 기대하기 어렵다</t>
        </is>
      </c>
      <c r="AU141" s="41" t="inlineStr">
        <is>
          <t>2017-02-23 Adways 적시공시(TDnet) '子会社の事業譲渡に関するお知らせ' (같은 날 이사회 결의·계약 체결). 공식 발표 전 보도는 찾지 못함</t>
        </is>
      </c>
      <c r="AV141" s="41" t="inlineStr">
        <is>
          <t>2011-05: ADWAYS TECHNOLOGY VIETNAM JSC(ATV) 하노이 설립(자본금 12,500백만 VND, Adways 99.40% 보유), Adways 그룹 스마트폰 앱 개발 담당; 2012-01: NAVER 사업보고서상 LINE Vietnam 설립일(2012-01-20; Adways 공시는 2007-11-19); 2014-08: LINE Plus가 NAVER로부터 LINE Vietnam 의결권 95% 취득(공통지배 하 사업결합, LINE 424B4); 2015~2016: LINE Vietnam 보유 비유동자산 손상 인식(LINE 424B4); 2016: ATV 소프트웨어 개발 사업 매출 43,598백만 VND(223백만엔), 게임앱 대량 출시로 경쟁 심화·Adways 앱 사업 실적 정체(Adways 공시); 2017-02-23: Adways 이사회가 사업양도 결의·계약 체결</t>
        </is>
      </c>
      <c r="AW141" s="41" t="inlineStr">
        <is>
          <t>2017-03: LINE Plus가 제3자로부터 LINE Vietnam 잔여 5% 취득해 100% 자회사화(LINE 6-K 2017-05-12); 2017-04-01: 사업양도 완료(Adways 연혁 2017-04); 2017-12-31: LINE Vietnam 자산총액 6,673백만원(2016년 말 358백만원에서 증가, NAVER 2017 사업보고서); 2018-12-31: NAVER 연결 종속기업 목록에 LINE Vietnam 계속 기재(NAVER 2018 사업보고서); 2021-03: LINE–Z Holdings 경영통합으로 LINE 계열이 NAVER 지분법 합작 계열(A Holdings)로 바뀜 — 추정: LINE Vietnam도 LINE Plus를 통해 LY Corporation 계열로 남음(근거: LINE Plus가 LY 자회사라는 linecorp.com 회사정보, LINE Vietnam 자체 확인은 못 함); 이후 LINE Vietnam Co., Ltd 현황 미확인</t>
        </is>
      </c>
      <c r="AX141" s="41" t="inlineStr">
        <is>
          <t>확인 안 됨 (LINE 20-F FY2017 사업결합 주석에 별도 기재 없음 — 'no other significant business combinations'; LINE 20-F FY2017·FY2018·FY2019, NAVER 2017·2018 사업보고서에서 이 사업 관련 영업권·무형자산 손상 언급을 찾지 못함. 인수 전 2015~2016 LINE Vietnam 비유동자산 손상은 LINE 424B4(2016)에 기재)</t>
        </is>
      </c>
      <c r="AY141" s="41" t="inlineStr">
        <is>
          <t>LINE 20-F FY2017~2019에서 언급을 찾지 못한 수준이며 이후를 확인하지 않음</t>
        </is>
      </c>
      <c r="AZ141" s="41" t="inlineStr">
        <is>
          <t>2015: 미확인; 2016: 43,598백만 VND (약 223백만엔, 양도 대상 소프트웨어 개발 사업 매출)</t>
        </is>
      </c>
      <c r="BA141" s="41" t="inlineStr">
        <is>
          <t>미확인 (양수 사업은 LINE Vietnam에 흡수되었고 LINE Vietnam 개별 실적은 비공개; NAVER 사업보고서 종속기업 요약재무정보에 미기재). 참고: LINE Vietnam 자산총액 2017-12-31 6,673백만원</t>
        </is>
      </c>
      <c r="BB141" s="41" t="inlineStr">
        <is>
          <t>미확인 (Adways 공시는 매출만 기재)</t>
        </is>
      </c>
      <c r="BC141" s="41" t="inlineStr">
        <is>
          <t>미확인 (위와 같음)</t>
        </is>
      </c>
      <c r="BD141" s="41" t="inlineStr">
        <is>
          <t>인수 전 매출은 Adways 적시공시(2017-02-23)의 '譲渡事業の経営成績(平成28年12月期)' — ATV의 양도 대상 사업 매출(12월 결산, 베트남동; 엔 환산은 1円=194.70VND, 2016-12-31). ATV는 Adways 비연결 자회사라 Adways 연결재무제표에 개별 실적이 없다. 인수 후 실적은 매수자 측 공개 자료가 없어 미확인</t>
        </is>
      </c>
      <c r="BE141" s="41" t="inlineStr">
        <is>
          <t>확인 안 됨 (LINE 20-F FY2017에 이 거래 언급 없음; LINE 실적발표 자료·어닝콜은 소형 거래라 따로 보지 않음)</t>
        </is>
      </c>
      <c r="BF141" s="40" t="inlineStr">
        <is>
          <t>부분</t>
        </is>
      </c>
      <c r="BG141" s="40" t="inlineStr">
        <is>
          <t>2026-10-31</t>
        </is>
      </c>
    </row>
    <row r="142" ht="72" customHeight="1">
      <c r="A142" s="40" t="inlineStr">
        <is>
          <t>N035</t>
        </is>
      </c>
      <c r="B142" s="40" t="inlineStr">
        <is>
          <t>Naver</t>
        </is>
      </c>
      <c r="C142" s="40" t="inlineStr">
        <is>
          <t>2017-06-26</t>
        </is>
      </c>
      <c r="D142" s="41" t="inlineStr">
        <is>
          <t>NAVER LABS Europe</t>
        </is>
      </c>
      <c r="E142" s="40" t="n">
        <v>64</v>
      </c>
      <c r="F142" s="40" t="inlineStr">
        <is>
          <t>False</t>
        </is>
      </c>
      <c r="G142" s="40" t="n"/>
      <c r="H142" s="40" t="inlineStr">
        <is>
          <t>MA①</t>
        </is>
      </c>
      <c r="I142" s="40" t="inlineStr">
        <is>
          <t>MA①</t>
        </is>
      </c>
      <c r="J142" s="40" t="inlineStr">
        <is>
          <t>같음</t>
        </is>
      </c>
      <c r="K142" s="40" t="inlineStr">
        <is>
          <t>없음 (확인)</t>
        </is>
      </c>
      <c r="L142" s="40" t="inlineStr">
        <is>
          <t>일치</t>
        </is>
      </c>
      <c r="M142" s="40" t="inlineStr">
        <is>
          <t>편입 후</t>
        </is>
      </c>
      <c r="N142" s="40" t="inlineStr">
        <is>
          <t>Closed</t>
        </is>
      </c>
      <c r="O142" s="42" t="n">
        <v>23</v>
      </c>
      <c r="P142" s="41" t="inlineStr">
        <is>
          <t>NAVER LABS Corp.</t>
        </is>
      </c>
      <c r="Q142" s="41" t="inlineStr">
        <is>
          <t>Xerox Holdings Corporation (NasdaqGS:XRX)</t>
        </is>
      </c>
      <c r="R142" s="41" t="inlineStr">
        <is>
          <t>NAVER LABS Corp. agreed to acquire Xerox Research Centre Europe from Xerox Corporation (NYSE:XRX) on June 26, 2017. After closing of the transaction, all 80 researchers and administrative staff are expected to become part of NAVER Labs. Xerox Corporation will maintain ownership of intellectual property and arrange licensing agreements with NAVER Labs. The transaction is subject to fulfillment of certain customary conditions and is expected to close in third quarter of 2017. Xavier Doumen, Marion Salus, Alexandre Jeannerot, Alexandra Tuil, Marion Bélery, Corinne Knopp, Ghrislaine Oucharif, Mélody Pages, Bruno Knadjian, Pierre Denizot-Heller, Cullen G. Taylor and Jacqueline Lee of Hogan Lovells acted as legal advisors for NAVER Labs. Guillaume Nathan of Bryan Garnier &amp; Co acted as financial advisor and Catherine Olive, Sophie Jouniaux and Lise Breteau of Osborne Clarke acted as legal advisors for Xerox Corporation.</t>
        </is>
      </c>
      <c r="S142" s="41" t="inlineStr">
        <is>
          <t>Technology &amp; Infrastructure</t>
        </is>
      </c>
      <c r="T142" s="41" t="inlineStr">
        <is>
          <t>AI / Robotics</t>
        </is>
      </c>
      <c r="U142" s="41" t="inlineStr">
        <is>
          <t>MA-1 그룹이 매수자</t>
        </is>
      </c>
      <c r="V142" s="41" t="inlineStr">
        <is>
          <t>지분율 미기재(대개 100%·사업양수)</t>
        </is>
      </c>
      <c r="W142" s="41" t="inlineStr">
        <is>
          <t>MA① 경영권 인수</t>
        </is>
      </c>
      <c r="X142" s="41" t="n"/>
      <c r="Y142" s="40" t="inlineStr">
        <is>
          <t>False</t>
        </is>
      </c>
      <c r="Z142" s="41" t="inlineStr">
        <is>
          <t>MA① 경영권 인수</t>
        </is>
      </c>
      <c r="AA142" s="41" t="inlineStr">
        <is>
          <t>편입 후 (매수자는 그룹 지배회사 NAVER㈜와 그 100% 자회사 NAVER France SAS; NAVER 2017 사업보고서 사업결합 주석, 접수번호 20180402004149)</t>
        </is>
      </c>
      <c r="AB142" s="41" t="inlineStr">
        <is>
          <t>완료 (2017-08-01)</t>
        </is>
      </c>
      <c r="AC142" s="41" t="inlineStr">
        <is>
          <t>이전대가 현금 18,031,005천원 (NAVER 2017 연결 사업결합 주석; 식별가능 순자산 -2,606,220천원 = 유형자산 1,342,272천원 + 무형자산 43천원 - 부채 3,948,535천원, 영업권 20,637,225천원) / 매도자 Xerox 기준 매각가 약 USD 23 million (라이선스 계약과 부채 이전 포함; Xerox 2017 3Q 10-Q)</t>
        </is>
      </c>
      <c r="AD142" s="41" t="inlineStr">
        <is>
          <t>원자료와 일치 (Xerox 10-Q 'approximately $23'백만달러). 참고: NAVER 측 현금 이전대가만 환산하면 USD 16.1백만(18,031백만원 ÷ 1,118.73원/달러, 2017-08-01 Yahoo Finance KRW=X 종가), 인수 부채 3,949백만원을 더하면 USD 19.6백만</t>
        </is>
      </c>
      <c r="AE142" s="41" t="inlineStr">
        <is>
          <t>2017-06-27</t>
        </is>
      </c>
      <c r="AF142" s="41" t="inlineStr">
        <is>
          <t>기준 분류 유지: Xerox의 연구소(XRCE) 사업과 인력 80여 명을 통째로 넘겨받은 사업양수형 경영권 인수이고, NAVER는 이를 사업결합으로 회계처리했다. 매수자 표기는 고친다. Capital IQ는 NAVER LABS Corp.(네이버랩스㈜)를 매수자로 적었으나, Xerox 10-Q는 매수자를 'Naver Corporation'으로, NAVER 사업보고서는 '연결회사'의 사업결합으로 적었다. 연구소를 운영하는 법인은 NAVER가 2017-06-19 설립해 100% 직접 보유한 NAVER France SAS이다(2017 사업보고서 종속회사 표, 2025 사업보고서 영업권 현금창출단위 'NAVER France SAS'). 다만 NAVER 보도자료(2017-06-27)는 "XRCE 소속 연구원 80명은 네이버랩스 소속으로 연구를 이어가게 된다"고 써서, Capital IQ의 NAVER LABS 표기는 조직(브랜드) 소속을 따른 것으로 보인다. 법적 인수 주체는 NAVER(연결회사)이고 운영 법인 NAVER France SAS는 NAVER가 100% 직접 보유한다(2018-08-23 타법인주식취득결정 공시 "당사가 100% 지분을 보유한 계열회사"). 네이버랩스㈜가 NAVER France SAS 지분을 가진 기록은 확인되지 않았다. 금액은 원자료(USD 23.0백만)가 Xerox 공시 매각가와 같으므로 유지한다.</t>
        </is>
      </c>
      <c r="AG142" s="41" t="inlineStr">
        <is>
          <t>1) 같은 묶음의 다른 행과 직접 관계 없음. 2) 인수 대상은 법인이 아니라 Xerox 내부 연구소 사업(인력·유형자산·부채)이다. 지식재산권은 Xerox가 계속 보유하고 NAVER는 라이선스 계약으로 사용한다(연합뉴스 2017-06-27, Le Monde Informatique 2017-06-27, Xerox 10-Q). 3) 금액 출처 간 차이: 한국경제 2017-07-27 기사는 'XRCE 인수 금액은 1000억원 안팎인 것으로 알려졌다'고 썼으나, 1차 출처(NAVER 사업보고서 이전대가 180억원, Xerox 10-Q 약 2,300만 달러)와 크게 어긋나므로 1차 출처를 택했다. 4) 이벤트 오염: NAVER는 2017-06-26에 미래에셋대우와 5,000억원 규모 자사주 교환(타법인주식취득결정 20170626800321, 자기주식처분결정 20170626000238)과 신규시설투자(20170626800329)를 공시했다. 그래서 2017-06-26~27 주가 반응을 XRCE 인수만으로 해석하기 어렵다. 5) 법인명 NAVER France SAS와 브랜드 NAVER LABS Europe의 관계는 NAVER 사업보고서(NAVER France SAS 영업권 CGU, 본점 89 rue Reaumur Paris)와 프랑스 기업정보 사이트(Le Journal des Entreprises: NAVER FRANCE의 Meylan 사업장 상호 Naver Labs Europe)로 확인했다. 후자는 2차 자료이고 페이지를 직접 열지 못해 검색 결과 요약으로만 확인했다. 6) 대상 실적: XRCE는 Xerox 내부 연구소라 별도 매출·영업이익이 공시되지 않았다. NAVER France SAS는 2017년(설립~연말) 매출 없이 당기순손실 81.5억원(2018-08-23 공시)만 확인됐고, 2018년 이후 손익은 미확인이다. 7) 영업권 CGU 표는 2017·2018·2022·2025 사업보고서에서 확인했고 2019·2020·2023은 열지 않았다. 8) 검토(U156)에서 2018-08 NAVER의 NAVER France SAS 유상증자 참여 2,589억원을 추가로 찾았다. 이 법인은 C-Fund 등 유럽 투자펀드도 보유하므로, 총자산 증가를 연구소 성장으로 해석하면 안 된다.</t>
        </is>
      </c>
      <c r="AH142" s="41" t="inlineStr">
        <is>
          <t>NAVER㈜(그룹 지배회사, 유가증권시장 상장). 실제 운영 법인은 NAVER가 2017-06-19 설립해 100% 직접 보유한 NAVER France SAS(브랜드 NAVER LABS Europe). NAVER 보도자료는 연구원이 "네이버랩스 소속"으로 연구를 이어간다고 썼으나, 네이버랩스㈜(NAVER 자회사)가 법적 매수자라는 공시는 확인되지 않음</t>
        </is>
      </c>
      <c r="AI142" s="41" t="inlineStr">
        <is>
          <t>"XRCE는 세계적으로 주목받는 연구진들이 대거 포진한 제록스의 주요 연구소 중 한 곳으로, 네이버의 미래기술 연구 방향과 동일한 방향성을 가지고 있어 향후 연구 개발에 있어 상호 연계와 시너지 효과가 크게 기대된다" (송창현 NAVER CTO, NAVER 보도자료 2017-06-27; 연합뉴스 같은 날 보도는 축약 인용) / "인수에서 발생한 영업권은 인적자원의 인수와 기술개발의 시너지효과에 따른 것" (NAVER 2017 사업보고서 사업결합 주석)</t>
        </is>
      </c>
      <c r="AJ142" s="41" t="inlineStr">
        <is>
          <t>NAVER 2016년 연결 영업수익 4,022,630백만원 중 비즈니스플랫폼(검색광고·쇼핑 등) 46.4%, 라인 및 기타플랫폼 38.1%, 광고 9.9%, IT플랫폼 3.0%, 콘텐츠서비스 2.6% (NAVER 2017 사업보고서 매출 현황의 전기 수치). 검색 포털 광고와 모바일 메신저 LINE이 핵심이다</t>
        </is>
      </c>
      <c r="AK142" s="41" t="inlineStr">
        <is>
          <t>인접</t>
        </is>
      </c>
      <c r="AL142" s="41" t="inlineStr">
        <is>
          <t>대상은 AI·머신러닝·컴퓨터비전·자연어처리 연구소로, NAVER의 검색·광고·LINE 서비스에 쓰이는 기반 기술을 연구한다. 같은 가치사슬의 상류 연구 기능이므로 인접으로 본다. 매출을 내는 사업이 아니라 인력과 연구 역량을 얻는 거래다. 인수 주체가 그룹 정점 NAVER 자신이므로 정점 기준 판단도 같다(인접).</t>
        </is>
      </c>
      <c r="AM142" s="41" t="inlineStr">
        <is>
          <t>6,370,635백만원 (NAVER 연결, 2016-12-31; 별도 3,856,491백만원)</t>
        </is>
      </c>
      <c r="AN142" s="41" t="inlineStr">
        <is>
          <t>acq_total_assets와 같음</t>
        </is>
      </c>
      <c r="AO142" s="41" t="inlineStr">
        <is>
          <t>계산: 0.28 (현금 이전대가 18,031백만원 ÷ NAVER 연결 총자산 6,370,635백만원, 2016-12-31)</t>
        </is>
      </c>
      <c r="AP142" s="41" t="inlineStr">
        <is>
          <t>계산: 0.44 (18,031백만원 ÷ NAVER 연결 자본총계 4,129,599백만원, 2016-12-31)</t>
        </is>
      </c>
      <c r="AQ142" s="41" t="inlineStr">
        <is>
          <t>계산: 29,270,858,952,000원 (발표일 2017-06-27 직전 거래일 2017-06-26 종가 888,000원 × 발행주식 32,962,679주). 2017-06-26 미래에셋대우 지분교환 공시 영향을 뺀 2017-06-23 종가 887,000원 기준이면 29,237,896,273,000원. 종가는 Yahoo Finance 035420.KS 분할조정 종가(177,600원·177,400원)에 2018-10 액면분할 5:1을 되돌린 값</t>
        </is>
      </c>
      <c r="AR142" s="41" t="inlineStr">
        <is>
          <t>주요사항보고서가 없는 소규모 사업양수라 공시 비율이 없다. 총자산·자본은 NAVER 2017 사업보고서(20180402004149) 요약연결재무정보의 2016-12-31 값이고, 거래금액은 같은 보고서 사업결합 주석의 현금 이전대가다. 발행주식수 32,962,679주는 같은 보고서의 주식 총수. 종가는 Yahoo Finance 차트 API</t>
        </is>
      </c>
      <c r="AS142" s="41" t="inlineStr">
        <is>
          <t>KRX:035420</t>
        </is>
      </c>
      <c r="AT142" s="41" t="inlineStr">
        <is>
          <t>인수 주체 NAVER㈜가 유가증권시장 상장사. 대상 XRCE는 Xerox 내부 연구소로 비상장. 매도자 Xerox는 당시 NYSE:XRX였으나 거래 규모(약 2,300만 달러)가 Xerox에 미미함. 2017-06-26 미래에셋대우 지분교환·신규시설투자 공시와 이벤트 창이 겹치는 점에 유의</t>
        </is>
      </c>
      <c r="AU142" s="41" t="inlineStr">
        <is>
          <t>2017-06-27 NAVER 보도자료 "네이버, 제록스리서치센터유럽(XRCE) 인수… AI 등 미래기술 연구 가속화"와 Xerox·NAVER 공동 발표(연합뉴스 2017-06-27 07:47; Le Monde Informatique 2017-06-27). 추정: Capital IQ 날짜 2017-06-26은 미국 시간 기준 발표일로 보인다. 사전 인수설 보도는 찾지 못함. DART 개별 공시 없음</t>
        </is>
      </c>
      <c r="AV142" s="41" t="inlineStr">
        <is>
          <t>1993: Xerox가 프랑스 그르노블 외곽에 XRCE 설립(연합뉴스 2017-06-27); 2017-01: Xerox가 BPO 사업을 Conduent로 분리했고, XRCE는 '주로 분리된 BPO 사업을 지원'하던 연구소로 남음(Xerox 2017 3Q 10-Q); 2017: NAVER가 기술연구 조직을 분리해 네이버랩스㈜ 신설(NAVER 2017 사업보고서 연결 신규설립 목록); 2017-06-19: NAVER가 프랑스 법인 NAVER France SAS 설립; 2017-06-26: NAVER가 미래에셋대우와 5,000억원 자사주 교환·신규시설투자 공시(같은 주의 다른 투자)</t>
        </is>
      </c>
      <c r="AW142" s="41" t="inlineStr">
        <is>
          <t>2017-08-01: 인수 완료. 연구원·행정인력 80여 명이 NAVER 소속으로 옮기고 'NAVER LABS Europe'으로 개명(NAVER 2017 사업보고서 사업결합 주석; Xerox 10-Q 'In August 2017 we completed the sale'); 2017-12: 영업권 20,637백만원이 포함된 '네이버 서비스' 현금창출단위 영업권 24,761백만원, 손상 없음(NAVER 2017 사업보고서); 2018-08-22: NAVER 이사회가 NAVER France SAS 유상증자 참여 결정, 2,000,000주 258,864백만원(1,294.32원/EUR 환산) 현금 취득, 취득 후 지분 100%, 대표자 한석주(타법인주식및출자증권취득결정 20180823800002); 2018-12: '네이버 서비스' CGU 영업권 33,489백만원(NAVER 2018 사업보고서); 2021-12~2022-12: NAVER France SAS 현금창출단위 영업권 20,740,903천원→20,877,802천원(NAVER 2022 사업보고서 20230314001049); 2024-12~2025-12: NAVER France SAS 현금창출단위 영업권 23,620,872천원→26,046,572천원(감소 없음; NAVER 2025 사업보고서); 2025-12: NAVER France SAS 총자산 500,042백만원(2017-12 38,826백만원에서 증가. 2018-08 유상증자 2,589억원이 한 원인이고, 2025 사업보고서에서 NAVER France SAS가 C-Fund·C-FUND Subfund 2~4 투자펀드 지분 99~99.75%를 보유하므로 연구소 외 유럽 투자 자산이 섞여 있다; 본점 89 rue Reaumur Paris, 주요사업 '유럽사업 개발 및 R&amp;D')</t>
        </is>
      </c>
      <c r="AX142" s="41" t="inlineStr">
        <is>
          <t>확인 안 됨 (NAVER 2017 사업보고서 영업권 손상검사 "손상차손 인식액은 없습니다"; NAVER France SAS CGU 영업권은 인수 시 20,637백만원 → 2021-12 20,741백만원 → 2022-12 20,878백만원(NAVER 2022 사업보고서) → 2024-12 23,621백만원 → 2025-12 26,047백만원(NAVER 2025 사업보고서)으로 감소 없이 환율에 따라 움직임. 2025년 NAVER 전체 영업권 손상 411,965백만원은 Wattpad·문피아 등 다른 CGU의 감소분. 2019·2020·2023 사업보고서의 표는 직접 열지 않음)</t>
        </is>
      </c>
      <c r="AY142" s="41" t="inlineStr">
        <is>
          <t>NAVER France SAS 현금창출단위 영업권이 2017~2025 감소 없이 환율로만 변동</t>
        </is>
      </c>
      <c r="AZ142" s="41" t="inlineStr">
        <is>
          <t>해당 없음 (XRCE는 Xerox 내부 연구소로 별도 매출 공시 없음. Xerox 10-Q는 매각 순자산·비용을 약 USD 10백만(영업권 약 USD 6백만 포함)으로만 기재)</t>
        </is>
      </c>
      <c r="BA142" s="41" t="inlineStr">
        <is>
          <t>2017(2017-06-19 설립~12-31, 인수 2017-08-01 포함): NAVER France SAS 매출액 없음("-") (NAVER 타법인주식취득결정 2018-08-23의 발행회사 요약 재무상황, 별도, 외부감사인 PwC Audit 적정). 2018년 이후: 미확인(NAVER 공시에 개별 손익 표시 없음). 참고: 총자산 2017-12 38,826백만원, 2025-12 500,042백만원</t>
        </is>
      </c>
      <c r="BB142" s="41" t="inlineStr">
        <is>
          <t>해당 없음 (내부 연구소, 영업이익 공시 없음)</t>
        </is>
      </c>
      <c r="BC142" s="41" t="inlineStr">
        <is>
          <t>미확인 (영업손익 개별 공시 없음). 참고: NAVER France SAS 2017 당기순손실 -8,152,914,368원(2017-06-19~12-31, 별도; NAVER 타법인주식취득결정 2018-08-23)</t>
        </is>
      </c>
      <c r="BD142" s="41" t="inlineStr">
        <is>
          <t>대상은 Xerox의 비용 부서(연구소)라 인수 전 매출·영업이익이 없다. 인수 후 운영 법인 NAVER France SAS는 NAVER 연결 종속회사이지만 주요종속회사가 아니어서, 사업보고서 종속회사 표에 총자산만 나온다(K-IFRS, 12월 결산). 인수 시 식별가능 순자산은 -2,606백만원(유형자산 1,342백만원, 부채 3,949백만원). 2017년 손익은 NAVER가 2018-08-23 NAVER France SAS 유상증자 참여 공시에 붙인 발행회사 요약 재무상황(2017년말 기준, 원 단위: 자산 38,826,435,199원, 부채 5,298,541,220원, 자본 32,527,893,979원, 매출액 "-", 당기순이익 -8,152,914,368원)이다. 이 법인은 연구소 운영 외에 유럽 투자도 하므로 손익이 연구소 사업만의 성과는 아니다</t>
        </is>
      </c>
      <c r="BE142" s="41" t="inlineStr">
        <is>
          <t>2017-07-27 NAVER 2Q17 실적 컨퍼런스콜: 한성숙 대표 "AI는 당장의 수익 보다는 네이버의 미래를 위해서 상당히 중요한 기술로 보고 있다"(한국경제 2017-07-27 보도, 같은 기사에서 XRCE 인수를 언급); 같은 콜에서 한 대표가 기술 확보와 스타트업 투자를 계속하겠다고 말했고, 기사는 '네이버는 지난달 유럽내 AI연구소(XRCE)를 인수했다'고 덧붙임(네이버뉴스 018/0003884211, 2017-07-27). 성과·시너지를 수치로 평가한 콜 언급은 찾지 못함(모두 기사 재인용)</t>
        </is>
      </c>
      <c r="BF142" s="40" t="inlineStr">
        <is>
          <t>완료</t>
        </is>
      </c>
      <c r="BG142" s="40" t="inlineStr">
        <is>
          <t>2026-10-31</t>
        </is>
      </c>
    </row>
    <row r="143" ht="72" customHeight="1">
      <c r="A143" s="40" t="inlineStr">
        <is>
          <t>N036</t>
        </is>
      </c>
      <c r="B143" s="40" t="inlineStr">
        <is>
          <t>Naver</t>
        </is>
      </c>
      <c r="C143" s="40" t="inlineStr">
        <is>
          <t>2017-09-01</t>
        </is>
      </c>
      <c r="D143" s="41" t="inlineStr">
        <is>
          <t>NemusTech Co., Ltd.</t>
        </is>
      </c>
      <c r="E143" s="40" t="n">
        <v>108</v>
      </c>
      <c r="F143" s="40" t="inlineStr">
        <is>
          <t>False</t>
        </is>
      </c>
      <c r="G143" s="40" t="n"/>
      <c r="H143" s="40" t="inlineStr">
        <is>
          <t>MA①</t>
        </is>
      </c>
      <c r="I143" s="40" t="inlineStr">
        <is>
          <t>MA①</t>
        </is>
      </c>
      <c r="J143" s="40" t="inlineStr">
        <is>
          <t>같음</t>
        </is>
      </c>
      <c r="K143" s="40" t="inlineStr">
        <is>
          <t>있음</t>
        </is>
      </c>
      <c r="L143" s="40" t="inlineStr">
        <is>
          <t>일치</t>
        </is>
      </c>
      <c r="M143" s="40" t="inlineStr">
        <is>
          <t>편입 후</t>
        </is>
      </c>
      <c r="N143" s="40" t="inlineStr">
        <is>
          <t>Closed</t>
        </is>
      </c>
      <c r="O143" s="42" t="n">
        <v>8.029999999999999</v>
      </c>
      <c r="P143" s="41" t="inlineStr">
        <is>
          <t>LINE Plus Corporation</t>
        </is>
      </c>
      <c r="Q143" s="41" t="inlineStr">
        <is>
          <t>-</t>
        </is>
      </c>
      <c r="R143" s="41" t="inlineStr">
        <is>
          <t>LINE Plus Corporation agreed to acquire NemusTech Co., Ltd. for KRW 9 billion on August 25, 2017. As per terms, 0.4 million shares will be acquired and consideration will be paid in cash. The transaction is subject to negotiations with the counterparty on the terms and conditions of the transaction (number of shares, amount, and date of acquisition); hence there may be changes in the details in the future. For the year ended December 31, 2016, NemusTech Co., Ltd. reported total assets of KRW 3.7 billion, net assets of KRW 3.2 billion, sales of KRW 5.5 billion and net loss of KRW 305 million. The Board of Directors of Naver Corporation resolved the deal on August 25, 2017. The deal is expected to close on October 16, 2017.</t>
        </is>
      </c>
      <c r="S143" s="41" t="inlineStr">
        <is>
          <t>Technology &amp; Infrastructure</t>
        </is>
      </c>
      <c r="T143" s="41" t="inlineStr">
        <is>
          <t>Digital Infrastructure</t>
        </is>
      </c>
      <c r="U143" s="41" t="inlineStr">
        <is>
          <t>MA-1 그룹이 매수자</t>
        </is>
      </c>
      <c r="V143" s="41" t="inlineStr">
        <is>
          <t>지분율 미기재(대개 100%·사업양수)</t>
        </is>
      </c>
      <c r="W143" s="41" t="inlineStr">
        <is>
          <t>MA① 경영권 인수</t>
        </is>
      </c>
      <c r="X143" s="41" t="n"/>
      <c r="Y143" s="40" t="inlineStr">
        <is>
          <t>False</t>
        </is>
      </c>
      <c r="Z143" s="41" t="inlineStr">
        <is>
          <t>MA① 경영권 인수</t>
        </is>
      </c>
      <c r="AA143" s="41" t="inlineStr">
        <is>
          <t>편입 후 (매수자 라인플러스㈜는 LINE Corporation의 100% 자회사이고, LINE Corporation은 2021-03 경영통합 전까지 NAVER의 연결 종속회사. NAVER 2017 사업보고서 연결대상 종속회사 목록에 라인플러스·네무스텍 기재, 접수번호 20180402004149)</t>
        </is>
      </c>
      <c r="AB143" s="41" t="inlineStr">
        <is>
          <t>조건 변경 후 완료 (2017-11-08). 공시는 100%(40만주)·90억원이었으나 실제로는 88.57%를 먼저 취득하고 잔여 11.43%에 매도자 풋옵션을 부여했다. 이후 2018년 94.29%, 2019년 100%</t>
        </is>
      </c>
      <c r="AC143" s="41" t="inlineStr">
        <is>
          <t>9,000,000,000원 (발표 기준, 100% 40만주; 라인플러스 타법인주식및출자증권취득결정 2017-09-01 정정공시). 실제 집행: 2017년 88.57% 취득 장부금액 7,841,942천원 → 2018년 94.29%로 8,799,068천원(+957,126천원) → 2019년 풋옵션 행사로 잔여 지분 423백만원 추가취득(100%). 지분 매입 누계는 약 9,222백만원(계산: 7,842+957+423)이고, 별도로 2019년 1,000백만원 유상증자</t>
        </is>
      </c>
      <c r="AD143" s="41" t="inlineStr">
        <is>
          <t>원자료와 일치 (발표 금액 90억원 기준, 원자료 USD 8.03백만은 약 1,121원/달러에 해당). 참고: 2017년 실제 88.57% 취득 장부금액 7,842백만원은 추정: 약 USD 7.0백만(2017-08-01 KRW=X 1,118.73원 적용, 완료일 환율은 확인하지 않음)</t>
        </is>
      </c>
      <c r="AE143" s="41" t="inlineStr">
        <is>
          <t>2017-08-25</t>
        </is>
      </c>
      <c r="AF143" s="41" t="inlineStr">
        <is>
          <t>기준 분류 유지: 라인플러스가 네무스텍 지분 88.57%를 처음 취득해 지배력을 얻었으므로 경영권 인수다(이전 보유 지분 없음). 단, 공시상 100% 일시 취득 조건이 '88.57% 취득 + 잔여 11.43% 풋옵션(행사가격은 행사시점 재직 임직원 수에 연동)'으로 바뀌었으므로 status_chk를 '조건 변경 후 완료'로 고쳤다(라인플러스 2017 감사보고서 종속기업 주석 (*5)). 매도자는 원자료에 '-'로 비어 있고, 공시에도 거래상대방이 적혀 있지 않다. 감사보고서는 '거래상대방'이 풋옵션을 받았다고만 써서 매도자는 기존 주주(대표 이승종 등 개인으로 추정, 미확인)다.</t>
        </is>
      </c>
      <c r="AG143" s="41" t="inlineStr">
        <is>
          <t>1) 같은 묶음의 N039(LINE Pay의 라인비즈플러스 인수)와 같은 LINE 한국 계열의 2017년 거래이나 직접 관계는 없다. 라인플러스는 같은 해 드라마앤컴퍼니(리멤버)도 같은 풋옵션 구조로 인수했다(2017-10-30 공시). 2) 공시 경위: 2017-09-01 NAVER가 공시대상기업집단으로 지정되면서, 지정 전(2017-08-25) 이사회 결의 건을 공정거래법 공시로 냈다(공시 본문 '공시대상기업집단 지정일(9월1일) 이전에 개최된 이사회 결의사항'). 같은 날 자기자본대비 비율 오기(100%→5.2%)를 정정했다. 3) 완료일 2017-11-08은 NAVER 2017 사업보고서 종속회사 표의 날짜다. 같은 표에서 넥스트플로어의 날짜가 사업결합 주석의 인수일(2017-07-06)과 같으므로, 이 열은 신규 취득 회사의 지배력 획득일로 보았다(추정). 4) 인수 후 성과: 2019-12-31 자본 -7,270백만원(완전자본잠식), 2020년 LINE Plus 별도 재무제표에서 투자주식 9,910백만원 전액 손상, 2021-03-27 라인플러스에 흡수합병. 2020년 당기순이익 4,160백만원과 총포괄이익 9,169백만원은 영업수익 5,782백만원에 비해 커서 채무 면제 같은 일회성 이익이 있었을 가능성이 있으나 확인하지 않았다. 5) 사업 성격: 시사위크는 '모바일 소프트웨어 개발 전문업체'로 소개했고, 2014년부터 O2O 솔루션에 진출했다고 썼다. 실내 위치 솔루션 '인도어나우'가 주력이라는 정보는 THE VC 페이지 검색 요약에만 있고 페이지를 직접 열지 못했다(HTTP 403). 6) 빠진 항목: 대상 영업이익(공시 요약재무에 순이익만 있음), 2017·2018·2019 매출, 어닝콜 언급, LINE Corporation 시가총액. 네무스텍은 외부감사 대상이 아니어서 DART에 자체 감사보고서가 없다(dart.py corp '네무스텍' 결과 null).</t>
        </is>
      </c>
      <c r="AH143" s="41" t="inlineStr">
        <is>
          <t>라인플러스㈜(LINE Corporation 100% 자회사, NAVER 손자회사, 비상장)</t>
        </is>
      </c>
      <c r="AI143" s="41" t="inlineStr">
        <is>
          <t>"기업인수" (라인플러스 타법인주식및출자증권취득결정 공시의 취득목적) / "개발인력의 충원을 위함" (네이버 관계자, 시사위크 2017-09-04 보도)</t>
        </is>
      </c>
      <c r="AJ143" s="41" t="inlineStr">
        <is>
          <t>라인플러스는 모바일 메신저 LINE 관련 서비스의 개발·운영 회사다. 2016년 영업수익 470,239백만원, 2017년 437,494백만원이고, 지배기업 LINE Corp.에 대한 영업수익이 2016년 89,655백만원, 2017년 143,963백만원이다(라인플러스 2017 감사보고서 손익계산서·특수관계자 주석)</t>
        </is>
      </c>
      <c r="AK143" s="41" t="inlineStr">
        <is>
          <t>인접</t>
        </is>
      </c>
      <c r="AL143" s="41" t="inlineStr">
        <is>
          <t>네무스텍은 모바일 소프트웨어 개발사로, LINE 서비스 개발에 쓸 개발 인력과 O2O 등 기술을 얻으려는 거래다(시사위크; NAVER 측 '개발인력의 충원'). 라인플러스의 주력인 메신저 서비스 운영 자체가 아니라, 그에 공급되는 개발 역량이므로 인접으로 본다. 그룹 정점 NAVER 기준으로도 인터넷 서비스 개발 인력 확보에 해당해 인접이다.</t>
        </is>
      </c>
      <c r="AM143" s="41" t="inlineStr">
        <is>
          <t>405,127,447,465원 (라인플러스 별도, 2016-12-31; 라인플러스 2017 감사보고서의 전기 재무상태표). 공시의 자기자본은 171,483,109,653원(2016년말)</t>
        </is>
      </c>
      <c r="AN143" s="41" t="inlineStr">
        <is>
          <t>6,370,635백만원 (NAVER 연결, 2016-12-31; NAVER 2017 사업보고서 요약연결재무정보 전기 수치)</t>
        </is>
      </c>
      <c r="AO143" s="41" t="inlineStr">
        <is>
          <t>계산: 2.22 (취득금액 9,000백만원 ÷ 라인플러스 총자산 405,127백만원, 2016-12-31). NAVER 연결 총자산 대비로는 0.14</t>
        </is>
      </c>
      <c r="AP143" s="41" t="inlineStr">
        <is>
          <t>5.2</t>
        </is>
      </c>
      <c r="AQ143" s="41" t="inlineStr">
        <is>
          <t>계산: NAVER 24,886,822,645,000원 (공시일 2017-09-01 직전 거래일 2017-08-31 종가 755,000원 × 발행주식 32,962,679주. 종가는 Yahoo Finance 035420.KS 분할조정 종가 151,000원에 2018-10 액면분할 5:1을 되돌린 값). 가장 가까운 상장 지배회사 LINE Corporation(TSE:3938)의 당시 시가총액은 미확인(상장폐지 종목이라 Yahoo Finance 시세 없음)</t>
        </is>
      </c>
      <c r="AR143" s="41" t="inlineStr">
        <is>
          <t>자기자본대비 5.2%는 2017-09-01 정정공시 값(분모: 라인플러스 2016년말 자기자본). 총자산은 라인플러스 2017 감사보고서(20180406001243)의 2016-12-31 값, NAVER 총자산은 NAVER 2017 사업보고서(20180402004149). 시가총액은 Yahoo Finance 종가와 NAVER 사업보고서의 발행주식 총수로 계산</t>
        </is>
      </c>
      <c r="AS143" s="41" t="inlineStr">
        <is>
          <t>TSE:3938</t>
        </is>
      </c>
      <c r="AT143" s="41" t="inlineStr">
        <is>
          <t>인수 주체 라인플러스는 비상장이고, 100% 모회사 LINE Corporation(TSE:3938, NYSE:LN; 2020-12-29 상장폐지)이 가장 가까운 상장 지배회사다. 그룹 정점 기준 대안은 KRX:035420(NAVER). 대상 네무스텍은 비상장. 거래 규모가 라인플러스 자본의 5.2%, NAVER 총자산의 0.14%로 작아 이벤트 분석 실익은 작다</t>
        </is>
      </c>
      <c r="AU143" s="41" t="inlineStr">
        <is>
          <t>2017-09-01 DART 공정거래법 공시 '타법인주식및출자증권취득결정'(라인플러스, 같은 날 기재정정). 언론 보도는 시사위크 2017-09-04 '네이버 라인플러스, 네무스텍 90억원에 인수…개발진 보강'. 공시 전 인수설 보도는 찾지 못함</t>
        </is>
      </c>
      <c r="AV143" s="41" t="inlineStr">
        <is>
          <t>2007: 네무스텍 설립(시사위크 2017-09-04); 2014: O2O 솔루션 시장 진출(시사위크); 2014: 매출 4,757백만원, 순이익 50백만원; 2015: 매출 5,121백만원, 순이익 129백만원; 2016: 매출 5,484백만원, 순손실 305백만원, 총자산 3,723백만원, 자본 3,199백만원(공시 요약재무); 2017-08-25: 라인플러스 이사회 인수 결의; 2017-09-01: NAVER 공시대상기업집단 지정과 함께 인수 공시</t>
        </is>
      </c>
      <c r="AW143" s="41" t="inlineStr">
        <is>
          <t>2017-11-08: 지배력 획득, 지분 88.57% 취득·잔여 11.43% 풋옵션 부여(NAVER 2017 사업보고서 종속회사 표, 라인플러스 2017 감사보고서); 2017-12: 총자산 2,747백만원; 2018: 풋옵션 일부 행사로 지분 94.29%, 장부금액 8,799백만원, 총자산 1,717백만원(라인플러스 2018 감사보고서, NAVER 2018 사업보고서); 2019: 잔여 풋옵션 행사로 423백만원 추가취득해 100%, 1,000백만원 유상증자, 장부금액 10,659백만원(라인플러스 2019 감사보고서); 2019-12-31: 자산 2,284백만원, 부채 9,554백만원, 자본 -7,270백만원; 2020: 라인플러스가 네무스텍 투자주식 손상차손 9,910백만원 인식(장부금액 0), 네무스텍 영업수익 5,782백만원, 자본 1,540백만원으로 회복; 2021-03-27: 라인플러스가 네무스텍을 흡수합병(라인플러스 2021.03 연결감사보고서)</t>
        </is>
      </c>
      <c r="AX143" s="41" t="inlineStr">
        <is>
          <t>있음 (2020, 9,910백만원, 라인플러스 별도 재무제표의 종속기업투자주식 손상차손, 라인플러스 2020 감사보고서 20210408000520: '라인업(주), 네무스텍(주) 및 (주)그레이해쉬에 대하여 ... 손상차손 38,557백만원, 9,910백만원 및 3,850백만원을 인식'). NAVER 연결 영업권 손상 여부는 확인하지 않음</t>
        </is>
      </c>
      <c r="AY143" s="41" t="inlineStr">
        <is>
          <t>수집·검토 기록에 인수 뒤 손상이 적혀 있음</t>
        </is>
      </c>
      <c r="AZ143" s="41" t="inlineStr">
        <is>
          <t>2015: 5,121백만원; 2016: 5,484백만원</t>
        </is>
      </c>
      <c r="BA143" s="41" t="inlineStr">
        <is>
          <t>2017: 미확인; 2018: 미확인; 2020: 5,782백만원(영업수익); 2021-01-01~03-27(합병 전): 356백만원</t>
        </is>
      </c>
      <c r="BB143" s="41" t="inlineStr">
        <is>
          <t>미확인 (공시 요약재무에는 당기순이익만 있음: 2015: 129백만원; 2016: -305백만원)</t>
        </is>
      </c>
      <c r="BC143" s="41" t="inlineStr">
        <is>
          <t>미확인 (당기순손익만 확인: 2020: 4,160백만원, 총포괄손익 9,169백만원; 2021-01-01~03-27: 59백만원)</t>
        </is>
      </c>
      <c r="BD143" s="41" t="inlineStr">
        <is>
          <t>인수 전 수치는 라인플러스 공시의 '발행회사의 요약 재무상황'(단위 백만원, 12월 결산, 개별). 인수 후 수치는 라인플러스 2021.03 연결감사보고서(20210712000235)의 종속기업 요약재무정보(단위 천원; 당기는 2021-01-01~03-31 중 합병일 2021-03-27 전까지, 전기는 2020년). 총자산은 NAVER 사업보고서 종속회사 표(2017·2018)와 라인플러스 연결감사보고서 전기초(2020-01-01) 값. 네무스텍은 외부감사 대상이 아니어서 자체 감사보고서가 없고, 2017~2019 매출은 찾지 못함</t>
        </is>
      </c>
      <c r="BE143" s="41" t="inlineStr">
        <is>
          <t>미확인 (LINE Corporation·NAVER의 2017~2020 IR 자료와 어닝콜에서 네무스텍 언급은 찾지 못했고, IR 원문은 직접 열어 보지 않음. 90억원 규모의 소형 인력 확보 거래라 언급 가능성이 낮음)</t>
        </is>
      </c>
      <c r="BF143" s="40" t="inlineStr">
        <is>
          <t>부분</t>
        </is>
      </c>
      <c r="BG143" s="40" t="inlineStr">
        <is>
          <t>2026-10-31</t>
        </is>
      </c>
    </row>
    <row r="144" ht="72" customHeight="1">
      <c r="A144" s="40" t="inlineStr">
        <is>
          <t>N037</t>
        </is>
      </c>
      <c r="B144" s="40" t="inlineStr">
        <is>
          <t>Naver</t>
        </is>
      </c>
      <c r="C144" s="40" t="inlineStr">
        <is>
          <t>2017-09-01</t>
        </is>
      </c>
      <c r="D144" s="41" t="inlineStr">
        <is>
          <t>Publishing Investing in Games Co.,Ltd.</t>
        </is>
      </c>
      <c r="E144" s="40" t="n">
        <v>146</v>
      </c>
      <c r="F144" s="40" t="inlineStr">
        <is>
          <t>False</t>
        </is>
      </c>
      <c r="G144" s="40" t="n"/>
      <c r="H144" s="40" t="inlineStr">
        <is>
          <t>MA③</t>
        </is>
      </c>
      <c r="I144" s="40" t="inlineStr">
        <is>
          <t>MA②</t>
        </is>
      </c>
      <c r="J144" s="40" t="inlineStr">
        <is>
          <t>변경</t>
        </is>
      </c>
      <c r="K144" s="40" t="inlineStr">
        <is>
          <t>있음</t>
        </is>
      </c>
      <c r="L144" s="40" t="inlineStr">
        <is>
          <t>일치</t>
        </is>
      </c>
      <c r="M144" s="40" t="inlineStr">
        <is>
          <t>편입 후</t>
        </is>
      </c>
      <c r="N144" s="40" t="inlineStr">
        <is>
          <t>Closed</t>
        </is>
      </c>
      <c r="O144" s="42" t="n">
        <v>1.87</v>
      </c>
      <c r="P144" s="41" t="inlineStr">
        <is>
          <t>LINE GAMES Corporation</t>
        </is>
      </c>
      <c r="Q144" s="41" t="inlineStr">
        <is>
          <t>-</t>
        </is>
      </c>
      <c r="R144" s="41" t="inlineStr">
        <is>
          <t>LINE GAMES Corporation agreed to acquire 28.8% stake in Publishing Investing in Games Co.,Ltd. from Hooseok Jung, Howon Im, Junyoung Jeon, and Woochul Kwon for KRW 2.1 billion on August 25, 2017. Under the terms of the transaction, LINE GAMES will acquire 0.03 million shares at KRW 72,917 per share. from Hooseok Jung, Howon Im, Junyoung Jeon, and Woochul Kwon will transfer 14.4%, 6.84%, 6.84%, and 0.72% stake respectively. The transaction was resolved by the board of directors of LINE GAMES Corporation. The transaction is expected to close on September 1, 2017.</t>
        </is>
      </c>
      <c r="S144" s="41" t="inlineStr">
        <is>
          <t>Gaming &amp; Sport</t>
        </is>
      </c>
      <c r="T144" s="41" t="inlineStr">
        <is>
          <t>Game Development / Operating</t>
        </is>
      </c>
      <c r="U144" s="41" t="inlineStr">
        <is>
          <t>MA-1 그룹이 매수자</t>
        </is>
      </c>
      <c r="V144" s="41" t="inlineStr">
        <is>
          <t>소수지분(&lt;50%)</t>
        </is>
      </c>
      <c r="W144" s="41" t="inlineStr">
        <is>
          <t>MA③ 소수지분 매입</t>
        </is>
      </c>
      <c r="X144" s="41" t="n"/>
      <c r="Y144" s="40" t="inlineStr">
        <is>
          <t>False</t>
        </is>
      </c>
      <c r="Z144" s="41" t="inlineStr">
        <is>
          <t>MA② 기존 지분 확대</t>
        </is>
      </c>
      <c r="AA144" s="41" t="inlineStr">
        <is>
          <t>편입 후 (거래 당시 매수자 구 라인게임즈주식회사는 LINE Corporation의 100% 자회사였고 LINE은 NAVER의 연결 종속회사였다. LINE 20-F 2017: 'In June 2017 ... we established a wholly-owned subsidiary in Korea ... called LINE Games Corporation'; NAVER 2017 사업보고서 연결대상 종속회사에 라인게임즈(설립 2017-06-07, '신규설립에 따른 지배력 획득')·넥스트플로어 51%·피그 100%(연결실체 유효지분 61.26%) 기재; 라인게임즈 2018 연결감사보고서 'LINE Corp.은 당기 중 회사에 대한 지분율이 49.48%로 낮아져(전기말 100%) 지배력을 상실'. 공시도 기업집단 '네이버' 소속으로 제출. 대상 피그는 2017-07 넥스트플로어 편입으로 NAVER 관계기업이 됐다가 이 거래로 종속회사가 됨. 이후 2018-11-26 Lungo 증자로 라인게임즈 그룹(피그 포함)이 LINE·NAVER 연결에서 빠짐)</t>
        </is>
      </c>
      <c r="AB144" s="41" t="inlineStr">
        <is>
          <t>완료 (2017-09-01)</t>
        </is>
      </c>
      <c r="AC144" s="41" t="inlineStr">
        <is>
          <t>2,100,009,600원 (보통주 28,800주 × 72,917원; 정후석 14,400주 1,050,004,800원·임호원 6,840주 498,752,280원·전준영 6,840주 498,752,280원·권우철 720주 52,500,240원). 같은 이사회(2017-08-25) 결의로 별도 매입한 타케이시 켄지 보유 전환상환우선주 8,000주(8.0%) 704,000,000원(주당 88,000원, 2017-09-08 변동)은 원자료 이 행에 포함되지 않음</t>
        </is>
      </c>
      <c r="AD144" s="41" t="inlineStr">
        <is>
          <t>원자료와 일치 (2,100,009,600원 ÷ 1,127.28원/달러[Yahoo Finance KRW=X 2017-08-25 종가] = USD 1.86백만; 원자료 1.87)</t>
        </is>
      </c>
      <c r="AE144" s="41" t="inlineStr">
        <is>
          <t>2017-08-25</t>
        </is>
      </c>
      <c r="AF144" s="41" t="inlineStr">
        <is>
          <t>분류 수정 MA③ 소수지분 매입 → MA② 기존 지분 확대(단계적 경영권 인수): 거래 전 피그는 넥스트플로어(구 라인게임즈의 51% 자회사, NAVER 연결)가 34.4%를 가진 관계기업이었다(넥스트플로어 2017 감사보고서 관계기업 34.40%; NAVER 2017 사업보고서 관계기업 변동표에 피그 지분법손실 82,182천원 후 대체). 구 라인게임즈가 이 거래로 보통주 28.8%를 사자 그룹 합산 의결권 지분이 63.2%(발행주식 100,000주, 우선주도 의결권 있음)로 과반이 됐고 공시상 취득목적도 '지배력 확보 목적 주식 매입'이다. 구 라인게임즈 단독 지분은 28.8%라 원자료가 소수지분으로 분류했으나 그룹 기준으로는 이 거래로 경영권을 처음 얻었다 → 단계적 경영권 인수. 같은 결의의 RCPS 8% 매입(2017-09-08)으로 71.2%, N041(2017-12-22)로 100%. 금액·주식수·단가·매도인 4인·지분 비율(14.4/6.84/6.84/0.72%)은 원자료와 일치. 원자료 매도자 '-'는 정후석·임호원·전준영·권우철(공시상 '임원(계열회사)', 피그 경영진)로 확인. 지배력 획득일은 문서에 명시돼 있지 않아 과반이 된 거래종결일(2017-09-01)로 판단</t>
        </is>
      </c>
      <c r="AG144" s="41" t="inlineStr">
        <is>
          <t>[거래 간 관계] N041(2017-12-22)은 같은 매도인 4인으로부터 남은 보통주 28.8%를 같은 단가(72,917원)로 산 2단계다. 두 행을 합치면 창업자 지분 57.6% 전량 4,200,019,200원이고, 그 사이 RCPS 8% 704,000,000원 매입(원자료 행 없음)이 끼어 있어 피그 지분 65.6% 취득 총액은 4,904,019,200원(구 라인게임즈 2017년말 피그 투자주식 장부금액 4,904,019천원과 일치). 넥스트플로어 34.4%는 2018-08-17 합병으로 라인게임즈로 넘어감. [원자료 오류] 매도자 미기재; 대상회사 영문명 'Publishing Investing in Games Co.,Ltd.'는 DART상 주식회사 피그(고유번호 01246946, 2023년 주식회사 스튜디오발키리로 사명 변경). [편입 범위] 라인게임즈 그룹은 2018-11-26부터 LINE의 지분법 관계기업이 되어 피그도 NAVER 연결에서 빠졌다(LINE 20-F 2018). 따라서 인수 후 성과를 NAVER 연결 실적과 직접 연결하기 어렵다. [조사 한계] 피그 설립일, 2015~2016 실적, 영업이익은 찾지 못했다(외부감사 비대상, DART에 감사보고서 없음; 웹 검색에서 피그를 '게임 컨설팅기업'으로 소개한 부산일보 2017-03-30 기사만 확인). NAVER 2017 사업보고서 종속회사표의 피그 '설립일' 2017-07-24는 LINE의 넥스트플로어 지배력 획득일(LINE 20-F 2017 'July 24, 2017')과 같아 실제 설립일이 아니라 편입일로 보인다(NAVER 사업결합 주석은 넥스트플로어 취득일을 2017-07-06으로 적어 문서 간 날짜가 다르다). 넥스트플로어의 피그 34.4% 취득 시점과 대가 내역(2017 현금출자 1,239,996천원, 연말 장부금액 3,167,036천원)도 상세 미확인.</t>
        </is>
      </c>
      <c r="AH144" s="41" t="inlineStr">
        <is>
          <t>라인게임즈주식회사(구 라인게임즈; DART 고유번호 01246894; 2017-06-07 설립, LINE Corporation 100% 자회사 = NAVER 손자회사, 비상장). 2018-08-17 넥스트플로어에 흡수합병되어 소멸했고 존속법인 넥스트플로어(00984119)가 라인게임즈㈜로 사명 변경</t>
        </is>
      </c>
      <c r="AI144" s="41" t="inlineStr">
        <is>
          <t>"지배력 확보 목적 주식 매입" (DART 공정거래법 공시 '특수관계인으로부터 주식의 취득', 2017-09-01)</t>
        </is>
      </c>
      <c r="AJ144" s="41" t="inlineStr">
        <is>
          <t>구 라인게임즈: '소프트웨어 개발업 및 모바일 게임 공급업'(라인게임즈 연결감사보고서 일반사항). 2017-07 넥스트플로어 51% 인수로 게임 개발·퍼블리싱 사업을 시작했고 2017 연결 영업수익 10,298백만원(게임수익 10,244백만원; 국내 6,900·일본 3,398백만원, 라인게임즈 2018 연결감사보고서 비교기), 2017 별도 매출 1,964백만원(2018-07-05 합병공시). 중간 지배회사 LINE: 2017 매출 ¥167,147백만 중 콘텐츠(주로 LINE Games·LINE PLAY 아이템) ¥40,144백만(24.0%) (LINE 20-F 2017)</t>
        </is>
      </c>
      <c r="AK144" s="41" t="inlineStr">
        <is>
          <t>인접</t>
        </is>
      </c>
      <c r="AL144" s="41" t="inlineStr">
        <is>
          <t>피그의 업종은 '소프트웨어 개발 자문 및 컨설팅'(라인게임즈 연결감사보고서), 보도상 '게임 컨설팅기업'(부산일보 2017-03-30)으로 게임 개발·퍼블리싱을 하는 인수 주체와 같은 게임 가치사슬의 지원 영역이라 인접으로 봤다(2020년 이후 '라스트오리진' 일본 서비스·개발로 핵심 영역에 가까워짐). 중간 지배회사 LINE 기준으로도 메신저 플랫폼 위 게임 사업에 붙은 인접 영역이고, 그룹 정점 NAVER(검색·광고·커머스) 기준으로는 비핵심이다.</t>
        </is>
      </c>
      <c r="AM144" s="41" t="inlineStr">
        <is>
          <t>미확인 (구 라인게임즈는 2017-06-07 설립되어 인수 직전 재무제표가 공시되지 않음). 참고: 2017-12-31 별도 자산총계 123,833백만원·자본총계 123,043백만원(2018-07-05 넥스트플로어 합병공시 '합병상대회사 최근 사업연도 재무내용'), 2017-12-31 연결 자산총계 153,798,101,402원(라인게임즈 2018 연결감사보고서 비교기)</t>
        </is>
      </c>
      <c r="AN144" s="41" t="inlineStr">
        <is>
          <t>6,370,635백만원 (NAVER 연결, 2016-12-31; NAVER 2017 사업보고서 요약연결재무정보)</t>
        </is>
      </c>
      <c r="AO144" s="41" t="inlineStr">
        <is>
          <t>계산: 1.70 (2,100,009,600원 ÷ 구 라인게임즈 별도 자산총계 123,833백만원, 2017-12-31 — 인수 직전 값이 없어 거래 후 첫 결산 값 사용) / 참고 NAVER 기준 0.033 (÷ NAVER 연결 총자산 6,370,635백만원, 2016-12-31)</t>
        </is>
      </c>
      <c r="AP144" s="41" t="inlineStr">
        <is>
          <t>계산: 1.71 (2,100,009,600원 ÷ 구 라인게임즈 별도 자본총계 123,043백만원, 2017-12-31) / 참고 NAVER 기준 0.051 (÷ NAVER 연결 자본총계 4,129,599백만원, 2016-12-31)</t>
        </is>
      </c>
      <c r="AQ144" s="41" t="inlineStr">
        <is>
          <t>계산: NAVER 25,414,225,509,000원 (발표[이사회] 직전 거래일 2017-08-24 종가 771,000원[Yahoo Finance 035420.KS 분할조정 종가 154,200원 × 5; 2018-10 5:1 액면분할 전] × 발행주식 32,962,679주[NAVER 2017 사업보고서 '주식의 총수', 2017년 중 변동 없음]). 100% 모회사 LINE(TSE:3938)의 당시 시가총액은 Yahoo Finance에 상장폐지 종목으로 시세가 없어 미확인</t>
        </is>
      </c>
      <c r="AR144" s="41" t="inlineStr">
        <is>
          <t>인수 주체 규모: 구 라인게임즈는 설립 첫해라 직전 결산이 없어 2017년말 값(합병공시·2018 연결감사보고서 비교기)을 참고로 적었다. 그룹 정점: NAVER 2017 사업보고서 요약연결재무정보(2016-12-31 자산총계 6,370,635백만원, 자본총계 4,129,599백만원). 시가총액: Yahoo Finance 035420.KS 일별 종가(2018-10 5:1 분할 소급 조정값 × 5)와 NAVER 2017 사업보고서 발행주식수. 거래금액은 NAVER 시가총액의 0.008%. 환율: Yahoo Finance KRW=X 2017-08-25 종가 1,127.28원.</t>
        </is>
      </c>
      <c r="AS144" s="41" t="inlineStr">
        <is>
          <t>TSE:3938</t>
        </is>
      </c>
      <c r="AT144" s="41" t="inlineStr">
        <is>
          <t>인수 주체 구 라인게임즈는 비상장이고 100% 모회사 LINE Corporation(TSE:3938, NYSE:LN ADS; 2020-12-29 상장폐지)이 가장 가까운 상장 지배회사. 그룹 정점 기준 대안은 KRX:035420(NAVER). 대상 피그는 비상장. 거래금액이 NAVER 시가총액의 0.008%에 불과하고 보도·적시공시가 없어 이벤트 분석 실익은 낮다.</t>
        </is>
      </c>
      <c r="AU144" s="41" t="inlineStr">
        <is>
          <t>2017-09-01 DART 공정거래법 공시 '특수관계인으로부터 주식의 취득' 2건(구 라인게임즈, 접수 20170901000374·20170901000376; 이사회 2017-08-25, 기업집단 '네이버'의 공시대상기업집단 지정일 2017-09-01 이후 첫 공시). 2017-09-06 피그 '최대주주등의주식보유변동'(20170906000060). 사전 보도는 찾지 못함</t>
        </is>
      </c>
      <c r="AV144" s="41" t="inlineStr">
        <is>
          <t>2017-03-30 이전: 넥스트플로어가 게임 컨설팅 기업 피그에 투자(부산일보 2017-03-30) — 넥스트플로어 2017 감사보고서상 피그 지분 34.40%, 2017년 현금출자 1,239,996천원, 2017년말 장부금액 3,167,036천원(2016년말 보유 없음); 2017-06-07: LINE이 100% 자회사 구 라인게임즈 설립; 2017-06-19: LINE이 넥스트플로어에 ¥1,976백만 대여, 2017-07-24 출자전환 방식으로 51% 취득(LINE 20-F 2017; NAVER 2017 사업보고서 사업결합 주석은 취득일 2017-07-06, 이전대가 59,999,981천원, 영업권 32,336,795천원) → 피그가 넥스트플로어 경유 NAVER 관계기업이 됨; 2017-07-10: LINE, 라인게임즈 설립·넥스트플로어 51% 확보 발표, 김민규 넥스트플로어 대표가 라인게임즈 대표 겸임(머니투데이); 2017-08-25: 구 라인게임즈 이사회, 피그 보통주 28.8%·RCPS 8% 취득과 이노에이지 증자 참여 결의; 2017-09-01: 기업집단 '네이버' 공시대상기업집단 지정; 거래 직전 피그 주주: 넥스트플로어 34.40%, 정후석 28.80%, 임호원 13.68%, 전준영 13.68%, 권우철 1.44%, 타케이시 켄지(RCPS) 8.00%</t>
        </is>
      </c>
      <c r="AW144" s="41" t="inlineStr">
        <is>
          <t>2017-09-01: 28.8% 취득 완료(그룹 합산 63.2%); 2017-09-08: 타케이시 켄지 RCPS 8,000주 704,000,000원 취득(그룹 71.2%); 2017-12-22: 남은 보통주 28.8% 2,100,009,600원 취득(N041) → 구 라인게임즈 65.6% + 넥스트플로어 34.4% = 100%; 2017: 피그 매출 876,630천원, 당기순손실 917,431천원; 2018-08-17: 넥스트플로어가 구 라인게임즈를 흡수합병하고 라인게임즈로 사명 변경 → 라인게임즈가 피그 100%(보통주 92,000주·RCPS 8,000주) 단독 보유; 2018-08-28: 라인게임즈 피그 증자 1,500백만원 참여(18,750주, 주당 80,000원); 2018-11-26: Lungo Entertainment(앵커에퀴티파트너스 SPC)의 1,250억원 증자로 LINE 지분 73.5%→49.5%, 라인게임즈 그룹(피그 포함)이 LINE·NAVER 연결에서 제외; 2019: 태국 PIG BKK Company Limited 설립(피그 49%, 주주간 약정으로 지배; 2020년말 99.99%); 2019-10-25: 라인게임즈로부터 모바일 게임 판권 318백만원 양수; 2020-05: '라스트오리진' 일본 서비스 개시; 2020: 라인게임즈 별도 장부의 피그 투자주식 10,135,936천원 전액 손상; 2021-03-01: LINE–Z홀딩스 경영통합으로 라인게임즈 최대주주(219,232주)가 LY 계열 신 LINE으로 이동; 2022-11: 스마트조이로부터 '라스트오리진' 서비스·개발 권한 확보, 2022-12-20 서비스 이관 완료; 2023: 사명을 주식회사 스튜디오발키리로 변경; 2024-04-25: '라스트오리진' 게임사업 일체를 ㈜밸로프에 2,500백만원에 영업양도(목적 '경영 효율화 및 사업구조 개편'); 2025-01-23: 라인게임즈 이사회 흡수합병 결의(목적 '흡수합병을 통한 경영효율성 제고'), 2025-03-13 합병기일 → 법인 소멸</t>
        </is>
      </c>
      <c r="AX144" s="41" t="inlineStr">
        <is>
          <t>있음 (2020, 10,135,936천원: 라인게임즈 별도재무제표의 피그 투자주식 장부금액 전액 — 2019년말 10,135,936천원 → 2020년말 0, 라인게임즈 2020 감사보고서 종속기업투자 주석 '주식회사 피그 외 9개의 종속기업 및 관계기업 … 손상차손'). 연결: 피그 현금창출단위 영업권 4,574,946천원을 2020년 전액 손상(순자산 포함 장부가액 6,962,788천원 vs 회수가능가액 537,302천원, 라인게임즈 2020 연결감사보고서 영업권 손상 표; 같은 해 우주 2,216,395·미어캣게임즈 2,918,933천원과 합쳐 9,710,274천원). 그룹 정점 참고: NAVER는 2020년 라인게임즈 관계기업투자(피그 포함 그룹)에 손상 77,339,103천원 인식(NAVER 2020 사업보고서)</t>
        </is>
      </c>
      <c r="AY144" s="41" t="inlineStr">
        <is>
          <t>수집·검토 기록에 인수 뒤 손상이 적혀 있음</t>
        </is>
      </c>
      <c r="AZ144" s="41" t="inlineStr">
        <is>
          <t>미확인 (2015·2016 회계연도: 피그는 외부감사 비대상이고 2017년 전에는 NAVER 계열이 아니어서 공시 없음; 넥스트플로어 2016 감사보고서에도 피그 없음). 참고 인수 연도 2017: 876,630천원</t>
        </is>
      </c>
      <c r="BA144" s="41" t="inlineStr">
        <is>
          <t>2018: 655,103천원; 2019: 1,356,323천원; 최근 2024(스튜디오발키리): 1,570,512천원 (참고 2020: 1,786,622천원, 2023: 6,284,689천원; 2025-03-13 라인게임즈에 합병돼 소멸)</t>
        </is>
      </c>
      <c r="BB144" s="41" t="inlineStr">
        <is>
          <t>미확인 (영업이익 공시 없음). 참고 2017 당기순손실 -917,431천원 (넥스트플로어 2017 감사보고서는 -917,432천원)</t>
        </is>
      </c>
      <c r="BC144" s="41" t="inlineStr">
        <is>
          <t>미확인 (라인게임즈 연결감사보고서의 종속기업 요약재무정보는 영업이익을 싣지 않음). 참고 당기순손익 2018: -1,162,699천원; 2019: -2,097,014천원; 2024: -1,165,279천원 (2020: -8,180,672천원; 2024년말 자본총계 -12,549,697천원)</t>
        </is>
      </c>
      <c r="BD144" s="41" t="inlineStr">
        <is>
          <t>피그(2023년 스튜디오발키리로 사명 변경)의 자체 감사보고서는 DART에 없다. 2017은 넥스트플로어 2017 감사보고서(20180326000480)의 관계기업 요약재무정보와 라인게임즈 2018 연결감사보고서 비교기, 2018~2025는 라인게임즈 연결감사보고서 '주요 종속기업의 요약 재무정보'(피그 별도 기준, K-IFRS, 12월 결산)를 썼다. 이 표는 자산·부채·자본·영업수익·당기순손익만 공시한다. 2025는 합병일까지 영업수익 없음·순손실 -82,939천원.</t>
        </is>
      </c>
      <c r="BE144" s="41" t="inlineStr">
        <is>
          <t>피그를 직접 언급한 IR·어닝콜·실적발표는 찾지 못함. 인수 주체 계열 맥락: 2018-03-30 LINE 20-F 2017 "In June 2017, to further enhance our mobile game development and publishing capabilities, we established a wholly-owned subsidiary in Korea dedicated to game development and publishing called LINE Games Corporation"; 2019-03-29 LINE 20-F 2018: Lungo 증자 뒤 "LINE Games Corporation being accounted for as an associate under the equity method rather than as a consolidated subsidiary", 지배력 상실 이익 ¥15,300백만</t>
        </is>
      </c>
      <c r="BF144" s="40" t="inlineStr">
        <is>
          <t>부분</t>
        </is>
      </c>
      <c r="BG144" s="40" t="inlineStr">
        <is>
          <t>2026-10-26</t>
        </is>
      </c>
    </row>
    <row r="145" ht="72" customHeight="1">
      <c r="A145" s="40" t="inlineStr">
        <is>
          <t>N038</t>
        </is>
      </c>
      <c r="B145" s="40" t="inlineStr">
        <is>
          <t>Naver</t>
        </is>
      </c>
      <c r="C145" s="40" t="inlineStr">
        <is>
          <t>2017-09-29</t>
        </is>
      </c>
      <c r="D145" s="41" t="inlineStr">
        <is>
          <t>STAIRS Corporation</t>
        </is>
      </c>
      <c r="E145" s="40" t="n">
        <v>159</v>
      </c>
      <c r="F145" s="40" t="inlineStr">
        <is>
          <t>False</t>
        </is>
      </c>
      <c r="G145" s="40" t="n"/>
      <c r="H145" s="40" t="inlineStr">
        <is>
          <t>MA①</t>
        </is>
      </c>
      <c r="I145" s="40" t="inlineStr">
        <is>
          <t>MA④</t>
        </is>
      </c>
      <c r="J145" s="40" t="inlineStr">
        <is>
          <t>변경</t>
        </is>
      </c>
      <c r="K145" s="40" t="inlineStr">
        <is>
          <t>있음</t>
        </is>
      </c>
      <c r="L145" s="40" t="inlineStr">
        <is>
          <t>일치</t>
        </is>
      </c>
      <c r="M145" s="40" t="inlineStr">
        <is>
          <t>편입 후</t>
        </is>
      </c>
      <c r="N145" s="40" t="inlineStr">
        <is>
          <t>Effective</t>
        </is>
      </c>
      <c r="O145" s="42" t="n">
        <v>0.887</v>
      </c>
      <c r="P145" s="41" t="inlineStr">
        <is>
          <t>LINE GAMES Corporation</t>
        </is>
      </c>
      <c r="Q145" s="41" t="inlineStr">
        <is>
          <t>NextFloor Corporation</t>
        </is>
      </c>
      <c r="R145" s="41" t="inlineStr">
        <is>
          <t>LINE GAMES Corporation agreed to acquire STAIRS Corporation from NextFloor Corporation for ¥99.9 million on September 29, 2017. Under the terms of the transaction, LINE GAMES Corporation will acquire approximately 2 million shares at ¥50 per share. The transaction was resolved by the Board of Directors of LINE GAMES Corporation on September 29, 2017. The transaction is expected to close on October 13, 2017.</t>
        </is>
      </c>
      <c r="S145" s="41" t="inlineStr">
        <is>
          <t>Education</t>
        </is>
      </c>
      <c r="T145" s="41" t="inlineStr">
        <is>
          <t>Education / Childcare</t>
        </is>
      </c>
      <c r="U145" s="41" t="inlineStr">
        <is>
          <t>MA-1 그룹이 매수자</t>
        </is>
      </c>
      <c r="V145" s="41" t="inlineStr">
        <is>
          <t>지분율 미기재(대개 100%·사업양수)</t>
        </is>
      </c>
      <c r="W145" s="41" t="inlineStr">
        <is>
          <t>MA① 경영권 인수</t>
        </is>
      </c>
      <c r="X145" s="41" t="n"/>
      <c r="Y145" s="40" t="inlineStr">
        <is>
          <t>False</t>
        </is>
      </c>
      <c r="Z145" s="41" t="inlineStr">
        <is>
          <t>MA④ 그룹 내부 재편</t>
        </is>
      </c>
      <c r="AA145" s="41" t="inlineStr">
        <is>
          <t>편입 후 (거래 당시 매수자 구 라인게임즈주식회사는 LINE Corporation 100% 자회사이고 매도자 넥스트플로어는 구 라인게임즈의 51% 자회사(2017-07-24 지배력 획득, LINE 20-F 2017)로 둘 다 NAVER 연결 종속회사였다. 공시도 양측 모두 기업집단 '네이버' 계열회사로 표시. 대상 STAIRS는 넥스트플로어의 100% 일본 자회사로 2017-07 넥스트플로어와 함께 NAVER 연결에 들어왔다(NAVER 2017 사업보고서 '신규취득에 따른 지배력 획득: … Stairs'). 2018-11-26 Lungo 증자 뒤 'LINE Games Corporation Group including STAIRS Corporation'이 LINE의 지분법 관계기업이 됨(LINE 20-F 2018))</t>
        </is>
      </c>
      <c r="AB145" s="41" t="inlineStr">
        <is>
          <t>완료 (2017-10-13)</t>
        </is>
      </c>
      <c r="AC145" s="41" t="inlineStr">
        <is>
          <t>JPY 99,900,000 (STAIRS 보통주 1,998,000주 × JPY 50 = 100%; 공시 원화 환산 1,019백만원, 계약일 2017-09-29 서울외국환중개 매매기준율 10.2042원/JPY)</t>
        </is>
      </c>
      <c r="AD145" s="41" t="inlineStr">
        <is>
          <t>원자료와 일치 (JPY 99,900,000 ÷ 112.467엔/달러[Yahoo Finance JPY=X 2017-09-29 종가] = USD 0.89백만; 원자료 0.887)</t>
        </is>
      </c>
      <c r="AE145" s="41" t="inlineStr">
        <is>
          <t>2017-09-29</t>
        </is>
      </c>
      <c r="AF145" s="41" t="inlineStr">
        <is>
          <t>분류 수정 MA① 경영권 인수 → MA④ 그룹 내부 재편: 매도자 넥스트플로어는 거래 두 달 전(2017-07-24) 구 라인게임즈가 51%를 취득한 자회사이고, 대상 STAIRS는 넥스트플로어의 100% 자회사였다. 구 라인게임즈가 손자회사를 자회사로 끌어올린 계열 내 지분 이전이며 공시상 취득목적도 '경영 효율화를 위한 지분 이전'이다. 그룹의 STAIRS 지배 시점은 이 거래가 아니라 2017-07 넥스트플로어 인수 때다. 다만 넥스트플로어 지분 49%가 외부(김민규 대표 35.63% 등) 소유였으므로 LINE 연결 기준 STAIRS 유효지분은 51.0%→100.0%로 올랐다(LINE 20-F 2017). 금액(JPY 99.9백만)·주식수(약 2백만주)·주당 JPY 50·이사회 2017-09-29·종결 예정 2017-10-13은 원자료와 일치. 원자료 업종 'Education / Childcare'는 오류 — STAIRS는 일본 게임 퍼블리셔('소프트웨어 공급업', LINE 20-F 'Game Development', '데스티니 차일드' 일본 운영사)</t>
        </is>
      </c>
      <c r="AG145" s="41" t="inlineStr">
        <is>
          <t>[거래 간 관계] 같은 묶음의 N037·N041(피그)과 같은 시기, 같은 구 라인게임즈가 넥스트플로어 산하 회사를 직접 지배하도록 정리한 재편의 일부로 보인다(넥스트플로어 2017 감사보고서: 'Stairs Corporation의 지분은 전부 라인게임즈 주식회사에 매각'). 이전 직후 구 라인게임즈는 2017-12-21 STAIRS에 JPY 700,000,000(6,773백만원) 유상증자로 출자해 총출자액 JPY 799,900,000이 됐고, 이 출자는 원자료에 별도 행이 없다. 넥스트플로어의 STAIRS 장부금액은 2016년말 1,057,601천원(2015년말 292,692천원)으로 매각가 1,019백만원과 비슷하다. [원자료 오류] 업종 분류 오류(교육). [편입 범위] 2018-11-26 이후 STAIRS는 라인게임즈와 함께 NAVER 연결에서 빠짐. [조사 한계] STAIRS 설립일, 2015·2016 자체 실적, 영업이익은 공시가 없어 확인하지 못함(일본 비상장 법인; 넥스트플로어 2016 감사보고서에는 넥스트플로어→STAIRS 매출 1,666,594천원 등 거래만 있음). 대금 JPY 99.9백만이 STAIRS 2017년말 자본(-391,558천원) 대비 높아 이전가 산정 근거는 공시되지 않음.</t>
        </is>
      </c>
      <c r="AH145" s="41" t="inlineStr">
        <is>
          <t>라인게임즈주식회사(구 라인게임즈; DART 01246894; 2017-06-07 설립, LINE Corporation 100% 자회사 = NAVER 손자회사, 비상장). 매도자 주식회사 넥스트플로어(구 라인게임즈 51% 자회사, 2018-08-17 구 라인게임즈를 흡수합병하고 라인게임즈㈜로 사명 변경)</t>
        </is>
      </c>
      <c r="AI145" s="41" t="inlineStr">
        <is>
          <t>"경영 효율화를 위한 지분 이전" (DART 공정거래법 공시 '특수관계인으로부터 주식의 취득', 2017-09-29)</t>
        </is>
      </c>
      <c r="AJ145" s="41" t="inlineStr">
        <is>
          <t>구 라인게임즈: '소프트웨어 개발업 및 모바일 게임 공급업'(라인게임즈 연결감사보고서 일반사항). 2017 연결 영업수익 10,298백만원(게임수익 10,244백만원; 국내 6,900·일본 3,398백만원(법인 소재국 기준), 라인게임즈 2018 연결감사보고서 비교기). 중간 지배회사 LINE: 2017 매출 ¥167,147백만 중 콘텐츠(주로 LINE Games·LINE PLAY 아이템) ¥40,144백만(24.0%) (LINE 20-F 2017)</t>
        </is>
      </c>
      <c r="AK145" s="41" t="inlineStr">
        <is>
          <t>핵심</t>
        </is>
      </c>
      <c r="AL145" s="41" t="inlineStr">
        <is>
          <t>STAIRS는 일본에서 모바일 게임을 퍼블리싱·운영하는 회사(넥스트플로어의 일본 현지법인, 2017-11-24 '데스티니 차일드' 일본 정식 서비스 — 아이뉴스24)로 게임 퍼블리싱을 하는 인수 주체와 같은 영역이다. 중간 지배회사 LINE(일본 메신저 플랫폼, LINE GAME) 기준으로는 인접, 그룹 정점 NAVER(검색·광고) 기준으로는 비핵심. 계열 내 이전이라 그룹 차원의 새 자원 내재화는 없다.</t>
        </is>
      </c>
      <c r="AM145" s="41" t="inlineStr">
        <is>
          <t>미확인 (구 라인게임즈는 2017-06-07 설립되어 인수 직전 재무제표가 공시되지 않음). 참고: 2017-12-31 별도 자산총계 123,833백만원·자본총계 123,043백만원(2018-07-05 넥스트플로어 합병공시), 2017-12-31 연결 자산총계 153,798,101,402원(라인게임즈 2018 연결감사보고서 비교기)</t>
        </is>
      </c>
      <c r="AN145" s="41" t="inlineStr">
        <is>
          <t>6,370,635백만원 (NAVER 연결, 2016-12-31; NAVER 2017 사업보고서 요약연결재무정보)</t>
        </is>
      </c>
      <c r="AO145" s="41" t="inlineStr">
        <is>
          <t>계산: 0.82 (1,019백만원 ÷ 구 라인게임즈 별도 자산총계 123,833백만원, 2017-12-31 — 인수 직전 값이 없어 거래 후 첫 결산 값 사용) / 참고 NAVER 기준 0.016 (÷ NAVER 연결 총자산 6,370,635백만원, 2016-12-31)</t>
        </is>
      </c>
      <c r="AP145" s="41" t="inlineStr">
        <is>
          <t>계산: 0.83 (1,019백만원 ÷ 구 라인게임즈 별도 자본총계 123,043백만원, 2017-12-31) / 참고 NAVER 기준 0.025 (÷ NAVER 연결 자본총계 4,129,599백만원, 2016-12-31)</t>
        </is>
      </c>
      <c r="AQ145" s="41" t="inlineStr">
        <is>
          <t>계산: NAVER 24,161,643,707,000원 (발표 직전 거래일 2017-09-28 종가 733,000원[Yahoo Finance 035420.KS 분할조정 종가 146,600원 × 5; 2018-10 5:1 액면분할 전] × 발행주식 32,962,679주[NAVER 2017 사업보고서, 2017년 중 변동 없음]). 100% 모회사 LINE(TSE:3938) 시가총액은 Yahoo Finance에 시세가 없어 미확인</t>
        </is>
      </c>
      <c r="AR145" s="41" t="inlineStr">
        <is>
          <t>인수 주체 규모: 구 라인게임즈 2017년말 값(2018-07-05 합병공시, 2018 연결감사보고서 비교기) — 설립 첫해라 직전 결산 없음. 그룹 정점: NAVER 2017 사업보고서 요약연결재무정보(2016-12-31 자산총계 6,370,635백만원, 자본총계 4,129,599백만원). 시가총액: Yahoo Finance 035420.KS 일별 종가(분할 소급 조정값 × 5)와 NAVER 2017 사업보고서 발행주식수. 거래금액은 NAVER 시가총액의 0.004%. 환율: 공시 10.2042원/JPY(2017-09-29), Yahoo Finance JPY=X 2017-09-29 종가 112.467엔/달러.</t>
        </is>
      </c>
      <c r="AS145" s="41" t="inlineStr">
        <is>
          <t>TSE:3938</t>
        </is>
      </c>
      <c r="AT145" s="41" t="inlineStr">
        <is>
          <t>인수 주체 구 라인게임즈는 비상장이고 100% 모회사 LINE Corporation(TSE:3938, NYSE:LN ADS; 2020-12-29 상장폐지)이 가장 가까운 상장 지배회사(STAIRS의 사업 무대도 일본). 그룹 정점 기준 대안은 KRX:035420(NAVER). 대상 STAIRS는 일본 비상장. 외부 대가 없는 계열 내 이전이고 금액이 NAVER 시가총액의 0.004%라 이벤트 분석 실익은 거의 없다.</t>
        </is>
      </c>
      <c r="AU145" s="41" t="inlineStr">
        <is>
          <t>2017-09-29 DART 공정거래법 공시 '특수관계인으로부터 주식의 취득'(구 라인게임즈, 접수 20170929001124; 이사회·계약 2017-09-29). 사전 보도는 찾지 못함</t>
        </is>
      </c>
      <c r="AV145" s="41" t="inlineStr">
        <is>
          <t>2015-12-31 이전: STAIRS는 넥스트플로어의 100% 일본 자회사(넥스트플로어 장부금액 2015년말 292,692천원 → 2016년말 1,057,601천원); 2016: 넥스트플로어→STAIRS 매출 1,666,594천원, 외주비 354,763천원(넥스트플로어 2016 감사보고서); 2016: 넥스트플로어 매출 559억원·영업이익 4억원(부산일보 2017-03-30); 2017-06-07: LINE이 100% 자회사 구 라인게임즈 설립; 2017-07-24: 구 라인게임즈가 넥스트플로어 51% 취득(LINE 20-F 2017; NAVER 사업결합 주석은 2017-07-06, 이전대가 59,999,981천원) → STAIRS가 NAVER 연결 종속회사로 편입(LINE 연결 유효지분 51.0%); 2017-07-10: LINE, 라인게임즈 설립·넥스트플로어 51% 확보 발표(머니투데이); 2017-09-13·09-29: 구 라인게임즈가 넥스트플로어로부터 PC·소프트웨어·가구(99백만원·209백만원) 양수</t>
        </is>
      </c>
      <c r="AW145" s="41" t="inlineStr">
        <is>
          <t>2017-10-13: STAIRS 100% 이전 완료(LINE 연결 유효지분 51.0%→100.0%); 2017-11-24: STAIRS가 '데스티니 차일드' 일본 정식 서비스 개시(사전예약 165만명, 아이뉴스24); 2017-12-21: 구 라인게임즈가 STAIRS 증자에 JPY 700,000,000(14,000,000주, 6,773백만원) 출자, 총출자액 JPY 799,900,000; 2017: STAIRS 매출 10,596,542천원, 순손실 7,561,272천원; 2018-08-17: 넥스트플로어–구 라인게임즈 합병(존속 라인게임즈㈜가 STAIRS 100% 보유); 2018-11-26: Lungo 증자로 'LINE Games Corporation Group including STAIRS Corporation'이 LINE 지분법 관계기업으로 전환, NAVER 연결 제외; 2019: 라인게임즈 별도 장부의 STAIRS 투자주식 7,707,200→2,431,553천원으로 감액; 2019-10-21: 데스티니 차일드 국내·글로벌 서비스가 개발사 시프트업으로 이관; 2020-01-10: STAIRS, 일본 운영을 2020-02-13 개발사 SHIFT UP에 이관한다고 발표, 2020-02-13 이관 완료(4Gamer); 2020: STAIRS 투자주식 장부금액 0; 2021-03-01: LINE–Z홀딩스 경영통합으로 라인게임즈 최대주주가 LY 계열 신 LINE으로 이동; 2021~2025: 영업수익 45,945천원(2021)→3,524천원(2022)→1,967천원(2023)→2,287천원(2024)→없음(2025), 자본잠식 지속(2025년말 자본 -2,795,285천원); 2025-12-31 현재 라인게임즈 100% 종속기업으로 존속</t>
        </is>
      </c>
      <c r="AX145" s="41" t="inlineStr">
        <is>
          <t>있음 (라인게임즈 별도재무제표의 STAIRS 투자주식: 2018년말 7,707,200천원 → 2019년말 2,431,553천원 → 2020년말 0. 계산: 2019 감액 5,275,647천원, 2020 감액 2,431,553천원 — STAIRS는 계속 100% 보유돼 처분이 아니므로 손상으로 판단; 2019 감사보고서 '이노에이지 외 4개 … 손상차손', 2020 감사보고서 '피그 외 9개 … 손상차손'에 포함된 것으로 보이나 회사별 금액은 공시 안 됨). 연결 영업권 중 STAIRS 귀속분은 현금창출단위별로 공시되지 않아 확인 못 함. 그룹 정점 참고: NAVER 2020년 라인게임즈 관계기업투자 손상 77,339,103천원</t>
        </is>
      </c>
      <c r="AY145" s="41" t="inlineStr">
        <is>
          <t>수집·검토 기록에 인수 뒤 손상이 적혀 있음</t>
        </is>
      </c>
      <c r="AZ145" s="41" t="inlineStr">
        <is>
          <t>미확인 (2015·2016 회계연도: STAIRS는 일본 비상장 법인으로 재무 공시 없음, 넥스트플로어 감사보고서는 별도 기준이라 STAIRS 실적을 싣지 않음). 참고 인수 연도 2017: 10,596,542천원</t>
        </is>
      </c>
      <c r="BA145" s="41" t="inlineStr">
        <is>
          <t>2018: 8,842,419천원; 2019: 6,106,741천원; 최근 2025: 없음(-) (참고 2020: 1,173,119천원, 2021: 45,945천원, 2022: 3,524천원, 2023: 1,967천원, 2024: 2,287천원)</t>
        </is>
      </c>
      <c r="BB145" s="41" t="inlineStr">
        <is>
          <t>미확인 (영업이익 공시 없음). 참고 2017 당기순손실 -7,561,272천원</t>
        </is>
      </c>
      <c r="BC145" s="41" t="inlineStr">
        <is>
          <t>미확인 (종속기업 요약재무정보는 영업이익을 싣지 않음). 참고 당기순손익 2018: -364,748천원; 2019: -191,420천원; 2025: -184,292천원 (2020: -528,164천원; 2024: -184,812천원; 2025년말 자본총계 -2,795,285천원)</t>
        </is>
      </c>
      <c r="BD145" s="41" t="inlineStr">
        <is>
          <t>STAIRS Corporation(일본, 12월 결산)의 자체 재무제표는 공시되지 않는다. 2017~2025 수치는 라인게임즈 연결감사보고서 '주요 종속기업의 요약 재무정보'(STAIRS 별도 기준, 천원 환산, 자산·부채·자본·영업수익·당기순손익만 공시)를 썼다. 2024 감사보고서 당기 표에는 STAIRS 행이 없어, 2024 수치는 2025 연결감사보고서(접수 20260416000551) 요약재무정보 &lt;전기&gt; 표의 STAIRS 행(자산 738,495·부채 3,409,386·자본 (2,670,892)·영업수익 2,287·당기순손익 (184,812)천원)을 썼다.</t>
        </is>
      </c>
      <c r="BE145" s="41" t="inlineStr">
        <is>
          <t>STAIRS 이전을 다룬 IR·어닝콜은 찾지 못함. 참고: 2018-03-30 LINE 20-F 2017 "in October, 2017, LINE Games Corporation acquired shares of STAIRS Corporation from NextFloor Corporations., resulting in an increase of the Group’s ownership in STAIRS Corporation from 51.0% to 100.0%"; 2019-03-29 LINE 20-F 2018 "LINE Games Corporation Group including STAIRS Corporation to be accounted for as an associate under the equity method"</t>
        </is>
      </c>
      <c r="BF145" s="40" t="inlineStr">
        <is>
          <t>부분</t>
        </is>
      </c>
      <c r="BG145" s="40" t="inlineStr">
        <is>
          <t>2026-10-26</t>
        </is>
      </c>
    </row>
    <row r="146" ht="72" customHeight="1">
      <c r="A146" s="40" t="inlineStr">
        <is>
          <t>N039</t>
        </is>
      </c>
      <c r="B146" s="40" t="inlineStr">
        <is>
          <t>Naver</t>
        </is>
      </c>
      <c r="C146" s="40" t="inlineStr">
        <is>
          <t>2017-11-07</t>
        </is>
      </c>
      <c r="D146" s="41" t="inlineStr">
        <is>
          <t>Line Biz Plus Corporation</t>
        </is>
      </c>
      <c r="E146" s="40" t="n">
        <v>140</v>
      </c>
      <c r="F146" s="40" t="inlineStr">
        <is>
          <t>False</t>
        </is>
      </c>
      <c r="G146" s="40" t="n"/>
      <c r="H146" s="40" t="inlineStr">
        <is>
          <t>MA④</t>
        </is>
      </c>
      <c r="I146" s="40" t="inlineStr">
        <is>
          <t>MA④</t>
        </is>
      </c>
      <c r="J146" s="40" t="inlineStr">
        <is>
          <t>같음</t>
        </is>
      </c>
      <c r="K146" s="40" t="inlineStr">
        <is>
          <t>해당 없음</t>
        </is>
      </c>
      <c r="L146" s="40" t="inlineStr">
        <is>
          <t>일치</t>
        </is>
      </c>
      <c r="M146" s="40" t="inlineStr">
        <is>
          <t>편입 후</t>
        </is>
      </c>
      <c r="N146" s="40" t="inlineStr">
        <is>
          <t>Closed</t>
        </is>
      </c>
      <c r="O146" s="42" t="n">
        <v>2.55</v>
      </c>
      <c r="P146" s="41" t="inlineStr">
        <is>
          <t>LINE Pay Corporation</t>
        </is>
      </c>
      <c r="Q146" s="41" t="inlineStr">
        <is>
          <t>LINE Biz+ PTE. LTD.</t>
        </is>
      </c>
      <c r="R146" s="41" t="inlineStr">
        <is>
          <t>LINE Pay Corporation acquired Line Biz Plus Corporation from LINE Biz+ PTE. LTD. for KRW 2.8 billion on November 6, 2017. Under the terms of the transaction, LINE Pay Corporation acquired 0.8 million shares at KRW 3,550 per share.</t>
        </is>
      </c>
      <c r="S146" s="41" t="inlineStr">
        <is>
          <t>Communication &amp; Visual Effects Services</t>
        </is>
      </c>
      <c r="T146" s="41" t="inlineStr">
        <is>
          <t>Messaging</t>
        </is>
      </c>
      <c r="U146" s="41" t="inlineStr">
        <is>
          <t>MA-2 그룹 내부 재편</t>
        </is>
      </c>
      <c r="V146" s="41" t="n"/>
      <c r="W146" s="41" t="inlineStr">
        <is>
          <t>MA④ 그룹 내부 재편</t>
        </is>
      </c>
      <c r="X146" s="41" t="n"/>
      <c r="Y146" s="40" t="inlineStr">
        <is>
          <t>False</t>
        </is>
      </c>
      <c r="Z146" s="41" t="inlineStr">
        <is>
          <t>MA④ 그룹 내부 재편</t>
        </is>
      </c>
      <c r="AA146" s="41" t="inlineStr">
        <is>
          <t>편입 후 (거래 당시 매수자 LINE Pay Corporation과 매도자 LINE Biz+ Pte. Ltd.는 모두 LINE Corporation의 100% 자회사이자 NAVER의 연결 종속회사. NAVER 2017 사업보고서 연결대상 종속회사 현황: LINE Pay(일본)·LINE BIZ+(싱가폴) 연결실체 지분율 100%, 라인비즈플러스는 LINE Pay(*2) 아래 100%; 라인비즈플러스 2017 감사보고서: '회사의 지배기업은 LINE Pay Corporation이며, 최상위 지배기업은 네이버 주식회사')</t>
        </is>
      </c>
      <c r="AB146" s="41" t="inlineStr">
        <is>
          <t>완료 (2017-11-06)</t>
        </is>
      </c>
      <c r="AC146" s="41" t="inlineStr">
        <is>
          <t>2,840,000,000원 (보통주 800,000주 × 3,550원, 지분 100%). 실제 거래금액은 USD 2,552,389.00 — 공시 주석: '해외 계열회사간의 거래로 실제 거래금액은 USD 2,552,389.00', 원화는 2017-11-06 매매기준환율 1,112.70원/USD로 환산</t>
        </is>
      </c>
      <c r="AD146" s="41" t="inlineStr">
        <is>
          <t>원자료와 일치 (USD 2,552,389 = 2.55백만)</t>
        </is>
      </c>
      <c r="AE146" s="41" t="inlineStr">
        <is>
          <t>2017-11-07</t>
        </is>
      </c>
      <c r="AF146" s="41" t="inlineStr">
        <is>
          <t>기준 분류 유지: 매수자 LINE Pay Corporation(일본)과 매도자 LINE Biz+ Pte. Ltd.(싱가포르)가 모두 LINE Corporation 100% 자회사(NAVER 연결 종속)로, 해외 계열사 간 한국 손자회사 지분 100% 이전이다. 금액·날짜·주식수·단가 모두 원자료 설명란과 DART 공시가 일치한다(Capital IQ 'acquired ... for KRW 2.8 billion on November 6, 2017 ... 0.8 million shares at KRW 3,550 per share'). 외부로 나간 대가는 없다(그룹 내부 이전).</t>
        </is>
      </c>
      <c r="AG146" s="41" t="inlineStr">
        <is>
          <t>1천만 달러 미만 소형 내부 거래. 대상 Line Biz Plus Corporation = 라인비즈플러스㈜(경기 성남시 분당구, 2014-08-26 설립, DART 고유번호 01222362; 소프트웨어 개발 및 판매업과 전자 지급 수단 발행 및 판매업). 매출 100%가 LINE Corporation과 그 종속기업 대상(2017 감사보고서)인 그룹 내부 개발 법인이다. 거래 직후 매도자 LINE BIZ+ PTE. LTD는 2018-01-01 LINE SOUTHEAST ASIA CORP. PTE. LTD.로 사명을 바꿨다(LINE 20-F FY2018). 같은 묶음 NV-L1의 다른 거래(N028·N029·N034·N040)와 직접 관계 없음. 거래 목적은 공정거래법상 최대주주등의주식보유변동 공시에 기재되지 않고, 보도자료·기사도 찾지 못해 미확인. 2015년 실적은 DART에 2016년 이전 감사보고서가 없어 미확인(DART 공시 목록상 첫 감사보고서가 2017.12). 2021-03 LINE–Z Holdings 경영통합 뒤 라인비즈플러스는 NAVER 연결에서 빠졌지만 공정거래법상 기업집단 '네이버' 소속으로 공시를 계속했다(2024-06 해산 공시도 기업집단명 네이버). 해산 결의(2024-06-03) 이후 청산 종결 여부는 미확인(DART 목록 마지막 공시 2024-08-29).</t>
        </is>
      </c>
      <c r="AH146" s="41" t="inlineStr">
        <is>
          <t>LINE Pay Corporation (일본 법인, 2014-05-09 설립; LINE Corporation 100% 자회사로 NAVER의 연결 종속회사)</t>
        </is>
      </c>
      <c r="AI146" s="41" t="inlineStr">
        <is>
          <t>미확인 (2017-11-07 DART '최대주주등의주식보유변동' 공시에 목적 기재 없음; 관련 보도자료·기사 찾지 못함)</t>
        </is>
      </c>
      <c r="AJ146" s="41" t="inlineStr">
        <is>
          <t>LINE Pay 모바일 결제 서비스의 기획·개발·운영 (NAVER 2016·2017 사업보고서 업종 '모바일 빌링기획 및 개발')</t>
        </is>
      </c>
      <c r="AK146" s="41" t="inlineStr">
        <is>
          <t>핵심</t>
        </is>
      </c>
      <c r="AL146" s="41" t="inlineStr">
        <is>
          <t>대상 라인비즈플러스는 '소프트웨어 개발 및 판매업과 전자 지급 수단 발행 및 판매업'을 하는 LINE 그룹 전속 개발 법인으로(매출 100% LINE 그룹), 이후 'Pay개발 사업부문'·'핀테크 개발 사업부문'을 가진 것으로 확인된다(2024.03 감사보고서). 인수 주체 LINE Pay의 주력인 모바일 결제와 같은 영역이므로 핵심. 그룹 정점 NAVER(포털 광고·LINE 메신저) 기준으로는 결제·핀테크 개발 지원 조직이라 인접.</t>
        </is>
      </c>
      <c r="AM146" s="41" t="inlineStr">
        <is>
          <t>71,947백만원 (LINE Pay 2016-12-31 자산총액, NAVER 2016 사업보고서 '연결대상 종속회사 현황' 최근사업연도말 자산총액). 참고: 2017-12-31 122,046백만원(NAVER 2017 사업보고서)</t>
        </is>
      </c>
      <c r="AN146" s="41" t="inlineStr">
        <is>
          <t>6,370,635,180,592원 (NAVER 연결, 2016-12-31; NAVER 2016 사업보고서 요약연결재무정보)</t>
        </is>
      </c>
      <c r="AO146" s="41" t="inlineStr">
        <is>
          <t>계산: 3.95 (2,840백만원 ÷ LINE Pay 2016-12-31 자산총액 71,947백만원). 참고 계산: NAVER 연결 총자산 6,370,635백만원 대비 0.045</t>
        </is>
      </c>
      <c r="AP146" s="41" t="inlineStr">
        <is>
          <t>미확인 (LINE Pay 자기자본 비공개). 참고 계산: NAVER 2016-12-31 연결 자본총계 4,129,599백만원 대비 0.069</t>
        </is>
      </c>
      <c r="AQ146" s="41" t="inlineStr">
        <is>
          <t>계산: NAVER 28,446,791,977,000원 (변동일 2017-11-06 직전 거래일 2017-11-03 종가 863,000원[Yahoo Finance 035420.KS 분할조정 종가 172,600원 × 5; 2018-10 5:1 액면분할 전] × 발행주식 32,962,679주[NAVER 2016·2017 사업보고서 '주식의 총수']). LINE(TSE:3938) 당시 시가총액은 상장폐지 종목이라 Yahoo Finance 시세가 없어 미확인</t>
        </is>
      </c>
      <c r="AR146" s="41" t="inlineStr">
        <is>
          <t>거래금액은 DART 최대주주등의주식보유변동(2017-11-07). 인수 주체 자산총액은 NAVER 2016 사업보고서(2016-12-31, 백만원), 정점 총자산·자본총계는 NAVER 2016 사업보고서 요약연결재무정보(2016-12-31). 시가총액은 NAVER 2017-11-03 종가 기준. 그룹 내부 거래라 그룹 전체로는 외부 유출 대가가 없다</t>
        </is>
      </c>
      <c r="AS146" s="41" t="inlineStr">
        <is>
          <t>TSE:3938</t>
        </is>
      </c>
      <c r="AT146" s="41" t="inlineStr">
        <is>
          <t>인수 주체 LINE Pay는 비상장이고 100% 모회사 LINE Corporation(TSE:3938, NYSE:LN ADS; 2020-12-29 상장폐지)이 가장 가까운 상장 지배회사. 그룹 정점 기준 대안은 KRX:035420(NAVER). 대상 라인비즈플러스는 비상장. 외부 대가 없는 내부 재편이고 규모도 작아 이벤트 분석 대상으로는 의미가 작다</t>
        </is>
      </c>
      <c r="AU146" s="41" t="inlineStr">
        <is>
          <t>2017-11-07 DART '최대주주등의주식보유변동'(라인비즈플러스, 공정거래법 기업집단 공시; 변동일 2017-11-06). 그 전 보도는 찾지 못함</t>
        </is>
      </c>
      <c r="AV146" s="41" t="inlineStr">
        <is>
          <t>2014-05: LINE Pay Corporation(05-09)·LINE BIZ+ Pte. Ltd.(싱가포르, 05-14) 설립; 2014-08: 라인비즈플러스㈜ 설립(2014-08-26, 자본금 4,000백만원·800,000주), LINE BIZ+ 100% 보유; 2016: 매출 13,382백만원, 영업손실 408백만원, 매출 전액 LINE 그룹 대상(2017 감사보고서 비교재무); 2016-12-31: 자산총액 10,894백만원(NAVER 2016 사업보고서)</t>
        </is>
      </c>
      <c r="AW146" s="41" t="inlineStr">
        <is>
          <t>2017-11-06: LINE Pay가 LINE BIZ+로부터 800,000주(100%) 인수, 지배주주 변경; 2017-12: LINE Business Partners가 LINE Pay에 합병(LINE 20-F FY2017); 2018-01-01: 매도자 LINE BIZ+ PTE. LTD가 LINE SOUTHEAST ASIA CORP. PTE. LTD.로 사명변경(LINE 20-F FY2018); 2018-12-31: NAVER 사업보고서 업종 'LINE 사업지원', 자산총액 14,618백만원; 2021-03: LINE–Z Holdings 경영통합으로 네이버가 A Holdings(구 LINE) 지배력을 잃어 최상위지배기업이 SoftBank Group Corp로 바뀌고, 결산월을 12월→3월로 변경(제8기 2021-01-01~2021-03-31, 2021.03 감사보고서); 2023-03-31: 자본총계 -13,199,776천원(완전자본잠식, 2024.03 감사보고서 전기말); 2023-04-03: Pay개발 사업부문을 물적분할해 라인페이플러스㈜ 설립(2023-02-06 회사분할결정); 2023-07-03: 라인페이플러스 주식 전부를 동일지배 하 LINE Pay Taiwan에 양도; 2023-07·2024-03: 유상증자(DART 공시 목록 2023-07-28·2024-03-29; 자본금 4,000→12,200백만원, 2024-03-31); 2023-10-01: 핀테크 개발 사업부문을 라인플러스에 양도; 2024-06-03: 임시주주총회에서 해산·청산인 선임 결의(일본 정부의 라인야후–네이버 관계 정리 요구 여파로 보도됨); 청산 종결 여부 미확인</t>
        </is>
      </c>
      <c r="AX146" s="41" t="inlineStr">
        <is>
          <t>확인 안 됨 (동일지배 하 내부 거래라 NAVER·LINE 연결 수준의 영업권은 생기지 않음. LINE Pay 개별 재무제표의 종속기업 투자주식 손상 여부는 비공개라 확인 못 함. 대상 회사는 2023-03-31 완전자본잠식, 2024-06 해산 — 라인비즈플러스 2017·2019·2021.03·2024.03 감사보고서와 NAVER 2016~2018 사업보고서까지 봄)</t>
        </is>
      </c>
      <c r="AY146" s="41" t="inlineStr">
        <is>
          <t>동일지배 합병·그룹 내 이전으로 새 영업권·투자주식 평가가 생기지 않음</t>
        </is>
      </c>
      <c r="AZ146" s="41" t="inlineStr">
        <is>
          <t>2015: 미확인; 2016: 13,381,642,783원(영업수익)</t>
        </is>
      </c>
      <c r="BA146" s="41" t="inlineStr">
        <is>
          <t>2018: 21,673,386,616원; 2019: 37,149,274,953원; 2023.03 FY(2022-04~2023-03): 65,149,316,099원; 2024.03 FY(2023-04~2024-03): 28,800,445,968원(2023-04 물적분할·2023-10 사업양도 반영) — 참고 2017(인수 연도): 13,217,926,815원</t>
        </is>
      </c>
      <c r="BB146" s="41" t="inlineStr">
        <is>
          <t>2015: 미확인; 2016: -407,547,278원(영업손실)</t>
        </is>
      </c>
      <c r="BC146" s="41" t="inlineStr">
        <is>
          <t>2018: 557,898,412원; 2019: -273,350,848원; 2023.03 FY: -3,421,255,569원; 2024.03 FY: -326,333,701원 — 참고 2017: 305,693,803원</t>
        </is>
      </c>
      <c r="BD146" s="41" t="inlineStr">
        <is>
          <t>라인비즈플러스㈜ 별도 재무제표(K-IFRS), 외부감사인 삼일회계법인(~2021.03)·안진회계법인(2022.03~). 2016·2017은 2017 감사보고서(20180406001173), 2018·2019는 2019 감사보고서(20200409001846), 2023.03·2024.03 FY는 2024.03 감사보고서(20240708000160). 2021년 결산월을 3월로 변경(제8기는 2021-01~03 3개월). 매출은 전액 LINE 그룹 대상 개발 용역 성격(2017 감사보고서 특수관계자 주석)</t>
        </is>
      </c>
      <c r="BE146" s="41" t="inlineStr">
        <is>
          <t>확인 안 됨 (소형 내부 재편이라 LINE·NAVER 실적발표 자료·어닝콜은 따로 보지 않음; LINE 20-F FY2017에 이 지분 이전 언급 없음)</t>
        </is>
      </c>
      <c r="BF146" s="40" t="inlineStr">
        <is>
          <t>부분</t>
        </is>
      </c>
      <c r="BG146" s="40" t="inlineStr">
        <is>
          <t>2026-10-31</t>
        </is>
      </c>
    </row>
    <row r="147" ht="72" customHeight="1">
      <c r="A147" s="40" t="inlineStr">
        <is>
          <t>N040</t>
        </is>
      </c>
      <c r="B147" s="40" t="inlineStr">
        <is>
          <t>Naver</t>
        </is>
      </c>
      <c r="C147" s="40" t="inlineStr">
        <is>
          <t>2017-12-04</t>
        </is>
      </c>
      <c r="D147" s="41" t="inlineStr">
        <is>
          <t>FIVE Inc.</t>
        </is>
      </c>
      <c r="E147" s="40" t="n">
        <v>42</v>
      </c>
      <c r="F147" s="40" t="inlineStr">
        <is>
          <t>True</t>
        </is>
      </c>
      <c r="G147" s="40" t="n"/>
      <c r="H147" s="40" t="inlineStr">
        <is>
          <t>MA①</t>
        </is>
      </c>
      <c r="I147" s="40" t="inlineStr">
        <is>
          <t>MA①</t>
        </is>
      </c>
      <c r="J147" s="40" t="inlineStr">
        <is>
          <t>같음</t>
        </is>
      </c>
      <c r="K147" s="40" t="inlineStr">
        <is>
          <t>식별 불가</t>
        </is>
      </c>
      <c r="L147" s="40" t="inlineStr">
        <is>
          <t>일치</t>
        </is>
      </c>
      <c r="M147" s="40" t="inlineStr">
        <is>
          <t>편입 후</t>
        </is>
      </c>
      <c r="N147" s="40" t="inlineStr">
        <is>
          <t>Closed</t>
        </is>
      </c>
      <c r="O147" s="42" t="n">
        <v>48.32</v>
      </c>
      <c r="P147" s="41" t="inlineStr">
        <is>
          <t>A Holdings Corporation</t>
        </is>
      </c>
      <c r="Q147" s="41" t="inlineStr">
        <is>
          <t>East Ventures Pte. Ltd.; STRIVE, Inc.; Donuts Co., Ltd.; i Mercury Capital</t>
        </is>
      </c>
      <c r="R147" s="41" t="inlineStr">
        <is>
          <t>LINE Corporation (TSE:3938) signed an agreement to acquire Five Inc. on December 4, 2017. As per terms, 1,448 shares will be acquired. Post completion Five Inc. will become the wholly owned subsidiary of LINE Corporation. The transaction is expected to close by mid of December 2017. The impact of this acquisition on the consolidated results of LINE Corporation is expected to be minimal.</t>
        </is>
      </c>
      <c r="S147" s="41" t="inlineStr">
        <is>
          <t>Commerce &amp; Marketing</t>
        </is>
      </c>
      <c r="T147" s="41" t="inlineStr">
        <is>
          <t>Brand / Advertising / 
Marketing / IP Merchandising</t>
        </is>
      </c>
      <c r="U147" s="41" t="inlineStr">
        <is>
          <t>MA-1 그룹이 매수자</t>
        </is>
      </c>
      <c r="V147" s="41" t="inlineStr">
        <is>
          <t>지분율 미기재(대개 100%·사업양수)</t>
        </is>
      </c>
      <c r="W147" s="41" t="inlineStr">
        <is>
          <t>MA① 경영권 인수</t>
        </is>
      </c>
      <c r="X147" s="41" t="n"/>
      <c r="Y147" s="40" t="inlineStr">
        <is>
          <t>False</t>
        </is>
      </c>
      <c r="Z147" s="41" t="inlineStr">
        <is>
          <t>MA① 경영권 인수</t>
        </is>
      </c>
      <c r="AA147" s="41" t="inlineStr">
        <is>
          <t>편입 후 (매수자 LINE Corporation(현 A Holdings)은 2017-12-31 기준 NAVER가 약 73.4% 보유한 NAVER 연결 종속회사, LINE 20-F FY2017; 2021-03 경영통합 전 거래)</t>
        </is>
      </c>
      <c r="AB147" s="41" t="inlineStr">
        <is>
          <t>완료 (2017-12-15, 의결권 주식 100% 취득)</t>
        </is>
      </c>
      <c r="AC147" s="41" t="inlineStr">
        <is>
          <t>JPY 5,446 million (총 대가 5,446백만엔 전액 현금; 순현금유출 5,215백만엔 = 대가 5,446 - 인수 현금 231)</t>
        </is>
      </c>
      <c r="AD147" s="41" t="inlineStr">
        <is>
          <t>원자료와 일치 (5,446백만엔 / 112.80 JPY/USD(FRED DEXJPUS 2017-12-04) = USD 48.3 million)</t>
        </is>
      </c>
      <c r="AE147" s="41" t="inlineStr">
        <is>
          <t>2017-12-04</t>
        </is>
      </c>
      <c r="AF147" s="41" t="inlineStr">
        <is>
          <t>기준 분류 유지: LINE이 거래 전 0주에서 FIVE 발행주식 1,448주 전부(의결권 100%)를 취득해 처음 경영권을 얻었다(TDnet 2017-12-04). 적시공시 기준에 해당하지 않아 공시에는 금액이 생략됐고, 금액은 LINE 20-F FY2017 주석 29의 총 대가 5,446백만엔으로 확인했다.</t>
        </is>
      </c>
      <c r="AG147" s="41" t="inlineStr">
        <is>
          <t>매수자 표기 'A Holdings Corporation'은 2021-03 경영통합 뒤의 사명이며 거래 당시는 LINE Corporation(TSE:3938, NYSE:LN)이다. 매도자(East Ventures, STRIVE(옛 GREE Ventures), Donuts, i Mercury Capital)는 Capital IQ 기록이다. 2015-03 GREE Ventures 운용 펀드와 Donuts의 제3자배정 증자는 보도자료로 확인했으나, East Ventures와 i Mercury의 출자 시점·금액은 유료 DB(initial.inc)에만 있어 미확인이다. 같은 묶음의 다른 거래와 직접 관계는 없다(같은 LINE 계열의 2017년 거래로 N034 LINE Vietnam의 Adways Technology 인수, N039 LINE Pay 내부 재편이 있음). FIVE는 2020-05-31 LINE에 흡수합병돼 해산·소멸했다(국세청 법인번호 공표사이트, 법인번호 2010401114858, 폐쇄 사유발생 2020-06-01). 영업권 4,996백만엔이 대가의 92%로, 순자산 공정가치 450백만엔 대비 프리미엄이 매우 크다. 미확인 항목: 인수 전 2개 연도 실적(비상장 소규모 회사로 결산공고 원문을 찾지 못함), FY2018 실적, LINE 발표 직전 거래일(2017-12-01) 실제 종가(3938.T·LN 상장폐지로 Yahoo 차트 API 데이터 없음, irbank 서버 오류; 검토 단계에서 20-F 월중 고가·저가로 시가총액 범위만 추정). 원래 LINE 일본어 보도자료(linecorp.com/ja/pr/news/ja/2017/1962)는 현재 lycorp.co.jp로 리디렉트되고 Wayback은 봇 차단(429)이다. LINE 단체 관계회사주식평가손(2018 3,329백만엔, 2019 8,779백만엔)에 FIVE 주식이 포함됐는지는 회사별 내역 미공시로 미확인.</t>
        </is>
      </c>
      <c r="AH147" s="41" t="inlineStr">
        <is>
          <t>LINE株式会社 / LINE Corporation (NAVER 연결 종속회사, 도쿄증권거래소 1부·NYSE 상장; 현 A Holdings)</t>
        </is>
      </c>
      <c r="AI147" s="41" t="inlineStr">
        <is>
          <t>"FIVEの有する良質な動画広告プラットフォームの事業基盤や、動画広告における専門的な技術を活かすことで、当社グループのグローバルでの広告配信事業の成長・拡大の加速に寄与するものと判断し" (TDnet 적시공시) / "bolster both advertising platforms by leveraging FIVE's technology and resources specialized in video advertising" (LINE 보도자료) / "for the purpose of utilizing FIVE's technological capability and resources for video advertisement and enhancing the Group's video advertising for LINE services such as 'LINE Ads Platform'" (20-F FY2017)</t>
        </is>
      </c>
      <c r="AJ147" s="41" t="inlineStr">
        <is>
          <t>모바일 메신저 LINE 기반의 광고·커뮤니케이션(스티커)·콘텐츠(게임). 연결 매출 중 광고가 2016년 54,707백만엔(38.9%), 2017년 76,537백만엔(45.8%)으로 최대 매출원이다(20-F FY2017). 2016-06 퍼포먼스형 광고(LINE Ads Platform)를 본격 도입했다.</t>
        </is>
      </c>
      <c r="AK147" s="41" t="inlineStr">
        <is>
          <t>핵심</t>
        </is>
      </c>
      <c r="AL147" s="41" t="inlineStr">
        <is>
          <t>FIVE는 스마트폰용 동영상 광고 배급 플랫폼(애드 네트워크)으로, LINE의 최대 매출원인 광고, 특히 성장 중인 퍼포먼스 광고 플랫폼(LINE Ads Platform)과 같은 영역이다. 영업권도 'LINE business and portal' 부문에 전액 배분됐다. 그룹 정점 NAVER 기준으로도 광고(검색·디스플레이 광고)가 주력 사업이므로 핵심 영역이다.</t>
        </is>
      </c>
      <c r="AM147" s="41" t="inlineStr">
        <is>
          <t>JPY 256,089 million (LINE 연결, IFRS, 2016-12-31; 2017-12-31은 303,439 million)</t>
        </is>
      </c>
      <c r="AN147" s="41" t="inlineStr">
        <is>
          <t>6,370,635백만원 (NAVER 연결, K-IFRS, 2016-12-31, NAVER 2016 사업보고서)</t>
        </is>
      </c>
      <c r="AO147" s="41" t="inlineStr">
        <is>
          <t>계산: 2.13 (5,446백만엔 / LINE 2016-12-31 연결 총자산 256,089백만엔)</t>
        </is>
      </c>
      <c r="AP147" s="41" t="inlineStr">
        <is>
          <t>계산: 3.38 (5,446백만엔 / LINE 2016-12-31 연결 자본총계 161,023백만엔; 지배주주지분 160,834백만엔 기준이면 3.39)</t>
        </is>
      </c>
      <c r="AQ147" s="41" t="inlineStr">
        <is>
          <t>추정: JPY 1,095.9~1,194.9 billion (LINE 20-F FY2017 Item 9.A의 2017년 12월 도쿄증권거래소 월중 저가 4,595엔·고가 5,010엔 × 2017-12-31 발행주식 238,496,810주. 발표 직전 거래일 2017-12-01의 실제 종가는 상장폐지로 확보하지 못함. 11월 월중 범위 4,775~4,975엔을 쓰면 JPY 1,138.8~1,186.5 billion)</t>
        </is>
      </c>
      <c r="AR147" s="41" t="inlineStr">
        <is>
          <t>거래 금액: LINE 20-F FY2017 주석 29(총 대가 5,446백만엔). 총자산·자본: 20-F FY2017 Selected Financial Data(2016-12-31, IFRS 연결). 주요사항보고서 같은 공시 비율이 없어 직접 계산했다. 정점 총자산: NAVER 2016 사업보고서 요약연결재무정보(접수번호 20170331004699). 시가총액: 상장폐지 종목이라 일별 종가를 확보하지 못해 20-F FY2017 Item 9.A의 2017년 12월 TSE 월중 고가·저가와 2017-12-31 발행주식수(238,496,810주)로 범위를 추정했다.</t>
        </is>
      </c>
      <c r="AS147" s="41" t="inlineStr">
        <is>
          <t>TSE:3938</t>
        </is>
      </c>
      <c r="AT147" s="41" t="inlineStr">
        <is>
          <t>인수 주체 LINE Corporation이 거래 당시 도쿄증권거래소 1부(3938)와 NYSE(LN, ADS)에 상장돼 있었다(2020-12 상장폐지로 현재 가격 데이터 확보가 어려움). 정점 NAVER는 KRX:035420. 대상회사 FIVE는 비상장.</t>
        </is>
      </c>
      <c r="AU147" s="41" t="inlineStr">
        <is>
          <t>2017-12-04 TDnet 적시공시 '子会社の異動を伴う株式取得に関するお知らせ'와 LINE 보도자료(Business Wire 영문판은 미국 시간 2017-12-03 자). 공식 발표 전 인수설 보도는 찾지 못했다.</t>
        </is>
      </c>
      <c r="AV147" s="41" t="inlineStr">
        <is>
          <t>2014-10: 파이브㈜ 설립(2014-10-24, 대표 菅野圭介); 2014-11: 동영상 광고 네트워크 클로즈드 베타 배급 시작; 2015-03: GREE Ventures 운용 펀드·Donuts 대상 제3자배정 증자(금액 비공개); 2015-04: 'FIVE VIDEO NETWORK' 일반 공개, Donuts의 MixChannel에 프리미엄 동영상 광고 제공; 2016-06: LINE이 퍼포먼스형 광고(LINE Ads Platform) 본격 도입; 2017-12: 인수 발표 시점 FIVE는 앱 월간 이용자 2,800만 이상·웹 UU 3,200만 이상 도달, 미디어 파트너 1,800개 이상, 광고주 400개 이상, 자본금 163,960천엔이었고 LINE과 자본·인적·거래 관계가 없었다</t>
        </is>
      </c>
      <c r="AW147" s="41" t="inlineStr">
        <is>
          <t>2017-12-15: LINE이 FIVE 의결권 주식 100% 취득, 연결 종속회사 편입(총 대가 5,446백만엔, 영업권 4,996백만엔을 LINE business and portal 부문에 배분); 2017-12: 취득일~연말 FIVE가 그룹 매출 68백만엔 기여, 이익 4백만엔 감소; 2018-01-31: LINE 2017년 실적 발표 보도에서 FIVE 인수 언급과 '동영상 광고 외부 배급 강화' 방침; 2018-12-31: LINE(단체)이 FIVE의 영업채무에 33백만엔 한도 채무보증(2019-12-31에는 없음); 2018·2019: LINE 단체(일본 기준)가 관계회사주식평가손 3,329백만엔(2018)·8,779백만엔(2019) 계상(회사별 내역 미공시, FIVE 포함 여부 미확인); 2019-06-24: FIVE 본점을 시부야구 에비스니시 1-16-15에서 LINE 본사 소재지(신주쿠구 신주쿠 4-1-6)로 이전; 2019: FIVE 단체 매출 2,775,746천엔, 영업손실 569,101천엔, 순손실 400,679천엔, 순자산 -301,459천엔(자본잠식); 2020-03-23: LINE 이사회가 '경영 효율화 및 서비스 향상'을 목적으로 FIVE 흡수합병 결의(계약 2020-03-26, 간이·약식 합병); 2020-05-31: 합병 효력 발생, FIVE 해산(법인등기 폐쇄 사유발생 2020-06-01); 2021-03: LINE Corporation–Z Holdings 경영통합으로 LINE Corporation은 A Holdings가 되고 NAVER 지분법 계열로 전환(지침 제공 정보, 본 유닛에서 원문 미열람)</t>
        </is>
      </c>
      <c r="AX147" s="41" t="inlineStr">
        <is>
          <t>확인 안 됨 (LINE 20-F FY2017·FY2019 확인: 'No significant impairment losses were recognized for goodwill for the year ended December 31, 2017, 2018 and 2019'. FIVE 영업권 4,996백만엔은 대형 부문 CGU(LINE business and portal)에 배분돼 개별 손상이 드러나지 않는다. LINE 단체(일본 기준) 손익계산서에는 관계회사주식평가손 2018년 3,329백만엔, 2019년 8,779백만엔이 있으나(LINE 2019 유가증권보고서 개별재무제표, TDnet 2020-01-29 공시) 회사별 내역이 공시되지 않아 FIVE 주식 평가손 포함 여부는 확인하지 못했다. FIVE는 2019말 순자산 -301백만엔으로 취득 대가 5,446백만엔에 크게 못 미쳐 단체 장부상 평가손 가능성은 있으나 추정에 그친다. 2020-05 합병 소멸 이후는 해당 없음)</t>
        </is>
      </c>
      <c r="AY147" s="41" t="inlineStr">
        <is>
          <t>FIVE 영업권이 LINE 대형 현금창출단위에 묶이고, 단체 평가손은 회사별 내역 미공시</t>
        </is>
      </c>
      <c r="AZ147" s="41" t="inlineStr">
        <is>
          <t>미확인 (FY2015·FY2016 실적 공개 자료 미발견)</t>
        </is>
      </c>
      <c r="BA147" s="41" t="inlineStr">
        <is>
          <t>2017-12-15~2017-12-31(LINE 연결 기여분): 68백만엔; 2018: 미확인; 2019: 2,775,746천엔(단체, 일본 기준)</t>
        </is>
      </c>
      <c r="BB147" s="41" t="inlineStr">
        <is>
          <t>미확인 (FY2015·FY2016 실적 공개 자료 미발견)</t>
        </is>
      </c>
      <c r="BC147" s="41" t="inlineStr">
        <is>
          <t>2017-12-15~2017-12-31: 그룹 계속사업이익 4백만엔 감소(LINE 연결 기여분); 2018: 미확인; 2019: 영업손실 569,101천엔(경상손실 400,971천엔, 순손실 400,679천엔, 단체, 일본 기준)</t>
        </is>
      </c>
      <c r="BD147" s="41" t="inlineStr">
        <is>
          <t>2017 기여분: LINE 20-F FY2017 주석 29(IFRS, 연결 기여분, 12월 결산). 2019: LINE TDnet 2020-03-23 흡수합병 공시의 소멸회사 직전 사업연도 재무(파이브㈜ 단체, 일본 기준, 2019년 12월기). FIVE는 2020-05 합병으로 소멸해 이후 법인 실적이 없고, 승계 사업의 실적은 LINE·LY 공시에서 분리되지 않는다.</t>
        </is>
      </c>
      <c r="BE147" s="41" t="inlineStr">
        <is>
          <t>2018-01-31 LINE 2017년 통기 실적 발표 보도(ITmedia): "17年12月4日には、動画広告制作・配信のファイブ（東京都渋谷区）を買収。" "動画広告の外部配信も強化していく方針だ。" (기사 인용, 어닝콜 원문 미확인); 2017-12-04 LINE 보도자료: "LINE will be evaluating bringing the business to the global market, including Thailand, Taiwan, and Indonesia"</t>
        </is>
      </c>
      <c r="BF147" s="40" t="inlineStr">
        <is>
          <t>부분</t>
        </is>
      </c>
      <c r="BG147" s="40" t="inlineStr">
        <is>
          <t>2026-10-26</t>
        </is>
      </c>
    </row>
    <row r="148" ht="72" customHeight="1">
      <c r="A148" s="40" t="inlineStr">
        <is>
          <t>N041</t>
        </is>
      </c>
      <c r="B148" s="40" t="inlineStr">
        <is>
          <t>Naver</t>
        </is>
      </c>
      <c r="C148" s="40" t="inlineStr">
        <is>
          <t>2017-12-19</t>
        </is>
      </c>
      <c r="D148" s="41" t="inlineStr">
        <is>
          <t>Publishing Investing in Games Co.,Ltd.</t>
        </is>
      </c>
      <c r="E148" s="40" t="n">
        <v>144</v>
      </c>
      <c r="F148" s="40" t="inlineStr">
        <is>
          <t>False</t>
        </is>
      </c>
      <c r="G148" s="40" t="n"/>
      <c r="H148" s="40" t="inlineStr">
        <is>
          <t>MA②</t>
        </is>
      </c>
      <c r="I148" s="40" t="inlineStr">
        <is>
          <t>MA②</t>
        </is>
      </c>
      <c r="J148" s="40" t="inlineStr">
        <is>
          <t>같음</t>
        </is>
      </c>
      <c r="K148" s="40" t="inlineStr">
        <is>
          <t>있음</t>
        </is>
      </c>
      <c r="L148" s="40" t="inlineStr">
        <is>
          <t>일치</t>
        </is>
      </c>
      <c r="M148" s="40" t="inlineStr">
        <is>
          <t>편입 후</t>
        </is>
      </c>
      <c r="N148" s="40" t="inlineStr">
        <is>
          <t>Closed</t>
        </is>
      </c>
      <c r="O148" s="42" t="n">
        <v>1.94</v>
      </c>
      <c r="P148" s="41" t="inlineStr">
        <is>
          <t>LINE GAMES Corporation</t>
        </is>
      </c>
      <c r="Q148" s="41" t="inlineStr">
        <is>
          <t>-</t>
        </is>
      </c>
      <c r="R148" s="41" t="inlineStr">
        <is>
          <t>LINE GAMES Corporation agreed to acquire additional 28.8% stake in Publishing Investing in Games Co.,Ltd. from Jung, Hooseok and 3 other shareholders for KRW 2.1 billion on December 19, 2017. As per the terms of the transaction, 28,800 shares will be acquired at a price of KRW 72,917 per share. After transaction closing, LINE GAMES Corporation will hold 65,600 shares representing 65.6% stake in Publishing Investing in Games Co.,Ltd. The transaction is expected to close on December 22, 2017.</t>
        </is>
      </c>
      <c r="S148" s="41" t="inlineStr">
        <is>
          <t>Gaming &amp; Sport</t>
        </is>
      </c>
      <c r="T148" s="41" t="inlineStr">
        <is>
          <t>Game Development / Operating</t>
        </is>
      </c>
      <c r="U148" s="41" t="inlineStr">
        <is>
          <t>MA-1 그룹이 매수자</t>
        </is>
      </c>
      <c r="V148" s="41" t="inlineStr">
        <is>
          <t>추가지분</t>
        </is>
      </c>
      <c r="W148" s="41" t="inlineStr">
        <is>
          <t>MA② 기존 지분 확대</t>
        </is>
      </c>
      <c r="X148" s="41" t="n"/>
      <c r="Y148" s="40" t="inlineStr">
        <is>
          <t>False</t>
        </is>
      </c>
      <c r="Z148" s="41" t="inlineStr">
        <is>
          <t>MA② 기존 지분 확대</t>
        </is>
      </c>
      <c r="AA148" s="41" t="inlineStr">
        <is>
          <t>편입 후 (거래 당시 매수자 구 라인게임즈주식회사는 LINE Corporation의 100% 자회사, LINE은 NAVER 연결 종속회사 — 라인게임즈 2018 연결감사보고서 'LINE Corp.은 당기 중 … 49.48%로 낮아져(전기말 100%) 지배력을 상실', NAVER 2017 사업보고서 연결대상 종속회사에 라인게임즈·피그(100%) 기재. 대상 피그는 N037(2017-09-01) 이후 이미 라인게임즈 그룹의 종속회사. 2018-11-26 Lungo 증자로 라인게임즈 그룹이 LINE·NAVER 연결에서 빠짐)</t>
        </is>
      </c>
      <c r="AB148" s="41" t="inlineStr">
        <is>
          <t>완료 (2017-12-22)</t>
        </is>
      </c>
      <c r="AC148" s="41" t="inlineStr">
        <is>
          <t>2,100,009,600원 (보통주 28,800주 × 72,917원; 정후석 14,400주 1,050,004,800원·임호원 6,840주 498,752,280원·전준영 6,840주 498,752,280원·권우철 720주 52,500,240원)</t>
        </is>
      </c>
      <c r="AD148" s="41" t="inlineStr">
        <is>
          <t>원자료와 일치 (2,100,009,600원 ÷ 1,085.38원/달러[Yahoo Finance KRW=X 2017-12-19 종가] = USD 1.93백만; 원자료 1.94)</t>
        </is>
      </c>
      <c r="AE148" s="41" t="inlineStr">
        <is>
          <t>2017-12-19</t>
        </is>
      </c>
      <c r="AF148" s="41" t="inlineStr">
        <is>
          <t>기준 분류 유지(MA② 기존 지분 확대): 거래 전 그룹은 피그 의결권 지분 71.2%(구 라인게임즈 보통주 28.8%+RCPS 8.0%, 넥스트플로어 34.4%)로 이미 지배하고 있었고(N037에서 단계적 경영권 인수), 이 거래로 창업자 4인의 남은 보통주 28.8%를 사 100%(구 라인게임즈 65.6% + 넥스트플로어 34.4%)가 됐다. 공시상 취득목적 '계열회사에 대한 지분 확대'. 금액·주식수(28,800주)·단가·종결 후 65,600주(65.6%, RCPS 포함)는 원자료와 일치. 원자료 매도자 '-'는 '정후석 외 3인'(공시상 '임원(계열회사)')으로 확인, 원자료 설명란의 'Jung, Hooseok and 3 other shareholders'와 같다</t>
        </is>
      </c>
      <c r="AG148" s="41" t="inlineStr">
        <is>
          <t>[거래 간 관계] N037(2017-09-01, 28.8%)의 2단계이며 매도인 4인·주식수·단가(72,917원)가 같다. 두 행을 합치면 창업자 보통주 57.6% 전량 4,200,019,200원이고, 사이에 원자료 행이 없는 RCPS 8% 매입(704,000,000원, 2017-09-08)이 있다. 이 거래로 구 라인게임즈의 피그 투자주식 장부금액은 4,904,019천원(2017년말, 65.60%)이 됐다(라인게임즈 2018 별도감사보고서 전기말). [원자료 오류] 매도자 미기재; 대상회사 영문명 'Publishing Investing in Games Co.,Ltd.'는 DART상 주식회사 피그(01246946, 2023년 스튜디오발키리로 사명 변경). [편입 범위] 라인게임즈 그룹은 2018-11-26부터 LINE의 지분법 관계기업이 되어 피그도 NAVER 연결에서 빠졌다. [조사 한계] 피그 2015~2016 실적, 영업이익은 공시되지 않음(외부감사 비대상).</t>
        </is>
      </c>
      <c r="AH148" s="41" t="inlineStr">
        <is>
          <t>라인게임즈주식회사(구 라인게임즈; DART 고유번호 01246894; 2017-06-07 설립, LINE Corporation 100% 자회사 = NAVER 손자회사, 비상장). 2018-08-17 넥스트플로어에 흡수합병되어 소멸했고 존속법인 넥스트플로어(00984119)가 라인게임즈㈜로 사명 변경</t>
        </is>
      </c>
      <c r="AI148" s="41" t="inlineStr">
        <is>
          <t>"계열회사에 대한 지분 확대" (DART 공정거래법 공시 '특수관계인으로부터 주식의 취득', 2017-12-19)</t>
        </is>
      </c>
      <c r="AJ148" s="41" t="inlineStr">
        <is>
          <t>구 라인게임즈: '소프트웨어 개발업 및 모바일 게임 공급업'(라인게임즈 연결감사보고서 일반사항). 2017-07 넥스트플로어 51% 인수로 게임 개발·퍼블리싱 사업을 시작했고 2017 연결 영업수익 10,298백만원(게임수익 10,244백만원; 국내 6,900·일본 3,398백만원, 라인게임즈 2018 연결감사보고서 비교기), 2017 별도 매출 1,964백만원(2018-07-05 합병공시). 중간 지배회사 LINE: 2017 매출 ¥167,147백만 중 콘텐츠(주로 LINE Games·LINE PLAY 아이템) ¥40,144백만(24.0%) (LINE 20-F 2017)</t>
        </is>
      </c>
      <c r="AK148" s="41" t="inlineStr">
        <is>
          <t>인접</t>
        </is>
      </c>
      <c r="AL148" s="41" t="inlineStr">
        <is>
          <t>피그의 업종은 '소프트웨어 개발 자문 및 컨설팅'(라인게임즈 연결감사보고서), 보도상 '게임 컨설팅기업'(부산일보 2017-03-30)으로 게임 개발·퍼블리싱을 하는 인수 주체와 같은 게임 가치사슬의 지원 영역이라 인접으로 봤다(2020년 이후 '라스트오리진' 일본 서비스·개발로 핵심 영역에 가까워짐). 중간 지배회사 LINE 기준으로도 메신저 플랫폼 위 게임 사업에 붙은 인접 영역이고, 그룹 정점 NAVER(검색·광고·커머스) 기준으로는 비핵심이다.</t>
        </is>
      </c>
      <c r="AM148" s="41" t="inlineStr">
        <is>
          <t>미확인 (구 라인게임즈는 2017-06-07 설립되어 인수 직전 재무제표가 공시되지 않음). 참고: 2017-12-31 별도 자산총계 123,833백만원·자본총계 123,043백만원(2018-07-05 넥스트플로어 합병공시 '합병상대회사 최근 사업연도 재무내용'), 2017-12-31 연결 자산총계 153,798,101,402원(라인게임즈 2018 연결감사보고서 비교기)</t>
        </is>
      </c>
      <c r="AN148" s="41" t="inlineStr">
        <is>
          <t>6,370,635백만원 (NAVER 연결, 2016-12-31; NAVER 2017 사업보고서 요약연결재무정보)</t>
        </is>
      </c>
      <c r="AO148" s="41" t="inlineStr">
        <is>
          <t>계산: 1.70 (2,100,009,600원 ÷ 구 라인게임즈 별도 자산총계 123,833백만원, 2017-12-31 — 인수 직전 값이 없어 거래 후 첫 결산 값 사용) / 참고 NAVER 기준 0.033 (÷ NAVER 연결 총자산 6,370,635백만원, 2016-12-31)</t>
        </is>
      </c>
      <c r="AP148" s="41" t="inlineStr">
        <is>
          <t>계산: 1.71 (2,100,009,600원 ÷ 구 라인게임즈 별도 자본총계 123,043백만원, 2017-12-31) / 참고 NAVER 기준 0.051 (÷ NAVER 연결 자본총계 4,129,599백만원, 2016-12-31)</t>
        </is>
      </c>
      <c r="AQ148" s="41" t="inlineStr">
        <is>
          <t>계산: NAVER 28,347,903,940,000원 (발표 직전 거래일 2017-12-18 종가 860,000원[Yahoo Finance 035420.KS 분할조정 종가 172,000원 × 5; 2018-10 5:1 액면분할 전] × 발행주식 32,962,679주[NAVER 2017 사업보고서 '주식의 총수', 2017-12-31]). 100% 모회사 LINE(TSE:3938) 시가총액은 Yahoo Finance에 시세가 없어 미확인</t>
        </is>
      </c>
      <c r="AR148" s="41" t="inlineStr">
        <is>
          <t>인수 주체 규모: 구 라인게임즈 2017-12-31 별도 자산총계 123,833백만원·자본총계 123,043백만원(2018-07-05 합병공시)과 연결 자산총계 153,798,101,402원(라인게임즈 2018 연결감사보고서 비교기) — 설립 첫해라 직전 결산 없음, 거래 9일 뒤 결산 값. 그룹 정점: NAVER 2017 사업보고서 요약연결재무정보(2016-12-31 자산총계 6,370,635백만원, 자본총계 4,129,599백만원). 시가총액: Yahoo Finance 035420.KS 일별 종가(분할 소급 조정값 × 5). 거래금액은 NAVER 시가총액의 0.007%. 환율: Yahoo Finance KRW=X 2017-12-19 종가 1,085.38원.</t>
        </is>
      </c>
      <c r="AS148" s="41" t="inlineStr">
        <is>
          <t>TSE:3938</t>
        </is>
      </c>
      <c r="AT148" s="41" t="inlineStr">
        <is>
          <t>인수 주체 구 라인게임즈는 비상장이고 100% 모회사 LINE Corporation(TSE:3938, NYSE:LN ADS; 2020-12-29 상장폐지)이 가장 가까운 상장 지배회사. 그룹 정점 기준 대안은 KRX:035420(NAVER). 대상 피그는 비상장. 이미 지배하던 회사의 잔여 지분 매입이고 금액이 NAVER 시가총액의 0.007%라 이벤트 분석 실익은 낮다.</t>
        </is>
      </c>
      <c r="AU148" s="41" t="inlineStr">
        <is>
          <t>2017-12-19 DART 공정거래법 공시 '특수관계인으로부터 주식의 취득'(구 라인게임즈, 접수 20171219000366; 이사회 2017-12-19). 2017-12-27 피그 '최대주주등의주식보유변동'(20171227000533). 사전 보도는 찾지 못함</t>
        </is>
      </c>
      <c r="AV148" s="41" t="inlineStr">
        <is>
          <t>2017-03-30 이전: 넥스트플로어가 게임 컨설팅 기업 피그에 투자(부산일보 2017-03-30; 넥스트플로어 2017년말 34.40%); 2017-06-07: LINE이 100% 자회사 구 라인게임즈 설립; 2017-07-24: 구 라인게임즈가 넥스트플로어 51% 취득(LINE 20-F 2017; NAVER 사업보고서는 2017-07-06) → 피그가 NAVER 관계기업이 됨; 2017-09-01: 구 라인게임즈가 창업자 4인으로부터 보통주 28.8%를 2,100,009,600원에 취득(N037, 목적 '지배력 확보 목적 주식 매입') → 그룹 합산 63.2%, 종속회사 편입; 2017-09-08: 타케이시 켄지 RCPS 8.0% 704,000,000원 취득 → 71.2%; 2017-12-19 거래 직전 주주: 구 라인게임즈 보통주 28.80%+우선주 8.00%, 넥스트플로어 34.40%, 정후석 14.40%, 임호원 6.84%, 전준영 6.84%, 권우철 0.72%</t>
        </is>
      </c>
      <c r="AW148" s="41" t="inlineStr">
        <is>
          <t>2017-12-22: 남은 보통주 28.8% 취득 완료 → 구 라인게임즈 65.6% + 넥스트플로어 34.4% = 100%; 2017: 피그 매출 876,630천원, 당기순손실 917,431천원; 2018-08-17: 넥스트플로어가 구 라인게임즈를 흡수합병하고 라인게임즈로 사명 변경 → 라인게임즈가 피그 100% 단독 보유; 2018-08-28: 라인게임즈 피그 증자 1,500백만원 참여(18,750주, 주당 80,000원); 2018-11-26: Lungo Entertainment 1,250억원 증자로 LINE 지분 73.5%→49.5%, 라인게임즈 그룹(피그 포함) LINE·NAVER 연결 제외; 2019: 태국 PIG BKK Company Limited 설립(피그 49%, 약정상 지배; 2020년말 99.99%); 2019-10-25: 라인게임즈로부터 모바일 게임 판권 318백만원 양수; 2020-05: '라스트오리진' 일본 서비스 개시; 2020: 라인게임즈 별도 장부의 피그 투자주식 10,135,936천원 전액 손상; 2021-03-01: LINE–Z홀딩스 경영통합으로 라인게임즈 최대주주가 LY 계열 신 LINE으로 이동; 2022-11~12: 스마트조이로부터 '라스트오리진' 서비스·개발권 확보, 2022-12-20 서비스 이관 완료; 2023: 사명을 주식회사 스튜디오발키리로 변경; 2024-04-25: '라스트오리진' 게임사업을 ㈜밸로프에 2,500백만원에 영업양도; 2025-03-13: 라인게임즈에 흡수합병되어 소멸(2025-01-23 결의)</t>
        </is>
      </c>
      <c r="AX148" s="41" t="inlineStr">
        <is>
          <t>있음 (2020, 10,135,936천원: 라인게임즈 별도재무제표의 피그 투자주식 장부금액 전액 — 2019년말 10,135,936천원 → 2020년말 0, 라인게임즈 2020 감사보고서 종속기업투자 주석 '주식회사 피그 외 9개의 종속기업 및 관계기업 … 손상차손'). 연결: 피그 현금창출단위 영업권 4,574,946천원을 2020년 전액 손상(순자산 포함 장부가액 6,962,788천원 vs 회수가능가액 537,302천원, 라인게임즈 2020 연결감사보고서 영업권 손상 표; 같은 해 우주 2,216,395·미어캣게임즈 2,918,933천원과 합쳐 9,710,274천원). 그룹 정점 참고: NAVER는 2020년 라인게임즈 관계기업투자(피그 포함 그룹)에 손상 77,339,103천원 인식(NAVER 2020 사업보고서)</t>
        </is>
      </c>
      <c r="AY148" s="41" t="inlineStr">
        <is>
          <t>수집·검토 기록에 인수 뒤 손상이 적혀 있음</t>
        </is>
      </c>
      <c r="AZ148" s="41" t="inlineStr">
        <is>
          <t>미확인 (2015·2016 회계연도: 피그는 외부감사 비대상이고 2017년 전에는 NAVER 계열이 아니어서 공시 없음; 넥스트플로어 2016 감사보고서에도 피그 없음). 참고 인수 연도 2017: 876,630천원</t>
        </is>
      </c>
      <c r="BA148" s="41" t="inlineStr">
        <is>
          <t>2018: 655,103천원; 2019: 1,356,323천원; 최근 2024(스튜디오발키리): 1,570,512천원 (참고 2020: 1,786,622천원, 2023: 6,284,689천원; 2025-03-13 라인게임즈에 합병돼 소멸)</t>
        </is>
      </c>
      <c r="BB148" s="41" t="inlineStr">
        <is>
          <t>미확인 (영업이익 공시 없음). 참고 2017 당기순손실 -917,431천원 (넥스트플로어 2017 감사보고서는 -917,432천원)</t>
        </is>
      </c>
      <c r="BC148" s="41" t="inlineStr">
        <is>
          <t>미확인 (라인게임즈 연결감사보고서의 종속기업 요약재무정보는 영업이익을 싣지 않음). 참고 당기순손익 2018: -1,162,699천원; 2019: -2,097,014천원; 2024: -1,165,279천원 (2020: -8,180,672천원; 2024년말 자본총계 -12,549,697천원)</t>
        </is>
      </c>
      <c r="BD148" s="41" t="inlineStr">
        <is>
          <t>피그(2023년 스튜디오발키리로 사명 변경)의 자체 감사보고서는 DART에 없다. 2017은 넥스트플로어 2017 감사보고서(20180326000480)의 관계기업 요약재무정보와 라인게임즈 2018 연결감사보고서 비교기, 2018~2025는 라인게임즈 연결감사보고서 '주요 종속기업의 요약 재무정보'(피그 별도 기준, K-IFRS, 12월 결산)를 썼다. 이 표는 자산·부채·자본·영업수익·당기순손익만 공시한다. 2025는 합병일까지 영업수익 없음·순손실 -82,939천원.</t>
        </is>
      </c>
      <c r="BE148" s="41" t="inlineStr">
        <is>
          <t>피그를 직접 언급한 IR·어닝콜·실적발표는 찾지 못함. 인수 주체 계열 맥락: 2018-03-30 LINE 20-F 2017 "In June 2017, to further enhance our mobile game development and publishing capabilities, we established a wholly-owned subsidiary in Korea dedicated to game development and publishing called LINE Games Corporation"; 2019-03-29 LINE 20-F 2018: Lungo 증자 뒤 "LINE Games Corporation being accounted for as an associate under the equity method rather than as a consolidated subsidiary", 지배력 상실 이익 ¥15,300백만</t>
        </is>
      </c>
      <c r="BF148" s="40" t="inlineStr">
        <is>
          <t>부분</t>
        </is>
      </c>
      <c r="BG148" s="40" t="inlineStr">
        <is>
          <t>2026-10-26</t>
        </is>
      </c>
    </row>
    <row r="149" ht="72" customHeight="1">
      <c r="A149" s="40" t="inlineStr">
        <is>
          <t>N042</t>
        </is>
      </c>
      <c r="B149" s="40" t="inlineStr">
        <is>
          <t>Naver</t>
        </is>
      </c>
      <c r="C149" s="40" t="inlineStr">
        <is>
          <t>2018-06-08</t>
        </is>
      </c>
      <c r="D149" s="41" t="inlineStr">
        <is>
          <t>Company AI Co.,Ltd.</t>
        </is>
      </c>
      <c r="E149" s="40" t="n">
        <v>164</v>
      </c>
      <c r="F149" s="40" t="inlineStr">
        <is>
          <t>False</t>
        </is>
      </c>
      <c r="G149" s="40" t="n"/>
      <c r="H149" s="40" t="inlineStr">
        <is>
          <t>MA②</t>
        </is>
      </c>
      <c r="I149" s="40" t="inlineStr">
        <is>
          <t>MA②</t>
        </is>
      </c>
      <c r="J149" s="40" t="inlineStr">
        <is>
          <t>같음</t>
        </is>
      </c>
      <c r="K149" s="40" t="inlineStr">
        <is>
          <t>있음</t>
        </is>
      </c>
      <c r="L149" s="40" t="inlineStr">
        <is>
          <t>일치</t>
        </is>
      </c>
      <c r="M149" s="40" t="inlineStr">
        <is>
          <t>편입 후</t>
        </is>
      </c>
      <c r="N149" s="40" t="inlineStr">
        <is>
          <t>Closed</t>
        </is>
      </c>
      <c r="O149" s="42" t="n">
        <v>0.8090000000000001</v>
      </c>
      <c r="P149" s="41" t="inlineStr">
        <is>
          <t>NAVER Corporation (KOSE:A035420)</t>
        </is>
      </c>
      <c r="Q149" s="41" t="inlineStr">
        <is>
          <t>-</t>
        </is>
      </c>
      <c r="R149" s="41" t="inlineStr">
        <is>
          <t>NAVER Corporation (KOSE:A035420) acquired an additional 17.4% stake in Company AI Co.,Ltd. from Jihoon Kang and others for KRW 870 million on June 5, 2018. Under the terms of transaction, NAVER Corporation acquired 1740 shares at KRW 0.5 million each. NAVER Corporation acquired 1002 shares from Jihoon Kang. Upon completion, NAVER Corporation held 5650 shares in Company AI Co.,Ltd.</t>
        </is>
      </c>
      <c r="S149" s="41" t="inlineStr">
        <is>
          <t>Technology &amp; Infrastructure</t>
        </is>
      </c>
      <c r="T149" s="41" t="inlineStr">
        <is>
          <t>AI / Robotics</t>
        </is>
      </c>
      <c r="U149" s="41" t="inlineStr">
        <is>
          <t>MA-1 그룹이 매수자</t>
        </is>
      </c>
      <c r="V149" s="41" t="inlineStr">
        <is>
          <t>추가지분</t>
        </is>
      </c>
      <c r="W149" s="41" t="inlineStr">
        <is>
          <t>MA② 기존 지분 확대</t>
        </is>
      </c>
      <c r="X149" s="41" t="n"/>
      <c r="Y149" s="40" t="inlineStr">
        <is>
          <t>False</t>
        </is>
      </c>
      <c r="Z149" s="41" t="inlineStr">
        <is>
          <t>MA② 기존 지분 확대</t>
        </is>
      </c>
      <c r="AA149" s="41" t="inlineStr">
        <is>
          <t>편입 후 (매수자 NAVER㈜는 그룹 지배회사. 컴패니에이아이는 2017-06-05 NAVER가 39.10%를 취득하면서 기업집단 네이버에 계열편입되고 주주간 약정에 따라 NAVER 연결 종속기업이 됨: NAVER 2017 사업보고서 20180402004149 연결주석 (*4), 공정위 공시 20180531000986 계열편입일 2017-06-05)</t>
        </is>
      </c>
      <c r="AB149" s="41" t="inlineStr">
        <is>
          <t>완료 (2018-06-05 주식 변동일)</t>
        </is>
      </c>
      <c r="AC149" s="41" t="inlineStr">
        <is>
          <t>870,000,000원 (1,740주 × 주당 500,000원; 강지훈 대표 1,002주 501,000,000원 + 기타 주주 738주)</t>
        </is>
      </c>
      <c r="AD149" s="41" t="inlineStr">
        <is>
          <t>원자료와 일치 (870백만원 ÷ 1,070.29원/달러 = 0.813, 2018-06-05 Yahoo Finance KRW=X 종가 기준; 원자료 0.809)</t>
        </is>
      </c>
      <c r="AE149" s="41" t="inlineStr">
        <is>
          <t>2018-06-08</t>
        </is>
      </c>
      <c r="AF149" s="41" t="inlineStr">
        <is>
          <t>기준 분류 유지: NAVER는 2017-06-05 최초 취득(39.10%) 때부터 "주주간 약정에 의해 이사 전원을 선임할 수 있는 능력이 있으므로 지배력이 있는 것으로 판단"해 컴패니에이아이를 종속기업으로 연결했다(NAVER 2017 사업보고서 연결주석 (*4)). 따라서 이 거래(39.10%→56.50%)는 이미 지배하던 회사의 추가 지분 매입이며 '단계적 경영권 인수'가 아니다(경영권 획득 시점은 2017-06-05). 금액·상태는 원자료 설명란과 DART 공시가 일치.</t>
        </is>
      </c>
      <c r="AG149" s="41" t="inlineStr">
        <is>
          <t>같은 묶음의 N048(2019-06-05, +17.40%, 56.50%→73.90%, 8.7억원)·N056(2020-12-04, +8.70%, 91.30%→100%, 4.35억원)과 같은 대상의 단계적 잔여지분 매입 시리즈다. 묶음에 없는 단계가 2개 더 있다: ① 2017-06-05 최초 취득 39.10%(3,910주, 1,955백만원, 이때 지배력 획득) ② 2020-06-05 추가 취득 1,740주 8.7억원(공시 20200612000054는 변동 전후를 5,650→7,390주로 적어 2019년 값을 반복한 기재 오류로 보이며, 2020-12 공시의 변동 전 9,130주(91.30%)로 보아 실제로는 7,390→9,130주). 모든 단계가 주당 500,000원 동일 가격(자본금 10백만원, 발행주식 10,000주)이라 2017년 인수 때 사전 약정된 단계적 매수(풋·콜 등)로 추정되나 약정 원문은 미확인. 대상은 NAVER D2SF가 발굴한 AI 대화엔진 스타트업(2016-08-04 설립, 대표 강지훈)이며 매출 대부분이 NAVER 용역(2018년 매출 1,065백만원 중 937백만원이 NAVER 대상)이라 사실상 NAVER의 사내 연구조직 성격이다. 2020-12-17 주총 해산 결의, 2021년 청산. 거래 규모가 NAVER 연결 총자산의 0.01% 수준이라 주가 이벤트 분석에는 부적합. 빠진 항목: 대상 FY2016 실적(편입 전, 공시 없음), FY2020 실적(해산으로 2021년 연1회 공시 없음), 어닝콜 언급(검색했으나 없음).</t>
        </is>
      </c>
      <c r="AH149" s="41" t="inlineStr">
        <is>
          <t>NAVER㈜ (그룹 지배회사, KOSPI 상장)</t>
        </is>
      </c>
      <c r="AI149" s="41" t="inlineStr">
        <is>
          <t>"AI관련 초기 스타트업 투자" (NAVER 2018 사업보고서 타법인출자 현황 출자목적) / "머신러닝 기반의 대화형 커머스 전문 Chat Bot 개발사" (NAVER 2017 사업보고서 타법인출자 현황) / "클로바와 협업을 진행함과 동시에, Company AI의 독립 법인을 유지해 향후 독립적인 연구와 개발을 병행할 계획이다" (2017-07-07 최초 인수 보도, 바이라인네트워크). 2018-06 추가 매입 자체의 목적 문구는 공시에 없음</t>
        </is>
      </c>
      <c r="AJ149" s="41" t="inlineStr">
        <is>
          <t>NAVER 2017년 영업수익 4,678,469백만원(연결): 비즈니스플랫폼(검색·쇼핑 검색광고) 46.0%, 라인 및 기타플랫폼 37.3%, 광고 9.9%, IT플랫폼 4.7%, 콘텐츠서비스 2.2% (NAVER 2017 사업보고서 사업의 내용)</t>
        </is>
      </c>
      <c r="AK149" s="41" t="inlineStr">
        <is>
          <t>인접</t>
        </is>
      </c>
      <c r="AL149" s="41" t="inlineStr">
        <is>
          <t>대상은 대화엔진·자연어이해 기술을 연구하는 AI 소프트웨어 회사로, 그 기술은 NAVER·LINE의 AI 플랫폼 클로바에 탑재될 예정이었다(2017-07 보도). 인터넷 플랫폼(검색·광고)에 공급되는 기반 기술이므로 같은 가치사슬의 인접 영역이다. 대상 매출의 대부분이 NAVER 용역(2018년 88%)이라 외부 사업 확장보다 AI 연구 인력·기술의 내재화 성격. 인수 주체가 그룹 정점 NAVER이므로 그룹 기준도 동일.</t>
        </is>
      </c>
      <c r="AM149" s="41" t="inlineStr">
        <is>
          <t>8,019,252백만원 (NAVER 연결 자산총계, 2017-12-31; 주요사항보고서 없음)</t>
        </is>
      </c>
      <c r="AN149" s="41" t="inlineStr">
        <is>
          <t>acq_total_assets와 같음</t>
        </is>
      </c>
      <c r="AO149" s="41" t="inlineStr">
        <is>
          <t>계산: 0.011 (870백만원 ÷ NAVER 2017말 연결 자산총계 8,019,252백만원)</t>
        </is>
      </c>
      <c r="AP149" s="41" t="inlineStr">
        <is>
          <t>계산: 0.016 (870백만원 ÷ NAVER 2017말 연결 자본총계 5,305,186백만원; 지배기업 소유주지분 4,762,346백만원 기준이면 0.018)</t>
        </is>
      </c>
      <c r="AQ149" s="41" t="inlineStr">
        <is>
          <t>계산: 약 22조 4,146억원 (2018-06-07 종가 680,000원 × 발행주식 32,962,679주. Yahoo Finance 조정종가 136,000원에 2018-10 5:1 액면분할을 되돌려 ×5)</t>
        </is>
      </c>
      <c r="AR149" s="41" t="inlineStr">
        <is>
          <t>총자산·자본은 NAVER 2017 사업보고서(20180402004149) 요약연결재무정보. 시가총액 기준일은 공시일(2018-06-08) 직전 거래일 2018-06-07(06-06 현충일 휴장); 발행주식수는 2017 사업보고서의 32,962,679주, 분할 후 164,813,395주(=×5)는 2018 사업보고서(20190401004489)로 확인. 주가는 Yahoo Finance 035420.KS 일별 차트.</t>
        </is>
      </c>
      <c r="AS149" s="41" t="inlineStr">
        <is>
          <t>KRX:035420</t>
        </is>
      </c>
      <c r="AT149" s="41" t="inlineStr">
        <is>
          <t>인수 주체 NAVER㈜ 자체가 상장사. 대상 컴패니에이아이는 비상장(상장 종목 없음). 거래 규모가 시가총액 대비 0.004%라 주가 반응 분석의 의미는 거의 없음.</t>
        </is>
      </c>
      <c r="AU149" s="41" t="inlineStr">
        <is>
          <t>2018-06-08 DART 공정거래법 공시 '최대주주등의주식보유변동'(컴패니에이아이, 20180608000502)이 이 단계의 첫 공개. 사전 보도는 찾지 못함. 대상 인수 자체는 2017-07-07 NAVER 발표(언론 보도)로 처음 알려짐.</t>
        </is>
      </c>
      <c r="AV149" s="41" t="inlineStr">
        <is>
          <t>2016-08: 컴패니에이아이 설립(2016-08-04, 대표 강지훈—다음·카카오·피키캐스트 출신), NAVER 기술 스타트업 액셀러레이터 D2SF가 발굴·지원; 2017-06: NAVER가 3,910주(39.10%)를 1,955백만원(주당 500,000원)에 취득, 주주간 약정에 의한 이사 전원 선임권으로 연결 종속기업 편입, 기업집단 네이버 계열편입(2017-06-05); 2017-07: NAVER가 D2SF 발굴 스타트업의 첫 인수로 발표, 대화엔진 기술을 클로바에 탑재하고 독립 법인 유지 계획; 2017-12: FY2017 매출 568백만원, 영업손실 11백만원, 자본총계 -37백만원(자본잠식)</t>
        </is>
      </c>
      <c r="AW149" s="41" t="inlineStr">
        <is>
          <t>2018-06: NAVER 1,740주 추가 취득(39.10%→56.50%, 8.7억원, 이 거래); 2018-12: FY2018 매출 1,065백만원(NAVER 대상 937백만원), 영업손실 1백만원; 2019-06: 1,740주 추가 취득(→73.90%, 8.7억원, N048); 2019-12: FY2019 매출 970백만원, 영업손실 285백만원, 자본총계 -412백만원; 2020-06: 1,740주 추가 취득(→91.30%, 8.7억원, 묶음 밖); 2020-12: 잔여 870주 취득으로 100%(2020-12-04, 4.35억원, N056), 주주총회 해산 결의·청산인 선임(2020-12-17), NAVER 별도 장부가 0으로 감액; 2021: 청산 완료(NAVER 2021 사업보고서 '당기 중 청산되었습니다')</t>
        </is>
      </c>
      <c r="AX149" s="41" t="inlineStr">
        <is>
          <t>있음 (2020, NAVER 별도 타법인출자 현황에서 컴패니에이아이 평가손익 -5,000백만원: 2017~2020 총 취득원가 1,955+870+870+870+435=5,000백만원 전액 감액, 기말 장부가 '-'. 별도재무제표 종속기업투자 표도 장부금액 전기말 3,695,000천원 → 당기말 '-'. NAVER 2020 사업보고서 20210316001214. 같은 해 해산 결의(2020-12-17)가 있어 손상인지 청산 대비 감액인지는 공시상 구분되지 않음. 연결 기준 영업권 손상은 개별 공시 없음; 이 거래는 지배력 유지 중 추가 취득이라 연결상 자본거래로 영업권이 새로 생기지 않음. 2018·2019 사업보고서에는 원가 그대로 2,825백만원·3,695백만원)</t>
        </is>
      </c>
      <c r="AY149" s="41" t="inlineStr">
        <is>
          <t>수집·검토 기록에 인수 뒤 손상이 적혀 있음</t>
        </is>
      </c>
      <c r="AZ149" s="41" t="inlineStr">
        <is>
          <t>2016: 미확인 (편입 전, 공시 없음); 2017: 568백만원</t>
        </is>
      </c>
      <c r="BA149" s="41" t="inlineStr">
        <is>
          <t>2018: 1,065백만원; 2019: 970백만원; 2020: 미확인 (참고: NAVER 별도의 컴패니에이아이 대상 영업비용 2020년 1,510,095천원, 2019년 970,444천원); 2021: 청산</t>
        </is>
      </c>
      <c r="BB149" s="41" t="inlineStr">
        <is>
          <t>2016: 미확인; 2017: -11백만원 (당기순손실 17백만원)</t>
        </is>
      </c>
      <c r="BC149" s="41" t="inlineStr">
        <is>
          <t>2018: -1백만원 (당기순손실 10백만원); 2019: -285백만원 (당기순손실 293백만원); 2020: 미확인</t>
        </is>
      </c>
      <c r="BD149" s="41" t="inlineStr">
        <is>
          <t>컴패니에이아이 별도(단독) 실적, 12월 결산, 단위 백만원. 출처는 기업집단 네이버 소속회사 공정거래법 연1회 공시의 '회사 손익현황'(직전 사업연도): FY2017=20180531000986, FY2018=20190531001515, FY2019=20200601000492. NAVER 2017 사업보고서 타법인출자 현황의 FY2017 값(총자산 150, 순손익 -12)과 공정위 공시(총자산 148, 순손익 -17)가 소폭 다르며 공정위 공시 값을 택함(회사 자체 제출). FY2020은 해산·청산으로 2021년 연1회 공시가 없어 미확인. 2020 NAVER 영업비용 값은 NAVER 2020 사업보고서 별도재무제표 특수관계자 거래 표(천원).</t>
        </is>
      </c>
      <c r="BE149" s="41" t="inlineStr">
        <is>
          <t>확인 안 됨: NAVER 2018~2020 실적발표·보도자료에서 Company AI 언급을 찾지 못함(한국어 웹 검색 2회, NAVER 보도자료 1건 확인). 최초 인수 때 NAVER 측 설명은 2017-07-07 보도: "네이버 D2SF를 통해 스타트업 단계부터 직접 발굴, 지원을 거쳐 인수까지 이어진 첫 사례다" (바이라인네트워크)</t>
        </is>
      </c>
      <c r="BF149" s="40" t="inlineStr">
        <is>
          <t>부분</t>
        </is>
      </c>
      <c r="BG149" s="40" t="inlineStr">
        <is>
          <t>2026-10-31</t>
        </is>
      </c>
    </row>
    <row r="150" ht="72" customHeight="1">
      <c r="A150" s="40" t="inlineStr">
        <is>
          <t>N043</t>
        </is>
      </c>
      <c r="B150" s="40" t="inlineStr">
        <is>
          <t>Naver</t>
        </is>
      </c>
      <c r="C150" s="40" t="inlineStr">
        <is>
          <t>2018-06-18</t>
        </is>
      </c>
      <c r="D150" s="41" t="inlineStr">
        <is>
          <t>Heart It Co., Ltd.</t>
        </is>
      </c>
      <c r="E150" s="40" t="n">
        <v>145</v>
      </c>
      <c r="F150" s="40" t="inlineStr">
        <is>
          <t>False</t>
        </is>
      </c>
      <c r="G150" s="40" t="n"/>
      <c r="H150" s="40" t="inlineStr">
        <is>
          <t>MA①</t>
        </is>
      </c>
      <c r="I150" s="40" t="inlineStr">
        <is>
          <t>MA①</t>
        </is>
      </c>
      <c r="J150" s="40" t="inlineStr">
        <is>
          <t>같음</t>
        </is>
      </c>
      <c r="K150" s="40" t="inlineStr">
        <is>
          <t>있음</t>
        </is>
      </c>
      <c r="L150" s="40" t="inlineStr">
        <is>
          <t>일치</t>
        </is>
      </c>
      <c r="M150" s="40" t="inlineStr">
        <is>
          <t>편입 후</t>
        </is>
      </c>
      <c r="N150" s="40" t="inlineStr">
        <is>
          <t>Effective</t>
        </is>
      </c>
      <c r="O150" s="42" t="n">
        <v>1.89</v>
      </c>
      <c r="P150" s="41" t="inlineStr">
        <is>
          <t>SNOW Corp.</t>
        </is>
      </c>
      <c r="Q150" s="41" t="inlineStr">
        <is>
          <t>-</t>
        </is>
      </c>
      <c r="R150" s="41" t="inlineStr">
        <is>
          <t>Snow Corporation agreed to acquire Heart It Co., Ltd for KRW 2.1 billion on June 12, 2018. Under the terms, Snow Corporation will acquire 0.28 million shares of Heart It Co., Ltd. The consideration is paid in cash. Heart It Co., Ltd. (Korea) reported total assets of KRW 141 million, net assets of KRW 96 million, sales of KRW 540 million and net loss of current period of KRW 394 million as of December 31, 2017. The transaction has been resolved by the Board of Directors of Snow Corporation. The transaction is expected to be completed on June 21, 2018.</t>
        </is>
      </c>
      <c r="S150" s="41" t="inlineStr">
        <is>
          <t>Commerce &amp; Marketing</t>
        </is>
      </c>
      <c r="T150" s="41" t="inlineStr">
        <is>
          <t>Brand / Advertising / 
Marketing / IP Merchandising</t>
        </is>
      </c>
      <c r="U150" s="41" t="inlineStr">
        <is>
          <t>MA-1 그룹이 매수자</t>
        </is>
      </c>
      <c r="V150" s="41" t="inlineStr">
        <is>
          <t>지분율 미기재(대개 100%·사업양수)</t>
        </is>
      </c>
      <c r="W150" s="41" t="inlineStr">
        <is>
          <t>MA① 경영권 인수</t>
        </is>
      </c>
      <c r="X150" s="41" t="n"/>
      <c r="Y150" s="40" t="inlineStr">
        <is>
          <t>False</t>
        </is>
      </c>
      <c r="Z150" s="41" t="inlineStr">
        <is>
          <t>MA① 경영권 인수</t>
        </is>
      </c>
      <c r="AA150" s="41" t="inlineStr">
        <is>
          <t>편입 후 (매수자 스노우㈜는 NAVER의 연결 종속회사. 스노우 감사보고서 특수관계자 주석에 지배기업 '네이버' 기재, 접수번호 20200401001374)</t>
        </is>
      </c>
      <c r="AB150" s="41" t="inlineStr">
        <is>
          <t>완료 (취득예정일 2018-06-21. 실제 대금 지급일은 미확인. 스노우 2018 감사보고서에 '당기 중 신규로 취득', 공정위 계열편입일 2018-08-01)</t>
        </is>
      </c>
      <c r="AC150" s="41" t="inlineStr">
        <is>
          <t>2,087,200,000원 (구주 278,300주, 100%, 현금취득)</t>
        </is>
      </c>
      <c r="AD150" s="41" t="inlineStr">
        <is>
          <t>원자료와 일치 (계산: 2,087.2백만원 / 약 1,100원/USD(2018-06 중순) = 약 USD 1.9 million)</t>
        </is>
      </c>
      <c r="AE150" s="41" t="inlineStr">
        <is>
          <t>2018-06-12 (스노우 이사회 결의일; 공개 공시는 2018-06-18 DART 타법인주식및출자증권취득결정)</t>
        </is>
      </c>
      <c r="AF150" s="41" t="inlineStr">
        <is>
          <t>기준 분류 유지: 스노우가 하트잇 발행주식 전부(278,300주, 100%)를 현금 취득해 경영권을 처음 얻었다(스노우 타법인주식및출자증권취득결정 공시). 원자료 comment의 금액(KRW 2.1 billion), 대상회사 재무수치, 완료예정일 6/21은 공시와 일치한다.</t>
        </is>
      </c>
      <c r="AG150" s="41" t="inlineStr">
        <is>
          <t>묶음 내 다른 거래(N035, N036, N054, N063)와 직접 관계 없음. 대상회사 하트잇은 2015-06-17 설립된 패션 인플루언서 콘텐츠·커머스 플랫폼(공시상 '인플루언서 기반의 온라인 컨텐츠 및 커머스 플랫폼 서비스'). 인수 대가 외에 스노우가 2018년 1,400백만원(공시된 11월 900백만원 포함, 나머지 500백만원은 개별 공시를 찾지 못함), 2019년 2,000백만원을 증자 형태로 추가 투입해 투자 장부금액은 최대 5,487백만원이었고, 2019년 4,908백만원과 2020년 579백만원 손상으로 전액 상각됐다. 2020-12 하트잇 서비스 사업부문을 ㈜해브잇(스노우 지분 21.74%, 관계기업)에 1,300백만원에 양도하고 2021-01 해산 결의, 2021년 중 청산 완료. 해브잇의 나머지 주주는 확인하지 못했다. 이 거래만 다룬 언론 보도나 보도자료는 국문 웹 검색으로 찾지 못했다. 직전 2개년 영업이익은 공시에 당기순이익만 있어 미확인.</t>
        </is>
      </c>
      <c r="AH150" s="41" t="inlineStr">
        <is>
          <t>스노우㈜(NAVER의 비상장 연결 종속회사)</t>
        </is>
      </c>
      <c r="AI150" s="41" t="inlineStr">
        <is>
          <t>"전략적 협력을 위한 투자의 건" (스노우 타법인주식및출자증권취득결정, 공정거래법 공시)</t>
        </is>
      </c>
      <c r="AJ150" s="41" t="inlineStr">
        <is>
          <t>카메라·영상 커뮤니케이션 모바일 앱 'SNOW' 개발·운영(스노우 감사보고서의 종속기업 주요 영업활동 '모바일 앱 개발'). 2017년 영업수익 2,231,897,911원(별도).</t>
        </is>
      </c>
      <c r="AK150" s="41" t="inlineStr">
        <is>
          <t>인접</t>
        </is>
      </c>
      <c r="AL150" s="41" t="inlineStr">
        <is>
          <t>추정: 스노우는 젊은 이용자 중심의 카메라 앱을 운영했고, 하트잇은 인플루언서 데일리룩 콘텐츠와 패션 구매 링크를 제공하는 서비스여서 같은 고객군에 붙은 영역으로 본다(고객군 판단은 서비스 성격에 근거한 추정). 그룹 정점 NAVER 기준으로도 쇼핑·콘텐츠 플랫폼에 인접한 패션 커머스이므로 '인접'.</t>
        </is>
      </c>
      <c r="AM150" s="41" t="inlineStr">
        <is>
          <t>37,408,226,250원 (스노우 2017-12-31 별도 자산총계, 2017 감사보고서 20180326000860)</t>
        </is>
      </c>
      <c r="AN150" s="41" t="inlineStr">
        <is>
          <t>8,019,252백만원 (NAVER 2017-12-31 연결 자산총계, 2017 사업보고서 요약재무정보)</t>
        </is>
      </c>
      <c r="AO150" s="41" t="inlineStr">
        <is>
          <t>계산: 5.58 (2,087.2백만원 / 37,408.2백만원, 스노우 2017말 별도 총자산)</t>
        </is>
      </c>
      <c r="AP150" s="41" t="inlineStr">
        <is>
          <t>10.51</t>
        </is>
      </c>
      <c r="AQ150" s="41" t="inlineStr">
        <is>
          <t>계산: 22,744,248,510,000원 (NAVER 2018-06-15 실제 종가 690,000원 × 발행주식총수 32,962,679주. Yahoo 조정종가 138,000원에 2018-10 액면분할 5:1을 되돌려 계산, 주식수는 2017 사업보고서)</t>
        </is>
      </c>
      <c r="AR150" s="41" t="inlineStr">
        <is>
          <t>자기자본대비 10.51%는 스노우 공시값(자기자본 19,854,759,054원, 2017말 기준). 총자산은 스노우 2017 감사보고서 재무상태표의 자산총계(37,408,226,250원). 지배회사 총자산은 NAVER 2017 사업보고서(20180402004149). 시가총액은 공시일(2018-06-18) 직전 거래일인 2018-06-15 기준.</t>
        </is>
      </c>
      <c r="AS150" s="41" t="inlineStr">
        <is>
          <t>KRX:035420</t>
        </is>
      </c>
      <c r="AT150" s="41" t="inlineStr">
        <is>
          <t>인수 주체 스노우는 비상장이므로 상장 지배회사 NAVER를 쓴다. 대상회사 하트잇은 비상장. 거래 규모가 NAVER 시가총액의 약 0.01%라서 주가 반응 분석의 의미는 매우 작다.</t>
        </is>
      </c>
      <c r="AU150" s="41" t="inlineStr">
        <is>
          <t>2018-06-18 DART 스노우 '타법인주식및출자증권취득결정'(공정거래법 공시). 이보다 이른 보도는 찾지 못함</t>
        </is>
      </c>
      <c r="AV150" s="41" t="inlineStr">
        <is>
          <t>2015-06: 하트잇 설립(대표 서수아, 패션 인플루언서 데일리룩 큐레이션 플랫폼); 2015: 매출 9백만원, 순손실 47백만원; 2016: 매출 121백만원, 순손실 172백만원, 자본총계 -59백만원(자본잠식); 2017: 매출 540백만원, 순손실 394백만원; 2018-06-12: 스노우 이사회가 100% 취득 결의</t>
        </is>
      </c>
      <c r="AW150" s="41" t="inlineStr">
        <is>
          <t>2018-06-21: 취득 예정일(완료); 2018-07-31: 김창욱 스노우 대표가 하트잇 사내이사로 선임; 2018-08-01: 네이버 기업집단 계열 편입; 2018-11: 스노우 900백만원 증자(2018년 증자 합계 1,400백만원); 2018: 매출 2,152백만원, 영업손실 533백만원; 2019-04, 2019-10: 스노우 각 1,000백만원 증자; 2019-08: 서수아 대표가 스노우 투자사 어뮤즈의 CEO를 맡았다는 인터뷰 보도; 2019: 매출 667백만원, 영업손실 2,326백만원, 스노우가 투자주식 손상 4,908백만원 인식; 2020-05~11: 특수관계인에게서 자금 차입(스노우 대여금 800백만원); 2020-11-05: 서수아 대표 사임; 2020-12-09: 하트잇 서비스 사업부문을 ㈜해브잇에 1,300백만원에 양도하기로 결의(양도예정 12-29, '양도사업의 중단'); 2020: 스노우가 잔여 장부금액 579백만원 손상, 해브잇 지분 21.74% 취득(관계기업); 2021-01-26: 하트잇 주총 해산 결의; 2021: 청산 완료(스노우 2021 감사보고서); 2021: 해브잇 매출 1,583백만원, 순손실 799백만원</t>
        </is>
      </c>
      <c r="AX150" s="41" t="inlineStr">
        <is>
          <t>있음 (스노우 별도재무제표의 종속기업투자 손상: 2019년 4,907,842천원, 사유 '지속적인 영업손실 등으로 인하여 장부금액이 회수가능가액을 초과', 2019 감사보고서 20200401001374; 2020년 579,358천원, 2020 감사보고서 20210405003160. 누적 5,487,200천원으로 장부금액 전액 상각. NAVER 연결 기준 영업권 손상 여부는 금액이 작아 확인하지 않음)</t>
        </is>
      </c>
      <c r="AY150" s="41" t="inlineStr">
        <is>
          <t>수집·검토 기록에 인수 뒤 손상이 적혀 있음</t>
        </is>
      </c>
      <c r="AZ150" s="41" t="inlineStr">
        <is>
          <t>2016: 121백만원; 2017: 540백만원</t>
        </is>
      </c>
      <c r="BA150" s="41" t="inlineStr">
        <is>
          <t>2018: 2,152백만원; 2019: 667백만원; 2020: 미확인(2020-12 영업양도 후 2021 청산); 사업을 넘겨받은 ㈜해브잇 2021: 1,583,226천원</t>
        </is>
      </c>
      <c r="BB150" s="41" t="inlineStr">
        <is>
          <t>미확인 (공시에는 당기순이익만 있음: 2016: -172백만원; 2017: -394백만원)</t>
        </is>
      </c>
      <c r="BC150" s="41" t="inlineStr">
        <is>
          <t>2018: -533백만원; 2019: -2,326백만원; 2020: 미확인; 사업을 넘겨받은 ㈜해브잇 2021: 영업이익 미확인(당기순손실 -799,369천원)</t>
        </is>
      </c>
      <c r="BD150" s="41" t="inlineStr">
        <is>
          <t>인수 전: 스노우 취득결정 공시의 대상회사 요약재무(백만원, 12월 결산, 별도). 인수 후 2018, 2019: 하트잇 대규모기업집단현황공시의 '회사 손익현황'(직전 사업연도, 백만원, 별도; 20190531000887, 20200601000268). 이 값은 스노우 감사보고서 종속기업 요약재무와 일치(2018 매출 2,151,528천원, 순손실 532,718천원; 2019 매출 667,002천원, 순손실 2,329,913천원). 하트잇은 DART에 자체 감사보고서가 없음. 2021은 사업을 넘겨받은 해브잇의 요약재무(스노우 2021 감사보고서 20220411002391, 천원).</t>
        </is>
      </c>
      <c r="BE150" s="41" t="inlineStr">
        <is>
          <t>미확인 (거래 규모가 작아 NAVER 실적발표에서 언급될 가능성이 낮다고 보고 NAVER IR 자료는 열람하지 않음. 국문 웹 검색에서도 관련 언급을 찾지 못함)</t>
        </is>
      </c>
      <c r="BF150" s="40" t="inlineStr">
        <is>
          <t>완료</t>
        </is>
      </c>
      <c r="BG150" s="40" t="inlineStr">
        <is>
          <t>2026-10-31</t>
        </is>
      </c>
    </row>
    <row r="151" ht="72" customHeight="1">
      <c r="A151" s="40" t="inlineStr">
        <is>
          <t>N044</t>
        </is>
      </c>
      <c r="B151" s="40" t="inlineStr">
        <is>
          <t>Naver</t>
        </is>
      </c>
      <c r="C151" s="40" t="inlineStr">
        <is>
          <t>2018-06-27</t>
        </is>
      </c>
      <c r="D151" s="41" t="inlineStr">
        <is>
          <t>Line Friends Corporation</t>
        </is>
      </c>
      <c r="E151" s="40" t="n">
        <v>39</v>
      </c>
      <c r="F151" s="40" t="inlineStr">
        <is>
          <t>True</t>
        </is>
      </c>
      <c r="G151" s="40" t="n"/>
      <c r="H151" s="40" t="inlineStr">
        <is>
          <t>MA⑦</t>
        </is>
      </c>
      <c r="I151" s="40" t="inlineStr">
        <is>
          <t>MA④</t>
        </is>
      </c>
      <c r="J151" s="40" t="inlineStr">
        <is>
          <t>변경</t>
        </is>
      </c>
      <c r="K151" s="40" t="inlineStr">
        <is>
          <t>해당 없음</t>
        </is>
      </c>
      <c r="L151" s="40" t="inlineStr">
        <is>
          <t>일치</t>
        </is>
      </c>
      <c r="M151" s="40" t="inlineStr">
        <is>
          <t>편입 후</t>
        </is>
      </c>
      <c r="N151" s="40" t="inlineStr">
        <is>
          <t>Closed</t>
        </is>
      </c>
      <c r="O151" s="42" t="n">
        <v>60.51</v>
      </c>
      <c r="P151" s="41" t="inlineStr">
        <is>
          <t>-</t>
        </is>
      </c>
      <c r="Q151" s="41" t="inlineStr">
        <is>
          <t>A Holdings Corporation</t>
        </is>
      </c>
      <c r="R151" s="41" t="inlineStr">
        <is>
          <t>An unknown buyer acquired Line Friends Corporation from LINE Corporation for KRW 67.8 billion on June 25, 2018. The buyer acquired 0.09 million shares of Line Friends Corporation at KRW 0.8 million per share.</t>
        </is>
      </c>
      <c r="S151" s="41" t="inlineStr">
        <is>
          <t>Commerce &amp; Marketing</t>
        </is>
      </c>
      <c r="T151" s="41" t="inlineStr">
        <is>
          <t>Brand / Advertising / 
Marketing / IP Merchandising</t>
        </is>
      </c>
      <c r="U151" s="41" t="inlineStr">
        <is>
          <t>MA-5 매수자 미기재</t>
        </is>
      </c>
      <c r="V151" s="41" t="n"/>
      <c r="W151" s="41" t="inlineStr">
        <is>
          <t>MA⑦ 매수자 미기재</t>
        </is>
      </c>
      <c r="X151" s="41" t="n"/>
      <c r="Y151" s="40" t="inlineStr">
        <is>
          <t>False</t>
        </is>
      </c>
      <c r="Z151" s="41" t="inlineStr">
        <is>
          <t>MA④ 그룹 내부 재편</t>
        </is>
      </c>
      <c r="AA151" s="41" t="inlineStr">
        <is>
          <t>편입 후 (거래일 2018-06-25 당시 매도자 LINE Corporation은 NAVER의 연결 종속회사 — LINE 20-F 2018: 'As of December 31, 2018, NAVER Corporation owned approximately 72.8%'; 라인프렌즈(주) 2018 감사보고서 특수관계자 주석: 최상위 지배기업 네이버, 차상위 LINE. 매수자 LFG Holdings Limited는 LINE의 100% 자회사 — LINE 20-F 2018 종속기업 표 2017·2018년말 모두 100.0%. 2018-06-27 공시에서도 양측 모두 'NAVER 기업집단 해외 계열회사')</t>
        </is>
      </c>
      <c r="AB151" s="41" t="inlineStr">
        <is>
          <t>완료 (2018-06-25)</t>
        </is>
      </c>
      <c r="AC151" s="41" t="inlineStr">
        <is>
          <t>67,820,612,314원 (라인프렌즈(주) 보통주 85,000주=100%, 주당 797,890원; 공시상 원 거래금액 USD 61,160,260을 변동일 최초고시환율 1,108.90원/달러로 환산)</t>
        </is>
      </c>
      <c r="AD151" s="41" t="inlineStr">
        <is>
          <t>원자료와 일치 (원자료 60.51 vs 공시 원 거래금액 USD 61.16; 차이 1.1%)</t>
        </is>
      </c>
      <c r="AE151" s="41" t="inlineStr">
        <is>
          <t>2018-06-27</t>
        </is>
      </c>
      <c r="AF151" s="41" t="inlineStr">
        <is>
          <t>분류 수정 MA⑦ 매수자 미기재 → MA④ 그룹 내부 재편: 원자료에는 매수자가 비어 있으나 라인프렌즈(주)의 2018-06-27 '최대주주등의주식보유변동'(공정거래법 공시)에서 매수자가 LFG Holdings Limited(홍콩, LINE의 100% 자회사)로 확인된다. 매도자는 거래 당시 사명 LINE Corporation(원자료의 'A Holdings Corporation'은 2021-02-28 이후 사명). 매수자·매도자가 모두 그룹 계보 안에 있고 외부 대가 없이 LINE 그룹 안에서 라인프렌즈 사업의 지주회사를 바꾼 지분 이전이다. 금액(USD 61,160,260=67,820,612,314원)·날짜(2018-06-25)·주식수(85,000주, 주당 797,890원)는 원자료 comment(KRW 67.8 billion, 0.09 million shares, KRW 0.8 million per share)와 일치.</t>
        </is>
      </c>
      <c r="AG151" s="41" t="inlineStr">
        <is>
          <t>[거래 간 관계] N055(2020-11-27, LFG Holdings → LINE)는 이 거래를 되돌린 거래다. LFG Holdings가 유상감자로 라인프렌즈 주식 85,000주를 주주 LINE에 돌려줬고 공시 금액도 같은 USD 61,160,260이다. 두 행을 모두 M&amp;A로 세면 같은 지분이 그룹 안에서 왕복한 것을 이중 집계하게 되며, 둘 다 외부 자원 내재화가 아닌 내부 재편이다. [재편 맥락] 2018-05-24 라인프렌즈(주) 이사회가 자회사 LINE FRIENDS INC(미국)와 LINE Friends (Shanghai)를 LFG Holdings에 넘기기로 결의했고(상하이 지분 처분금액 3,465백만원), 한 달 뒤 LINE이 라인프렌즈(주) 자체를 LFG Holdings에 넘겼다. 이로써 홍콩 LFG Holdings가 한국·미국·중국 라인프렌즈 법인을 거느리는 지주회사가 됐다(라인프렌즈 2018 감사보고서). 이어 2018-10-29에는 라인프렌즈(주)의 홍콩지점도 자산양수도로 LFG Holdings에 넘어갔다(자산양도차익 1,190백만원, 같은 감사보고서 기타수익 주석). 이 재편의 목적을 설명한 LINE 적시공시·보도·20-F 서술은 찾지 못했다(LINE 20-F 2018·2019, EDGAR 전문검색 'LFG HOLDINGS' 4건 모두 종속기업 목록뿐, 한국어 보도 검색 0건). 라인프렌즈의 상하이 지분 양도 공시에 적힌 '경영효율성 제고'가 유일한 공식 목적 문구다. [원자료 오류] 매수자 미기재, 매도자 사명을 추출 시점 사명(A Holdings)으로 표기. [2018-12 이후 사정] 2020-12 경영통합 준비 과정에서 구조가 다시 바뀌어 라인프렌즈(주)가 해외 LINE Friends 법인들의 모회사가 되고 NAVER가 30%를 직접 취득했다(N055 notes 참조). LFG Holdings는 2021년 이후 IPX 감사보고서에 '기타 특수관계자'로만 나오며 존속·청산 여부는 미확인. [검토 추가] LINE의 2018-06-26 종가를 Wayback(닛케이 회사정보는 2018-06-17 다음 스냅샷 없음, kabutan·야후재팬 시세 페이지 2018년 6~7월 스냅샷 없음)으로 다시 찾았으나 얻지 못했다. [조사 한계] LFG Holdings 재무(총자산 등) 비공개. LINE의 발표 직전 거래일 종가는 무료 출처에서 얻지 못해 Wayback의 닛케이 2018-06-15 값만 참고로 적었다. LINE 有価証券報告書(EDINET)는 API 키가 필요해 열지 못했고 대신 같은 내용의 SEC 20-F를 봤다. [부분 사유] acq_total_assets(LFG Holdings 재무 비공개)와 LINE의 발표 직전 거래일 시가총액(일별 종가 무료 출처 없음, stooq는 봇 확인 페이지라 시도 중단)이 확인되지 않았다.</t>
        </is>
      </c>
      <c r="AH151" s="41" t="inlineStr">
        <is>
          <t>LFG Holdings Limited (홍콩 법인, LINE Corporation의 100% 자회사 = NAVER의 손자회사; LINE 20-F상 사업 'Character goods business'. 2019-11-30 현재 LINE 보유 126,747,879주)</t>
        </is>
      </c>
      <c r="AI151" s="41" t="inlineStr">
        <is>
          <t>공시된 목적 문구 없음 (2018-06-27 '최대주주등의주식보유변동' 공시는 목적 항목이 없는 서식) / 같은 재편의 앞 단계: "경영효율성 제고를 위한 지분 양도" (라인프렌즈(주)의 LINE Friends (Shanghai) 지분 LFG Holdings 양도, 2018-05-25 '특수관계인에대한주식의처분' 공시)</t>
        </is>
      </c>
      <c r="AJ151" s="41" t="inlineStr">
        <is>
          <t>LFG Holdings: 라인프렌즈 캐릭터 상품 사업 지주회사(LINE 20-F 2018 종속기업 표 업종 'Character goods business'). 중간 지배회사 LINE Corporation: 2017년 매출 ¥167,147백만 중 코어사업(광고·커뮤니케이션·콘텐츠) ¥149,156백만(89.2%), 전략사업 중 'LINE Friends'(캐릭터 상품) ¥12,299백만(7.4%) (LINE 20-F 2018 매출 구성표)</t>
        </is>
      </c>
      <c r="AK151" s="41" t="inlineStr">
        <is>
          <t>핵심</t>
        </is>
      </c>
      <c r="AL151" s="41" t="inlineStr">
        <is>
          <t>대상 라인프렌즈(주)는 LINE 캐릭터 상품 개발·제조·판매(직영매장·온라인·라이선스) 회사로, 인수 주체 LFG Holdings의 유일한 사업 영역과 같다. 중간 지배회사 LINE 기준으로는 메신저 스티커 캐릭터를 상품화하는 전략사업이라 '인접'. 그룹 정점 NAVER(검색·광고·커머스) 기준으로도 인접~비핵심이다. 다만 계열 내 지분 이동이어서 그룹 차원의 새 자원 내재화는 없다.</t>
        </is>
      </c>
      <c r="AM151" s="41" t="inlineStr">
        <is>
          <t>미확인 (LFG Holdings Limited는 홍콩 비상장 법인으로 재무 비공개). 참고: 중간 지배회사 LINE Corporation 연결 총자산 ¥303,439백만 (2017-12-31, IFRS, LINE 20-F 2018 선택재무정보)</t>
        </is>
      </c>
      <c r="AN151" s="41" t="inlineStr">
        <is>
          <t>8,019,251,559,914원 (NAVER 연결, 2017-12-31; NAVER 2017 사업보고서 요약연결재무정보 8,019,252백만원, 2018-06-25 NAVER 공시의 '최근 사업연도말 자산총액'과 동일)</t>
        </is>
      </c>
      <c r="AO151" s="41" t="inlineStr">
        <is>
          <t>계산: 0.85 (67,820,612,314원 ÷ NAVER 연결 총자산 8,019,251,559,914원, 2017-12-31) / 참고 LINE 기준 2.21 (¥6,706백만[USD 61,160,260 × 109.643엔/달러, 2018-06-25 Yahoo 종가 환율] ÷ LINE 연결 총자산 ¥303,439백만, 2017-12-31)</t>
        </is>
      </c>
      <c r="AP151" s="41" t="inlineStr">
        <is>
          <t>계산: 1.28 (67,820,612,314원 ÷ NAVER 연결 자본총계 5,305,186백만원, 2017-12-31) / 참고 LINE 기준 3.53 (¥6,706백만 ÷ LINE 연결 자본총계 ¥189,977백만, 2017-12-31)</t>
        </is>
      </c>
      <c r="AQ151" s="41" t="inlineStr">
        <is>
          <t>계산: NAVER 24,227,569,065,000원 (발표 직전 거래일 2018-06-26 종가 735,000원[Yahoo Finance 액면분할 조정 종가 147,000원 × 5; 2018-10-11 5:1 분할 전] × 발행주식 32,962,679주[2018-03-31, NAVER 1분기보고서]) / 참고 추정: LINE 약 ¥1,038,089백만 (2018-06-15 종가 ¥4,325 × 보통주 240,020,642주; 닛케이 회사정보 2018-06-17 Wayback 스냅샷 — 발표 직전 거래일 값이 아님)</t>
        </is>
      </c>
      <c r="AR151" s="41" t="inlineStr">
        <is>
          <t>NAVER: 2017 사업보고서 요약연결재무정보(총자산 8,019,252백만원, 자본총계 5,305,186백만원), 2018 1분기보고서 발행주식수, Yahoo Finance 035420.KS 일별 종가(분할 조정). LINE: 20-F 2018 선택재무정보(2017-12-31 총자산 ¥303,439백만, 자본총계 ¥189,977백만), 닛케이 2018-06-17 Wayback 스냅샷(시가총액). 엔화 환산은 Yahoo JPY=X 2018-06-25 종가 109.643. 인수 주체 LFG Holdings 자체 규모는 비공개.</t>
        </is>
      </c>
      <c r="AS151" s="41" t="inlineStr">
        <is>
          <t>TSE:3938</t>
        </is>
      </c>
      <c r="AT151" s="41" t="inlineStr">
        <is>
          <t>인수 주체 LFG Holdings는 비상장이고 가장 가까운 상장 지배회사는 LINE Corporation(TSE:3938, NYSE:LN ADS; 2020-12-29 상장폐지). 그룹 정점 기준 대안은 KRX:035420(NAVER). 대상 라인프렌즈(주)는 비상장. 단, 외부 대가가 없는 계열 내 지분 이동이고 LINE 적시공시·보도가 확인되지 않아 이벤트 분석 실익은 낮다.</t>
        </is>
      </c>
      <c r="AU151" s="41" t="inlineStr">
        <is>
          <t>2018-06-27 라인프렌즈(주) DART 공정거래법 공시 '최대주주등의주식보유변동'(접수 20180627000237). 사전 보도와 LINE의 적시공시는 찾지 못함. 같은 재편의 첫 공개 흔적은 2018-05-25 라인프렌즈의 LINE Friends (Shanghai) 지분 LFG Holdings 양도 공시</t>
        </is>
      </c>
      <c r="AV151" s="41" t="inlineStr">
        <is>
          <t>2015-01-30: 라인프렌즈(주) 설립(캐릭터 상품 개발·제조·판매), 주주 LINE Corp. 100%; 2015(11개월): 매출 341억원, 영업손실 97억원; 2016: 매출 781억원, 영업이익 72억원으로 흑자 전환; 2017: 매출 919억원, 영업손실 73억원, LINE 연결 'LINE Friends' 매출 ¥12,299백만(+31.1%), LINE Friends 매장 37개(2016년말 26개); 2017-03-10: LINE이 보통주 60,000주 유상증자 600억원 납입(발행주식 20,000주 → 80,000주); 2017: 미국 LINE FRIENDS INC·LINE Friends (Shanghai)를 라인프렌즈(주) 100% 자회사로 신규 설립, 2017-09-29 이사회 결의로 마크티(옛 엘아이제이브이) 51%를 4,999,995,198원에 취득(목적 '신규사업 역량강화'); 2017-12-31 이전: 홍콩 LFG HOLDINGS LIMITED가 이미 LINE 100% 자회사(LINE 20-F 2018); 2018-01-24: LINE 주주배정 유상증자 50억원(5,000주) 결의 → 발행주식 85,000주(이 거래에서 이전된 주식 수); 2018-05-24: 라인프렌즈 이사회, 미국 LINE FRIENDS INC(처분손실 34.04억원)·LINE Friends (Shanghai)(처분금액 34.65억원, 처분이익 14.02억원) 지분을 LFG Holdings에 전량 처분 결의(목적 '경영효율성 제고'); 2018-06-25: LINE → LFG Holdings 라인프렌즈(주) 85,000주(100%) 이전, USD 61,160,260(이 거래)</t>
        </is>
      </c>
      <c r="AW151" s="41" t="inlineStr">
        <is>
          <t>2018: 라인프렌즈 매출 1,420억원(+54.6%), 영업이익 91억원, 캐릭터 라이선스 로열티 수익 380억원, 지배기업 LFG Holdings와 캐릭터 사용계약; 2018-10-29: 라인프렌즈 홍콩지점을 자산양수도 계약으로 LFG Holdings에 양도(자산양도차익 1,190백만원) — 같은 재편의 마지막 단계; LINE 연결 'LINE Friends' 매출 ¥19,579백만, 매장 42개; 2019: 매출 1,303억원, 영업손실 58억원; 2019-11-30: LFG Holdings는 LINE 100%(126,747,879주), 라인프렌즈 85,000주 보유(LINE–Z홀딩스 경영통합계약 부속서); 2019-12-23: LINE–Z홀딩스 경영통합 최종계약; 2020-07-29: NAVER 이사회, 라인프렌즈 유상증자 850억원 참여 결의; 2020-11-27: LFG Holdings 유상감자로 라인프렌즈 100%가 LINE으로 복귀(N055) — 이 거래가 되돌려짐; 2020-12-28: LINE이 라인프렌즈 주식을 LINE Split Preparation Corp.에 현물출자(JPY 6,740,048,286); 2020-12-29: 라인프렌즈가 일본·상하이·대만·미국 LINE Friends 법인 100%를 599억원에 취득(목적 '지배구조 개선을 통한 해외사업 효율성 제고'); 2020-12-31: NAVER가 제3자배정 850억원으로 30% 취득(LINE Split Prep 70%); 2020: 매출 718억원, 영업손실 180억원, 순손실 441억원, 국내 매장 유형·사용권자산 손상 226억원; 2021-03-01: LINE–Z홀딩스 경영통합 완료, 라인프렌즈는 NAVER 연결에서 제외되고 신 LINE(Z홀딩스 자회사) 70%·NAVER 30%(관계기업) 구조로; 2021: 결산월 3월로 변경; 2021-12-31: NAVER가 보유 30% 지분 114.7억원 손상; 2022-02-21: 사명 IPX 발표(2022-03 변경); 2023-05-31·2023-10-07: Kaisis Holdings L.P.가 의결권 우선주 56,988주(1,200억원) 인수, 지분 25.48% → LINE 52.16%·NAVER 22.36%; 2023-10-01: LY 그룹 재편으로 LINE Corporation(신)이 해외 회사 지분을 제외한 사업을 Z홀딩스(같은 날 LY Corporation으로 사명 변경)에 흡수분할로 넘기고, 해외 자회사 지분을 보유하는 중간지주회사 Z Intermediate Global Corporation으로 사명 변경(Z홀딩스 2023-07-12 공시; IPX 2024-01-08 공시에 반영); 2024-10-01: IPX 리테일·물류 부문 물적분할(라인프렌즈스퀘어); 2025: NAVER 보유 IPX 지분 121.2억원 손상; FY2025.4~2026.3: IPX 연결 매출 1,707억원, 영업손실 194억원; 대표이사 김성훈은 2015 설립 때부터 현재까지 유지(임원의변동 공시 2018-05-02~2023-07-28, 이후 교체 공시 없음)</t>
        </is>
      </c>
      <c r="AX151" s="41" t="inlineStr">
        <is>
          <t>확인 안 됨 — 그룹 내부 이전이라 영업권·투자주식 재평가가 생기지 않았고, LFG Holdings·LINE 개별 장부의 라인프렌즈 투자주식 손상 여부는 비공개(LINE 20-F 2018: 2016~2018년 영업권 중요 손상 없음, 2018년말 'Friends business' CGU 영업권 ¥740백만). 관련 참고: 라인프렌즈 자체가 2020년 국내 매장 유형·사용권자산 손상 22,603백만원 인식(2020 감사보고서); NAVER가 2020-12 직접 취득한 30% 지분(N055 후속)은 2021년 11,473백만원, 2025년 12,117백만원 손상(NAVER 2021·2025 사업보고서 연결주석 관계기업 변동표)</t>
        </is>
      </c>
      <c r="AY151" s="41" t="inlineStr">
        <is>
          <t>동일지배 합병·그룹 내 이전으로 새 영업권·투자주식 평가가 생기지 않음</t>
        </is>
      </c>
      <c r="AZ151" s="41" t="inlineStr">
        <is>
          <t>2016: 781억원 (78,130,776,360원); 2017: 919억원 (91,853,411,199원)</t>
        </is>
      </c>
      <c r="BA151" s="41" t="inlineStr">
        <is>
          <t>2018: 1,420억원 (142,045,808,653원); 2019: 1,303억원 (130,305,799,634원); 최근 FY2025.4~2026.3(IPX): 별도 691억원 (69,134,897,117원) / 연결 1,707억원 (170,668,902,708원)</t>
        </is>
      </c>
      <c r="BB151" s="41" t="inlineStr">
        <is>
          <t>2016: 72억원 (7,229,303,212원); 2017: -73억원 (-7,253,861,946원)</t>
        </is>
      </c>
      <c r="BC151" s="41" t="inlineStr">
        <is>
          <t>2018: 91억원 (9,051,633,904원); 2019: -58억원 (-5,839,839,325원); 최근 FY2025.4~2026.3(IPX): 별도 -337억원 (-33,652,081,358원) / 연결 -194억원 (-19,434,342,043원)</t>
        </is>
      </c>
      <c r="BD151" s="41" t="inlineStr">
        <is>
          <t>라인프렌즈(주)(현 아이피엑스 주식회사) 감사보고서, K-IFRS. 2020년까지는 연결 작성 면제로 별도만 공시(12월 결산), 2021년 3월 결산으로 바꾸면서 2021.1~3 3개월 경과기간을 두었고 FY2021.3부터 연결(해외 LINE Friends 법인 포함)도 공시. 2018~2019 별도 수치에는 2018-05 LFG로 넘어간 미국·상하이 법인이 빠져 있어 2017 이전과 범위가 다르다. 그룹 차원 참고: LINE 연결 'LINE Friends' 매출 2016 ¥9,383백만, 2017 ¥12,299백만, 2018 ¥19,579백만, 2019 ¥19,189백만(LINE 20-F, IFRS).</t>
        </is>
      </c>
      <c r="BE151" s="41" t="inlineStr">
        <is>
          <t>2019-03-29 LINE 20-F 2018: LINE Friends 매출 +59.2%는 "primarily due to increases in sales of official LINE merchandise at our retail stores"; 2020-03-27 LINE 20-F 2019: "our LINE Friends business has been adversely affected by the outbreak of the virus in China and Korea"; LFG Holdings로의 지분 이전 자체를 다룬 IR·어닝콜 언급은 찾지 못함</t>
        </is>
      </c>
      <c r="BF151" s="40" t="inlineStr">
        <is>
          <t>부분</t>
        </is>
      </c>
      <c r="BG151" s="40" t="inlineStr">
        <is>
          <t>2026-10-26</t>
        </is>
      </c>
    </row>
    <row r="152" ht="72" customHeight="1">
      <c r="A152" s="40" t="inlineStr">
        <is>
          <t>N045</t>
        </is>
      </c>
      <c r="B152" s="40" t="inlineStr">
        <is>
          <t>Naver</t>
        </is>
      </c>
      <c r="C152" s="40" t="inlineStr">
        <is>
          <t>2018-11-09</t>
        </is>
      </c>
      <c r="D152" s="41" t="inlineStr">
        <is>
          <t>Two Logistics Centers in Vietnam</t>
        </is>
      </c>
      <c r="E152" s="40" t="n">
        <v>43</v>
      </c>
      <c r="F152" s="40" t="inlineStr">
        <is>
          <t>True</t>
        </is>
      </c>
      <c r="G152" s="40" t="n"/>
      <c r="H152" s="40" t="inlineStr">
        <is>
          <t>MA①</t>
        </is>
      </c>
      <c r="I152" s="40" t="inlineStr">
        <is>
          <t>MA③</t>
        </is>
      </c>
      <c r="J152" s="40" t="inlineStr">
        <is>
          <t>변경</t>
        </is>
      </c>
      <c r="K152" s="40" t="inlineStr">
        <is>
          <t>없음 (확인)</t>
        </is>
      </c>
      <c r="L152" s="40" t="inlineStr">
        <is>
          <t>일치</t>
        </is>
      </c>
      <c r="M152" s="40" t="inlineStr">
        <is>
          <t>지분법 합작 계열</t>
        </is>
      </c>
      <c r="N152" s="40" t="inlineStr">
        <is>
          <t>Closed</t>
        </is>
      </c>
      <c r="O152" s="42" t="n">
        <v>46.92</v>
      </c>
      <c r="P152" s="41" t="inlineStr">
        <is>
          <t>NAVER Corporation (KOSE:A035420); Mirae Asset Financial Group</t>
        </is>
      </c>
      <c r="Q152" s="41" t="inlineStr">
        <is>
          <t>-</t>
        </is>
      </c>
      <c r="R152" s="41" t="inlineStr">
        <is>
          <t>Mirae Asset Financial Group and NAVER Corporation (KOSE:A035420) acquired two logistics centers in Vietnam for KRW 53 billion on November 9, 2018. The two companies acquired the logistics centers in Yen Phong Industrial Park, located near Hanoi, through their 50:50 joint venture Mirae Asset-Naver Asia Growth Fund. Of the total amount, KRW 30 billion will be funded by the JV while the rest will be taken care of by the Vietnamese unit of Shinhan Investment through refinancing and tenant deposits. Ernst &amp; Young, Korea acted as accountant to the buyers.</t>
        </is>
      </c>
      <c r="S152" s="41" t="inlineStr">
        <is>
          <t>Logistics &amp; Space Infrastructure</t>
        </is>
      </c>
      <c r="T152" s="41" t="inlineStr">
        <is>
          <t>Logistics / Fulfillment / Warehouse</t>
        </is>
      </c>
      <c r="U152" s="41" t="inlineStr">
        <is>
          <t>MA-1 그룹이 매수자</t>
        </is>
      </c>
      <c r="V152" s="41" t="inlineStr">
        <is>
          <t>지분율 미기재(대개 100%·사업양수)</t>
        </is>
      </c>
      <c r="W152" s="41" t="inlineStr">
        <is>
          <t>MA① 경영권 인수</t>
        </is>
      </c>
      <c r="X152" s="41" t="n"/>
      <c r="Y152" s="40" t="inlineStr">
        <is>
          <t>False</t>
        </is>
      </c>
      <c r="Z152" s="41" t="inlineStr">
        <is>
          <t>MA③ 소수지분 매입</t>
        </is>
      </c>
      <c r="AA152" s="41" t="inlineStr">
        <is>
          <t>지분법 합작 계열 (LY 계열 정의와는 다른 경우: 매수 주체 미래에셋-네이버 Asia Growth 펀드는 거래 당시와 이후 계속 NAVER의 관계기업(지분법)이며 연결 종속회사가 된 적 없음. NAVER 2018 사업보고서 연결주석 관계기업 목록에 'MIRAE ASSET-NAVER ASIA GROWTH INVESTMENT'(싱가포르, 지분율 40.00%)와 '미래에셋-네이버 Asia Growth Fund'(16.67%, *7 약정상 유의적 영향력) 기재, 접수번호 20190401004489)</t>
        </is>
      </c>
      <c r="AB152" s="41" t="inlineStr">
        <is>
          <t>완료 (2018-11-09 인수 보도 기준; 정확한 잔금일은 미확인)</t>
        </is>
      </c>
      <c r="AC152" s="41" t="inlineStr">
        <is>
          <t>KRW 53,000,000,000 (530억원 총 인수가; 이 중 300억원은 합작 펀드 출자, 나머지 230억원은 신한금융투자 베트남 법인의 리파이낸싱·임차보증금)</t>
        </is>
      </c>
      <c r="AD152" s="41" t="inlineStr">
        <is>
          <t>원자료와 일치 (보도 환산 USD 47.01 million vs 원자료 46.92)</t>
        </is>
      </c>
      <c r="AE152" s="41" t="inlineStr">
        <is>
          <t>2018-11-09</t>
        </is>
      </c>
      <c r="AF152" s="41" t="inlineStr">
        <is>
          <t>분류 수정: MA① 경영권 인수 → MA③ 소수지분 매입. 근거: 실제 매수자는 NAVER가 아니라 미래에셋과 NAVER의 50:50 합작 펀드(Mirae Asset-Naver Asia Growth Fund, 운용 미래에셋캐피탈)이며, NAVER는 이 펀드를 관계기업(지분법)으로 처리한다(NAVER 2018 연결주석: 싱가포르 투자법인 지분율 40.00%, 별도 타법인출자현황 50.00%). 따라서 NAVER가 물류센터에 대해 경영권을 얻은 거래가 아니라 펀드를 통한 간접 소수 지분(실질 40~50%) 취득이다. 펀드를 그룹 계보 밖으로 보면 MA⑥ 외부자 간 거래로 볼 여지도 있으나, 원자료와 보도가 NAVER를 공동 매수자로 기재하고 NAVER가 지분법 손익으로 성과를 인식하므로 MA③으로 둔다(검수 시 확인 요망). 금액·상태는 원자료 유지. NAVER 몫 실투자액은 추정: 300억원×40~50% = 120억~150억원.</t>
        </is>
      </c>
      <c r="AG152" s="41" t="inlineStr">
        <is>
          <t>NV-K2 묶음의 다른 거래(N042·N048·N056 Company AI)와 무관한 단독 거래. 원자료 sellers '-': 매도자는 VIR·Viet Nam News·KED Global 어디에도 기재 없음. 원자료 설명란의 매수 구조(50:50 JV, 300억원 JV 부담, 나머지 신한금융투자 베트남 법인 리파이낸싱·임차보증금)는 VIR·Viet Nam News 2018-11-12 보도와 일치. 국내 원 보도(2018-11-09, 사진 출처 THE INVESTOR)는 원문을 찾지 못해 베트남 매체 재인용으로 대신함. KOTRA 해외시장뉴스(2022-04-29)는 이 인수를 '2019년'으로 적었으나 2018-11 동시대 보도를 따름. 대상 특정: KED Global 2018-12-27은 대상을 'two distribution centers in Logis Valley'(입주사 삼성전자·CJ, 기대수익률 연 8.5%)로 보도했고, NAVER FY2019 사업보고서 주석은 싱가포르 투자법인의 종속기업으로 LogisValley BacNinh Joint Stock Company를 처음 기재(FY2018 보고서에는 관계기업의 종속기업 표 자체가 없음). 따라서 2018 인수 물류센터 보유 법인은 LogisValley BacNinh로 보는 것이 유력하나 계약서·공시로 직접 확인한 것은 아님(추정). 2020년 같은 싱가포르 법인이 박닌 LogisValley 허브의 냉장창고(LogisValley Vina 지분 일부, USD 37 million)를 추가 취득했으며 이는 별개 거래. 펀드 구조: 한국 PEF(미래에셋-네이버 Asia Growth Fund, NAVER 연결주석 지분율 16.67%)가 싱가포르 법인을 종속기업으로 두고, NAVER는 싱가포르 법인 지분 40.00%(연결주석; 타법인출자현황은 50.00%로 표기)를 직접 보유. 대상 물류센터·보유 법인의 재무는 베트남 비상장 법인이라 DART·공개 자료 없음. DealStreetAsia 기사 본문은 유료라 제목만 확인. collect_status 부분: 대상 실적(target_rev/op 4열), acq_total_assets(인수 직전), earnings_call_note 미확인.</t>
        </is>
      </c>
      <c r="AH152" s="41" t="inlineStr">
        <is>
          <t>Mirae Asset-Naver Asia Growth Fund (미래에셋–NAVER 50:50 합작 펀드, 운용 미래에셋캐피탈; NAVER 관계기업·지분법). 실제 투자 법인은 싱가포르 MIRAE ASSET-NAVER ASIA GROWTH INVESTMENT PTE. LTD.로 보는 것이 유력함: NAVER FY2019 사업보고서(20200330004603) 주석에 이 싱가포르 법인의 종속기업으로 'LogisValley BacNinh Joint Stock Company'가 기재(2020 LogisValley Vina 거래 이전 시점)되고, KED Global(2018-12-27)이 이 거래 대상을 'two distribution centers in Logis Valley'로 보도. 2018년 매수 계약 당사자 법인명 자체를 적은 문서는 찾지 못함</t>
        </is>
      </c>
      <c r="AI152" s="41" t="inlineStr">
        <is>
          <t>"they forecast the fast-growing Vietnamese economy would develop as a logistics hub" (언론 보도, VIR 2018-11-12, 업계 관계자 인용) / 펀드 투자 대상: "동남아나 인도 등 성장성이 높은 국가에서 전자 상거래, 인터넷 플랫폼, 헬스 케어, 소비재 등" (언론 보도, 한경비즈니스 2018-08-07)</t>
        </is>
      </c>
      <c r="AJ152" s="41" t="inlineStr">
        <is>
          <t>매수 펀드: 동남아·인도 성장기업 투자(전자상거래·인터넷 플랫폼·헬스케어·소비재), 2018-08 Grab에 USD 150 million 투자. 지배회사 NAVER: 2018 연결 매출 중 비즈니스플랫폼 44.3%, 라인 및 기타플랫폼 36.8%, IT플랫폼 6.4%, 콘텐츠서비스 2.3%, 나머지 광고(NAVER 2018 사업보고서)</t>
        </is>
      </c>
      <c r="AK152" s="41" t="inlineStr">
        <is>
          <t>비핵심</t>
        </is>
      </c>
      <c r="AL152" s="41" t="inlineStr">
        <is>
          <t>대상은 베트남 산업단지 내 물류센터(임대형 부동산)로, 매수 펀드의 공표 투자 영역(성장기업 지분 투자)에도, NAVER의 2018년 주력(검색광고 중심 비즈니스플랫폼, LINE 등 플랫폼)에도 속하지 않는 물류 인프라 부동산 투자다. 그룹 정점 NAVER 기준으로도 2018년 당시 베트남 커머스·물류 사업이 없어 비핵심(이커머스 물류와의 간접 연관만 있음).</t>
        </is>
      </c>
      <c r="AM152" s="41" t="inlineStr">
        <is>
          <t>미확인 (매수 펀드는 2018년 설정이라 인수 직전 결산 없음). 참고: 싱가포르 MIRAE ASSET-NAVER ASIA GROWTH INVESTMENT 2018-12-31 총자산 190,113백만원·당기순손익 -5,138백만원, 한국 PEF(미래에셋 네이버 아시아 그로쓰 사모투자 합자회사) 총자산 118,002백만원 (NAVER 2018 사업보고서 타법인출자현황, 인수 후 시점)</t>
        </is>
      </c>
      <c r="AN152" s="41" t="inlineStr">
        <is>
          <t>NAVER 연결 총자산 8,019,252백만원 (2017-12-31, NAVER 2018 사업보고서 요약연결재무정보)</t>
        </is>
      </c>
      <c r="AO152" s="41" t="inlineStr">
        <is>
          <t>계산: 0.66 (530억원 / NAVER 2017말 연결 총자산 8,019,252백만원). NAVER 실질 부담(추정 120억~150억원) 기준 0.15~0.19</t>
        </is>
      </c>
      <c r="AP152" s="41" t="inlineStr">
        <is>
          <t>계산: 1.00 (530억원 / NAVER 2017말 연결 자본총계 5,305,186백만원)</t>
        </is>
      </c>
      <c r="AQ152" s="41" t="inlineStr">
        <is>
          <t>계산: 19,200,760,517,500원 (NAVER 2018-11-08 종가 116,500원 × 발행주식총수 164,813,395주; 2018-10 5:1 액면분할 이후라 Yahoo 종가가 당시 실제 종가)</t>
        </is>
      </c>
      <c r="AR152" s="41" t="inlineStr">
        <is>
          <t>공시 비율 없음(NAVER의 DART 공시 대상 거래가 아님). 분모는 NAVER 2018 사업보고서(20190401004489) 요약연결재무정보의 2017-12-31 연결 자산·자본총계. 시가총액은 Yahoo Finance 035420.KS 2018-11-08 종가와 NAVER 2018 사업보고서 주식총수(발행주식의 총수 164,813,395주). 거래 금액은 2018-11-12 VIR·Viet Nam News 보도.</t>
        </is>
      </c>
      <c r="AS152" s="41" t="inlineStr">
        <is>
          <t>KRX:035420</t>
        </is>
      </c>
      <c r="AT152" s="41" t="inlineStr">
        <is>
          <t>매수 펀드는 비상장이므로 공동 출자자이자 원자료 매수자인 상장사 NAVER를 씀. 대상(물류센터·보유 법인)은 비상장이라 대상 종목 없음. 공식 공시가 없고 업계 보도뿐이며 거래 규모가 시가총액의 0.3% 수준이라 이벤트 효과 식별력은 낮음.</t>
        </is>
      </c>
      <c r="AU152" s="41" t="inlineStr">
        <is>
          <t>2018-11-09: 국내 언론의 업계 관계자 인용 보도(원문 미확인; VIR·Viet Nam News 2018-11-12가 'said industry sources on Friday'로 재인용, 사진 출처 THE INVESTOR). DealStreetAsia 2018-11-12 'Mirae-Naver fund in $47m logistics deal'. NAVER의 DART 공시는 없음(2018-01~2019-04 공시 목록 확인).</t>
        </is>
      </c>
      <c r="AV152" s="41" t="inlineStr">
        <is>
          <t>2017-06: NAVER, 미래에셋대우 지분 7.11%(5,000.5억원) 취득 — '사업관련 전략적 파트너쉽'; 2018-03: 미래에셋·NAVER 50:50 출자로 2,000억원 규모 아시아 스타트업 펀드(미래에셋-네이버 Asia Growth Fund) 설정, NAVER 이사회 2018-03-27 '미래에셋-네이버 Asia Growth Fund 투자' 가결; 2018-08: 펀드가 Grab에 USD 150 million 투자 결정(운용 미래에셋캐피탈); 2018-08-30: NAVER, 싱가포르 MIRAE ASSET-NAVER ASIA GROWTH INVESTMENT에 최초 출자(70,884백만원, 별도 지분율 50%)</t>
        </is>
      </c>
      <c r="AW152" s="41" t="inlineStr">
        <is>
          <t>2018-11: 펀드가 하노이 인근 옌퐁 산업단지 물류센터 2곳 530억원에 인수; 2018-12: NAVER 연결주석상 싱가포르 투자법인 지분율 40%, 장부 76,158백만원(관계기업); 2019-12: NAVER FY2019 주석에 싱가포르 투자법인의 종속기업으로 LogisValley BacNinh Joint Stock Company 처음 기재, 투자법인 장부 205,600,678천원(당기 취득 124,230,514천원); 2020-09~10: 같은 싱가포르 투자법인이 신한금융투자 베트남 법인과 함께 박닌 LogisValley Vina 지분 일부 인수(VinCommerce 전용 냉장창고, USD 37 million; 신한은행 등 USD 18.4 million 대출); 2020-12: NAVER 주석에 싱가포르 투자법인의 종속기업으로 LogisValley BacNinh Joint Stock Company 기재, 투자법인 장부 240,052백만원; 2022-04: KOTRA, 이 펀드의 옌퐁 물류센터(530억원) 인수를 베트남 콜드체인 사례로 소개; 2024-12: 싱가포르 투자법인(40%) 장부 361,279백만원, 종속기업 LogisValley BacNinh Company Limited·LogisValley Vina Co., Ltd.; 2025-12: 장부 323,160백만원(당기 취득/처분/환급 -31,378백만원), LogisValley 두 법인 계속 기재 — 매각·청산 기록 확인 못 함</t>
        </is>
      </c>
      <c r="AX152" s="41" t="inlineStr">
        <is>
          <t>확인 안 됨 (NAVER 연결주석 '관계기업 및 공동기업 지분법 평가 내역'에서 MIRAE ASSET-NAVER ASIA GROWTH INVESTMENT 행의 '손상' 열이 FY2018~FY2025 8개 연도 모두 '-' 또는 0: FY2018 20190401004489, FY2019 20200330004603, FY2020 20210316001214, FY2021 20220304000687, FY2022 20230314001049, FY2023 20240318000844(손상 0), FY2024 20250318000645, FY2025 20260313001021. 물류센터·보유 법인(LogisValley BacNinh) 단위 손상은 해당 법인 재무 비공개로 미확인)</t>
        </is>
      </c>
      <c r="AY152" s="41" t="inlineStr">
        <is>
          <t>NAVER 관계기업 변동표 FY2018~2025 손상 열 '-'</t>
        </is>
      </c>
      <c r="AZ152" s="41" t="inlineStr">
        <is>
          <t>미확인</t>
        </is>
      </c>
      <c r="BA152" s="41" t="inlineStr">
        <is>
          <t>미확인</t>
        </is>
      </c>
      <c r="BB152" s="41" t="inlineStr">
        <is>
          <t>미확인</t>
        </is>
      </c>
      <c r="BC152" s="41" t="inlineStr">
        <is>
          <t>미확인</t>
        </is>
      </c>
      <c r="BD152" s="41" t="inlineStr">
        <is>
          <t>대상은 베트남 비상장 법인(추정 LogisValley BacNinh)이 보유한 물류센터 2곳으로, DART·공개 웹에서 재무를 찾지 못함. NAVER 주석에는 상위 펀드(싱가포르 투자법인) 단위 지분법 손익만 있고 물류센터 단위 실적은 없음. 참고: 싱가포르 투자법인 지분법 이익 중 NAVER 지분해당액 2020 4,557백만원, 2024 -7,650백만원, 2025 1,863백만원(Grab 등 다른 투자 포함, 대상 실적 아님).</t>
        </is>
      </c>
      <c r="BE152" s="41" t="inlineStr">
        <is>
          <t>미확인 (수집 단계의 국문·영문 웹 검색에 더해, 검토 단계에서 '네이버 컨퍼런스콜 미래에셋 아시아그로쓰펀드 지분법 이익' 국문 검색과 'Naver earnings call Asia Growth fund Vietnam logistics' 영문 검색을 추가로 했으나 NAVER 실적발표·어닝콜에서 이 물류센터 투자를 언급한 자료를 찾지 못함. NAVER IR 실적 PDF·스크립트 원문은 열지 않음)</t>
        </is>
      </c>
      <c r="BF152" s="40" t="inlineStr">
        <is>
          <t>부분</t>
        </is>
      </c>
      <c r="BG152" s="40" t="inlineStr">
        <is>
          <t>2026-10-31</t>
        </is>
      </c>
    </row>
    <row r="153" ht="72" customHeight="1">
      <c r="A153" s="40" t="inlineStr">
        <is>
          <t>N046</t>
        </is>
      </c>
      <c r="B153" s="40" t="inlineStr">
        <is>
          <t>Naver</t>
        </is>
      </c>
      <c r="C153" s="40" t="inlineStr">
        <is>
          <t>2019-03-13</t>
        </is>
      </c>
      <c r="D153" s="41" t="inlineStr">
        <is>
          <t>PayPay Asset Management Co., Ltd.</t>
        </is>
      </c>
      <c r="E153" s="40" t="n">
        <v>109</v>
      </c>
      <c r="F153" s="40" t="inlineStr">
        <is>
          <t>False</t>
        </is>
      </c>
      <c r="G153" s="40" t="n"/>
      <c r="H153" s="40" t="inlineStr">
        <is>
          <t>MA②</t>
        </is>
      </c>
      <c r="I153" s="40" t="inlineStr">
        <is>
          <t>MA②</t>
        </is>
      </c>
      <c r="J153" s="40" t="inlineStr">
        <is>
          <t>같음</t>
        </is>
      </c>
      <c r="K153" s="40" t="inlineStr">
        <is>
          <t>식별 불가</t>
        </is>
      </c>
      <c r="L153" s="40" t="inlineStr">
        <is>
          <t>일치</t>
        </is>
      </c>
      <c r="M153" s="40" t="inlineStr">
        <is>
          <t>편입 전</t>
        </is>
      </c>
      <c r="N153" s="40" t="inlineStr">
        <is>
          <t>Closed</t>
        </is>
      </c>
      <c r="O153" s="42" t="n">
        <v>7.65</v>
      </c>
      <c r="P153" s="41" t="inlineStr">
        <is>
          <t>LY Corporation (TSE:4689)</t>
        </is>
      </c>
      <c r="Q153" s="41" t="inlineStr">
        <is>
          <t>ASTMAX Co., Ltd. (TSE:7162)</t>
        </is>
      </c>
      <c r="R153" s="41" t="inlineStr">
        <is>
          <t>Yahoo Japan Corporation (TSE:4689) agreed to acquire additional 16.7% stake in Astmax Asset Management, Inc. from ASTMAX Co., Ltd. (JASDAQ:7162) for approximately ¥850 million on March 13, 2019. Under the terms of the transaction, Yahoo Japan Corporation will acquire 0.012 million shares of Astmax Asset Management, Inc for ¥71700 per share. Post completion of the transaction, Yahoo Japan Corporation will hold 50.1% stake in Astmax Asset Management, Inc. As of March 31, 2018, Astmax Asset Management, Inc. reported net assets of ¥793 million, revenue of ¥2.01 billion, total assets ¥1.14 billion, operating profit of ¥221 million and net income of ¥152 million. The transaction is expected to complete on April 1, 2019.</t>
        </is>
      </c>
      <c r="S153" s="41" t="inlineStr">
        <is>
          <t>Finance &amp; Investment</t>
        </is>
      </c>
      <c r="T153" s="41" t="inlineStr">
        <is>
          <t>Fintech / Payments / Digital Financial Services</t>
        </is>
      </c>
      <c r="U153" s="41" t="inlineStr">
        <is>
          <t>MA-1 그룹이 매수자</t>
        </is>
      </c>
      <c r="V153" s="41" t="inlineStr">
        <is>
          <t>추가지분</t>
        </is>
      </c>
      <c r="W153" s="41" t="inlineStr">
        <is>
          <t>MA② 기존 지분 확대</t>
        </is>
      </c>
      <c r="X153" s="41" t="inlineStr">
        <is>
          <t>Yahoo Japan 편입 전</t>
        </is>
      </c>
      <c r="Y153" s="40" t="inlineStr">
        <is>
          <t>False</t>
        </is>
      </c>
      <c r="Z153" s="41" t="inlineStr">
        <is>
          <t>MA② 기존 지분 확대</t>
        </is>
      </c>
      <c r="AA153" s="41" t="inlineStr">
        <is>
          <t>편입 전 (2019-03-13 발표·2019-04-01 완료 당시 매수자 ヤフー㈱는 ソフトバンクグループジャパン(35.6%)·ソフトバンク㈱(11.9%)가 대주주인 소프트뱅크 그룹 상장사로 NAVER와 무관. 이 거래로 연결자회사가 된 ASTAM(→PayPayアセットマネジメント)은 2021-03-01 Z Holdings–LINE 경영통합 이후 2025-09 사업 종료까지 A홀딩스(소프트뱅크·NAVER 50:50) 산하 LY 계열 = '지분법 합작 계열'(NAVER는 A홀딩스를 지분법 처리). NAVER 연결 종속회사였던 적은 없음)</t>
        </is>
      </c>
      <c r="AB153" s="41" t="inlineStr">
        <is>
          <t>완료 (2019-04-01)</t>
        </is>
      </c>
      <c r="AC153" s="41" t="inlineStr">
        <is>
          <t>851,652千円 (ASTAM 11,878株=16.7% × 71,700円; 아스트맥스 적시공시 2019-03-13 '合計 851 百万円', 有価証券報告書 第7期 '譲渡価格 851,652千円')</t>
        </is>
      </c>
      <c r="AD153" s="41" t="inlineStr">
        <is>
          <t>원자료와 일치 (계산: 851.652百万円 ÷ 111.23円/USD(2019-03-13, Fed H.10) = 7.66백만 달러; 원자료 7.65)</t>
        </is>
      </c>
      <c r="AE153" s="41" t="inlineStr">
        <is>
          <t>2019-03-13</t>
        </is>
      </c>
      <c r="AF153" s="41" t="inlineStr">
        <is>
          <t>기준 분류 유지(MA②) — 단계적 경영권 인수: ヤフー는 2016-10-03 33.4%(지분법 관계회사, N032)를 보유하다가 이 거래로 50.1%가 되어 경영권(연결자회사)을 처음 얻음. 2016년 계약의 콜옵션(같은 단가 71,700円)을 발동조건 미달 상태에서 조기 행사한 형태. 금액·상태·지분율은 원자료와 일치(설명란의 '0.012 million shares'=11,878株). 설명란의 'As of March 31, 2018 … net assets ¥793m, revenue ¥2.01bn, total assets ¥1.14bn, operating profit ¥221m, net income ¥152m'은 공시(793/2,010/1,141/221/152百万円)와 일치.</t>
        </is>
      </c>
      <c r="AG153" s="41" t="inlineStr">
        <is>
          <t>묶음 내 관계: N032(2016-08-08, 33.4%)와 같은 주주간계약의 2단계 — 두 단계 합계 50.1%·2,555百万円. 편입 전 거래. 조기 행사 배경: 콜옵션 조건(협동사업 규모가 제1양도 시 ASTAM 기존 사업 규모에 도달)은 미달이었으나 개인투자자용 사업 성과·사업방침 공유를 이유로 '前倒し' 합의. 매도자 아스트맥스는 연결 특별이익 약 922百万円(매각익 약 644 + 옵션부채 소멸 약 278) 예상, 이후 2022-08 잔여 49.9%도 AM-One에 매각해 자산운용에서 이탈. 인수 후 성과: 연결 직후부터 이익이 급감(2019/3期 経常利益 204 → 2020/3期 営業利益 18 → 2021/3期 △196 → 2022/3期 △281百万円), 2024/3期까지 5기 연속 최종적자, 2025-09 사업 종료 — ヤフー 계열의 연결 보유 기간 약 6.5년. 이벤트 분석 주의: ヤフー는 TDnet 공시를 내지 않았고 아스트맥스 공시가 15:00이라 이벤트일 2019-03-14(7162 +9.1%). 조사 한계: N032와 같음(ZF 승계일, Ａ種 의결권 유무, 해산·청산 여부 미확인).</t>
        </is>
      </c>
      <c r="AH153" s="41" t="inlineStr">
        <is>
          <t>ヤフー株式会社 (Yahoo Japan Corporation; 東証1部 상장, 대주주 ソフトバンクグループジャパン 35.6%·ソフトバンク 11.9% (2018-12-31) — 2019-10 Zホールディングス㈱로 상호 변경, 현 LINEヤフー㈱, 같은 법인)</t>
        </is>
      </c>
      <c r="AI153" s="41" t="inlineStr">
        <is>
          <t>"両社は、こうした協働による新たな事業展開において、一定の事業成果が得られていること…を確認し、両社による ASTAM 社への出資比率の変更を前倒しの上実行し、今後の協働事業展開をさらに積極的に推進することを合意" (アストマックス 적시공시 2019-03-13) / "一定の条件をクリアすれば将来的には50.1%まで出資比率を伸ばし、連結子会社化することを予定" (ヤフー 보도자료 2016-08-08; 2019년 ヤフー 측 공시·보도자료는 찾지 못함)</t>
        </is>
      </c>
      <c r="AJ153" s="41" t="inlineStr">
        <is>
          <t>인터넷 광고·e커머스 — 2018/3期(IFRS) 연결 매출 897,185百万円 중 外部収益 メディア事業 286,914 / コマース事業 590,457 / その他 19,814百万円 (有価証券報告書 第23期). 금융 자회사(ワイジェイFX·ワイジェイカード, 2018-02 연결된 ジャパンネット銀行)는 コマース事業에 포함</t>
        </is>
      </c>
      <c r="AK153" s="41" t="inlineStr">
        <is>
          <t>인접</t>
        </is>
      </c>
      <c r="AL153" s="41" t="inlineStr">
        <is>
          <t>대상은 투자신탁위탁·투자운용업. 2019년 ヤフー는 FX·신용카드·인터넷은행을 연결자회사로 둔 금융 클러스터를 커머스 세그먼트 안에 운영 중이었고 ASTAM도 이미 33.4% 관계회사여서, 같은 금융 가치사슬·같은 고객군(EC·결제 이용자)에 붙은 영역 → 인접(2016년 N032 때는 첫 진입이라 비핵심으로 판정). 그룹 정점 기준: 거래 당시 NAVER와 무관(편입 전).</t>
        </is>
      </c>
      <c r="AM153" s="41" t="inlineStr">
        <is>
          <t>2,516,633百万円 (2018-03-31, Yahoo Japan 연결 資産合計, IFRS; 발표 직전 분기말 2018-12-31은 2,448,058百万円)</t>
        </is>
      </c>
      <c r="AN153" s="41" t="inlineStr">
        <is>
          <t>acq_total_assets와 같음 (편입 전 Yahoo Japan 계열의 정점 = Yahoo Japan 자신)</t>
        </is>
      </c>
      <c r="AO153" s="41" t="inlineStr">
        <is>
          <t>계산: 0.034 (851.652百万円 ÷ 2018-03-31 연결 資産合計 2,516,633百万円)</t>
        </is>
      </c>
      <c r="AP153" s="41" t="inlineStr">
        <is>
          <t>계산: 0.084 (851.652百万円 ÷ 2018-03-31 親会社の所有者に帰属する持分 1,013,368百万円; 2018-12-31 기준 807,831이면 0.105)</t>
        </is>
      </c>
      <c r="AQ153" s="41" t="inlineStr">
        <is>
          <t>계산: 1,464,142,209,120円 (2019-03-12 종가 288円 × 유통주식 5,083,827,115주 = 2018-12-31 발행 5,151,627,115 − 자기주식 67,800,000(2018-09-30; 12월말까지 변동 없다고 가정))</t>
        </is>
      </c>
      <c r="AR153" s="41" t="inlineStr">
        <is>
          <t>총자산·지분: 아스트맥스 적시공시(2019-03-13)의 ヤフー 2018/3期 연결(IFRS) 수치와 ヤフー 第24期 3Q 四半期報告書(2018-12-31). 주식수: 같은 四半期報告書. 종가: Yahoo Finance 일별(4689.T). 환율: Fed H.10 2019-03-13 111.23円/USD.</t>
        </is>
      </c>
      <c r="AS153" s="41" t="inlineStr">
        <is>
          <t>TSE:4689</t>
        </is>
      </c>
      <c r="AT153" s="41" t="inlineStr">
        <is>
          <t>인수 주체 ヤフー㈱ 상장(현 LINEヤフー 같은 코드). 대상 ASTAM 비상장; 매도자 アストマックス(JASDAQ:7162, 현 東証スタンダード 7162) 상장 → 공시 15:00, 이벤트일 2019-03-14: 7162 종가 3/13 263 → 3/14 287円(+9.1%, 거래량 약 117배) → 3/15 269. 4689는 3/13 282 → 3/14 280円으로 거래 규모(총자산 0.03%)상 반응 판별 곤란.</t>
        </is>
      </c>
      <c r="AU153" s="41" t="inlineStr">
        <is>
          <t>2019-03-13 15:00 アストマックス 적시공시 '連結子会社の異動（株式譲渡）及び特別利益の発生（見込み）に関するお知らせ'(ヤフー는 TDnet 공시·보도자료 없음). 사전 보도는 찾지 못함. 2016-08-08 계약 공시에 콜옵션(행사 시기 2019~2020년도 상정)이 이미 공개돼 있었음.</t>
        </is>
      </c>
      <c r="AV153" s="41" t="inlineStr">
        <is>
          <t>2004-05-12: ㈱フィスコアセットマネジメント 설립(→2009-04 ITCインベストメント・パートナーズ → 2013-04 ASTAM); 2016-08-08: ヤフー–アストマックス 주주간·업무제휴 계약(2단계 양도, 16.7% 콜옵션); 2016-10-03: ヤフー 33.4% 취득(N032, 지분법); 2016-12-20: 'Yjamプラス！' 운용 개시; 2017/3期·2018/3期: 営業収益 1,977·2,010百万円, 営業利益 434·221百万円; 운용자산 3,447억엔(2016/6)→4,219억엔(2019/1末); 2018-12: ASTAM 지분 アストマックス 66.6%·ヤフー 33.4%; 2019/3期: 営業収益 1,896·営業利益 203·経常利益 204·当期純利益 134百万円(감익, 고보수 자산 감소로 보수율 하락)</t>
        </is>
      </c>
      <c r="AW153" s="41" t="inlineStr">
        <is>
          <t>2019-04-01: 50.1% 취득·ヤフー 연결자회사화(아스트맥스 49.9%, 지분법); 2020/3期: 1,619·18; 2020-07-31: 'PayPay' 브랜드 통일 결정; 2021-03-01: Z Holdings–LINE 경영통합(A홀딩스 산하); 2021-03-08: PayPayアセットマネジメント㈱로 상호 변경('PayPay投信'); 2021/3期: 1,298·△196; 2022/3期: 977·△281, 純資産 131百万円; 2022-07 이전: ヤフー의 지분·계약상 지위가 Zフィナンシャル㈱로 승계(날짜 미확인); 2022-08-01: 아스트맥스가 49.9%를 アセットマネジメントOne(みずほ계)에 매각(가격 비공개) → ZF 50.1%·AM-One 49.9%; 2022-05~2025-03: 증자와 감자(감액분은 その他資本剰余金으로)를 반복(자본금 145→500→95→230→95→195→95→165→95→420→95百万円); 2023/3期: 営業収益 859·営業損失 423·当期純損失 438百万円; 2024/3期: 営業収益 812·営業損失 475·当期純損失 518百万円(고정자산 減損 53 포함), 2024/3期까지 5기 연속 최종적자; 2023/4~2024/3期: 보통주 133,703株 증자를 ZF가 단독 인수(株主割当, 1株 1,982円·264,999千円)해 ZF 의결권 50.1%→76.6%(2024-03-31); 2024-05-31·2024-10-10: ZF에 Ａ種種類株式 209,424株(1株 955円)·282,258株(1株 496円) 발행(2024-11末 발행주식 743,469株 = 보통 251,787·Ａ種 491,682); 2024-10-11: ZF·AM-One·PPAM이 2025-09말 사업 종료 합의 발표('運用資産の拡大が計画通りには進まず、業績低迷が続いていました'); 2024-12-25: AM-One에 Ａ種 2,115,967株·보통주 133,167株(각 1株 289円) 발행(계산상 보통주 증가분은 전량 AM-One 몫) → 2025-05末 지분 AM-One 77.1%·ZF 22.9%(Ａ種 제외 보통주는 ZF 50.1%·AM-One 49.9%); 2025-03~06: 4개 펀드 繰上償還; 2025-08-12: 8개 펀드 운용사를 AM-One로 변경; 2025/3期: 営業収益 606·営業損失 601·当期純損失 598百万円; 2025-05-30: 해산 예정일에 투신 업무 폐지 결의; 2025-09-30: 사업 종료(LY 有報 第31期). 2025-06-12 시점 '会社の清算を決定しておりません', 이후 해산·청산 완료 여부는 미확인</t>
        </is>
      </c>
      <c r="AX153" s="41" t="inlineStr">
        <is>
          <t>확인 안 됨 (ヤフー/ZHD/LY 有価証券報告書 第22期(2017/3)~第31期(2026/3)의 企業結合·減損損失 주석 확인: ASTAM/PPAM 관련 손상·기업결합 개별 공시 없음(금액 중요성 낮음). 2019/3期 이후 손상 주석은 アスクル·シナジーマーケティング, LINE 리스, 出前館, 유휴자산 관련뿐. 대상 단체는 2020/3期부터 적자로 순자산이 611→131百万円(2022/3)로 감소했고 2024/3期 자체 고정자산 減損損失 53,340千円 계상, 2025-09 사업 종료 — ヤフー/ZHD/LY 연결상 소액이라 투자·のれん 손상 인식 여부 자체가 공시되지 않음)</t>
        </is>
      </c>
      <c r="AY153" s="41" t="inlineStr">
        <is>
          <t>소액이라 ヤフー/ZHD/LY 연결상 손상 인식 여부 자체가 공시되지 않음</t>
        </is>
      </c>
      <c r="AZ153" s="41" t="inlineStr">
        <is>
          <t>2018/3期: 2,010,828千円; 2019/3期: 1,896,155千円 (営業収益計)</t>
        </is>
      </c>
      <c r="BA153" s="41" t="inlineStr">
        <is>
          <t>2020/3期: 1,619百万円; 2021/3期: 1,298百万円; 최근(사업 종료 전 마지막 완전 회계연도) 2025/3期: 605,979千円 (참고 2022/3期 977, 2023/3期 858.6, 2024/3期 812.5百万円)</t>
        </is>
      </c>
      <c r="BB153" s="41" t="inlineStr">
        <is>
          <t>2018/3期: 221,831千円; 2019/3期: 203,488千円</t>
        </is>
      </c>
      <c r="BC153" s="41" t="inlineStr">
        <is>
          <t>2020/3期: 18百万円; 2021/3期: △196百万円; 최근 2025/3期: △600,514千円 (참고 2022/3期 △281, 2023/3期 △422.6, 2024/3期 △474.5百万円)</t>
        </is>
      </c>
      <c r="BD153" s="41" t="inlineStr">
        <is>
          <t>대상 단체(별도), 일본기준, 3월 결산. 2018/3期: 아스트맥스 적시공시 2019-03-13; 2018/3·2019/3期: ASTAM 운용 펀드 'Yjamライト！' 有価証券報告書 第5期(2020-02-04 제출)의 '委託会社等の経理状況' 손익계산서(千円; 2018/3期는 아스트맥스 2019-03-13 공시의 2,010·221百万円, 2019/3期는 아스트맥스 有報 第7期 '主要な損益情報等'의 営業収益 1,896·経常利益 204百万円과 일치); 2020/3~2022/3期: 아스트맥스 2022-07-29 공시; 2023/3~2025/3期: PPAM 운용 펀드의 EDINET 제출서류(半期報告書 2025-01-08, 有価証券報告書 2025-07-25)의 '委託会社等の経理状況'(千円). ヤフー/ZHD/LY 쪽 개별 실적 공시 없음.</t>
        </is>
      </c>
      <c r="BE153" s="41" t="inlineStr">
        <is>
          <t>2019-08-02 ヤフー 2019년도 1Q 설명회: ASTAM을 '主な連結子会社' 목록에 추가(성과 언급 없음); 2020-07-31 ZHD·소프트뱅크: 금융 6사 'PayPay' 브랜드 통일, ASTAM→PayPayアセットマネジメント('Yjam'→'PayPay投信'); 2021-08-03 ZHD 2021년도 1Q 설명회: 戦略事業 '그 외 금융'에 PayPayアセットマネジメント; 2024-10-11 ZF·AM-One·PPAM 발표: '運用資産の拡大が計画通りには進まず、業績低迷が続いていました'; 닛케이: 2024/3期까지 5기 연속 최종적자</t>
        </is>
      </c>
      <c r="BF153" s="40" t="inlineStr">
        <is>
          <t>완료</t>
        </is>
      </c>
      <c r="BG153" s="40" t="inlineStr">
        <is>
          <t>2026-10-26</t>
        </is>
      </c>
    </row>
    <row r="154" ht="72" customHeight="1">
      <c r="A154" s="40" t="inlineStr">
        <is>
          <t>N047</t>
        </is>
      </c>
      <c r="B154" s="40" t="inlineStr">
        <is>
          <t>Naver</t>
        </is>
      </c>
      <c r="C154" s="40" t="inlineStr">
        <is>
          <t>2019-06-05</t>
        </is>
      </c>
      <c r="D154" s="41" t="inlineStr">
        <is>
          <t>Nylon Korea Media Co., Ltd.</t>
        </is>
      </c>
      <c r="E154" s="40" t="n">
        <v>179</v>
      </c>
      <c r="F154" s="40" t="inlineStr">
        <is>
          <t>False</t>
        </is>
      </c>
      <c r="G154" s="40" t="n"/>
      <c r="H154" s="40" t="inlineStr">
        <is>
          <t>MA①</t>
        </is>
      </c>
      <c r="I154" s="40" t="inlineStr">
        <is>
          <t>MA⑥</t>
        </is>
      </c>
      <c r="J154" s="40" t="inlineStr">
        <is>
          <t>변경</t>
        </is>
      </c>
      <c r="K154" s="40" t="inlineStr">
        <is>
          <t>해당 없음</t>
        </is>
      </c>
      <c r="L154" s="40" t="inlineStr">
        <is>
          <t>일치</t>
        </is>
      </c>
      <c r="M154" s="40" t="inlineStr">
        <is>
          <t>편입 전</t>
        </is>
      </c>
      <c r="N154" s="40" t="inlineStr">
        <is>
          <t>Closed</t>
        </is>
      </c>
      <c r="O154" s="42" t="n">
        <v>0.119</v>
      </c>
      <c r="P154" s="41" t="inlineStr">
        <is>
          <t>Sublime Artist Agency Inc.</t>
        </is>
      </c>
      <c r="Q154" s="41" t="inlineStr">
        <is>
          <t>Krispy Studio Corporation</t>
        </is>
      </c>
      <c r="R154" s="41" t="inlineStr">
        <is>
          <t>Sublime Artist Agency Co., Ltd. acquired 94% stake in Nylon Korea Media Co., Ltd. from Krispy Studio Corporation and others for approximately KRW 140 million on June 1, 2019. Sublime Artist Agency Co., Ltd. acquired 0.103 million shares from Krispy Studio Corporation for KRW 98.5 million and 0.044 million shares from others for KRW 42 million. Post completion, Krispy Studio Corporation will hold no stake in Nylon Korea Media Co., Ltd.</t>
        </is>
      </c>
      <c r="S154" s="41" t="inlineStr">
        <is>
          <t>Content Production &amp; Investment</t>
        </is>
      </c>
      <c r="T154" s="41" t="inlineStr">
        <is>
          <t>Journalism / Publishing</t>
        </is>
      </c>
      <c r="U154" s="41" t="inlineStr">
        <is>
          <t>MA-1 그룹이 매수자</t>
        </is>
      </c>
      <c r="V154" s="41" t="inlineStr">
        <is>
          <t>과반 인수(≥50%)</t>
        </is>
      </c>
      <c r="W154" s="41" t="inlineStr">
        <is>
          <t>MA① 경영권 인수</t>
        </is>
      </c>
      <c r="X154" s="41" t="n"/>
      <c r="Y154" s="40" t="inlineStr">
        <is>
          <t>False</t>
        </is>
      </c>
      <c r="Z154" s="41" t="inlineStr">
        <is>
          <t>MA⑥ 외부자 간 거래</t>
        </is>
      </c>
      <c r="AA154" s="41" t="inlineStr">
        <is>
          <t>편입 전 (매수자 써브라임아티스트에이전시는 거래 당시는 물론 이후에도 NAVER 연결 종속회사가 된 적이 없음. NAVER 계열 플레이리스트가 2019-09~2022-06에 소수지분 3.63%만 보유했고, 2022-07부터 최대주주는 중앙그룹 에이치엘엘중앙)</t>
        </is>
      </c>
      <c r="AB154" s="41" t="inlineStr">
        <is>
          <t>완료 (2019-06-01 주식 이동, 나일론코리아미디어 공정위 공시 기준)</t>
        </is>
      </c>
      <c r="AC154" s="41" t="inlineStr">
        <is>
          <t>140,384,580원 (148,085주 × 948원; 크리스피스튜디오 103,871주 98,469,708원 + 기타 주주 44,214주 41,914,872원)</t>
        </is>
      </c>
      <c r="AD154" s="41" t="inlineStr">
        <is>
          <t>원자료와 일치</t>
        </is>
      </c>
      <c r="AE154" s="41" t="inlineStr">
        <is>
          <t>2019-06-05</t>
        </is>
      </c>
      <c r="AF154" s="41" t="inlineStr">
        <is>
          <t>분류 변경 MA① → MA⑥: 매수자 써브라임아티스트에이전시와 매도자 크리스피스튜디오(기업집단 카카오 계열회사)가 모두 NAVER 계보 밖이다. 써브라임은 NAVER의 연결 종속회사였던 적이 없고, NAVER 계열(플레이리스트)은 이 거래 3개월 뒤 소수지분 3.63%만 취득했다(N049). 지분율은 93.67%(148,085/158,085주)로 Capital IQ의 94%와 일치.</t>
        </is>
      </c>
      <c r="AG154" s="41" t="inlineStr">
        <is>
          <t>원자료가 이 거래를 NAVER 표본에 넣은 근거를 확인하지 못했다. 추출 시점(2024-05) 써브라임의 최대주주는 중앙그룹 에이치엘엘중앙이며, NAVER 계열이 보유하던 지분은 2022-06에 모두 처분됐다(N073). Capital IQ가 써브라임을 NAVER 자회사로 잘못 연결했을 가능성이 높으므로 NAVER 표본에서 제외할지 검토할 것. 한편 매도자 크리스피스튜디오는 기업집단 카카오 계열회사이므로, 카카오 관점에서는 'MA⑤ 그룹의 지분 매각'에 해당한다. 크리스피스튜디오는 2018-02에 나일론코리아미디어 65.71%를 1,296,102,338원(796,096,400원 + 500,005,938원)에 취득했고, 16개월 뒤 98,469,708원에 처분했다(취득가 대비 약 92% 손실). 나일론코리아미디어는 2018-04-01 카카오 계열에 편입됐고, 이 매각 이후에는 DART에 공정위 공시가 없다. 써브라임의 2022·2024·2025 감사보고서에 '나일론' 언급이 없어, 나일론코리아미디어의 이후 상태(보유·합병·청산)는 미확인이다. 같은 묶음의 N049·N073(플레이리스트의 써브라임 지분 취득·처분), N074·N077(에이치엘엘중앙의 써브라임 지분 취득)과 대상회사 계보가 이어진다.</t>
        </is>
      </c>
      <c r="AH154" s="41" t="inlineStr">
        <is>
          <t>써브라임아티스트에이전시(주) (비상장 연예 매니지먼트사, NAVER·카카오 그룹 밖. 이후 써브라임(주)로 사명 변경, 2022-07부터 중앙그룹 에이치엘엘중앙 계열)</t>
        </is>
      </c>
      <c r="AI154" s="41" t="inlineStr">
        <is>
          <t>미확인 (매수자 써브라임은 공시 의무가 없었고, 대상회사의 공정위 공시 '최대주주등의주식보유변동'에는 목적 기재란이 없음)</t>
        </is>
      </c>
      <c r="AJ154" s="41" t="inlineStr">
        <is>
          <t>연예인 매니지먼트·공연서비스업 (에이치엘엘중앙 2022-07-04 공시의 '주요사업: 연예인 매니지업/ 공연서비스업'; 2018년 매출 556백만원 규모)</t>
        </is>
      </c>
      <c r="AK154" s="41" t="inlineStr">
        <is>
          <t>인접</t>
        </is>
      </c>
      <c r="AL154" s="41" t="inlineStr">
        <is>
          <t>아티스트 매니지먼트 회사가 패션 매거진(나일론 코리아) 발행사를 인수했다. 소속 연예인의 화보·패션 콘텐츠와 같은 고객군에 붙은 영역이다. NAVER 그룹 정점 기준으로는 NAVER가 관여하지 않은 외부 거래이므로 판단 대상이 아니다.</t>
        </is>
      </c>
      <c r="AM154" s="41" t="inlineStr">
        <is>
          <t>280백만원 (써브라임아티스트에이전시 2018-12-31, 플레이리스트 2019-09-10 공시의 발행회사 요약 재무)</t>
        </is>
      </c>
      <c r="AN154" s="41" t="inlineStr">
        <is>
          <t>해당 없음 (매수자에게 상장 지배회사가 없음)</t>
        </is>
      </c>
      <c r="AO154" s="41" t="inlineStr">
        <is>
          <t>계산: 50.1 (140,384,580원 / 280백만원)</t>
        </is>
      </c>
      <c r="AP154" s="41" t="inlineStr">
        <is>
          <t>계산 불가 (2018-12-31 자본총계 -139백만원, 자본잠식)</t>
        </is>
      </c>
      <c r="AQ154" s="41" t="inlineStr">
        <is>
          <t>해당 없음 (비상장, 상장 지배회사 없음)</t>
        </is>
      </c>
      <c r="AR154" s="41" t="inlineStr">
        <is>
          <t>매수자 규모는 2018-12-31 기준 플레이리스트 공시(20190910000113)에 실린 써브라임 요약 재무. 거래 금액은 나일론코리아미디어 공정위 공시(20190605000297).</t>
        </is>
      </c>
      <c r="AS154" s="41" t="inlineStr">
        <is>
          <t>해당 없음</t>
        </is>
      </c>
      <c r="AT154" s="41" t="inlineStr">
        <is>
          <t>매수자 써브라임과 대상회사 나일론코리아미디어가 모두 비상장이고 NAVER 계열이 아니다. 카카오 관점 분석이 필요하면 매도자 크리스피스튜디오의 상장 지배회사 ㈜카카오(KRX:035720)를 쓸 수 있으나, 거래 규모(1.4억원)가 너무 작아 주가 이벤트 분석에 적합하지 않다.</t>
        </is>
      </c>
      <c r="AU154" s="41" t="inlineStr">
        <is>
          <t>2019-06-05 DART 공정위 공시 '최대주주등의주식보유변동'(나일론코리아미디어 제출, 변동일 2019-06-01). 이보다 앞선 보도는 찾지 못함.</t>
        </is>
      </c>
      <c r="AV154" s="41" t="inlineStr">
        <is>
          <t>2017-02-24: 나일론코리아미디어 설립(패션 매거진 '나일론' 한국판 발행); 2017: 매출 1,963백만원, 영업이익 -408백만원; 2018-02-20~21: 카카오 계열 크리스피스튜디오가 63,800주(58.00%)를 사고 40,071주를 추가로 사들여 65.71%를 1,296백만원에 취득, 목적 '패션, 뷰티 컨텐츠 제작 역량 확보'; 2018-04-01: 기업집단 카카오 계열 편입; 2018: 매출 2,469백만원, 영업이익 -634백만원, 자산 495백만원, 자본 103백만원</t>
        </is>
      </c>
      <c r="AW154" s="41" t="inlineStr">
        <is>
          <t>2019-06-01: 써브라임아티스트에이전시가 93.67% 취득, 크리스피스튜디오 지분 0%(카카오 계열 이탈로 추정, 이후 공정위 공시 없음); 이후 나일론코리아미디어의 합병·청산 여부 미확인; 매수자 써브라임의 경과: 2019-09: NAVER 계열 플레이리스트가 신주 172주(3.63%)를 3.01억원에 인수(N049); 2021-12: 카카오엔터테인먼트 연결주석의 기타포괄손익-공정가치 금융자산 목록에 써브라임아티스트에이전시(주) 1,001,000천원 기재; 2022-06 이전: 사명을 써브라임(주)로 변경(정확한 날짜 미확인); 2022-06-20: 플레이리스트가 보유 172주(2.35%)를 10.81억원에 처분 결정(N073); 2022-06-28: 에이치엘엘중앙(중앙그룹)이 3,073주(42%)를 193.19억원에 취득 결정, 취득일 2022-07-01(N074로 추정); 2022~2025: 영업적자(2022 -30.4억, 2023 -13.8억, 2024 -19.7억원) 뒤 2025년 흑자전환(5.3억원); 현재 중앙그룹 대규모기업집단 소속(2026 대규모기업집단현황공시)</t>
        </is>
      </c>
      <c r="AX154" s="41" t="inlineStr">
        <is>
          <t>미확인 (매수자 써브라임은 2022년분부터 외부감사 대상이며, 2022·2024·2025 감사보고서에서 '나일론' 언급을 찾지 못함. 매도자 크리스피스튜디오의 처분손실은 감사보고서를 보지 않아 미확인)</t>
        </is>
      </c>
      <c r="AY154" s="41" t="inlineStr">
        <is>
          <t>매수자가 그룹 계보 밖(MA⑥)이라 그룹의 손상을 따지지 않음</t>
        </is>
      </c>
      <c r="AZ154" s="41" t="inlineStr">
        <is>
          <t>2017: 1,963백만원; 2018: 2,469백만원</t>
        </is>
      </c>
      <c r="BA154" s="41" t="inlineStr">
        <is>
          <t>미확인 (2019년 이후 나일론코리아미디어의 공시·감사보고서 없음)</t>
        </is>
      </c>
      <c r="BB154" s="41" t="inlineStr">
        <is>
          <t>2017: -408백만원; 2018: -634백만원</t>
        </is>
      </c>
      <c r="BC154" s="41" t="inlineStr">
        <is>
          <t>미확인 (같은 이유)</t>
        </is>
      </c>
      <c r="BD154" s="41" t="inlineStr">
        <is>
          <t>나일론코리아미디어 별도, 회계연도 12월 말. 공정거래법 대규모기업집단현황공시 연1회공시의 '회사 손익현황'(2018-05-31 20180531000488: 2017년분, 2019-05-30 20190529000643: 2018년분). 감사받지 않은 수치일 수 있음.</t>
        </is>
      </c>
      <c r="BE154" s="41" t="inlineStr">
        <is>
          <t>해당 없음 (매수자·매도자 모두 이 거래로 IR을 하지 않음; 카카오 실적발표에서 언급을 찾지는 않음)</t>
        </is>
      </c>
      <c r="BF154" s="40" t="inlineStr">
        <is>
          <t>부분</t>
        </is>
      </c>
      <c r="BG154" s="40" t="inlineStr">
        <is>
          <t>2026-10-31</t>
        </is>
      </c>
    </row>
    <row r="155" ht="72" customHeight="1">
      <c r="A155" s="40" t="inlineStr">
        <is>
          <t>N048</t>
        </is>
      </c>
      <c r="B155" s="40" t="inlineStr">
        <is>
          <t>Naver</t>
        </is>
      </c>
      <c r="C155" s="40" t="inlineStr">
        <is>
          <t>2019-07-08</t>
        </is>
      </c>
      <c r="D155" s="41" t="inlineStr">
        <is>
          <t>Company AI Co.,Ltd.</t>
        </is>
      </c>
      <c r="E155" s="40" t="n">
        <v>165</v>
      </c>
      <c r="F155" s="40" t="inlineStr">
        <is>
          <t>False</t>
        </is>
      </c>
      <c r="G155" s="40" t="n"/>
      <c r="H155" s="40" t="inlineStr">
        <is>
          <t>MA②</t>
        </is>
      </c>
      <c r="I155" s="40" t="inlineStr">
        <is>
          <t>MA②</t>
        </is>
      </c>
      <c r="J155" s="40" t="inlineStr">
        <is>
          <t>같음</t>
        </is>
      </c>
      <c r="K155" s="40" t="inlineStr">
        <is>
          <t>있음</t>
        </is>
      </c>
      <c r="L155" s="40" t="inlineStr">
        <is>
          <t>일치</t>
        </is>
      </c>
      <c r="M155" s="40" t="inlineStr">
        <is>
          <t>편입 후</t>
        </is>
      </c>
      <c r="N155" s="40" t="inlineStr">
        <is>
          <t>Closed</t>
        </is>
      </c>
      <c r="O155" s="42" t="n">
        <v>0.738</v>
      </c>
      <c r="P155" s="41" t="inlineStr">
        <is>
          <t>NAVER Corporation (KOSE:A035420)</t>
        </is>
      </c>
      <c r="Q155" s="41" t="inlineStr">
        <is>
          <t>-</t>
        </is>
      </c>
      <c r="R155" s="41" t="inlineStr">
        <is>
          <t>NAVER Corporation (KOSE:A035420) acquired additional 17.4% stake in Company AI Co.,Ltd. from Jihoon Kang and others for KRW 870 million on June 5, 2019. Under the transaction, NAVER  acquired 1,740 shares at a price of KRW 500,000 per share out of which 1,002 shares, representing 10.02% stake were acquired from Jihoon Kang. As a result of the transaction, NAVER Corporation holds 73.9% stake in Company AI Co.</t>
        </is>
      </c>
      <c r="S155" s="41" t="inlineStr">
        <is>
          <t>Technology &amp; Infrastructure</t>
        </is>
      </c>
      <c r="T155" s="41" t="inlineStr">
        <is>
          <t>AI / Robotics</t>
        </is>
      </c>
      <c r="U155" s="41" t="inlineStr">
        <is>
          <t>MA-1 그룹이 매수자</t>
        </is>
      </c>
      <c r="V155" s="41" t="inlineStr">
        <is>
          <t>추가지분</t>
        </is>
      </c>
      <c r="W155" s="41" t="inlineStr">
        <is>
          <t>MA② 기존 지분 확대</t>
        </is>
      </c>
      <c r="X155" s="41" t="n"/>
      <c r="Y155" s="40" t="inlineStr">
        <is>
          <t>False</t>
        </is>
      </c>
      <c r="Z155" s="41" t="inlineStr">
        <is>
          <t>MA② 기존 지분 확대</t>
        </is>
      </c>
      <c r="AA155" s="41" t="inlineStr">
        <is>
          <t>편입 후 (매수자 NAVER㈜는 그룹 지배회사. 대상 컴패니에이아이는 2017-06-05 NAVER가 39.10%를 취득한 때부터 '주주간 약정에 의해 이사 전원을 선임할 수 있는 능력'으로 NAVER 연결 종속기업(NAVER 2017 사업보고서 20180402004149 연결주석 (*4)); 거래 직전 2018말 지분율 56.50%)</t>
        </is>
      </c>
      <c r="AB155" s="41" t="inlineStr">
        <is>
          <t>완료 (2019-06-05 주식 변동일)</t>
        </is>
      </c>
      <c r="AC155" s="41" t="inlineStr">
        <is>
          <t>870,000,000원 (1,740주 × 주당 500,000원; 이 중 강지훈 대표 1,002주 501,000,000원, 기타 주주 738주)</t>
        </is>
      </c>
      <c r="AD155" s="41" t="inlineStr">
        <is>
          <t>원자료와 일치 (870백만원 ÷ 1,176.05원/달러 = 0.740, 2019-06-05 Yahoo Finance KRW=X 종가 기준; 원자료 0.738)</t>
        </is>
      </c>
      <c r="AE155" s="41" t="inlineStr">
        <is>
          <t>2019-07-08</t>
        </is>
      </c>
      <c r="AF155" s="41" t="inlineStr">
        <is>
          <t>기준 분류 유지: NAVER는 2017-06-05 최초 취득(39.10%) 때부터 컴패니에이아이를 연결 종속기업으로 지배하고 있었고(NAVER 2017 사업보고서 연결주석 (*4)), 이 거래는 56.50%→73.90%로 이미 지배하던 회사의 추가 지분 매입이다. '단계적 경영권 인수'가 아니다(경영권 획득 시점 2017-06-05). 금액·지분율·매도자(강지훈 10.02% 등)는 원자료 설명란과 DART 공정거래법 공시(20190708000404)가 일치. 원자료 date 2019-07-08은 공시일이고 실제 주식 변동일은 2019-06-05.</t>
        </is>
      </c>
      <c r="AG155" s="41" t="inlineStr">
        <is>
          <t>같은 묶음 N042(2018-06-05, 39.10%→56.50%, 8.7억원)와 N056(2020-12-04, 91.30%→100%, 4.35억원) 사이에 있는 단계적 잔여지분 매입 시리즈의 한 단계다. 묶음에 없는 단계가 둘 있다: ① 2017-06-05 최초 취득 39.10%(3,910주, 1,955백만원) ② 2020-06-05 추가 1,740주 8.7억원(공시 20200612000054는 변동 전후를 5,650→7,390주로 적어 2019년 공시 값을 그대로 옮긴 기재 오류로 보이며, 2020-12 공시의 변동 전 9,130주와 NAVER 2020 사업보고서 타법인출자 현황의 2020년 취득 2,610주(=1,740+870)로 보아 실제로는 7,390→9,130주). 모든 단계가 주당 500,000원으로 같고 매년 6월 초 같은 수량(1,740주: 강지훈 1,002주+기타 738주)을 사들여 2017년 인수 때 정한 분할 매수 약정으로 추정되나 약정 원문은 미확인. 대상은 매출 거의 전부가 NAVER 용역인 AI 연구 스타트업(FY2019 매출 970백만원 = NAVER의 컴패니에이아이 대상 영업비용 970,444천원)으로 사실상 사내 연구조직 성격. 2020-12-17 해산 결의, 2021년 청산. 거래 규모가 NAVER 연결 총자산의 0.009%라 주가 이벤트 분석에는 부적합. NAVER 2019 사업보고서 타법인출자 현황의 FY2019 당기순손익(-182백만원)과 공정위 공시(-293백만원)가 다르다. 빠진 항목: FY2020 매출·영업이익(해산으로 2021년 연1회 공시 없음), 어닝콜 언급(없음).</t>
        </is>
      </c>
      <c r="AH155" s="41" t="inlineStr">
        <is>
          <t>NAVER㈜ (그룹 지배회사, KOSPI 상장)</t>
        </is>
      </c>
      <c r="AI155" s="41" t="inlineStr">
        <is>
          <t>"AI관련 초기 스타트업 투자" (NAVER 2019 사업보고서 타법인출자 현황 출자목적) / "클로바와 협업을 진행함과 동시에, Company AI의 독립 법인을 유지해 향후 독립적인 연구와 개발을 병행할 계획이다" (2017-07 최초 인수 보도, 바이라인네트워크). 2019-06 추가 매입 자체의 목적 문구는 공시에 없음</t>
        </is>
      </c>
      <c r="AJ155" s="41" t="inlineStr">
        <is>
          <t>NAVER 2018년 연결 영업수익 5,586,905백만원: 비즈니스플랫폼(검색·쇼핑 검색광고 등) 44.3%, 라인 및 기타플랫폼 36.8%, 광고 10.3%, IT플랫폼 6.4%, 콘텐츠서비스 2.3% (NAVER 2018 사업보고서 사업의 내용)</t>
        </is>
      </c>
      <c r="AK155" s="41" t="inlineStr">
        <is>
          <t>인접</t>
        </is>
      </c>
      <c r="AL155" s="41" t="inlineStr">
        <is>
          <t>대상은 대화엔진·자연어처리 기반 AI 서비스를 연구·개발하는 소프트웨어 회사로 NAVER·LINE의 AI 플랫폼 클로바와 협업(2017-07 보도). 검색·광고 플랫폼에 공급되는 기반 기술이라 같은 가치사슬의 인접 영역. FY2019 매출 전액이 NAVER 용역이어서 외부 사업 확장이 아니라 AI 연구 인력의 내재화 성격. 인수 주체가 그룹 정점 NAVER이므로 그룹 기준도 같음.</t>
        </is>
      </c>
      <c r="AM155" s="41" t="inlineStr">
        <is>
          <t>9,881,191백만원 (NAVER 연결 자산총계, 2018-12-31; 주요사항보고서 없음)</t>
        </is>
      </c>
      <c r="AN155" s="41" t="inlineStr">
        <is>
          <t>acq_total_assets와 같음</t>
        </is>
      </c>
      <c r="AO155" s="41" t="inlineStr">
        <is>
          <t>계산: 0.0088 (870백만원 ÷ NAVER 2018말 연결 자산총계 9,881,191백만원)</t>
        </is>
      </c>
      <c r="AP155" s="41" t="inlineStr">
        <is>
          <t>계산: 0.0146 (870백만원 ÷ NAVER 2018말 연결 자본총계 5,949,141백만원; 지배기업 소유주지분 5,240,280백만원 기준이면 0.0166)</t>
        </is>
      </c>
      <c r="AQ155" s="41" t="inlineStr">
        <is>
          <t>계산: 약 19조 9,424억원 (2019-07-05 종가 121,000원 × 발행주식 164,813,395주)</t>
        </is>
      </c>
      <c r="AR155" s="41" t="inlineStr">
        <is>
          <t>총자산·자본은 NAVER 2019 사업보고서(20200330004603) 요약연결재무정보의 2018년 비교수치. 시가총액 기준일은 공시일(2019-07-08) 직전 거래일 2019-07-05. 종가는 Yahoo Finance 035420.KS 일별 차트(2018-10 액면분할 이후라 조정 불필요), 발행주식수는 같은 보고서의 발행주식 총수(2018말·2019말 모두 164,813,395주).</t>
        </is>
      </c>
      <c r="AS155" s="41" t="inlineStr">
        <is>
          <t>KRX:035420</t>
        </is>
      </c>
      <c r="AT155" s="41" t="inlineStr">
        <is>
          <t>인수 주체 NAVER㈜ 자체가 상장사. 대상 컴패니에이아이는 비상장. 거래 규모가 시가총액의 0.004%라 주가 반응 분석의 의미는 거의 없음.</t>
        </is>
      </c>
      <c r="AU155" s="41" t="inlineStr">
        <is>
          <t>2019-07-08 DART 공정거래법 공시 '최대주주등의주식보유변동'(컴패니에이아이 제출, 20190708000404). 사전 보도는 찾지 못함.</t>
        </is>
      </c>
      <c r="AV155" s="41" t="inlineStr">
        <is>
          <t>2016-08: 컴패니에이아이 설립(2016-08-04, 대표 강지훈), NAVER D2SF가 발굴·지원; 2017-06: NAVER가 3,910주(39.10%)를 1,955백만원(주당 500,000원)에 취득, 주주간 약정에 따른 이사 전원 선임권으로 연결 종속기업 편입·기업집단 네이버 계열편입(2017-06-05); 2017-07: NAVER가 D2SF 발굴 스타트업의 첫 인수로 발표, 클로바와 협업하되 독립 법인 유지 계획; 2017-12: FY2017 매출 568백만원, 영업손실 11백만원, 자본총계 -37백만원(자본잠식); 2018-06: NAVER 1,740주 추가 취득(39.10%→56.50%, 8.7억원, N042); 2018-12: FY2018 매출 1,065백만원(이 중 NAVER 대상 937백만원), 영업손실 1백만원, 자본총계 -48백만원</t>
        </is>
      </c>
      <c r="AW155" s="41" t="inlineStr">
        <is>
          <t>2019-07: 공정거래법 공시로 이번 추가 취득(56.50%→73.90%) 공개; 2019-12: FY2019 매출 970백만원(NAVER의 대상 영업비용과 같은 규모), 영업손실 285백만원, 자본총계 -412백만원(자본잠식 확대), NAVER 별도 장부가 3,695백만원; 2020-06: 1,740주 추가 취득(73.90%→91.30%, 8.7억원, 묶음 밖); 2020-12: 잔여 870주 취득으로 100%(2020-12-04, 4.35억원, N056), 주주총회 해산 결의·청산인 선임(2020-12-17), NAVER 별도 타법인출자 현황에서 평가손익 -5,000백만원으로 장부가 0; 2021: 청산 완료(NAVER 2021 사업보고서 '당기 중 청산되었습니다')</t>
        </is>
      </c>
      <c r="AX155" s="41" t="inlineStr">
        <is>
          <t>있음 (2020, NAVER 별도 종속기업투자 평가손익 -5,000백만원: 2017~2020 총 취득원가 1,955+870+870+870+435=5,000백만원 전액 감액, 기말 장부가 '-'. NAVER 2020 사업보고서 20210316001214 타법인출자 현황. 같은 해 해산 결의가 있어 청산 대비 감액 성격. 연결 기준 영업권 손상은 개별 공시 없음; 이 거래는 지배력 유지 중 추가 취득이라 연결상 자본거래로 영업권이 새로 생기지 않음)</t>
        </is>
      </c>
      <c r="AY155" s="41" t="inlineStr">
        <is>
          <t>수집·검토 기록에 인수 뒤 손상이 적혀 있음</t>
        </is>
      </c>
      <c r="AZ155" s="41" t="inlineStr">
        <is>
          <t>2017: 568백만원; 2018: 1,065백만원</t>
        </is>
      </c>
      <c r="BA155" s="41" t="inlineStr">
        <is>
          <t>2019: 970백만원; 2020: 미확인 (추정: 약 1,510백만원 이상—NAVER 별도의 컴패니에이아이 대상 영업비용 2020년 1,510,095천원, 2019년엔 이 값 970,444천원이 대상 매출 970백만원과 같았음); 2021: 청산</t>
        </is>
      </c>
      <c r="BB155" s="41" t="inlineStr">
        <is>
          <t>2017: -11백만원 (당기순손실 17백만원); 2018: -1백만원 (당기순손실 10백만원)</t>
        </is>
      </c>
      <c r="BC155" s="41" t="inlineStr">
        <is>
          <t>2019: -285백만원 (당기순손실 293백만원); 2020: 미확인 (NAVER 2020 사업보고서 타법인출자 현황은 FY2020 총자산 450백만원, 당기순손익 450백만원으로 적었으나 두 값이 같아 기재 오류 의심); 2021: 청산</t>
        </is>
      </c>
      <c r="BD155" s="41" t="inlineStr">
        <is>
          <t>컴패니에이아이 별도(단독) 실적, 12월 결산, 단위 백만원, 외부감사 대상 아님. 출처는 기업집단 네이버 소속회사 공정거래법 연1회 공시의 회사 손익현황: FY2017=20180531000986, FY2018=20190531001515, FY2019=20200601000492. NAVER 2019 사업보고서 타법인출자 현황의 FY2019 순손익 -182는 공정위 공시 -293과 달라 회사 자체 제출인 공정위 공시 값을 택함. FY2020은 해산·청산으로 2021년 연1회 공시가 없음. 2020 영업비용 값은 NAVER 2020 사업보고서 별도재무제표 특수관계자 거래 표(천원).</t>
        </is>
      </c>
      <c r="BE155" s="41" t="inlineStr">
        <is>
          <t>확인 안 됨: NAVER 2019~2020 실적발표·보도에서 Company AI 언급을 찾지 못함(웹 검색, 이 묶음 N042 조사 포함). 참고로 최초 인수 때 설명은 "네이버 D2SF를 통해 스타트업 단계부터 직접 발굴, 지원을 거쳐 인수까지 이어진 첫 사례다" (2017-07-07 바이라인네트워크)</t>
        </is>
      </c>
      <c r="BF155" s="40" t="inlineStr">
        <is>
          <t>부분</t>
        </is>
      </c>
      <c r="BG155" s="40" t="inlineStr">
        <is>
          <t>2026-10-31</t>
        </is>
      </c>
    </row>
    <row r="156" ht="72" customHeight="1">
      <c r="A156" s="40" t="inlineStr">
        <is>
          <t>N049</t>
        </is>
      </c>
      <c r="B156" s="40" t="inlineStr">
        <is>
          <t>Naver</t>
        </is>
      </c>
      <c r="C156" s="40" t="inlineStr">
        <is>
          <t>2019-09-10</t>
        </is>
      </c>
      <c r="D156" s="41" t="inlineStr">
        <is>
          <t>Sublime Artist Agency Inc.</t>
        </is>
      </c>
      <c r="E156" s="40" t="n">
        <v>173</v>
      </c>
      <c r="F156" s="40" t="inlineStr">
        <is>
          <t>False</t>
        </is>
      </c>
      <c r="G156" s="40" t="n"/>
      <c r="H156" s="40" t="inlineStr">
        <is>
          <t>MA⑥</t>
        </is>
      </c>
      <c r="I156" s="40" t="inlineStr">
        <is>
          <t>MA③</t>
        </is>
      </c>
      <c r="J156" s="40" t="inlineStr">
        <is>
          <t>변경</t>
        </is>
      </c>
      <c r="K156" s="40" t="inlineStr">
        <is>
          <t>해당 없음</t>
        </is>
      </c>
      <c r="L156" s="40" t="inlineStr">
        <is>
          <t>일치</t>
        </is>
      </c>
      <c r="M156" s="40" t="inlineStr">
        <is>
          <t>편입 후</t>
        </is>
      </c>
      <c r="N156" s="40" t="inlineStr">
        <is>
          <t>Closed</t>
        </is>
      </c>
      <c r="O156" s="42" t="n">
        <v>0.252</v>
      </c>
      <c r="P156" s="41" t="inlineStr">
        <is>
          <t>Playlist Corporation</t>
        </is>
      </c>
      <c r="Q156" s="41" t="inlineStr">
        <is>
          <t>-</t>
        </is>
      </c>
      <c r="R156" s="41" t="inlineStr">
        <is>
          <t>Playlist Corporation intends to acquire 3.76% minority stake in Sublime Artist Agency Inc. for approximately KRW 300 million on September 9, 2019. Under the term, Playlist Corporation will acquire 172 shares of Sublime Artist Agency. As of December 31, 2018, Sublime Artist Agency reported total assets of KRW 280 million, total debt of KRW 419 million and net loss of KRW 211 million. The transaction was resolved by the board of directors on September 9, 2019. The transaction is expected to close on September 20, 2019.</t>
        </is>
      </c>
      <c r="S156" s="41" t="inlineStr">
        <is>
          <t>Music &amp; Fan Entertainment</t>
        </is>
      </c>
      <c r="T156" s="41" t="inlineStr">
        <is>
          <t>Music / Artist Management</t>
        </is>
      </c>
      <c r="U156" s="41" t="inlineStr">
        <is>
          <t>MA-4 외부자 간 거래</t>
        </is>
      </c>
      <c r="V156" s="41" t="n"/>
      <c r="W156" s="41" t="inlineStr">
        <is>
          <t>MA⑥ 외부자 간 거래</t>
        </is>
      </c>
      <c r="X156" s="41" t="n"/>
      <c r="Y156" s="40" t="inlineStr">
        <is>
          <t>False</t>
        </is>
      </c>
      <c r="Z156" s="41" t="inlineStr">
        <is>
          <t>MA③ 소수지분 매입</t>
        </is>
      </c>
      <c r="AA156" s="41" t="inlineStr">
        <is>
          <t>편입 후 (매수자 플레이리스트는 NAVER 연결 종속회사: NAVER 2018 사업보고서 연결주석상 지분 100%(스노우 경유), 2019 사업보고서 연결대상 종속회사 목록에 기재, 2019년 말 지분 83.73%)</t>
        </is>
      </c>
      <c r="AB156" s="41" t="inlineStr">
        <is>
          <t>완료 (취득예정일 2019-09-20; 플레이리스트의 2022-06 처분 공시에서 172주 보유가 확인됨)</t>
        </is>
      </c>
      <c r="AC156" s="41" t="inlineStr">
        <is>
          <t>301,000,000원 (172주, 주당 약 1,750,000원)</t>
        </is>
      </c>
      <c r="AD156" s="41" t="inlineStr">
        <is>
          <t>원자료와 일치</t>
        </is>
      </c>
      <c r="AE156" s="41" t="inlineStr">
        <is>
          <t>2019-09-09</t>
        </is>
      </c>
      <c r="AF156" s="41" t="inlineStr">
        <is>
          <t>분류 변경 MA⑥ → MA③: 매수자 플레이리스트는 공정위 기업집단 '네이버' 소속이자 NAVER 연결 종속회사이므로 외부자 간 거래가 아니다. 취득 후 지분은 3.63%(공시)다. Capital IQ의 3.76%는 취득 전 발행주식총수 4,572주로 나눈 값(172/4,572)이다. 공시 지분율 3.63%는 172/4,744주와 같으므로, 신주 172주를 배정받은 제3자배정 유상증자로 보인다(발행주식총수와 지분율로 역산). 플레이리스트 2022 감사보고서 주석은 이 보유분을 '복합금융상품(전환상환우선주) (주)써브라임아티스트에이전시'로 기재하므로, 취득한 172주는 써브라임이 새로 발행한 전환상환우선주(RCPS)다. 그래서 매도자가 '-'이고, 대금은 써브라임으로 들어갔다(신주 인수).</t>
        </is>
      </c>
      <c r="AG156" s="41" t="inlineStr">
        <is>
          <t>같은 묶음의 N073(2022-06 플레이리스트가 이 172주를 10.81억원에 처분)과 짝을 이루는 거래다. N047(2019-06 써브라임의 나일론코리아미디어 인수) 3개월 뒤에 이루어졌다. 써브라임은 NAVER 계열이 된 적이 없으므로, 이 묶음에서 NAVER 계보가 매수자로 참여한 거래는 이 건뿐이다. 플레이리스트는 이 지분을 당기손익-공정가치 측정 금융자산으로 처리했다(2022 감사보고서). 써브라임의 외부감사가 2022년분부터라 2019·2020년 감사 수치가 없다. 에이치엘엘중앙 2022-07 공시의 요약 재무(연도 표기 없이 당해·전년·전전년)는 감사 수치와 맞지 않아 참고로만 적었다.</t>
        </is>
      </c>
      <c r="AH156" s="41" t="inlineStr">
        <is>
          <t>플레이리스트(주) (NAVER 연결 종속회사, 2018년 말 스노우를 거쳐 100% 보유, 비상장 웹드라마 제작사)</t>
        </is>
      </c>
      <c r="AI156" s="41" t="inlineStr">
        <is>
          <t>"전략적 협력을 위한 투자" (공정위 공시 타법인주식및출자증권취득결정)</t>
        </is>
      </c>
      <c r="AJ156" s="41" t="inlineStr">
        <is>
          <t>동영상(웹드라마) 콘텐츠 생산·유통 (플레이리스트 감사보고서의 '동영상 콘텐츠의 생산과 유통 등의 사업'; NAVER 2018 사업보고서 연결대상 종속회사 개황의 '컨텐츠 서비스')</t>
        </is>
      </c>
      <c r="AK156" s="41" t="inlineStr">
        <is>
          <t>인접</t>
        </is>
      </c>
      <c r="AL156" s="41" t="inlineStr">
        <is>
          <t>웹드라마 제작사가 배우·아티스트 매니지먼트사에 투자했다. 출연진을 공급하는 같은 가치사슬이다. NAVER 정점 기준으로도 웹툰·동영상 콘텐츠 사업의 공급 측 투자이므로 인접이다.</t>
        </is>
      </c>
      <c r="AM156" s="41" t="inlineStr">
        <is>
          <t>3,690백만원 (플레이리스트 2018-12-31 자산총액, NAVER 2018 사업보고서 연결대상 종속회사 개황)</t>
        </is>
      </c>
      <c r="AN156" s="41" t="inlineStr">
        <is>
          <t>9,881,191백만원 (NAVER 연결 2018-12-31)</t>
        </is>
      </c>
      <c r="AO156" s="41" t="inlineStr">
        <is>
          <t>계산: 8.16 (301백만원 / 플레이리스트 자산 3,690백만원); NAVER 연결 기준 0.003</t>
        </is>
      </c>
      <c r="AP156" s="41" t="inlineStr">
        <is>
          <t>41.44</t>
        </is>
      </c>
      <c r="AQ156" s="41" t="inlineStr">
        <is>
          <t>계산: 약 24.64조원 (NAVER 2019-09-06 종가 149,500원 × 2018년 말 발행주식총수 164,813,395주; 2018년 액면분할 이후 분할 없음)</t>
        </is>
      </c>
      <c r="AR156" s="41" t="inlineStr">
        <is>
          <t>자기자본대비 41.44%는 공시값(플레이리스트 2018년 말 자기자본 726,284,012원 기준). 총자산과 발행주식총수는 NAVER 2018 사업보고서(20190401004489). 시가총액은 Yahoo Finance 035420.KS 종가(이사회 결의일 2019-09-09 직전 거래일)로 계산. 2019년 중 자기주식을 소각했다면 발행주식수가 약간 적을 수 있다.</t>
        </is>
      </c>
      <c r="AS156" s="41" t="inlineStr">
        <is>
          <t>KRX:035420</t>
        </is>
      </c>
      <c r="AT156" s="41" t="inlineStr">
        <is>
          <t>인수 주체 플레이리스트는 비상장이라 상장 지배회사 NAVER를 쓴다. 대상회사 써브라임은 비상장이다. 거래 규모(3억원)가 NAVER 시가총액의 0.001%라 이벤트 분석에서 의미 있는 반응을 기대하기 어렵다.</t>
        </is>
      </c>
      <c r="AU156" s="41" t="inlineStr">
        <is>
          <t>2019-09-10 DART 공정위 공시(플레이리스트 '타법인주식및출자증권취득결정', 이사회 결의 2019-09-09). 앞선 보도는 찾지 못함.</t>
        </is>
      </c>
      <c r="AV156" s="41" t="inlineStr">
        <is>
          <t>2015-04-17: 써브라임아티스트에이전시 설립(나무위키 기준, 1차 출처 미확인); 2016: 매출 220백만원, 순이익 37백만원; 2017: 매출 359백만원, 순이익 46백만원; 2017-05-23: 플레이리스트 설립(스노우의 50% 공동기업); 2018: 플레이리스트가 NAVER 연결 종속회사(지분 100%); 2018: 써브라임 매출 556백만원, 순이익 -211백만원, 자본총계 -139백만원(자본잠식); 2019-06-01: 써브라임이 카카오 계열 크리스피스튜디오로부터 나일론코리아미디어 93.67% 인수(N047)</t>
        </is>
      </c>
      <c r="AW156" s="41" t="inlineStr">
        <is>
          <t>2019-09: NAVER 계열 플레이리스트가 신주 172주(3.63%)를 3.01억원에 인수(N049); 2021-12: 카카오엔터테인먼트 연결주석의 기타포괄손익-공정가치 금융자산 목록에 써브라임아티스트에이전시(주) 1,001,000천원 기재; 2022-06 이전: 사명을 써브라임(주)로 변경(정확한 날짜 미확인); 2022-06-20: 플레이리스트가 보유 172주(2.35%)를 10.81억원에 처분 결정(N073); 2022-06-28: 에이치엘엘중앙(중앙그룹)이 3,073주(42%)를 193.19억원에 취득 결정, 취득일 2022-07-01(N074로 추정); 2022~2025: 영업적자(2022 -30.4억, 2023 -13.8억, 2024 -19.7억원) 뒤 2025년 흑자전환(5.3억원); 현재 중앙그룹 대규모기업집단 소속(2026 대규모기업집단현황공시); 플레이리스트 측 장부: 2020년 말 공정가치 258,478천원(취득원가 301,000천원), 2021년 평가이익 186,359천원으로 444,837천원, 2022-06 처분 1,081백만원(처분이익 636,481천원)</t>
        </is>
      </c>
      <c r="AX156" s="41" t="inlineStr">
        <is>
          <t>해당 없음 (당기손익-공정가치 측정 금융자산으로 처리해 손상 대신 공정가치 변동을 인식: 2020년 말 258,478천원(취득원가 대비 -42,522천원), 2021년 평가이익 186,359천원, 2022년 처분이익 636,481천원. 플레이리스트 2022 감사보고서 주석)</t>
        </is>
      </c>
      <c r="AY156" s="41" t="inlineStr">
        <is>
          <t>공정가치 측정 금융자산이라 손상 대신 공정가치 변동을 인식</t>
        </is>
      </c>
      <c r="AZ156" s="41" t="inlineStr">
        <is>
          <t>2017: 359백만원; 2018: 556백만원</t>
        </is>
      </c>
      <c r="BA156" s="41" t="inlineStr">
        <is>
          <t>2019: 미확인; 2020: 미확인 (감사 수치 없음. 참고로 에이치엘엘중앙 2022-07 공시 요약 재무는 전전년도 7,305백만원, 전년도 22,193백만원, 당해 7,737백만원이며 연도 표기가 불명확); 2021: 25,006백만원; 2025(최근): 22,659백만원 (2022: 20,648; 2023: 18,849; 2024: 14,216백만원)</t>
        </is>
      </c>
      <c r="BB156" s="41" t="inlineStr">
        <is>
          <t>미확인 (공시 요약 재무에 영업이익 없음. 당기순이익은 2017: 46백만원; 2018: -211백만원)</t>
        </is>
      </c>
      <c r="BC156" s="41" t="inlineStr">
        <is>
          <t>2019: 미확인; 2020: 미확인 (같은 공시의 당기순이익은 전전년도 -971, 전년도 685, 당해 680백만원); 2021: 780백만원; 2025(최근): 526백만원 (2022: -3,043; 2023: -1,381; 2024: -1,970백만원)</t>
        </is>
      </c>
      <c r="BD156" s="41" t="inlineStr">
        <is>
          <t>인수 전: 플레이리스트 공시(20190910000113)의 발행회사 요약 재무, 백만원, 결산 12월(감사 여부 미상). 인수 후: 써브라임 별도 감사보고서(2022년분 20230405002629, 2024년분 20250331001348, 2025년분 20260402002607). 2021년은 2022 감사보고서의 전기 수치, 2023년은 2024 감사보고서의 전기 수치. 회계기준(K-IFRS·일반기업회계기준)은 확인하지 않음.</t>
        </is>
      </c>
      <c r="BE156" s="41" t="inlineStr">
        <is>
          <t>미확인 (거래 규모 3억원으로 NAVER 실적발표에서 언급될 가능성이 낮아 검색하지 않음)</t>
        </is>
      </c>
      <c r="BF156" s="40" t="inlineStr">
        <is>
          <t>완료</t>
        </is>
      </c>
      <c r="BG156" s="40" t="inlineStr">
        <is>
          <t>2026-10-31</t>
        </is>
      </c>
    </row>
    <row r="157" ht="72" customHeight="1">
      <c r="A157" s="40" t="inlineStr">
        <is>
          <t>N050</t>
        </is>
      </c>
      <c r="B157" s="40" t="inlineStr">
        <is>
          <t>Naver</t>
        </is>
      </c>
      <c r="C157" s="40" t="inlineStr">
        <is>
          <t>2019-09-12</t>
        </is>
      </c>
      <c r="D157" s="41" t="inlineStr">
        <is>
          <t>ZOZO, Inc. (TSE:3092)</t>
        </is>
      </c>
      <c r="E157" s="40" t="n">
        <v>1</v>
      </c>
      <c r="F157" s="40" t="inlineStr">
        <is>
          <t>True</t>
        </is>
      </c>
      <c r="G157" s="40" t="n"/>
      <c r="H157" s="40" t="inlineStr">
        <is>
          <t>MA①</t>
        </is>
      </c>
      <c r="I157" s="40" t="inlineStr">
        <is>
          <t>MA①</t>
        </is>
      </c>
      <c r="J157" s="40" t="inlineStr">
        <is>
          <t>같음</t>
        </is>
      </c>
      <c r="K157" s="40" t="inlineStr">
        <is>
          <t>없음 (확인)</t>
        </is>
      </c>
      <c r="L157" s="40" t="inlineStr">
        <is>
          <t>일치</t>
        </is>
      </c>
      <c r="M157" s="40" t="inlineStr">
        <is>
          <t>편입 전</t>
        </is>
      </c>
      <c r="N157" s="40" t="inlineStr">
        <is>
          <t>Closed</t>
        </is>
      </c>
      <c r="O157" s="42" t="n">
        <v>3914.84</v>
      </c>
      <c r="P157" s="41" t="inlineStr">
        <is>
          <t>LY Corporation (TSE:4689)</t>
        </is>
      </c>
      <c r="Q157" s="41" t="inlineStr">
        <is>
          <t>-</t>
        </is>
      </c>
      <c r="R157" s="41" t="inlineStr">
        <is>
          <t>Yahoo Japan Corporation (TSE:4689) resolved to implement an offer to acquire 50.1% stake in ZOZO, Inc. (TSE:3092) from Yusaku Maezawa and others for approximately ¥400 billion on September 12, 2019. Yusaku Maezawa agreed to tender 92.7 million shares on September 12, 2019. Yahoo will pay ¥2,620 per share. Post completion, ZOZO will become subsidiary of Yahoo and will remain listed on Tokyo Stock Exchange. Yahoo would be entitled to appoint two persons as Directors of ZOZO and Yusaku Maezawa will resign as Director of ZOZO. The offer is subject to resolution of Board of ZOZO to support the offer, minimum number of 101.97 million shares in order to ensure that Yahoo shareholding increases to 33.40% and maximum number to be purchased under the offer is 153 million shares. As of September 27, 2019, the tender offer will start from September 30, 2019 and will end on November 13, 2019. At its board of Directors’ meeting held on September 12, 2019, Yahoo resolved to implement the offer and ZOZO Board intends to support the offer. Yahoo is aiming at commencing the Tender Offer in early October 2019. SMBC Nikko Securities Inc. acted as financial adviser and Nagashima Ohno &amp; Tsunematsu acted as legal adviser for ZOZO. Mizuho Securities Co., Ltd. acted as the financial advisor and SBI SECURITIES Co., Ltd. acted as tender offer agent for Yahoo in the transaction.</t>
        </is>
      </c>
      <c r="S157" s="41" t="inlineStr">
        <is>
          <t>Commerce &amp; Marketing</t>
        </is>
      </c>
      <c r="T157" s="41" t="inlineStr">
        <is>
          <t>E-commerce / Marketplace</t>
        </is>
      </c>
      <c r="U157" s="41" t="inlineStr">
        <is>
          <t>MA-1 그룹이 매수자</t>
        </is>
      </c>
      <c r="V157" s="41" t="inlineStr">
        <is>
          <t>과반 인수(≥50%)</t>
        </is>
      </c>
      <c r="W157" s="41" t="inlineStr">
        <is>
          <t>MA① 경영권 인수</t>
        </is>
      </c>
      <c r="X157" s="41" t="inlineStr">
        <is>
          <t>Yahoo Japan 편입 전</t>
        </is>
      </c>
      <c r="Y157" s="40" t="inlineStr">
        <is>
          <t>False</t>
        </is>
      </c>
      <c r="Z157" s="41" t="inlineStr">
        <is>
          <t>MA① 경영권 인수</t>
        </is>
      </c>
      <c r="AA157" s="41" t="inlineStr">
        <is>
          <t>편입 전 (2019-09-12 발표·2019-11-13 완료 당시 매수자 ヤフー㈱(2019-10-01 Zホールディングス㈱로 상호변경)는 소프트뱅크㈱의 연결자회사로 NAVER와 자본관계 없음. 2021-02-26 LINE㈱(현 A홀딩스; 당시 NAVER 계 87.5%)의 ZHD 주식 공개매수 결제로 筆頭株主 변경, 2021-03-01 Z Holdings–LINE 경영통합 완료 — 이후 A홀딩스(소프트뱅크·NAVER 50:50) 산하. NAVER는 A홀딩스 50%를 관계기업(지분법)으로 처리하므로 ZOZO는 NAVER 연결 자회사가 아님)</t>
        </is>
      </c>
      <c r="AB157" s="41" t="inlineStr">
        <is>
          <t>완료 (2019-11-13 공개매수 종료·연결자회사화; 결제 개시 2019-11-20)</t>
        </is>
      </c>
      <c r="AC157" s="41" t="inlineStr">
        <is>
          <t>400,736,598,000円 (152,952,900주 × 2,620円, 현금; 응모 245,923,177주가 상한을 넘어 안분비례 매입)</t>
        </is>
      </c>
      <c r="AD157" s="41" t="inlineStr">
        <is>
          <t>원자료와 일치 (계산: 400,736.6百万円 ÷ 107.97円/USD(2019-09-12, Fed H.10) = 3,711.6백만 달러; 원자료 3,914.84보다 5.2% 작아 ±10% 이내. 원자료 값은 약 102.4円/USD에 해당해 2019년 환율로는 설명되지 않음)</t>
        </is>
      </c>
      <c r="AE157" s="41" t="inlineStr">
        <is>
          <t>2019-09-12</t>
        </is>
      </c>
      <c r="AF157" s="41" t="inlineStr">
        <is>
          <t>기준 분류 유지(MA① 경영권 인수): 공개매수 전 Yahoo Japan의 ZOZO 보유지분 0%("本日現在、当社は、対象者株式を所有しておりません"), 매수 후 50.10%로 연결자회사화(2019-11-13). 구조 축 — 매수자 ヤフー㈱(현 LINEヤフー㈱)는 추출 시점 그룹 계보, 매도자(前澤友作 및 응모 주주)는 계보 밖이므로 ⑥ 아님. 시점 축 — 거래 당시 Yahoo Japan이 NAVER와 무관했다는 점은 pre_incorp_chk(편입 전)에서 표시. 원자료 설명란 보완: 前澤友作의 응모 계약은 92,726,600주(30.37%)였으나 안분비례로 실제 매입은 57,671,700주(TOB 결과 공시); 매도자 '-'는 前澤友作 및 응모 주주. 금액·상태 일치.</t>
        </is>
      </c>
      <c r="AG157" s="41" t="inlineStr">
        <is>
          <t>같은 묶음 관계: N015·N025의 매수자(스타트투데이=ZOZO)가 이 거래의 대상회사. Capital IQ 매수자명 'LY Corporation'은 현 사명이며 거래 당시는 ヤフー㈱, 공개매수 실시 주체는 같은 법인이 상호변경한 Zホールディングス㈱(2019-10-01). NAVER 관점 주의: A홀딩스는 소프트뱅크 연결자회사이고 NAVER 2021 사업보고서는 A-Holdings 50%를 관계기업으로 분류 — ZOZO는 NAVER의 지분법 피투자회사 그룹 소속(연구에서 Naver M&amp;A로 셀지 판단 필요). LY의 ZOZO 의결권 50.10%(2019-11)→51.5%(2025-03)→51.9%(2026-03)는 보유 주식 수 변동이 아니라 ZOZO 자사주 매입·소각 효과임(ZOZO 第28期 大株主の状況: Zホールディングス中間㈱ 458,858,700주 = 152,952,900주×3(2025-04 1:3 분할), 공개매수 이후 추가 취득·매각 없음). 사전 유출 보도는 찾지 못함(9/11 ZOZO 종가 2,112→2,166円 +2.6%; Yahoo Finance 분할조정치로는 704→722). 발표일 종가: ZOZO 2,166→2,457円(+13.4%), Yahoo 298→305円(+2.3%)(Yahoo Finance). Yahoo Japan은 2019-06에 소프트뱅크㈱ 대상 제3자배정과 대규모 자사주 매입을 해 2019-03말과 2019-06말 자본이 크게 다름(size_basis 참조). 원자료 설명란의 'minimum 101.97 million shares(33.40%)', 기간 9/30~11/13, 이사 2명 지명권, 상장 유지는 공시와 일치. 검토 보완: LY 第31期 有価証券報告書는 2026-08-03 정정보고서(S100YTT6)가 나왔으나 정정 범위는 임원 보수 서술뿐이라 이 기록의 인용 수치와 무관. ZHD/LY 2020/3~2023/3 감손 테스트에서 ZOZO のれん이 속한 'ショッピング' 자금생성단위그룹은 할인율 1~2%p 상승 등으로 회수가능가액=장부가액이 될 수 있다고 공시돼, 승자의 저주 평가 때 참고할 만함(impairment 열 참조).</t>
        </is>
      </c>
      <c r="AH157" s="41" t="inlineStr">
        <is>
          <t>ヤフー株式会社 (Yahoo Japan Corporation; 東証1部, 소프트뱅크㈱(44.6%)의 연결자회사 — 2019-10-01 Zホールディングス㈱로 상호변경·지주회사 전환 후 공개매수 실시, 현 LINEヤフー㈱)</t>
        </is>
      </c>
      <c r="AI157" s="41" t="inlineStr">
        <is>
          <t>"当社のeコマース事業のさらなる成長のためには、様々なカテゴリーの商品の中でも、特にファッションカテゴリーにおいてより魅力的な商品を取り揃え、ファッションEC を強化することが必要と認識しております" (공개매수 개시예정 공시 2019-09-12) / "eコマース事業のさらなる成長のためにファッションECを強化することを目的として" (ZHD 2020年3月期 3Q 결산단신 기업결합 주석) / "EC（ネット通販）事業も大きな柱にし、収益のドライバーにしたい" (川邊健太郎 사장 기자회견, ITmedia 2019-09-12)</t>
        </is>
      </c>
      <c r="AJ157" s="41" t="inlineStr">
        <is>
          <t>인터넷 광고(미디어)와 e커머스(Yahoo!ショッピング·ヤフオク!·アスクル 등) — 공시상 사업내용 "インターネット上の広告事業、イーコマース事業、会員サービス事業、及びその他の事業". 2019/3期(인수 직전 연도) 연결 売上収益 954,714百万円(IFRS) 중 커머스 649.6십억円(68.0%, 영업이익 55.7십억円)·미디어 303.4십억円(31.8%, 영업이익 141.0십억円) — 매출은 커머스, 이익은 미디어(광고) 중심(Yahoo Japan 2019-04-25 결산). 참고: 2020/3期(ZOZO 2019-11 연결 포함) 커머스 742.7십억円(70.5%), 미디어 308.6십억円(29.3%)(ZHD 2020-04-30 결산)</t>
        </is>
      </c>
      <c r="AK157" s="41" t="inlineStr">
        <is>
          <t>핵심</t>
        </is>
      </c>
      <c r="AL157" s="41" t="inlineStr">
        <is>
          <t>대상 ZOZO는 패션 EC 몰 ZOZOTOWN 운영사로 Yahoo Japan의 주력 e커머스(쇼핑몰) 사업과 같은 영역이며, 공시도 '当社のeコマース事業'의 패션 카테고리 강화로 설명 → 핵심. 그룹 정점 기준: 편입 전이라 정점은 Yahoo Japan 자신. 2021 이후 NAVER 기준으로도 커머스는 주력 영역이나 NAVER는 A홀딩스를 지분법으로만 반영.</t>
        </is>
      </c>
      <c r="AM157" s="41" t="inlineStr">
        <is>
          <t>2,429,601百万円 (2019-03-31, Yahoo Japan 연결 IFRS 資産合計; 발표 직전 분기말 2019-06-30은 2,586,450百万円)</t>
        </is>
      </c>
      <c r="AN157" s="41" t="inlineStr">
        <is>
          <t>acq_total_assets와 같음 (편입 전 Yahoo Japan 계열의 정점 = Yahoo Japan 자신. 참고: 상위 모회사 소프트뱅크㈱ 2019-09-30 資産合計 8,733,551百万円)</t>
        </is>
      </c>
      <c r="AO157" s="41" t="inlineStr">
        <is>
          <t>계산: 16.49 (400,736.6百万円 ÷ 2019-03-31 연결 資産合計 2,429,601百万円; 2019-06-30 기준 15.49)</t>
        </is>
      </c>
      <c r="AP157" s="41" t="inlineStr">
        <is>
          <t>계산: 48.97 (400,736.6百万円 ÷ 2019-03-31 親会社の所有者に帰属する持分 818,291百万円; 資本合計 910,523百万円 기준 44.01; 2019-06-30 親会社所有者持分 725,276百万円 기준 55.25)</t>
        </is>
      </c>
      <c r="AQ157" s="41" t="inlineStr">
        <is>
          <t>계산: 1,419,194,176,370円 (2019-09-11 종가 298円 × 유통주식 4,762,396,565주 = 발행 4,822,417,565주 − 자기주식 60,021,000주(2019-09-30 기준; 9/11~9/30 유통주식 변동 없다고 가정). 발행주식 기준이면 1,437,080,434,370円)</t>
        </is>
      </c>
      <c r="AR157" s="41" t="inlineStr">
        <is>
          <t>총자산·자본: ZOZO 의견표명 공시(2019-09-12)에 실린 공개매수자 2019/3期 연결 IFRS 수치, Yahoo Japan 2020/3期 1Q 결산(2019-06-30). 주식수: ZHD 2020年3月期 2Q 결산단신(2019-09-30). 종가: Yahoo Finance 일별(4689는 2013 이후 분할 없음). 대상 ZOZO 시가총액 참고: 2,166円 × 305,295,182주 = 661,269百万円(9/11), 공개매수가 기준 100% 가치 799,873百万円, 프리미엄 20.96%(전일 종가 대비). 환율 Fed H.10. 인수자금 일부는 400,000百万円 차입(2019-11-14 계약, 11-19 인출; ZHD 第25期 有価証券報告書).</t>
        </is>
      </c>
      <c r="AS157" s="41" t="inlineStr">
        <is>
          <t>TSE:4689</t>
        </is>
      </c>
      <c r="AT157" s="41" t="inlineStr">
        <is>
          <t>인수 주체 Yahoo Japan(현 LY Corporation, 같은 코드 TSE:4689) 상장사. 대상 ZOZO도 상장사(TSE:3092, 공개매수 후에도 상장 유지)라 대상 주가 반응 분석 가능. 당시 NAVER(KRX:035420)는 거래 당사자가 아님.</t>
        </is>
      </c>
      <c r="AU157" s="41" t="inlineStr">
        <is>
          <t>2019-09-12 Yahoo Japan 적시공시 '株式会社ZOZO株式（証券コード3092）に対する公開買付けの開始予定及び資本業務提携契約の締結に関するお知らせ'와 ZOZO 의견표명·대표이사 이동 공시(같은 날 이사회 결의). 공시는 9/12 장 시작 전으로 보임 — ネットショップ担当者フォーラム 09:13·Impress Watch 09:42 보도, 株探(15:13)은 ZOZO가 9/12 '마도를 열고'(갭 상승) 급등했다고 보도. 공시 이전 보도·조회공시는 찾지 못함(9/11 ZOZO 종가 2,112→2,166円, +2.6%).</t>
        </is>
      </c>
      <c r="AV157" s="41" t="inlineStr">
        <is>
          <t>1998-05: ㈲スタート・トゥデイ 설립; 2004-12: ZOZOTOWN 개시; 2007-12: 東証マザーズ 상장(2012-02 1부); 2010-11: 스타트투데이–Yahoo Japan EC 사이트 연계 업무제휴; 2011-06·2014-10: 크라운주얼(N015)·ヤッパ(N025) 인수; 2018-04: ZOZOSUIT 관련 감손·평가손 특별손실; 2018-10: 상호 ㈱ZOZO; 2019-04: PB 해외사업 철수 특별손실(감손 98·재고평가손 691·사업정리손 822百万円); 2019/3期: 매출 118,405百万円(+20.3%)이나 영업이익 25,654百万円(−21.5%) 감익; 2019-06-27: 소프트뱅크㈱ 제3자배정으로 Yahoo Japan 筆頭株主가 소프트뱅크㈱(44.6%)로 변경; 2019-06 하순: PayPayモール 제휴 논의 중 前澤友作의 지분 매각 검토 의사 확인, 자본제휴 검토 개시; 2019-08 중순: Yahoo Japan이 공개매수에 의한 연결자회사화 제안·실사(9월 상순 종료)</t>
        </is>
      </c>
      <c r="AW157" s="41" t="inlineStr">
        <is>
          <t>2019-09-12: 前澤友作 대표이사·이사 사임, 澤田宏太郎 사장 취임; 2019-09-30~11-13: 공개매수(2,620円, 상한 50.10%), 11-13 연결자회사화(のれん 212,910百万円; 고객기반 322,070·상표권 178,720百万円 식별, 2020/3期 4Q PPA 확정·잠정치와 차이 없음), 11-14 인수자금용 400,000百万円 차입계약(みずほ銀行 에이전트 5개 은행, 만기 2020-11-14)·11-19 인출, 11-20 결제 개시(ZOZO 공시상 친회사·筆頭株主 이동일; 前澤友作은 57,671,700주 매도로 筆頭株主에서 빠짐); 2019-10-01: Yahoo Japan이 Zホールディングス로 상호변경·지주회사 전환, PayPayモール 개시; 2019-11-01: ZOZO가 ZOZOUSED 흡수합병; 2019-12-17: ZOZOTOWN PayPayモール店 출점(약 1,100숍); 2020-01: 川邊健太郎 ZOZO 이사 취임; 2021-02-26: LINE㈱(현 A홀딩스)가 ZHD 筆頭株主; 2021-03-01: Z Holdings–LINE 경영통합 완료; 2021-03-16: ZHD 보유 ZOZO 주식 전부를 Zホールディングス中間(合同会社, 같은 달 株式会社로 전환 예정)에 이관; 2022-10: PayPayモール을 Yahoo!ショッピング에 통합; 2023-10: ZHD·LINE·ヤフー 재편으로 LINEヤフー㈱ 발족; 2024-03: ZOZOUSED Yahoo!オークション 출점; 2025-04-18: ZOZO가 英 LYST LTD 인수(22,094百万円, のれん 20,594百万円); 2026-03-31: LY의 ZOZO 의결권 51.9%, LY 연결 ZOZO 자금생성단위 のれん 256,343百万円·상표권 178,720百万円; 2026-04-16: ZOZO가 ㈱High Link 전 주식 취득(2026-03-31 결의·계약, 取得原価 4,950百万円, 企業結合日 2026-04-30)</t>
        </is>
      </c>
      <c r="AX157" s="41" t="inlineStr">
        <is>
          <t>확인 안 됨 (ZHD/LY 有価証券報告書 第25期(2020/3)~第31期(2026/3) 전 연도 확인: ZOZO 관련 のれん·상표권 감손 없음. 2020/3~2023/3에는 ZOZO のれん이 'ショッピング' 자금생성단위그룹(のれん 272,828→272,658→272,658→282,018百万円)에 포함돼 사용가치로 테스트됐고, 第25期(2020/3)·第28期(2023/3)는 '税引前割引率が約２％上昇又は永続成長率が約３％下落した場合'、第27期(2022/3)는 '約１％上昇又は…約２％下落した場合' 회수가능가액과 장부가액이 같아질 수 있다고 공시(여유 폭이 크지 않았음; 第26期(2021/3)는 '十分に上回って'). 第29期(2024/3)부터 ZOZO 자금생성단위그룹을 분리(のれん 234,024百万円 — 2024-03·2025-03 동일, 2026-03 256,343百万円은 LYST 포함), 활성시장 시가 기반 처분비용 차감 공정가치(Level 1)로 측정해 장부가액을 '十分に上回って' 감손 없음. PPA는 ZHD 2020-04-30 결산에서 확정(잠정치와 차이 없음). ZOZO 자체 第28期(2026/3) 감손은 중국 생산사업 철수 329百万円뿐)</t>
        </is>
      </c>
      <c r="AY157" s="41" t="inlineStr">
        <is>
          <t>ZHD/LY 有報 2020/3~2026/3期 ZOZO のれん 감손 없음</t>
        </is>
      </c>
      <c r="AZ157" s="41" t="inlineStr">
        <is>
          <t>2018/3期: 98,432百万円; 2019/3期: 118,405百万円</t>
        </is>
      </c>
      <c r="BA157" s="41" t="inlineStr">
        <is>
          <t>2020/3期: 125,517百万円; 2021/3期: 147,402百万円; 2026/3期: 228,373百万円</t>
        </is>
      </c>
      <c r="BB157" s="41" t="inlineStr">
        <is>
          <t>2018/3期: 32,669百万円; 2019/3期: 25,654百万円</t>
        </is>
      </c>
      <c r="BC157" s="41" t="inlineStr">
        <is>
          <t>2020/3期: 27,888百万円; 2021/3期: 44,144百万円; 2026/3期: 69,366百万円</t>
        </is>
      </c>
      <c r="BD157" s="41" t="inlineStr">
        <is>
          <t>ZOZO 연결, 일본기준(J-GAAP), 3월 결산. 출처: 공개매수 결과 공시의 '最近３年間の連結経営成績'(2018/3·2019/3), ZOZO 결산단신(2020-04-28, 2021-04-27, 2026-04-30). 2026/3期는 2025-05부터 LYST 연결 포함. 참고로 LY 연결(IFRS) 기준 ZOZO 그룹 売上収益은 2025/3期 214,862百万円, 2026/3期 230,315百万円(LY 第31期 비지배지분 주석). 2020/3期 ZHD 손익계산서에 반영된 ZOZO 실적(2019-11-13~2020-03-31): 매출 57,462百万円, 순이익 5,773百万円(무형자산 상각 포함).</t>
        </is>
      </c>
      <c r="BE157" s="41" t="inlineStr">
        <is>
          <t>2020-04-30 ZHD 2020/3期 결산: 창사 이래 첫 매출 1조円 돌파가 "contributed by the consolidation of ZOZO, Inc.", ZOZO 연결로 "we will not only strengthen our fashion field, but will also realize synergies in multiple businesses of both companies"; 2021-04-27 ZOZO 결산설명회 질의응답집(澤田 사장, PayPayモール 실적): "前期の実績は追い風の参考値ではありません", "スタート当初の UI の課題も、ZHD が開発リソースをかけてくれたことで、徐々に良い形に仕上がってきたと感じています"; 2026-04-30 ZOZO 2026/3期 결산단신: LINEヤフーコマース(Yahoo!ショッピング·Yahoo!オークション 출점분) 거래액 78,926百万円(전체의 11.9%, +13.4%), "モールを運営するLINEヤフー㈱による集客" 언급; 2019-09-12 기자회견 川邊 사장: "合算すると2兆円を超えるが、色んなシナジー効果によって（合算値以上に）取扱高を爆増させる" (ITmedia)</t>
        </is>
      </c>
      <c r="BF157" s="40" t="inlineStr">
        <is>
          <t>완료</t>
        </is>
      </c>
      <c r="BG157" s="40" t="inlineStr">
        <is>
          <t>2026-10-26</t>
        </is>
      </c>
    </row>
    <row r="158" ht="72" customHeight="1">
      <c r="A158" s="40" t="inlineStr">
        <is>
          <t>N051</t>
        </is>
      </c>
      <c r="B158" s="40" t="inlineStr">
        <is>
          <t>Naver</t>
        </is>
      </c>
      <c r="C158" s="40" t="inlineStr">
        <is>
          <t>2019-09-25</t>
        </is>
      </c>
      <c r="D158" s="41" t="inlineStr">
        <is>
          <t>Dynatech Inc.</t>
        </is>
      </c>
      <c r="E158" s="40" t="n">
        <v>61</v>
      </c>
      <c r="F158" s="40" t="inlineStr">
        <is>
          <t>False</t>
        </is>
      </c>
      <c r="G158" s="40" t="n"/>
      <c r="H158" s="40" t="inlineStr">
        <is>
          <t>MA④</t>
        </is>
      </c>
      <c r="I158" s="40" t="inlineStr">
        <is>
          <t>MA④</t>
        </is>
      </c>
      <c r="J158" s="40" t="inlineStr">
        <is>
          <t>같음</t>
        </is>
      </c>
      <c r="K158" s="40" t="inlineStr">
        <is>
          <t>있음</t>
        </is>
      </c>
      <c r="L158" s="40" t="inlineStr">
        <is>
          <t>일치</t>
        </is>
      </c>
      <c r="M158" s="40" t="inlineStr">
        <is>
          <t>편입 전</t>
        </is>
      </c>
      <c r="N158" s="40" t="inlineStr">
        <is>
          <t>Closed</t>
        </is>
      </c>
      <c r="O158" s="42" t="n">
        <v>25.37</v>
      </c>
      <c r="P158" s="41" t="inlineStr">
        <is>
          <t>ValueCommerce Co., Ltd. (TSE:2491)</t>
        </is>
      </c>
      <c r="Q158" s="41" t="inlineStr">
        <is>
          <t>LY Corporation (TSE:4689)</t>
        </is>
      </c>
      <c r="R158" s="41" t="inlineStr">
        <is>
          <t>ValueCommerce Co., Ltd. (TSE:2491) concluded a contract to acquire Dynatech Inc. from Yahoo Japan Corporation (TSE:4689) for ¥2.7 billion on September 25, 2019. As per terms, all 600 shares will be acquired. For the year ended March 2019, Dynatech Inc. reported revenues of ¥1.7 billion, total assets of ¥1.9 billion, operating income of ¥429 million, net income of ¥301 million and net assets of ¥1.4 billion. The deal is expected to close on September 27, 2019. Wadakura Gate Law Office acted as legal advisor for ValueCommerce Co., Ltd. An advisory fee of ¥8 million has been incurred on the transaction.</t>
        </is>
      </c>
      <c r="S158" s="41" t="inlineStr">
        <is>
          <t>Technology &amp; Infrastructure</t>
        </is>
      </c>
      <c r="T158" s="41" t="inlineStr">
        <is>
          <t>Digital Infrastructure</t>
        </is>
      </c>
      <c r="U158" s="41" t="inlineStr">
        <is>
          <t>MA-2 그룹 내부 재편</t>
        </is>
      </c>
      <c r="V158" s="41" t="n"/>
      <c r="W158" s="41" t="inlineStr">
        <is>
          <t>MA④ 그룹 내부 재편</t>
        </is>
      </c>
      <c r="X158" s="41" t="inlineStr">
        <is>
          <t>Yahoo Japan 편입 전</t>
        </is>
      </c>
      <c r="Y158" s="40" t="inlineStr">
        <is>
          <t>False</t>
        </is>
      </c>
      <c r="Z158" s="41" t="inlineStr">
        <is>
          <t>MA④ 그룹 내부 재편</t>
        </is>
      </c>
      <c r="AA158" s="41" t="inlineStr">
        <is>
          <t>편입 전 (2019-09-25 결의·2019-09-27 양도 당시 매수자 バリューコマース(ヤフー 議決権 51.98% 연결자회사)와 매도자 ヤフー㈱(2019-10-01 Zホールディングス로 상호 변경) 모두 소프트뱅크 계열 Yahoo Japan 그룹 회사로 NAVER와 무관. Yahoo Japan 계열이 NAVER 지분법 계열(A Holdings 산하)이 된 것은 2021-03-01 Z Holdings–LINE 경영통합 이후. 그 뒤 バリューコマース는 2024-05-02 자기주식 공개매수 결제로 Zホールディングス中間㈱의 자회사에서 벗어나 LINEヤフー의 지분법 관련회사(その他の関係会社 관계)가 됐고, 2025-08-13 Zホールディングス中間㈱가 보유 주식을 전량 매각해 LY 계열에서 완전히 이탈)</t>
        </is>
      </c>
      <c r="AB158" s="41" t="inlineStr">
        <is>
          <t>완료 (2019-09-27 株式譲渡 실행, みなし取得日 2019-09-30, 2019/12期 4분기부터 연결)</t>
        </is>
      </c>
      <c r="AC158" s="41" t="inlineStr">
        <is>
          <t>2,732,312,000円 (ダイナテック 普通株式 600株 전부의 취득대가, 현금; 有価証券報告書 第24期 企業結合 주석 '2,732,312千円'). 공시상 アドバイザリー費用等 8百万円 포함 총 2,740百万円(概算)</t>
        </is>
      </c>
      <c r="AD158" s="41" t="inlineStr">
        <is>
          <t>원자료와 일치 (계산: 2,732.3百万円 ÷ 107.78円/USD(2019-09-25, Fed H.10) = 25.35백만 달러; 원자료 25.37)</t>
        </is>
      </c>
      <c r="AE158" s="41" t="inlineStr">
        <is>
          <t>2019-09-25</t>
        </is>
      </c>
      <c r="AF158" s="41" t="inlineStr">
        <is>
          <t>기준 분류 유지(MA④): 매수자 バリューコマース와 매도자 ヤフー㈱가 모두 Yahoo Japan(현 LY) 그룹 계보 회사이고, 공시도 "当社とダイナテックは、ヤフーの連結子会社でありますが"라고 밝힌 계열사 간 지분 이전(지배주주와의 거래, 少数株主保護 절차 거침). 원자료 설명란의 ¥2.7 billion·600株·2019/3期 실적(매출 17억엔, 영업이익 429百万円 등)·자문료 8百万円은 공시와 일치. 원자료 pre_incorp 'Yahoo Japan 편입 전'은 NAVER 기준으로 맞음.</t>
        </is>
      </c>
      <c r="AG158" s="41" t="inlineStr">
        <is>
          <t>같은 묶음 관계: 대상회사 ダイナテック는 N030(2015-07 ヤフー가 약 20억엔에 전 주식 인수)의 대상회사 — 이 거래로 ヤフー 직접 보유에서 상장 자회사 バリューコマース 산하로 옮김(N030 취득가 약 20억엔 대비 27.3억엔에 이전). 매수자 バリューコマース는 N001의 대상회사, N011의 매수자. 그룹(ヤフー) 연결 관점에서는 지배 변동 없는 내부 이전이라 ヤフー 연결 영업권 등에 새 거래가치가 생기지 않고, バリューコマース 연결에서만 '取得'으로 회계처리(のれん 잠정 1,272,374千円 → PPA 확정 후 654,198千円, 顧客関連資産 891,000千円). 인수 후 ダイナテック는 2021/12期부터 결산월을 3월→12월로 변경, 2025-04-01 バリューコマース에 흡수합병되어 소멸(이후 'トラベルテック事業'으로 존속, 2025-09 브랜드 'DYNATECH'). 인수 후 첫 2개 회계연도(2020/3·2021/3期)의 ダイナテック 단체 매출·영업이익은 バリューコマース 'ECソリューション(ズ)事業' 세그먼트에 포함돼 별도 공시가 없어 미확인(官報 決算公告로 당기순이익만 확인: 2020/3期 80百万円, 2021/3期 △1,163百万円). 원자료 buyers/sellers 기재는 정확. 검토 추가: 취득가 2,732百万円은 第三者算定機関 プルータス・コンサルティング의 DCF 평가 범위 2,351~3,358百万円 안이며, 평가는 '東京オリンピック以降の宿泊事業における環境変化の不確実性'을 이유로 3년차까지 계획만 반영(TDnet 2019-09-25). 인수 1년 반 만인 2021/12期에 연결 감손 2,406百万円·단체 주식평가손 2,434百万円으로 취득가의 약 89%를 상각 — 승자의 저주 관점의 핵심 수치(COVID라는 외부 충격이 직접 원인으로 공시됨).</t>
        </is>
      </c>
      <c r="AH158" s="41" t="inlineStr">
        <is>
          <t>バリューコマース株式会社 (東証1部 2491; ヤフー㈱가 議決権 51.98% 보유한 연결자회사 — 당시 Yahoo Japan 그룹, NAVER와 무관)</t>
        </is>
      </c>
      <c r="AI158" s="41" t="inlineStr">
        <is>
          <t>"ダイナテックの子会社化により、新たに宿泊施設の集客・販促を支援する事業に参入する機会を得ました" / "当社のコマース事業者向け集客・販促支援の強みと、ダイナテックの宿泊施設向け情報システムの開発・販売の強みが連携し、宿泊施設の予約及びリピート利用を促進させることができ、それにより、両社の業界における優位性向上と売上増加につながるものと考えております" (TDnet 「ダイナテック株式会社の株式の取得（子会社化）及び新たな事業（宿泊施設向け事業）の開始に関するお知らせ」 2019-09-25)</t>
        </is>
      </c>
      <c r="AJ158" s="41" t="inlineStr">
        <is>
          <t>EC 사업자 대상 집객·판촉 지원: 2018/12期 연결 매출 20,764,976千円 — マーケティングソリューション事業(성과보수형 광고 아필리에이트) 15,374,544千円, ECソリューション事業(Yahoo!ショッピング 스토어용 CRM 'STORE's R∞'·클릭과금 광고 'ストアマッチ') 5,390,431千円 (有価証券報告書 第23期)</t>
        </is>
      </c>
      <c r="AK158" s="41" t="inlineStr">
        <is>
          <t>인접</t>
        </is>
      </c>
      <c r="AL158" s="41" t="inlineStr">
        <is>
          <t>ダイナテック는 숙박시설 공식 사이트 전용 예약엔진 'Direct In'과 숙박관리시스템(PMS) 'Dynalution'을 개발·판매하는 B2B 소프트웨어 회사. バリューコマース는 コマース事業者의 집객(성과보수형 광고 아필리에이트)과 판촉(Yahoo!ショッピング 스토어용 CRM·광고) 지원 사업을 하던 회사로 숙박시설 대상 시스템은 하지 않았음(공시 '新たな事業（宿泊施設向け事業）の開始', '新たなＥＣシステムを当社で開発するには時間とコストがかかる上、ノウハウも不足'). 그러나 정의상 '인접'으로 재판정: ① 공시가 밝힌 시너지 시책 (ⅰ)이 'アフィリエイトネットワークとダイナテックの「Direct In（ダイレクトイン）」との連携による集客力強化'로, 아필리에이트 송객 → 숙박시설 공식 사이트 예약(전환)이라는 같은 가치사슬에 붙어 있음 ② 인수 목적 자체가 '宿泊施設の集客・販促を支援する事業'으로, 기존 '集客・販促支援' 기능을 새 고객군(숙박시설)으로 넓히는 것 ③ 有価証券報告書 第24期에서 ダイナテック를 기존 'ECソリューション事業' 세그먼트에 편입('ダイナテック株式会社の連結子会社化に伴い、ECソリューション事業で121名増加'). 고객군이 새롭다는 점에서 비핵심으로 볼 여지는 남음. 그룹 정점(Yahoo Japan) 기준으로는 2015년부터 보유한 자회사의 그룹 내 재배치이며 Yahoo!トラベル과 인접한 영역.</t>
        </is>
      </c>
      <c r="AM158" s="41" t="inlineStr">
        <is>
          <t>14,706,503千円 (2018-12-31, バリューコマース 연결 総資産額, 일본기준; 有価証券報告書 第23期)</t>
        </is>
      </c>
      <c r="AN158" s="41" t="inlineStr">
        <is>
          <t>2,429,601百万円 (2019-03-31, ヤフー㈱ 연결 資産合計, IFRS; 2019-09-25 TDnet 상대방 개요 및 ヤフー 有価証券報告書 第24期)</t>
        </is>
      </c>
      <c r="AO158" s="41" t="inlineStr">
        <is>
          <t>계산: 18.63 (총 취득자금 2,740百万円 ÷ 2018-12-31 연결 総資産額 14,706.5百万円; 주식 대가 2,732.3百万円만 쓰면 18.58)</t>
        </is>
      </c>
      <c r="AP158" s="41" t="inlineStr">
        <is>
          <t>계산: 29.96 (2,740百万円 ÷ 2018-12-31 연결 純資産額 9,145.9百万円; 自己資本比率 62.1%)</t>
        </is>
      </c>
      <c r="AQ158" s="41" t="inlineStr">
        <is>
          <t>계산: 60,806,844,000円 (2019-09-24 종가 1,764円 × 発行済株式総数 34,471,000株; 자기주식 2,185,700株(2018-12-31)를 뺀 유통주식 기준으로는 56,951百万円)</t>
        </is>
      </c>
      <c r="AR158" s="41" t="inlineStr">
        <is>
          <t>총자산·순자산: バリューコマース 有価証券報告書 第23期(2018/12期, 연결, 일본기준). 정점 총자산: TDnet 2019-09-25에 실린 ヤフー 2019-03-31 資産合計(IFRS). 공시에 총자산대비 비율이 없어 직접 계산. 주식수: 第23·24期 有報 発行済株式総数(2013-10 이후 34,471,000株 불변). 종가: Yahoo Finance 2491.T(2013 이후 분할 없음). 환율 Fed H.10 2019-09-25 107.78円/USD.</t>
        </is>
      </c>
      <c r="AS158" s="41" t="inlineStr">
        <is>
          <t>TSE:2491</t>
        </is>
      </c>
      <c r="AT158" s="41" t="inlineStr">
        <is>
          <t>인수 주체 バリューコマース가 상장사(東証1부 2491). 매도자이자 지배회사 ヤフー㈱(TSE:4689, 2019-10 Zホールディングス)도 상장사여서 반대편 반응도 볼 수 있음. 대상 ダイナテック는 비상장.</t>
        </is>
      </c>
      <c r="AU158" s="41" t="inlineStr">
        <is>
          <t>2019-09-25 バリューコマース 이사회 결의 및 TDnet 「ダイナテック株式会社の株式の取得（子会社化）及び新たな事業（宿泊施設向け事業）の開始に関するお知らせ」·補足説明資料; 다음 날 Travelvoice 보도(2019-09-26). 사전 보도는 찾지 못함</t>
        </is>
      </c>
      <c r="AV158" s="41" t="inlineStr">
        <is>
          <t>1987-08-28: ダイナテック㈱ 설립(숙박시설용 정보시스템 전문); 2015-07-03: ヤフー가 전 주식을 약 20억엔에 인수(N030), Yahoo!トラベル과 숙박시설 공식사이트 직결; 2015-12: Direct In 등록 시설의 공식사이트 플랜을 2016-02부터 Yahoo!トラベル에 자동 게재한다고 발표(신청 접수 2015-12-04 개시); 2017/3期: 매출 1,301百万円·영업이익 375百万円; 2018/3期: 매출 1,539百万円·영업이익 435百万円; 2019/3期: 매출 1,730百万円·영업이익 429百万円·당기순이익 301百万円·총자산 1,942百万円; 2019-03말: 종업원 107명; 2019-06: ヤフー의 バリューコマース 보유 16,788,400株(議決権 51.98%)</t>
        </is>
      </c>
      <c r="AW158" s="41" t="inlineStr">
        <is>
          <t>2019-09-27: 전 주식(600株) 양도 실행, 2019/12期 4분기부터 연결(のれん 잠정 약 13億円·5년 상각, 4분기 상각 약 65百万円); 2019-10-01: ヤフー가 Zホールディングス로 상호 변경; 2020/12期: PPA 확정 — 顧客関連資産 891,000千円, のれん 654,198千円으로 감액, COVID로 숙박시설 휴관·개업 연기 영향; 2021-03-01: Z Holdings–LINE 경영통합(NAVER 지분법 계열 편입); 2021/12期 1분기: COVID 장기화로 Web事業(숙박 예약 시스템) 수익 전망 하향, 연결 감손 2,406百万円(ソフトウエア等 1,324·顧客関連資産 623·のれん 457) 특별손실, 단체(バリューコマース 본체)에서는 ダイナテック 주식 子会社株式評価損 2,434百万円(関係会社株式 2,732→297百万円), ダイナテック 결산월 3월→12월 변경; 2023/12期: SI事業(PMS) 수익 전망 하향으로 ソフトウエア等 감손 112百万円(ダイナテック 관련 자산 감손 합계 144百万円); 2024/12期: 'トラベルテック事業' 세그먼트 신설(매출 1,268百万円·세그먼트 손실 △193百万円), ダイナテック 단체 매출 1,266·영업손실 △71百万円; 2024-05-02: バリューコマース 자기주식 공개매수 결제로 LY 그룹 연결자회사에서 지분법 관련회사로 전환; 2024-11-25: 흡수합병 검토 개시; 2025-01-31: 흡수합병 결의; 2025-04-01: バリューコマース에 흡수합병(소멸); 2025-08-13: Zホールディングス中間㈱(LY 자회사)가 バリューコマース 주식 전량 매각; 2025-09: 제품명을 DYNA IBE·DYNA PMS로, 사업 브랜드를 'DYNATECH'로 변경; 2025/12期: トラベルテック事業 매출 1,325百万円·세그먼트 손실 △215百万円, 소프트웨어 등 감손 370百万円</t>
        </is>
      </c>
      <c r="AX158" s="41" t="inlineStr">
        <is>
          <t>있음 (2021/12期: 연결 — 1분기 ダイナテック 관련 감손 2,406百万円(ソフトウエア等 1,324·顧客関連資産 623·のれん 457百万円), 단체 — ダイナテック 주식 子会社株式評価損 2,434百万円으로 関係会社株式이 2,732→297百万円(취득가의 약 89% 상각, 監査上の主要な検討事項), バリューコマース 有価証券報告書 第26期; 2023/12期: ダイナテック SI事業 ソフトウエア等 112百万円(ダイナテック 관련 합계 144百万円, 第28期); 2025/12期: トラベルテック事業 ソフトウエア等 370百万円(第30期))</t>
        </is>
      </c>
      <c r="AY158" s="41" t="inlineStr">
        <is>
          <t>수집·검토 기록에 인수 뒤 손상이 적혀 있음</t>
        </is>
      </c>
      <c r="AZ158" s="41" t="inlineStr">
        <is>
          <t>2018/3期: 1,539百万円; 2019/3期: 1,730百万円</t>
        </is>
      </c>
      <c r="BA158" s="41" t="inlineStr">
        <is>
          <t>2020/3期·2021/3期: 미확인 (バリューコマース ECソリューション(ズ)事業에 포함되어 단체 매출 미공시; 官報 決算公告(catr.jp 집계)는 貸借対照表 요지·당기순이익만 실려 매출 없음; 第24~26期 有報·2019~2021 決算説明資料에도 단체 매출 없음); 최근 법인 실적 2024/12期: 1,266百万円; 최근 사업 실적 2025/12期(합병 후 トラベルテック事業): 1,325百万円</t>
        </is>
      </c>
      <c r="BB158" s="41" t="inlineStr">
        <is>
          <t>2018/3期: 435百万円; 2019/3期: 429百万円</t>
        </is>
      </c>
      <c r="BC158" s="41" t="inlineStr">
        <is>
          <t>2020/3期·2021/3期 영업이익: 미확인 (위와 같음). 참고 당기순이익(단체, 官報 決算公告): 2020/3期 80百万円(80,356千円), 2021/3期 △1,163百万円(△1,162,895千円), 2021/12期(결산일 변경 9개월) △136百万円, 2022/12期 102百万円, 2023/12期 △119百万円; 최근 법인 실적 2024/12期: 영업손실 △71百万円(당기순손실 △73); 최근 사업 실적 2025/12期 トラベルテック事業 세그먼트 손실: △215百万円</t>
        </is>
      </c>
      <c r="BD158" s="41" t="inlineStr">
        <is>
          <t>인수 전: ダイナテック 단체, 3월 결산, 일본기준(2019-09-25 TDnet '最近３年間の経営成績及び財政状態', 百万円). 인수 후: 2024/12期는 ダイナテック 단체(12월 결산으로 변경 후; 2025-01-31 흡수합병 공시, 2025-02-19 총자산 정정은 バリューコマース 연결분만), 2025/12期는 バリューコマース 연결 'トラベルテック事業' 세그먼트(외부매출 1,312·내부 12百万円; 세그먼트 이익은 のれん 상각 후 영업이익 기준). 2023/12期 トラベルテック 재분류치: 매출 1,273·이익 5百万円(第29期). 인수 후 당기순이익 참고치: ダイナテック 단체 決算公告(官報) 수치를 모은 catr.jp 회사 페이지(매출·영업이익 없음; 같은 페이지의 2018/3期 순이익 300,845千円·총자산 1,532,330千円, 2019/3期 순이익 301,629千円·총자산 1,942,101千円이 TDnet 2019-09-25 표와 일치해 신뢰성 확인). 추정: 2021/3期 순손실 △1,163百万円은 2021-01~03(연결 1분기)에 인식한 ソフトウエア 등 감손 중 대상회사 보유 자산분이 반영된 것으로 보임(총자산 2,472→1,219百万円 감소) — 단체 손익계산서 미공개로 확인 안 됨.</t>
        </is>
      </c>
      <c r="BE158" s="41" t="inlineStr">
        <is>
          <t>2020-01-29 バリューコマース 2019年12月期 決算説明資料: "当四半期より子会社ダイナテック損益計上", "子会社ダイナテック経費及びのれん償却額 3.7億円増（うち人件費1.7億円）"; 2021-01-27 2020年12月期 決算説明資料: 매출 +6.4%·영업이익 +21.2% 요인으로 "ダイナテック、B-SLASHを連結", PPA 확정으로 のれん償却額 조정; 2021-04-26 2021年12月期 第1四半期 決算説明資料: "ダイナテックに係る資産の減損 24億円計上", "新型コロナウイルス感染症流行の長期化により、Web事業（宿泊予約システム）の将来見込みを見直したため。この減損により、償却費が期初想定から4億円減少"; 2025-01-31 흡수합병 공시: "宿泊施設向けトータルソリューションの提供によるトラベルテック事業の更なる拡大を目的として、意思決定の迅速化…".; 2025-01-31 2024年12月期 決算説明会 質疑応答の要旨: "トラベルテック事業も旅行業界活況の波を十分に享受できておらず、こちらも利益の立ち上がりが遅れています", "トラベルテックに関しても、これまでの固定料金体系だけではなく、従量課金型の準備が着実に進んでおります"; 2026-01-30 2025年12月期 決算説明会 質疑応答の要旨: 2026/12期 영업적자 전망에 따라 감손·繰延税金資産 취소를 계상했다며 "ソーシャルコマースおよびトラベルテックを中心とした新領域を早期に立ち上げ、売上成長につなげていくことを目指しております". 어닝콜 녹취록은 없고 질의응답 요지만 공개.</t>
        </is>
      </c>
      <c r="BF158" s="40" t="inlineStr">
        <is>
          <t>부분</t>
        </is>
      </c>
      <c r="BG158" s="40" t="inlineStr">
        <is>
          <t>2026-10-26</t>
        </is>
      </c>
    </row>
    <row r="159" ht="72" customHeight="1">
      <c r="A159" s="40" t="inlineStr">
        <is>
          <t>N052</t>
        </is>
      </c>
      <c r="B159" s="40" t="inlineStr">
        <is>
          <t>Naver</t>
        </is>
      </c>
      <c r="C159" s="40" t="inlineStr">
        <is>
          <t>2020-04-03</t>
        </is>
      </c>
      <c r="D159" s="41" t="inlineStr">
        <is>
          <t>Zero Games Co. Ltd</t>
        </is>
      </c>
      <c r="E159" s="40" t="n">
        <v>60</v>
      </c>
      <c r="F159" s="40" t="inlineStr">
        <is>
          <t>False</t>
        </is>
      </c>
      <c r="G159" s="40" t="n"/>
      <c r="H159" s="40" t="inlineStr">
        <is>
          <t>MA①</t>
        </is>
      </c>
      <c r="I159" s="40" t="inlineStr">
        <is>
          <t>MA①</t>
        </is>
      </c>
      <c r="J159" s="40" t="inlineStr">
        <is>
          <t>같음</t>
        </is>
      </c>
      <c r="K159" s="40" t="inlineStr">
        <is>
          <t>있음</t>
        </is>
      </c>
      <c r="L159" s="40" t="inlineStr">
        <is>
          <t>일치</t>
        </is>
      </c>
      <c r="M159" s="40" t="inlineStr">
        <is>
          <t>지분법 합작 계열</t>
        </is>
      </c>
      <c r="N159" s="40" t="inlineStr">
        <is>
          <t>Closed</t>
        </is>
      </c>
      <c r="O159" s="42" t="n">
        <v>25.83</v>
      </c>
      <c r="P159" s="41" t="inlineStr">
        <is>
          <t>LINE GAMES Corporation</t>
        </is>
      </c>
      <c r="Q159" s="41" t="inlineStr">
        <is>
          <t>-</t>
        </is>
      </c>
      <c r="R159" s="41" t="inlineStr">
        <is>
          <t>LINE GAMES Corporation agreed to acquire Zero Games Co., Ltd. for KRW 32 billion on March 31, 2020. The consideration will be paid in cash and stock. LINE GAMES will purchase 40,000 shares of Zero Games. Zero Games generated revenues of KRW 7,029 million, net income of KRW 1,737 million, total assets of KRW 2,977 million and total capital of KRW 1,937 million. The Board of Directors resolved the transaction.</t>
        </is>
      </c>
      <c r="S159" s="41" t="inlineStr">
        <is>
          <t>Gaming &amp; Sport</t>
        </is>
      </c>
      <c r="T159" s="41" t="inlineStr">
        <is>
          <t>Game Development / Operating</t>
        </is>
      </c>
      <c r="U159" s="41" t="inlineStr">
        <is>
          <t>MA-1 그룹이 매수자</t>
        </is>
      </c>
      <c r="V159" s="41" t="inlineStr">
        <is>
          <t>지분율 미기재(대개 100%·사업양수)</t>
        </is>
      </c>
      <c r="W159" s="41" t="inlineStr">
        <is>
          <t>MA① 경영권 인수</t>
        </is>
      </c>
      <c r="X159" s="41" t="n"/>
      <c r="Y159" s="40" t="inlineStr">
        <is>
          <t>False</t>
        </is>
      </c>
      <c r="Z159" s="41" t="inlineStr">
        <is>
          <t>MA① 경영권 인수</t>
        </is>
      </c>
      <c r="AA159" s="41" t="inlineStr">
        <is>
          <t>지분법 합작 계열 (규칙 확장 적용: 거래 당시 라인게임즈는 NAVER의 연결 종속회사가 아니었다. 2018-11-26 Lungo Entertainment 증자로 LINE의 지분이 자기주식 제외 49.5%로 내려가 'LINE Games Corporation being accounted for as an associate under the equity method'(LINE 20-F 2018)가 됐고, NAVER 연결재무제표에서도 라인게임즈는 관계기업이었다(2019년말 49.48%·장부금액 154,366,934천원, 2020년말 48.39%; NAVER 2020 사업보고서). 즉 NAVER→LINE(연결)→라인게임즈(지분법)의 지분법 계열이다. 지침의 '지분법 합작 계열'은 2021-03 경영통합 뒤 LY·A홀딩스 계열을 위한 범주지만 'NAVER가 연결하지 않고 지분법으로만 반영하는 계열'이라는 성격이 같아 이 범주를 썼다. '편입 후'(연결 종속회사)는 사실과 다르고, '편입 전'은 이후 연결 편입을 전제하나 라인게임즈는 그 뒤에도 NAVER 연결에 들어간 적이 없다(2021-03-01부터는 LY 계열 신 LINE의 관계기업). 공정거래법상으로는 기업집단 '네이버' 소속회사로 공시)</t>
        </is>
      </c>
      <c r="AB159" s="41" t="inlineStr">
        <is>
          <t>완료 (2020-04-29 거래종결[2020-05-04 정정공시]; 연결감사보고서상 취득일 2020-04-28)</t>
        </is>
      </c>
      <c r="AC159" s="41" t="inlineStr">
        <is>
          <t>32,000,000,000원 (현금, 제로게임즈 보통주 40,000주 = 100%, 주당 800,000원). 연계 거래: 제로게임즈 대표 박장수가 2020-05-04 라인게임즈 제3자배정 신주 보통주 10,000주(주당 1,200,000원) 12,000,000,000원을 인수 — 최초 공시(2020-04-03)의 취득방법 '현금취득 및 신주발행'이 정정 공시(2020-05-04)에서 '현금취득'과 별도 유상증자로 나뉨</t>
        </is>
      </c>
      <c r="AD159" s="41" t="inlineStr">
        <is>
          <t>원자료와 일치 (32,000,000,000원 ÷ 1,222.70원/달러[Yahoo Finance KRW=X 2020-03-31 종가] = USD 26.17백만; 원자료 25.83, 차이 1.3%)</t>
        </is>
      </c>
      <c r="AE159" s="41" t="inlineStr">
        <is>
          <t>2020-03-31</t>
        </is>
      </c>
      <c r="AF159" s="41" t="inlineStr">
        <is>
          <t>기준 분류 유지(MA① 경영권 인수): 매수자 라인게임즈는 그룹 계보(공정거래법상 기업집단 '네이버' 소속, 원자료 추출 기준의 NAVER 계열)이고, 대상 제로게임즈는 그룹 밖 독립 개발사(공시상 '회사와의 관계: 기타')로 이 거래로 100%와 경영권을 처음 얻었다. 금액(320억원)·주식수(40,000주)·제로게임즈 2019 재무(매출 7,029·순이익 1,737·자산 2,977·자본 1,937백만원)는 원자료와 일치. 원자료 설명란의 'consideration will be paid in cash and stock'은 최초 공시 기준이며, 정정 공시에서 현금 취득으로 바뀌고 매도 측 대표 박장수가 별도로 라인게임즈 신주 120억원을 인수했다(연결감사보고서 이전대가도 현금 32,000,000천원). 원자료 매도자 '-': 공시에 매도인이 적혀 있지 않음(추정: 박장수 대표 등 기존 주주 — 발표 당시 대표가 박장수이고 그가 매도대금 일부로 신주를 인수한 정황). 시점 축은 pre_incorp_chk 참고(거래 당시 라인게임즈는 NAVER 연결이 아닌 지분법 계열)</t>
        </is>
      </c>
      <c r="AG159" s="41" t="inlineStr">
        <is>
          <t>[대가 평가] 계산: 인수가 320억원은 제로게임즈 2019년 순이익 17.37억원의 약 18.4배, 순자산 19.37억원의 약 16.5배이고, 연결상 영업권 23,087,075천원(대가의 72%)이 1년여 뒤인 2021년 전액 손상됐다(라인게임즈 2021 연결감사보고서). 별도 장부의 투자주식 32,000,000천원도 2021년말 0. 출시작 '카오스 모바일'(카오스 IP MMORPG) 등은 서비스가 종료됐고 2023-04 전 직원 권고사직, 2024-08-02 라인게임즈에 흡수합병돼 소멸했다 — 지침의 '승자의 저주' 관점에서 분명한 실패 사례. [그룹 범위] 거래 당시 라인게임즈는 LINE의 지분법 관계기업(LINE 219,232주, 발행주식 대비 41.73%, 자기주식 제외 49.48%)이고 지배주주가 없었다. 따라서 이 거래의 손익은 NAVER 연결에 지분법으로만 반영됐다(NAVER는 2020년 라인게임즈 관계기업투자 77,339,103천원 손상). [원자료 오류] 설명란의 '현금 및 주식' 대가는 정정 전 내용. [표기 차이] 보도(디지털데일리 2020-04-03)는 '카오스 모바일'을 개발한 100% 자회사 엑스엔게임즈를 언급하나, 제로게임즈의 2020-05-29 합병공시는 엑스엔게임즈를 '2020년 설립 법인'(납입자본금 50백만원)으로 적어 개발 주체 설명과 맞지 않음 — 원문 그대로 둠. [조사 한계] 제로게임즈 자체 감사보고서는 DART에 없음(외부감사 비대상). 실적은 공정위 대규모기업집단현황공시(개별 기준)로 채웠고, 2018년 이전은 설립 전이라 해당 없음(2019-03-06 설립). 2020 실적은 연간 값(공정위 공시)과 편입 후 기간 값(라인게임즈 연결감사보고서)이 달라 perf_basis에 둘 다 적었다. [분류 규칙 질문] pre_incorp_chk의 '지분법 합작 계열'은 지침상 2021-03 경영통합 뒤 LY·A Holdings 계열용 범주를 확장 적용한 것이다(2018-11-26~2021-02의 라인게임즈는 NAVER 연결 종속회사 LINE의 지분법 관계기업). 사용자 확인 필요.</t>
        </is>
      </c>
      <c r="AH159" s="41" t="inlineStr">
        <is>
          <t>라인게임즈㈜ (DART 00984119; 비상장, 2018-11-26부터 LINE Corporation의 지분법 관계기업 — 2020-05 기준 LINE 219,232주 40.95%[자기주식 제외 48.39%], Lungo Entertainment 27.04%, 자기주식 15.37%; 지배주주 없음)</t>
        </is>
      </c>
      <c r="AI159" s="41" t="inlineStr">
        <is>
          <t>"개발력 확보 및 시너지 창출" (DART 공정거래법 공시 '타법인 주식 및 출자증권 취득결정', 2020-04-03) / "기존 라인업에 MMORPG를 추가, 장르의 다양성과 함께 모바일 게임 개발력을 한층 강화할 것으로 기대" (회사 발표, 디지털데일리 2020-04-03)</t>
        </is>
      </c>
      <c r="AJ159" s="41" t="inlineStr">
        <is>
          <t>라인게임즈: 게임 소프트웨어 개발 및 퍼블리싱 단일 부문(라인게임즈 연결감사보고서 영업부문 주석). 2019 연결 영업수익 25,969백만원(게임수익 24,708백만원, 국내 20,302·일본 5,638백만원), 영업손실 52,220백만원, 당기순손실 66,820백만원(라인게임즈 2019 연결감사보고서)</t>
        </is>
      </c>
      <c r="AK159" s="41" t="inlineStr">
        <is>
          <t>핵심</t>
        </is>
      </c>
      <c r="AL159" s="41" t="inlineStr">
        <is>
          <t>제로게임즈는 모바일 MMORPG '카오스 모바일'을 서비스하던 게임 개발사로 게임 개발·퍼블리싱을 하는 인수 주체의 주력 사업과 같은 영역(발표 목적도 'MMORPG 추가'와 '개발력 확보'). 최대주주 LINE(메신저 플랫폼·LINE GAME) 기준으로는 인접, NAVER(검색·광고·커머스) 기준으로는 비핵심.</t>
        </is>
      </c>
      <c r="AM159" s="41" t="inlineStr">
        <is>
          <t>211,677,852,009원 (라인게임즈 별도, 2019-12-31; 라인게임즈 2019 감사보고서 — 취득결정 공시의 자기자본 187,442,477,804원과 같은 별도 기준). 참고: 2019-12-31 연결 자산총계 187,193,514,261원</t>
        </is>
      </c>
      <c r="AN159" s="41" t="inlineStr">
        <is>
          <t>해당 없음 (상장 지배회사 없음: 2018-11-26부터 라인게임즈의 최대주주 LINE은 지분법 관계). 참고: LINE 연결 총자산 ¥541,352백만(2019-12-31, LINE 20-F 2019), NAVER 연결 총자산 12,299,527백만원(2019-12-31, NAVER 2020 사업보고서)</t>
        </is>
      </c>
      <c r="AO159" s="41" t="inlineStr">
        <is>
          <t>계산: 15.12 (32,000,000,000원 ÷ 라인게임즈 별도 자산총계 211,677,852,009원, 2019-12-31) / 참고 NAVER 기준 0.26 (÷ 12,299,527백만원, 2019-12-31)</t>
        </is>
      </c>
      <c r="AP159" s="41" t="inlineStr">
        <is>
          <t>17.07</t>
        </is>
      </c>
      <c r="AQ159" s="41" t="inlineStr">
        <is>
          <t>해당 없음 (라인게임즈 비상장, 상장 지배회사 없음). 참고 계산: NAVER 26,692,801,687,500원 (발표[이사회] 직전 거래일 2020-03-30 종가 162,500원[Yahoo Finance 035420.KS; 2018 분할 이후라 조정 불필요] × 발행주식 164,263,395주[2020-03-31, NAVER 1분기보고서; 1분기 중 550,000주 이익소각으로 2019년말 164,813,395주와 다름]). LINE(TSE:3938) 시가총액은 Yahoo Finance에 시세가 없어 미확인</t>
        </is>
      </c>
      <c r="AR159" s="41" t="inlineStr">
        <is>
          <t>인수 주체: 라인게임즈 2019 별도·연결 감사보고서(2019-12-31). 공시의 자기자본대비 17.07%는 별도 자본총계 187,442,477,804원 기준. 상장 지배회사가 없어 apex·시가총액은 참고값으로 LINE 20-F 2019(¥541,352백만)와 NAVER 2020 사업보고서 요약연결재무정보(2019-12-31 자산총계 12,299,527백만원), NAVER 1분기보고서 발행주식수, Yahoo Finance 035420.KS 종가를 적었다. 환율: Yahoo Finance KRW=X 2020-03-31 종가 1,222.70원.</t>
        </is>
      </c>
      <c r="AS159" s="41" t="inlineStr">
        <is>
          <t>해당 없음</t>
        </is>
      </c>
      <c r="AT159" s="41" t="inlineStr">
        <is>
          <t>인수 주체 라인게임즈는 비상장이고 지배회사가 없다(최대주주 LINE은 지분법 관계). 대안으로 볼 수 있는 상장사는 최대주주 LINE Corporation(TSE:3938, 지분법으로 라인게임즈 손익 반영; 2020-12-29 상장폐지)과 LINE을 연결하던 NAVER(KRX:035420)이나, 거래금액이 NAVER 시가총액의 0.12%이고 지배 관계가 없어 주가 반응을 이 거래에 귀속하기 어렵다. 대상 제로게임즈는 비상장.</t>
        </is>
      </c>
      <c r="AU159" s="41" t="inlineStr">
        <is>
          <t>2020-04-03 DART 공정거래법 공시 '타법인 주식 및 출자증권 취득결정'(접수 20200403000500; 이사회 2020-03-31 '투자확약') 및 같은 날 회사 발표 보도(디지털데일리·아이뉴스24 2020-04-03). 사전 인수설 보도는 찾지 못함</t>
        </is>
      </c>
      <c r="AV159" s="41" t="inlineStr">
        <is>
          <t>2018-11-26: 라인게임즈, Lungo Entertainment(앵커에퀴티파트너스 SPC)로부터 1,250억원 유치 → LINE 지분법 관계기업으로 전환(LINE 20-F 2018); 2019-03-06: 제로게임즈 설립(대표 박장수, 자본금 200백만원) — 자회사 엑스엔게임즈가 개발한 MMORPG '카오스 모바일'(2000년대 워크래프트3 유즈맵 '카오스' IP) 서비스(디지털데일리 2020-04-03); 2019 회계연도: 제로게임즈 매출 7,029백만원, 영업이익 2,413백만원(공정위 현황공시), 당기순이익 1,737백만원, 자산 2,977백만원, 자본 1,937백만원(취득결정 공시); 인수 전: '카오스 모바일' 구글플레이 최고매출 7위 기록(아이뉴스24 2020-04-03); 2019: 라인게임즈 연결 영업수익 25,969백만원, 영업손실 52,220백만원(전년 영업손실 34,607백만원); 2020-03-31: 라인게임즈 이사회, 제로게임즈 100% 취득 투자확약 결의(취득방법 '현금취득 및 신주발행')</t>
        </is>
      </c>
      <c r="AW159" s="41" t="inlineStr">
        <is>
          <t>2020-04-03: 인수 공시·발표(김민규 대표 "중소게임사로는 괄목할만한 성과를 통해 약진 중인 제로게임즈와 다방면에 걸친 협업을 기대"); 2020-04-28: 주식매매계약 이사회, 2020-04-29 100% 취득 종결(연결 취득일 2020-04-28; 이전대가 현금 32,000,000천원, 식별가능 순자산 8,912,925천원, 영업권 23,087,075천원), 제로게임즈 대표 김민규(라인게임즈 대표)로 교체; 2020-05-01: 공정거래법상 기업집단 '네이버' 계열 편입(계열편입일, 공정위 현황공시); 2020-05-04: 박장수, 라인게임즈 신주 10,000주(1.87%) 12,000백만원 인수; 2020-05-25: 제로게임즈가 100% 자회사 엑스엔게임즈 흡수합병 결의(합병기일 2020-06-30); 2020 연간(별도): 매출 20,908·영업이익 5,291·순이익 4,146백만원 (편입 후 기간 영업수익 7,204,669천원, 순손실 1,783,646천원); 2020-12: 라인게임즈 최대주주 지분(219,232주)이 LINE Split Preparation Corporation으로 이전; 2021-03-01: LINE–Z홀딩스 경영통합 → 최대주주 LY 계열 신 LINE; 2021-04-16: 관악구 서림빌딩 임차계약 해지, 2021-07-01 라인게임즈 본사(테헤란로 218) 입주; 2021: 영업수익 4,063,555천원, 영업손실 2,928백만원, 순손실 3,034,041천원, 연결 영업권 23,087,074천원 전액 손상, 별도 투자주식 32,000,000천원 → 0; 2022: 영업수익 35,204천원, 영업손실 2,845백만원, 순손실 2,887,565천원; 2022-05~2023-05 사이: 제로게임즈 대표 김민규→신권호(공정위 현황공시 회사개요 2022-05-31·2023-05-26); 2023-04-01: 전 직원 권고사직, 출시 게임 서비스 종료·신규 프로젝트 중단, 사실상 폐업 수순(아이뉴스24); 2023: 영업수익 없음, 영업손실 856백만원, 순손실 882,742천원, 종업원 0명(2024-05 현황공시), 자산 58백만원; 2024-06-28: 라인게임즈 이사회, 제로게임즈·스페이스다이브게임즈·레그 흡수합병 결의(목적 '흡수합병을 통한 경영효율성 제고'); 2024-08-02: 합병기일 → 법인 소멸</t>
        </is>
      </c>
      <c r="AX159" s="41" t="inlineStr">
        <is>
          <t>있음 (2021, 연결 영업권 23,087,074천원 전액 손상 — 제로게임즈 현금창출단위 장부금액 29,949,549천원[영업권 23,087,074 + 순자산 6,862,474] vs 회수가능가액 0, 라인게임즈 2021 연결감사보고서 영업권 손상 표; 같은 해 별도재무제표 투자주식 32,000,000천원 → 0, 2021 감사보고서 '일부 종속기업 및 관계기업의 투자지분 … 손상차손' 총 42,646,832천원). 그룹 정점 참고: NAVER는 2020년 라인게임즈 관계기업투자에 손상 77,339,103천원 인식(NAVER 2020 사업보고서)</t>
        </is>
      </c>
      <c r="AY159" s="41" t="inlineStr">
        <is>
          <t>수집·검토 기록에 인수 뒤 손상이 적혀 있음</t>
        </is>
      </c>
      <c r="AZ159" s="41" t="inlineStr">
        <is>
          <t>2018: 해당 없음 (2019-03-06 설립); 2019: 7,029백만원 (별도)</t>
        </is>
      </c>
      <c r="BA159" s="41" t="inlineStr">
        <is>
          <t>2020: 20,908백만원 (연간 별도; 편입 전 2020-01~04 포함) — 참고 편입 후 기간(2020-04-28~12-31) 7,204,669천원; 2021: 4,064백만원 (4,063,555천원); 최근 2023: 0 (2022: 35백만원 [35,204천원]; 2024-08-02 라인게임즈에 흡수합병돼 소멸)</t>
        </is>
      </c>
      <c r="BB159" s="41" t="inlineStr">
        <is>
          <t>2018: 해당 없음 (2019-03-06 설립); 2019: 2,413백만원 (별도)</t>
        </is>
      </c>
      <c r="BC159" s="41" t="inlineStr">
        <is>
          <t>2020: 5,291백만원 (연간 별도; 편입 전 2020-01~04 포함); 2021: -2,928백만원; 최근 2023: -856백만원 (2022: -2,845백만원; 2024-08-02 라인게임즈에 흡수합병돼 소멸). 참고 당기순손익 2019: 1,737; 2020 연간: 4,146 [편입 후 기간 -1,783,646천원]; 2021: -3,034; 2022: -2,888; 2023: -883백만원</t>
        </is>
      </c>
      <c r="BD159" s="41" t="inlineStr">
        <is>
          <t>제로게임즈 자체 감사보고서는 DART에 없다(외부감사 비대상). 매출·영업이익·순이익은 제로게임즈가 기업집단 '네이버' 소속회사로 낸 공정거래법 '대규모기업집단현황공시[연1회공시및1/4분기용(개별회사)]'의 '(3) 회사 손익현황'(직전 사업연도, 개별 기준, 백만원, 12월 결산)을 썼다: 2019(20200601000375), 2020(20210528000748), 2021(20220531002779), 2022(20230526000587), 2023(20240528000465). 2019 매출·순이익은 라인게임즈 취득결정 공시(20200403000500)의 요약 재무와 같고, 2021~2023 매출·순이익은 라인게임즈 연결감사보고서 '주요 종속기업의 요약 재무정보'(천원)와 백만원 단위에서 일치한다. 2020은 두 출처가 다르다: 공정위 공시는 연간(편입 전 1~4월 포함) 매출 20,908·순이익 4,146백만원, 라인게임즈 2020 연결감사보고서는 '종속기업 편입 이후 실적'(2020-04-28~12-31) 영업수익 7,204,669·순손실 (1,783,646)천원이다. 인수 전후 비교에는 연간 값을 택했고 편입 후 기간 값은 참고로 적었다. 계산(추정): 두 값의 차이로 보면 2020-01~04 매출 약 137억원·순이익 약 59억원으로, 인수 직후부터 실적이 급감했음을 시사한다(엑스엔게임즈 합병 회계처리 영향이 섞였을 수 있음).</t>
        </is>
      </c>
      <c r="BE159" s="41" t="inlineStr">
        <is>
          <t>라인게임즈는 비상장이라 IR·어닝콜이 없고, LINE·NAVER의 IR에서 제로게임즈 언급은 찾지 못함. 회사 발표: 2020-04-03 김민규 대표 "이번 인수로 라인게임즈가 추구하는 ‘게임의 재미’를 한 층 배가시킬 수 있는 계기가 될 것"(디지털데일리); 2023-04-01 라인게임즈 관계자 "제로게임즈의 프로젝트가 중단된 이후 회사 운영이 어려운 상황", "폐업 여부는 아직 결정되지 않았다"(아이뉴스24)</t>
        </is>
      </c>
      <c r="BF159" s="40" t="inlineStr">
        <is>
          <t>완료</t>
        </is>
      </c>
      <c r="BG159" s="40" t="inlineStr">
        <is>
          <t>2026-10-26</t>
        </is>
      </c>
    </row>
    <row r="160" ht="72" customHeight="1">
      <c r="A160" s="40" t="inlineStr">
        <is>
          <t>N053</t>
        </is>
      </c>
      <c r="B160" s="40" t="inlineStr">
        <is>
          <t>Naver</t>
        </is>
      </c>
      <c r="C160" s="40" t="inlineStr">
        <is>
          <t>2020-04-29</t>
        </is>
      </c>
      <c r="D160" s="41" t="inlineStr">
        <is>
          <t>YLAB Corporation (KOSDAQ:A432430)</t>
        </is>
      </c>
      <c r="E160" s="40" t="n">
        <v>128</v>
      </c>
      <c r="F160" s="40" t="inlineStr">
        <is>
          <t>False</t>
        </is>
      </c>
      <c r="G160" s="40" t="n"/>
      <c r="H160" s="40" t="inlineStr">
        <is>
          <t>MA③</t>
        </is>
      </c>
      <c r="I160" s="40" t="inlineStr">
        <is>
          <t>MA③</t>
        </is>
      </c>
      <c r="J160" s="40" t="inlineStr">
        <is>
          <t>같음</t>
        </is>
      </c>
      <c r="K160" s="40" t="inlineStr">
        <is>
          <t>해당 없음</t>
        </is>
      </c>
      <c r="L160" s="40" t="inlineStr">
        <is>
          <t>일치</t>
        </is>
      </c>
      <c r="M160" s="40" t="inlineStr">
        <is>
          <t>편입 후</t>
        </is>
      </c>
      <c r="N160" s="40" t="inlineStr">
        <is>
          <t>Announced</t>
        </is>
      </c>
      <c r="O160" s="42" t="n">
        <v>4.37</v>
      </c>
      <c r="P160" s="41" t="inlineStr">
        <is>
          <t>NAVER WEBTOON Corp.</t>
        </is>
      </c>
      <c r="Q160" s="41" t="inlineStr">
        <is>
          <t>-</t>
        </is>
      </c>
      <c r="R160" s="41" t="inlineStr">
        <is>
          <t>NAVER WEBTOON CORP agreed to acquire 13.7% stake in Ylab Corporation for KRW 5.3 billion on April 28, 2020. As per the terms, consideration will be payable in cash and NAVER WEBTOON will acquire 1.4 million shares. As of December 31, 2019, Ylab Corporation reported total assets of KRW 9.5 billion and net loss of KRW 1.2 billion. The transaction is expected to be completed on May 12, 2020.</t>
        </is>
      </c>
      <c r="S160" s="41" t="inlineStr">
        <is>
          <t>Story IP Platforms</t>
        </is>
      </c>
      <c r="T160" s="41" t="inlineStr">
        <is>
          <t>Story / Webtoon / Web Novel Platform</t>
        </is>
      </c>
      <c r="U160" s="41" t="inlineStr">
        <is>
          <t>MA-1 그룹이 매수자</t>
        </is>
      </c>
      <c r="V160" s="41" t="inlineStr">
        <is>
          <t>소수지분(&lt;50%)</t>
        </is>
      </c>
      <c r="W160" s="41" t="inlineStr">
        <is>
          <t>MA③ 소수지분 매입</t>
        </is>
      </c>
      <c r="X160" s="41" t="n"/>
      <c r="Y160" s="40" t="inlineStr">
        <is>
          <t>False</t>
        </is>
      </c>
      <c r="Z160" s="41" t="inlineStr">
        <is>
          <t>MA③ 소수지분 매입</t>
        </is>
      </c>
      <c r="AA160" s="41" t="inlineStr">
        <is>
          <t>편입 후 (매수자 네이버웹툰㈜는 2017-05-01 설립된 NAVER 연결 종속회사 — NAVER 2019 사업보고서 연결대상 종속회사 현황 '의결권의 과반수를 소유', 접수번호 20200330004603)</t>
        </is>
      </c>
      <c r="AB160" s="41" t="inlineStr">
        <is>
          <t>완료 (2020-05-12 전환상환우선주 발행일 — 와이랩 2021 연결감사보고서; 자본금 변동표상 2020-05-13). 원자료 status=Announced는 완료 표시 누락</t>
        </is>
      </c>
      <c r="AC160" s="41" t="inlineStr">
        <is>
          <t>5,305,120,000원 (네이버웹툰 취득 총액, 1,428,221주·지분 12.6% — 딜사이트 2021-07-23 보도). 이 중 1차 출처로 확인된 부분은 신주 전환상환우선주 744,417주 × 4,030원 = 3,000,000,510원(와이랩 증권신고서 2023 자본금 변동표·연혁). 나머지 약 2,305,119,490원은 추정: 구주 683,804주 매입(1주당 약 3,371원) — 매도자·계약일은 1차 출처 미확인</t>
        </is>
      </c>
      <c r="AD160" s="41" t="inlineStr">
        <is>
          <t>원자료와 일치 (5,305,120,000원 ÷ 원자료 4.37 = 약 1,214원/달러로 2020-04말 환율 수준과 부합). 신주 대금 30억원만 보면 약 2.5백만달러</t>
        </is>
      </c>
      <c r="AE160" s="41" t="inlineStr">
        <is>
          <t>2020-04-28 (원자료 'agreed ... on April 28, 2020'; 공식 공시 없음. 딜사이트 2021-07-23은 '지난해 4월 취득'으로 보도. 1차 출처상 가장 이른 관련 일자는 2020-05-01 네이버웹툰㈜와의 마스터 콘텐츠제공자 계약)</t>
        </is>
      </c>
      <c r="AF160" s="41" t="inlineStr">
        <is>
          <t>기준 분류 유지: 거래 후 지분 12.6%(딜사이트·아이뉴스24) 또는 원자료 13.7%로 50% 미만이며 경영권 취득 아님. 지분율은 출처마다 다름 — 원자료 13.7%·140만주, 딜사이트 12.6%·1,428,221주. 계산: 1,428,221주 ÷ 2020-05-13 직후 발행주식(보통 6,680,000 + 전환상환우선주 3,647,727 = 10,327,727주, 와이랩 증권신고서 자본금 변동표 누적) = 13.8%로 원자료 13.7%에 가깝고, 12.6%는 주식매수선택권 등을 포함한 완전희석 기준일 가능성(추정). 금액은 원자료 KRW 5.3 billion과 일치</t>
        </is>
      </c>
      <c r="AG160" s="41" t="inlineStr">
        <is>
          <t>와이랩(YLAB, 웹툰 제작 스튜디오)은 거래 당시 비상장, 2023-07-20 코스닥 기술성장특례 상장(432430). 원자료 대상명의 'KOSDAQ:A432430'은 상장 후 코드. 거래 구조: 신주 RCPS 30억원(1차 출처 확인) + 구주 약 23억원(추정, 매도자 미확인). 네이버웹툰 보유주식은 상장 직전 1,531,221주(12.02%)로 2020년 취득분 1,428,221주보다 103,000주 많아 이후 추가 매입이 있었던 것으로 보이나 시기·상대방 미확인. 관련 거래: 2020-06 네이버웹툰이 와이랩의 일본 자회사 YLAB Japan 지분을 25.21%→100%로 인수(이전대가 약 32억원, 아이뉴스24 2020-08-19) — 이 묶음(NV-H)에는 없는 별도 거래. 묶음 안 N057·N069(V.DO), N070(Locus), N071(Watong)과는 대상회사가 달라 직접 관계 없음. CJ ENM도 2021-08-13 와이랩 RCPS 491,803주(1주 6,100원, 약 30억원)를 인수해 상장 시 네이버웹툰과 같은 9.67%를 보유 — 두 연구 대상 그룹이 같은 CP에 소수 투자한 사례(CJ 묶음에 해당 행이 있으면 교차 확인 필요). 인수 주체 네이버웹툰㈜의 사업·지분은 2020년 네이버웹툰 유한회사(구 웹툰엔터테인먼트코리아㈜, 2020-05-29 설립)로 합병 이전·승계됨(와이랩 증권신고서 '네이버웹툰㈜ (現 네이버웹툰(유))', 네이버웹툰(유) 2020 감사보고서). 조사 한계: 와이랩 2018~2020 감사보고서는 DART 미등재(첫 등재는 2021 회계연도), 옛 네이버웹툰㈜의 DART 고유번호를 찾지 못해 그 감사보고서 미열람, 인수 측 목적 문장·공시 없음(비상장 자회사의 소액 투자)</t>
        </is>
      </c>
      <c r="AH160" s="41" t="inlineStr">
        <is>
          <t>네이버웹툰㈜ (당시 사명; NAVER 연결 종속회사, 비상장. 지분은 이후 네이버웹툰 유한회사가 승계)</t>
        </is>
      </c>
      <c r="AI160" s="41" t="inlineStr">
        <is>
          <t>"운영자금 및 사업확장" (와이랩 증권신고서 2023, 2020-05-13 우선주 유상증자 자금 사용목적 — 발행회사 측 문장) / 인수 주체 측 목적 문장은 미확인. 같은 달 '네이버웹툰과 협업협약서 체결'(와이랩 연혁)</t>
        </is>
      </c>
      <c r="AJ160" s="41" t="inlineStr">
        <is>
          <t>웹툰 컨텐츠 서비스(웹툰 플랫폼 운영) — NAVER 2019 사업보고서 연결대상 종속회사 현황의 네이버웹툰 '주요사업'</t>
        </is>
      </c>
      <c r="AK160" s="41" t="inlineStr">
        <is>
          <t>인접</t>
        </is>
      </c>
      <c r="AL160" s="41" t="inlineStr">
        <is>
          <t>와이랩은 네이버웹툰 플랫폼에 작품을 공급하는 웹툰 제작사(CP)로 '당사의 웹툰 매출은 대부분 국내 웹툰 플랫폼 업체인 네이버웹툰을 통해 발생'(와이랩 증권신고서 2023). 플랫폼이 공급 측 콘텐츠 회사에 투자한 수직(상류) 거래라 인접. 와이랩 연결매출 중 네이버웹툰(유) 매출은 2025년 9,426,610천원(약 25%). 그룹 정점 NAVER 기준으로도 웹툰 서비스 공급망에 붙은 영역이므로 인접</t>
        </is>
      </c>
      <c r="AM160" s="41" t="inlineStr">
        <is>
          <t>290,286백만원 (네이버웹툰㈜ 2019-12-31 최근사업연도말 자산총액 — NAVER 2019 사업보고서 I.회사의 개요 연결대상 종속회사 현황, 단위 백만원)</t>
        </is>
      </c>
      <c r="AN160" s="41" t="inlineStr">
        <is>
          <t>12,299,527백만원 (NAVER 연결 자산총계, 2019-12-31; NAVER 2019 사업보고서 요약연결재무정보, 접수번호 20200330004603)</t>
        </is>
      </c>
      <c r="AO160" s="41" t="inlineStr">
        <is>
          <t>계산: 1.83 (5,305,120,000원 ÷ 네이버웹툰㈜ 2019말 자산총액 290,286백만원). 신주 30억원만이면 1.03. NAVER 연결 총자산 대비 0.04</t>
        </is>
      </c>
      <c r="AP160" s="41" t="inlineStr">
        <is>
          <t>미확인 (네이버웹툰㈜ 2019말 자기자본을 확인할 문서를 찾지 못함)</t>
        </is>
      </c>
      <c r="AQ160" s="41" t="inlineStr">
        <is>
          <t>계산: 32,442,020,512,500원 (NAVER, 원자료 합의일 2020-04-28의 직전 거래일 2020-04-27 종가 197,500원[Yahoo Finance 035420.KS; 2018 액면분할 이후라 조정 불필요] × 발행주식 164,263,395주[2020-03-31, NAVER 2020 1분기보고서 — 기록 N052와 같은 값])</t>
        </is>
      </c>
      <c r="AR160" s="41" t="inlineStr">
        <is>
          <t>인수 주체 네이버웹툰㈜는 비상장이라 자산총액은 NAVER 사업보고서의 종속회사 현황(2019-12-31) 값, 상장 지배회사는 NAVER(2019-12-31 연결). 주요사항보고서가 없어 비율은 직접 계산. 시가총액은 NAVER 2020-04-27 종가 기준</t>
        </is>
      </c>
      <c r="AS160" s="41" t="inlineStr">
        <is>
          <t>KRX:035420</t>
        </is>
      </c>
      <c r="AT160" s="41" t="inlineStr">
        <is>
          <t>인수 주체 네이버웹툰㈜는 비상장이므로 상장 지배회사 NAVER. 대상회사 와이랩은 거래 당시 비상장(2023-07-20 코스닥 상장, KOSDAQ:432430)이라 거래 시점 대상회사 주가 반응은 분석 불가. 거래 규모가 NAVER 시가총액의 0.02% 수준이라 이벤트 식별이 어려움</t>
        </is>
      </c>
      <c r="AU160" s="41" t="inlineStr">
        <is>
          <t>미확인 (사전 보도·공시 없음). 확인된 가장 이른 공개 보도는 2020-08-19 아이뉴스24('지난 5월 와이랩 지분 12.6%를 약 53억원에 취득')</t>
        </is>
      </c>
      <c r="AV160" s="41" t="inlineStr">
        <is>
          <t>2010-11: 와이랩 설립(대표 윤인완); 2011~2016: &lt;패션왕&gt;·&lt;부활남&gt;·&lt;아일랜드&gt; 등 다수 작품을 네이버웹툰에 연재; 2016-12~2017-02: 4:33 United-코나 청년창업투자조합·네시삼십삼분·TGCK 콘텐츠투자조합2호·키움증권에 RCPS 발행(약 40억원); 2017-04: 네이버-와이랩 &lt;슈퍼스트링&gt; 공동사업 계약(네이버웹툰㈜); 2017-11: YLAB Japan 제3자배정 증자 JPY 50,000,000을 네이버웹툰㈜가 인수(와이랩 지분 64.3%); 2018-07: LB유망벤처산업펀드 외 4인에 RCPS 5,961,450,000원 발행; 2018-11: YLAB Japan 주주배정 증자(와이랩 JPY 64.3백만, 네이버웹툰 JPY 35.7백만); 2019-08: YLAB Japan 증자 JPY 100백만(와이랩 단독); 2019-11: 무상증자(1:14); 2019-12: 액면분할(5,000원→500원); 2020-03: 신규 레이블 ELIMONA 출범; 2020-04-28: 네이버웹툰 지분 취득 합의(원자료)</t>
        </is>
      </c>
      <c r="AW160" s="41" t="inlineStr">
        <is>
          <t>2020-05-01: 네이버웹툰㈜와 마스터 콘텐츠제공자 계약; 2020-05-12: 네이버웹툰에 RCPS 744,417주(1주 4,030원, 3,000,000,510원) 발행 — 구주 포함 총 1,428,221주·약 53억원 취득(보도); 2020-05: 네이버웹툰과 협업협약서 체결; 2020-05-29: 네이버웹툰 유한회사(구 웹툰엔터테인먼트코리아) 설립, 옛 네이버웹툰㈜ 합병으로 지분 승계; 2020-06: YLAB Japan을 네이버웹툰에 양도(네이버웹툰 지분 25.21%→100%, 약 32억원); 2021-08-13: CJ ENM에 RCPS 491,803주(1주 6,100원, 약 30억원) 발행; 2022-09-08: RCPS 4,462,120주 보통주 전환; 2023-07-20: 코스닥 기술성장특례 상장(공모가 9,000원, 300만주, 270억원); 2023-07-25: 네이버웹툰 대량보유보고 — 1,531,221주(9.67%), 보유목적 단순투자, 상장 후 6개월 보호예수; 2024-08-08: 코스닥시장 불성실공시법인 지정(공시불이행); 2025: 종속회사 와이랩아카데미 지분 일부 처분으로 지배력 상실(중단영업); 2025-12-31: 네이버웹툰 유한회사 1,531,221주(9.28%) 계속 보유; 2026-03-31: 대표이사 심준경→강철구(임기만료); 2026-07-06: 임시주총에서 윤인완 감사위원 선임; 2026-10-23: 와이랩 종가 1,800원(공모가 대비 -80%) — 계산: 네이버웹툰 보유분 1,531,221주 × 1,800원 = 약 27.6억원(2020년 취득가 약 53억원의 약 절반)</t>
        </is>
      </c>
      <c r="AX160" s="41" t="inlineStr">
        <is>
          <t>확인 안 됨 — 소수지분으로 금융자산(공정가치 측정) 처리된 것으로 추정되어 손상 인식 대상이 아님. 네이버웹툰 유한회사 2020 감사보고서(접수번호 20210329000917)의 종속·관계기업 손상 목록(리코·스튜디오엔·비닷두·YLAB Japan)에 와이랩 없음. 같은 보고서의 당기손익-공정가치 전환상환우선주 3,245,658천원이 와이랩 RCPS일 가능성이 있으나 회사명 미기재. 2021년 이후 네이버웹툰(유) 감사보고서는 보지 않음</t>
        </is>
      </c>
      <c r="AY160" s="41" t="inlineStr">
        <is>
          <t>공정가치 측정 금융자산이라 손상 대신 공정가치 변동을 인식(추정)</t>
        </is>
      </c>
      <c r="AZ160" s="41" t="inlineStr">
        <is>
          <t>2018: 미확인; 2019: 추정: 약 71.6억원 (2020년 매출 5,371백만원과 2020 매출액성장률 -25.0%로 역산 — 와이랩 증권신고서 2023 성장성 지표). 원자료 설명란은 2019말 총자산 95억원·순손실 12억원(1차 출처 미확인)</t>
        </is>
      </c>
      <c r="BA160" s="41" t="inlineStr">
        <is>
          <t>2020: 5,371백만원; 2021: 21,656백만원; 2022: 29,781백만원; 2023: 19,418백만원(최초 보고, 2025 보고서 재작성 18,648백만원); 2024: 24,966백만원(최초 보고, 재작성 23,979백만원); 2025: 37,069백만원</t>
        </is>
      </c>
      <c r="BB160" s="41" t="inlineStr">
        <is>
          <t>2018: 미확인; 2019: 미확인</t>
        </is>
      </c>
      <c r="BC160" s="41" t="inlineStr">
        <is>
          <t>2020: -3,380백만원; 2021: -1,074백만원; 2022: -435백만원; 2023: -5,514백만원(최초 보고, 재작성 -5,249백만원); 2024: -10,039백만원(최초 보고, 재작성 -9,507백만원); 2025: -8,738백만원</t>
        </is>
      </c>
      <c r="BD160" s="41" t="inlineStr">
        <is>
          <t>와이랩 K-IFRS 연결, 12월 결산. 2020~2022는 와이랩 증권신고서(2023-06-09, 접수번호 20230609000543) 손익현황 — 2020년은 K-GAAP로 감사받았으나 신고서에는 감사받지 않은 K-IFRS 수치 기재. 2023·2024 최초 보고치는 2025 사업보고서의 '공모 시 예측치 대비 실적' 표의 실적치, 재작성치와 2025는 2025 사업보고서(접수번호 20260323000281) 연결포괄손익계산서(2025년 와이랩아카데미 중단영업 분류로 재작성). 참고: 딜사이트 2021-07-23은 2020년 매출을 약 45억원으로 보도(기준 미기재). 2018·2019는 감사보고서가 DART에 없어 미확인</t>
        </is>
      </c>
      <c r="BE160" s="41" t="inlineStr">
        <is>
          <t>미확인 — NAVER 실적발표·어닝콜에서 와이랩 언급을 찾지 못함(NAVER IR 자료 원문은 열람하지 않음). SEC EDGAR 전문검색 'YLAB'(2023~)에 WEBTOON Entertainment 문서 없음. 참고(인수 측 IR 아님): 와이랩 증권신고서는 네이버웹툰 및 계열사 LINE과의 상호보완적 관계 유지를 전략으로 기재</t>
        </is>
      </c>
      <c r="BF160" s="40" t="inlineStr">
        <is>
          <t>부분</t>
        </is>
      </c>
      <c r="BG160" s="40" t="inlineStr">
        <is>
          <t>2026-10-31</t>
        </is>
      </c>
    </row>
    <row r="161" ht="72" customHeight="1">
      <c r="A161" s="40" t="inlineStr">
        <is>
          <t>N054</t>
        </is>
      </c>
      <c r="B161" s="40" t="inlineStr">
        <is>
          <t>Naver</t>
        </is>
      </c>
      <c r="C161" s="40" t="inlineStr">
        <is>
          <t>2020-06-15</t>
        </is>
      </c>
      <c r="D161" s="41" t="inlineStr">
        <is>
          <t>GrayLab</t>
        </is>
      </c>
      <c r="E161" s="40" t="n">
        <v>162</v>
      </c>
      <c r="F161" s="40" t="inlineStr">
        <is>
          <t>False</t>
        </is>
      </c>
      <c r="G161" s="40" t="n"/>
      <c r="H161" s="40" t="inlineStr">
        <is>
          <t>MA②</t>
        </is>
      </c>
      <c r="I161" s="40" t="inlineStr">
        <is>
          <t>MA②</t>
        </is>
      </c>
      <c r="J161" s="40" t="inlineStr">
        <is>
          <t>같음</t>
        </is>
      </c>
      <c r="K161" s="40" t="inlineStr">
        <is>
          <t>있음</t>
        </is>
      </c>
      <c r="L161" s="40" t="inlineStr">
        <is>
          <t>일치</t>
        </is>
      </c>
      <c r="M161" s="40" t="inlineStr">
        <is>
          <t>편입 후</t>
        </is>
      </c>
      <c r="N161" s="40" t="inlineStr">
        <is>
          <t>Closed</t>
        </is>
      </c>
      <c r="O161" s="42" t="n">
        <v>0.838</v>
      </c>
      <c r="P161" s="41" t="inlineStr">
        <is>
          <t>LINE Plus Corporation</t>
        </is>
      </c>
      <c r="Q161" s="41" t="inlineStr">
        <is>
          <t>-</t>
        </is>
      </c>
      <c r="R161" s="41" t="inlineStr">
        <is>
          <t>LINE Plus Corporation acquired additional 18.48% stake in GrayLab from Seungjin Lee and other shareholders for KRW 1 billion on June 12, 2020. Under the transaction, the LINE Plus purchased 2,490 shares for KRW 408,000 per share. As a result of the transaction the holding of LINE Plus will increase from 58.51% stake of GrayLab to 76.99% stake of GrayLab.</t>
        </is>
      </c>
      <c r="S161" s="41" t="inlineStr">
        <is>
          <t>Technology &amp; Infrastructure</t>
        </is>
      </c>
      <c r="T161" s="41" t="inlineStr">
        <is>
          <t>Digital Infrastructure</t>
        </is>
      </c>
      <c r="U161" s="41" t="inlineStr">
        <is>
          <t>MA-1 그룹이 매수자</t>
        </is>
      </c>
      <c r="V161" s="41" t="inlineStr">
        <is>
          <t>추가지분</t>
        </is>
      </c>
      <c r="W161" s="41" t="inlineStr">
        <is>
          <t>MA② 기존 지분 확대</t>
        </is>
      </c>
      <c r="X161" s="41" t="n"/>
      <c r="Y161" s="40" t="inlineStr">
        <is>
          <t>False</t>
        </is>
      </c>
      <c r="Z161" s="41" t="inlineStr">
        <is>
          <t>MA② 기존 지분 확대</t>
        </is>
      </c>
      <c r="AA161" s="41" t="inlineStr">
        <is>
          <t>편입 후 (거래일 2020-06-12 당시 라인플러스는 LINE Corporation의 100% 자회사이고 최상위 지배기업은 NAVER; 라인플러스 2019·2020 감사보고서에 '최상위 지배기업은 네이버 주식회사'. LINE–Z홀딩스 경영통합 완료는 2021-03-01)</t>
        </is>
      </c>
      <c r="AB161" s="41" t="inlineStr">
        <is>
          <t>완료 (2020-06-12, 주식 변동일)</t>
        </is>
      </c>
      <c r="AC161" s="41" t="inlineStr">
        <is>
          <t>1,015,920,000원 (2,490주 × 주당 408,000원; 공정위 공시 표기 '1,015.920,000')</t>
        </is>
      </c>
      <c r="AD161" s="41" t="inlineStr">
        <is>
          <t>원자료와 일치 (0.838백만 달러는 환율 약 1,212원/달러에 해당해 2020-06 환율 수준과 부합)</t>
        </is>
      </c>
      <c r="AE161" s="41" t="inlineStr">
        <is>
          <t>2020-06-15</t>
        </is>
      </c>
      <c r="AF161" s="41" t="inlineStr">
        <is>
          <t>기준 분류 유지: 라인플러스는 2018년 40% 취득 때 이사회 전원 선임권으로 이미 종속기업으로 연결했고(2018 감사보고서 주석), 이 거래는 2018년 계약된 잔여지분 분할 매입의 3차분(58.51%→76.99%)이다. 대상회사 'GrayLab'은 DART 법인명 ㈜그레이해쉬(GrayHash)이며 GrayLab은 인수 후 바뀐 사명(브랜드)이다. 원자료 매도자는 '-'이나 공시상 대표 이승진(611주)과 기타 주주(1,879주)가 매도했다.</t>
        </is>
      </c>
      <c r="AG161" s="41" t="inlineStr">
        <is>
          <t>N063과 같은 잔여지분 분할 매입 계약의 다음 단계다(N063은 2021-06-14, 76.99%→95.47%). 전체 단계: 2018 40% 최초 취득(종속기업 편입, 원자료 묶음에 없음) → 2019-06 58.51% → 2020-06 76.99%(N054) → 2021-06 95.47%(N063) → 2022-01 100% → 2022-03 라인플러스에 흡수합병. 잔여지분 매입 의무는 2018년에 이미 미지급금으로 인식돼 있어, 이 거래의 현금 지급은 기존 부채를 상환하는 성격이다. 거래 규모는 라인플러스 별도 총자산의 0.15%로 매우 작다. 그레이해쉬는 외부감사 대상이 아니어서 실적은 공정위 대규모기업집단현황공시의 요약 손익으로 대신했다. 어닝콜·IR 언급은 찾지 못했다.</t>
        </is>
      </c>
      <c r="AH161" s="41" t="inlineStr">
        <is>
          <t>라인플러스㈜(LINE Corporation 100% 자회사, 최상위 지배기업 NAVER; 비상장)</t>
        </is>
      </c>
      <c r="AI161" s="41" t="inlineStr">
        <is>
          <t>미확인 (이 단계에 대한 발표 목적 문구 없음; 공정위 공시는 지분 변동만 기재). 참고: 2018 최초 인수 시 "LINE の各種サービス向けのセキュリティソリューションを開発・最適化する任を負う" (언론 보도, THE BRIDGE 2018-12)</t>
        </is>
      </c>
      <c r="AJ161" s="41" t="inlineStr">
        <is>
          <t>LINE 메신저 기반 모바일 서비스의 글로벌 개발·운영 (라인플러스 감사보고서: '포털 및 기타 인터넷 정보매개 서비스 등 모바일 서비스 사업을 영위할 목적으로 2013년 2월 28일에 설립')</t>
        </is>
      </c>
      <c r="AK161" s="41" t="inlineStr">
        <is>
          <t>인접</t>
        </is>
      </c>
      <c r="AL161" s="41" t="inlineStr">
        <is>
          <t>그레이해쉬는 보안 연구·자문 회사로, 인수 후 LINE 서비스(메신저·핀테크·블록체인 등)의 보안 솔루션을 개발하는 내부 보안 조직 역할을 했다. 같은 가치사슬의 지원 기능이므로 인접이다. NAVER 기준으로도 자사 플랫폼의 보안 역량을 내재화한 인접 영역이다.</t>
        </is>
      </c>
      <c r="AM161" s="41" t="inlineStr">
        <is>
          <t>685,247,310,529원 (라인플러스 별도, 2019-12-31; 라인플러스 2019 감사보고서)</t>
        </is>
      </c>
      <c r="AN161" s="41" t="inlineStr">
        <is>
          <t>NAVER 연결 총자산 12,299,527백만원 (2019-12-31; NAVER 2020 사업보고서 요약재무정보의 비교 수치)</t>
        </is>
      </c>
      <c r="AO161" s="41" t="inlineStr">
        <is>
          <t>계산: 0.15 (1,015,920,000원 / 라인플러스 별도 총자산 685,247,310,529원, 2019-12-31)</t>
        </is>
      </c>
      <c r="AP161" s="41" t="inlineStr">
        <is>
          <t>계산: 0.21 (1,015,920,000원 / 라인플러스 별도 자본총계 476,935,248,061원, 2019-12-31)</t>
        </is>
      </c>
      <c r="AQ161" s="41" t="inlineStr">
        <is>
          <t>계산: 39,751,741,590,000원 (NAVER 2020-06-12 종가 242,000원 × 발행주식 164,263,395주; 2018-10 액면분할 이후 주식수 변동 없음, 종가는 Yahoo Finance)</t>
        </is>
      </c>
      <c r="AR161" s="41" t="inlineStr">
        <is>
          <t>인수 주체 라인플러스가 비상장이므로 시가총액은 상장 지배회사 NAVER 기준이다. 라인플러스 총자산·자본은 2019 별도 감사보고서(20200408002232), NAVER 총자산과 주식수는 2020 사업보고서(20210316001214). 중간 지배회사 LINE Corporation(TSE:3938, NYSE:LN)도 당시 상장사였다.</t>
        </is>
      </c>
      <c r="AS161" s="41" t="inlineStr">
        <is>
          <t>KRX:035420</t>
        </is>
      </c>
      <c r="AT161" s="41" t="inlineStr">
        <is>
          <t>인수 주체 라인플러스는 비상장이고, 그룹 정점의 상장 지배회사는 NAVER다. 중간 지배회사 LINE Corporation(TSE:3938/NYSE:LN, 2020-12 상장폐지)도 대안이다. 대상회사 그레이해쉬는 비상장이다. 거래 규모가 극히 작아 주가 반응 분석의 의미는 제한적이다.</t>
        </is>
      </c>
      <c r="AU161" s="41" t="inlineStr">
        <is>
          <t>2020-06-15 DART 공정위 공시 '최대주주등의주식보유변동'(그레이해쉬 제출). 다만 잔여지분을 나눠 취득할 의무 자체는 2019-03-29 라인플러스 2018 감사보고서 주석에서 처음 공개됐다.</t>
        </is>
      </c>
      <c r="AV161" s="41" t="inlineStr">
        <is>
          <t>2014-06: ㈜그레이해쉬 설립(2014-06-09, 대표 이승진, 공격적 보안 연구·보안 자문·교육); 2018-12: 라인플러스가 그레이해쉬 지분 40% 취득 발표(2018-12-12), 이사회 전원 선임권으로 종속기업 분류, 잔여 60%를 3년에 걸쳐 취득할 의무를 미지급금으로 인식, 사명(브랜드)을 GrayLab으로 변경해 LINE 서비스 보안 솔루션 개발 담당; 2019-02: 공정거래법상 네이버 기업집단 계열 편입(2019-02-01); 2019-06: 2차 분할 취득(2019-06-14) 2,491주 18.49%, 1,016,328,000원(주당 408,000원), 지분 40.02%→58.51%; 2019-12: 라인플러스 별도 기준 그레이해쉬 투자주식 손상차손 1,662백만원; FY2019 매출 339백만원·영업손실 81백만원으로 FY2018(매출 1,336백만원) 대비 급감</t>
        </is>
      </c>
      <c r="AW161" s="41" t="inlineStr">
        <is>
          <t>2020-12: 라인플러스 별도 기준 그레이해쉬 투자주식 손상차손 3,850백만원, 잔여 23.01% 1년 내 취득 의무 미지급금 인식; 2021-03: LINE–Z홀딩스 경영통합 완료(2021-03-01)로 그레이해쉬가 SoftBank 연결 종속회사가 되고 NAVER 연결에서 제외, 결산월 12월→3월 변경; 2021-06: 4차 분할 취득(2021-06-14) 2,490주 18.48%, 1,015,920,000원, 76.99%→95.47% (N063); 2022-01: 이승진 잔여 611주 4.53%를 249,288천원에 취득(2022-01-19)해 100%; 2022-03: 라인플러스가 그레이해쉬 흡수합병(이사회 2022-02-25, 합병기일 2022-03-30, 무증자, 목적 '경영 효율성 제고'), 법인 소멸</t>
        </is>
      </c>
      <c r="AX161" s="41" t="inlineStr">
        <is>
          <t>있음 (라인플러스 별도 기준 그레이해쉬 종속기업투자주식 손상차손: 2019년 1,662백만원(2019 감사보고서 20200408002232), 2020년 3,850백만원(2020 감사보고서 20210408000520); 2021-03-31 장부가액 0원). NAVER 연결 영업권 손상은 확인 안 됨(NAVER 2020 사업보고서에서 그레이해쉬 개별 언급을 찾지 못함)</t>
        </is>
      </c>
      <c r="AY161" s="41" t="inlineStr">
        <is>
          <t>수집·검토 기록에 인수 뒤 손상이 적혀 있음</t>
        </is>
      </c>
      <c r="AZ161" s="41" t="inlineStr">
        <is>
          <t>2018: 1,336백만원; 2019: 339백만원</t>
        </is>
      </c>
      <c r="BA161" s="41" t="inlineStr">
        <is>
          <t>2020: 76백만원; 2021-01~03(결산월 변경에 따른 단기 회계기간): 0백만원; 이후 2022-03-30 라인플러스에 흡수합병되어 개별 실적 없음</t>
        </is>
      </c>
      <c r="BB161" s="41" t="inlineStr">
        <is>
          <t>2018: 29백만원; 2019: -81백만원</t>
        </is>
      </c>
      <c r="BC161" s="41" t="inlineStr">
        <is>
          <t>2020: -13백만원; 2021-01~03: 미확인(당기순이익 -21백만원); 이후 합병으로 개별 실적 없음</t>
        </is>
      </c>
      <c r="BD161" s="41" t="inlineStr">
        <is>
          <t>㈜그레이해쉬 별도 기준이며 회계기준은 공시에 기재되지 않았다(외부감사 비대상). 2018~2020은 공정위 대규모기업집단현황공시[연1회]의 회사 손익현황(백만원, 20190531000962·20200601000357·20210528000821), 2021-03 기간은 라인플러스 회사합병결정 공시(20220304000551)의 합병상대회사 재무내용(2021년 3월말 별도). 결산월은 2021-03-01 SoftBank 연결 편입으로 3월로 바뀌었다.</t>
        </is>
      </c>
      <c r="BE161" s="41" t="inlineStr">
        <is>
          <t>미확인 (NAVER·LINE IR 자료에서 그레이해쉬/GrayLab 언급을 찾지 못함; 거래가 라인플러스 총자산의 0.15%로 작아 언급 가능성이 낮음). 참고: 2019-10 바이라인네트워크 인터뷰에서 이승진 대표가 LINE 전사용 기업 보안 플랫폼을 개발 중이라고 말했다는 검색 요약이 있으나 기사는 직접 열지 않았다.</t>
        </is>
      </c>
      <c r="BF161" s="40" t="inlineStr">
        <is>
          <t>완료</t>
        </is>
      </c>
      <c r="BG161" s="40" t="inlineStr">
        <is>
          <t>2026-10-31</t>
        </is>
      </c>
    </row>
    <row r="162" ht="72" customHeight="1">
      <c r="A162" s="40" t="inlineStr">
        <is>
          <t>N055</t>
        </is>
      </c>
      <c r="B162" s="40" t="inlineStr">
        <is>
          <t>Naver</t>
        </is>
      </c>
      <c r="C162" s="40" t="inlineStr">
        <is>
          <t>2020-12-02</t>
        </is>
      </c>
      <c r="D162" s="41" t="inlineStr">
        <is>
          <t>Line Friends Corporation</t>
        </is>
      </c>
      <c r="E162" s="40" t="n">
        <v>38</v>
      </c>
      <c r="F162" s="40" t="inlineStr">
        <is>
          <t>True</t>
        </is>
      </c>
      <c r="G162" s="40" t="n"/>
      <c r="H162" s="40" t="inlineStr">
        <is>
          <t>MA①</t>
        </is>
      </c>
      <c r="I162" s="40" t="inlineStr">
        <is>
          <t>MA④</t>
        </is>
      </c>
      <c r="J162" s="40" t="inlineStr">
        <is>
          <t>변경</t>
        </is>
      </c>
      <c r="K162" s="40" t="inlineStr">
        <is>
          <t>해당 없음</t>
        </is>
      </c>
      <c r="L162" s="40" t="inlineStr">
        <is>
          <t>일치</t>
        </is>
      </c>
      <c r="M162" s="40" t="inlineStr">
        <is>
          <t>편입 후</t>
        </is>
      </c>
      <c r="N162" s="40" t="inlineStr">
        <is>
          <t>Closed</t>
        </is>
      </c>
      <c r="O162" s="42" t="n">
        <v>61.34</v>
      </c>
      <c r="P162" s="41" t="inlineStr">
        <is>
          <t>A Holdings Corporation</t>
        </is>
      </c>
      <c r="Q162" s="41" t="inlineStr">
        <is>
          <t>LFG Holdings Limited</t>
        </is>
      </c>
      <c r="R162" s="41" t="inlineStr">
        <is>
          <t>LINE Corporation (TSE:3938) acquired Line Friends Corporation from LFG Holdings Limited for KRW 67.6 billion on November 27, 2020. Under the terms of the deal, LFG Holdings sold 0.08 million shares.</t>
        </is>
      </c>
      <c r="S162" s="41" t="inlineStr">
        <is>
          <t>Commerce &amp; Marketing</t>
        </is>
      </c>
      <c r="T162" s="41" t="inlineStr">
        <is>
          <t>Brand / Advertising / 
Marketing / IP Merchandising</t>
        </is>
      </c>
      <c r="U162" s="41" t="inlineStr">
        <is>
          <t>MA-1 그룹이 매수자</t>
        </is>
      </c>
      <c r="V162" s="41" t="inlineStr">
        <is>
          <t>지분율 미기재(대개 100%·사업양수)</t>
        </is>
      </c>
      <c r="W162" s="41" t="inlineStr">
        <is>
          <t>MA① 경영권 인수</t>
        </is>
      </c>
      <c r="X162" s="41" t="n"/>
      <c r="Y162" s="40" t="inlineStr">
        <is>
          <t>False</t>
        </is>
      </c>
      <c r="Z162" s="41" t="inlineStr">
        <is>
          <t>MA④ 그룹 내부 재편</t>
        </is>
      </c>
      <c r="AA162" s="41" t="inlineStr">
        <is>
          <t>편입 후 (거래일 2020-11-27 당시 매수자 LINE Corporation은 NAVER의 연결 종속회사, 매도자 LFG Holdings Limited는 LINE의 100% 자회사. NAVER 2021 사업보고서 연결주석: LINE 관련 자산·부채는 2020-08-04 경쟁법 인허가 완료로 2020년말 '매각예정'으로 분류됐으나 연결은 유지됐고, 경영통합 '동 거래는 2021년 3월 1일 완료'로 그때 지배력 상실. 2020-12-02 공시에서도 양측 모두 'NAVER 기업집단 해외 계열회사')</t>
        </is>
      </c>
      <c r="AB162" s="41" t="inlineStr">
        <is>
          <t>완료 (2020-11-27; 공시 표현으로는 'LFG Holdings Limited의 유상감자 신청에 대한 해외 당국의 승인일자'이며, LFG 소재지는 홍콩)</t>
        </is>
      </c>
      <c r="AC162" s="41" t="inlineStr">
        <is>
          <t>67,631,015,508원 (라인프렌즈(주) 보통주 85,000주=100%, 주당 795,659원; 공시상 원 금액 USD 61,160,260을 변동일 최초고시환율 1,105.80원/달러로 환산)</t>
        </is>
      </c>
      <c r="AD162" s="41" t="inlineStr">
        <is>
          <t>원자료와 일치 (원자료 61.34 vs 공시 원 금액 USD 61.16; 차이 0.3%)</t>
        </is>
      </c>
      <c r="AE162" s="41" t="inlineStr">
        <is>
          <t>2020-12-02</t>
        </is>
      </c>
      <c r="AF162" s="41" t="inlineStr">
        <is>
          <t>분류 수정 MA① 경영권 인수 → MA④ 그룹 내부 재편: 매도자 LFG Holdings Limited는 매수자 LINE Corporation의 100% 자회사(LINE 20-F 2019 종속기업 표, 경영통합계약 부속서상 2019-11-30 LINE 보유 126,747,879주)였으므로 LINE은 거래 전에도 라인프렌즈를 간접 100% 지배했다. 거래 형식도 매입이 아니라 LFG Holdings의 유상감자(감자 대가로 라인프렌즈 주식을 주주 LINE에 현물 반환)다(2020-12-02 공시 주석, 라인프렌즈 2020 감사보고서 주석 1). 원자료의 매수자 'A Holdings Corporation'은 2021-02-28 이후 사명이고 거래 당시 사명은 LINE Corporation(원자료 comment도 'LINE Corporation (TSE:3938)'). 금액·날짜는 원자료와 일치(comment의 KRW 67.6 billion, 2020-11-27, 0.08 million shares; 실제 주식수는 85,000주).</t>
        </is>
      </c>
      <c r="AG162" s="41" t="inlineStr">
        <is>
          <t>[거래 간 관계] N044(2018-06-25, LINE → LFG Holdings, 같은 85,000주·같은 USD 61,160,260)를 되돌린 거래다. 두 행 모두 외부 자원의 내재화가 아니며 같은 지분의 그룹 내 왕복이므로 M&amp;A 건수·금액 집계에서 이중 집계를 피해야 한다. [후속 재편] 이 거래는 LINE–Z홀딩스 경영통합(2019-12-23 최종계약, 2021-03-01 완료)을 앞둔 한 달간의 연속 재편의 첫 단계로 보인다: 2020-11-27 LFG 감자로 LINE 직접 보유 → 2020-12-28 LINE이 라인프렌즈 주식을 LINE Split Preparation Corp.(경영통합 때 LINE 전 사업을 승계해 Z홀딩스 자회사가 될 회사)에 현물출자(JPY 6,740,048,286) → 2020-12-29 라인프렌즈가 LINE Split Prep으로부터 일본·상하이·대만·미국 LINE Friends 법인 100%를 599억원에 매입(목적 '지배구조 개선을 통한 해외사업 효율성 제고') → 2020-12-31 NAVER가 제3자배정 850억원으로 30% 직접 취득. 결과적으로 홍콩 LFG 중심 구조가 한국 라인프렌즈 중심 구조로 바뀌었고, 라인프렌즈는 경영통합 뒤 LY 측 신 LINE 70%·NAVER 30%의 관계기업이 됐다. 각 단계의 이유를 밝힌 보도·LINE 적시공시는 찾지 못했다(LINE 2020-12-23 6-K는 같은 날짜의 라인플러스 현물출자만 다룸). 추정: 경영통합 후 NAVER가 LINE 계열 밖에서도 라인프렌즈에 직접 지분을 두려는 설계로 보이나 근거 문서 없음. [원자료 대조(검토)] 저장소의 원자료 역할분류표(meeting/20261019/PP_MA_거래기록_역할분류.csv)를 보면 이 재편의 다른 단계는 M&amp;A가 아닌 PP(유상증자) 행으로 들어 있다: NAVER의 라인프렌즈 증자 참여는 2020-07-29 PP(52,090주, KRW 84,999,680,650, USD 78.1백만; 실제 납입은 2020-12-31 50,007주·85,000,048,341원), 라인프렌즈의 2020-12-29 주주배정 31,683주(599억원, 투자자 미기재 — 실제 인수자는 LINE Split Prep)도 PP 행이다. 2020-12-28 현물출자(LINE → LINE Split Prep)는 M&amp;A·PP 어느 쪽에도 행이 없다. 따라서 이 묶음의 라인프렌즈 M&amp;A 행은 N044·N055 둘뿐이고, 둘 다 같은 지분의 그룹 내 왕복이다. [조사 한계] LINE 有価証券報告書(EDINET)는 API 키가 필요해 열지 못했고 SEC 6-K로 대신했다. 2020-12-01(공시 직전 거래일) LINE 종가는 확보하지 못함.</t>
        </is>
      </c>
      <c r="AH162" s="41" t="inlineStr">
        <is>
          <t>LINE Corporation (당시 사명; 도쿄증권거래소 1부 3938·NYSE ADS 상장, NAVER의 연결 종속회사. 2020-11-09 주식병합·상장폐지 결정, 2020-12-29 상장폐지, 2021-02-28 A Holdings Corporation으로 사명 변경)</t>
        </is>
      </c>
      <c r="AI162" s="41" t="inlineStr">
        <is>
          <t>공시된 목적 문구 없음 (2020-12-02 공시는 "기존주주인 LFG Holdings Limited의 유상감자에 따라 최대주주의 주식보유현황에 변동"이라고만 적음) / 후속 단계: "지배구조 개선을 통한 해외사업 효율성 제고" (라인프렌즈 비유동자산취득결정 2020-12-29) / 같은 재편의 NAVER 출자: "기존사업 고도화 및 신규사업 확대" (NAVER 특수관계인에대한출자 2020-07-30)</t>
        </is>
      </c>
      <c r="AJ162" s="41" t="inlineStr">
        <is>
          <t>LINE Corporation: 메신저 LINE 플랫폼. 2019년 매출 ¥227,485백만 중 코어사업(광고·커뮤니케이션·콘텐츠) ¥196,711백만(86.5%), 전략사업 ¥30,774백만(13.5%) — 그중 'LINE Friends'(캐릭터 상품) ¥19,189백만(8.4%) (LINE 20-F 2019). 2020년 1~9월 LINE Friends 매출 ¥8,000백만(전년 동기 ¥14,048백만) (6-K 2020-10-28)</t>
        </is>
      </c>
      <c r="AK162" s="41" t="inlineStr">
        <is>
          <t>인접</t>
        </is>
      </c>
      <c r="AL162" s="41" t="inlineStr">
        <is>
          <t>라인프렌즈는 LINE 메신저 스티커 캐릭터(브라운·코니 등)를 상품·라이선스로 사업화한 회사로 LINE 플랫폼과 같은 IP·이용자층에 붙어 있는 인접 영역이다(LINE은 이를 '전략사업'으로 분류). 그룹 정점 NAVER(검색·광고·커머스) 기준으로도 인접~비핵심. 거래 전부터 LINE이 간접 100% 지배했으므로 새 자원 내재화는 없다.</t>
        </is>
      </c>
      <c r="AM162" s="41" t="inlineStr">
        <is>
          <t>¥568,333백만 (LINE 연결, 2020-09-30, IFRS; 6-K 2020-10-28 분기 결산). 직전 회계연도말 2019-12-31은 ¥541,352백만</t>
        </is>
      </c>
      <c r="AN162" s="41" t="inlineStr">
        <is>
          <t>12,299,527,120,786원 (NAVER 연결, 2019-12-31; NAVER 2019 사업보고서 요약연결재무정보 12,299,527백만원)</t>
        </is>
      </c>
      <c r="AO162" s="41" t="inlineStr">
        <is>
          <t>계산: LINE 기준 1.12 (¥6,375백만[USD 61,160,260 × 104.242엔/달러, 2020-11-27 Yahoo 종가 환율] ÷ LINE 연결 총자산 ¥568,333백만, 2020-09-30) / NAVER 기준 0.55 (67,631,015,508원 ÷ 12,299,527,120,786원, 2019-12-31)</t>
        </is>
      </c>
      <c r="AP162" s="41" t="inlineStr">
        <is>
          <t>계산: LINE 기준 3.95 (¥6,375백만 ÷ LINE 연결 자본총계 ¥161,371백만, 2020-09-30) / NAVER 기준 1.04 (67,631,015,508원 ÷ NAVER 연결 자본총계 6,503,926백만원, 2019-12-31)</t>
        </is>
      </c>
      <c r="AQ162" s="41" t="inlineStr">
        <is>
          <t>LINE ¥1,311,283백만 (2020-11-26 종가 ¥5,380 × 보통주 243,733,042주; 닛케이 회사정보 Wayback 2020-11-26 스냅샷 — 변동일 2020-11-27의 직전 거래일. 공시일 2020-12-02의 직전 거래일 종가는 미확보이나 공개매수·스퀴즈아웃 가격 ¥5,380 부근에 고정돼 있던 시기) / 참고 계산: NAVER 46,897,199,272,500원 (2020-12-01 종가 285,500원 × 발행주식 164,263,395주[2020-09-30, 3분기보고서])</t>
        </is>
      </c>
      <c r="AR162" s="41" t="inlineStr">
        <is>
          <t>LINE: 6-K 2020-10-28(2020-09-30 총자산 ¥568,333백만·자본총계 ¥161,371백만, 2019-12-31 ¥541,352백만), 닛케이 Wayback 2020-11-26(시가총액). NAVER: 2019 사업보고서 요약연결재무정보, 2020 3분기보고서 발행주식수, Yahoo Finance 035420.KS 종가. 엔화 환산은 Yahoo JPY=X 2020-11-27 종가 104.242.</t>
        </is>
      </c>
      <c r="AS162" s="41" t="inlineStr">
        <is>
          <t>TSE:3938</t>
        </is>
      </c>
      <c r="AT162" s="41" t="inlineStr">
        <is>
          <t>인수 주체 LINE Corporation이 거래 당시 상장사(TSE:3938, NYSE:LN; 2020-12-29 상장폐지). 다만 2020년 공개매수 후 스퀴즈아웃(2020-11-09 주식병합 결정) 중이라 주가가 ¥5,380에 묶여 있었고 외부 대가 없는 내부 재편이라 이벤트 분석 실익이 거의 없다. 그룹 정점 기준 대안 KRX:035420. 대상 라인프렌즈는 비상장.</t>
        </is>
      </c>
      <c r="AU162" s="41" t="inlineStr">
        <is>
          <t>2020-12-02 라인프렌즈(주) DART 공정거래법 공시 '최대주주등의주식보유변동'(접수 20201202000341). 재편을 예고한 앞선 공식 문서는 NAVER의 2020-07-30 '특수관계인에대한출자'(라인프렌즈 유상증자 850억원 참여 계획)뿐이며 LFG 감자 자체에 대한 사전 보도는 찾지 못함</t>
        </is>
      </c>
      <c r="AV162" s="41" t="inlineStr">
        <is>
          <t>2015-01-30: 라인프렌즈(주) 설립(LINE 100%); 2017-03-10·2018-01-26: LINE이 유상증자 600억원(60,000주)·50억원(5,000주) 납입 → 발행주식 85,000주; 2018-05~06: 미국·상하이 법인과 라인프렌즈(주)가 홍콩 LFG Holdings 아래로 이전(N044, 2018-06-25 USD 61,160,260); 2018: 매출 1,420억원, 영업이익 91억원; 2019: 매출 1,303억원, 영업손실 58억원; 2019-11-18: NAVER·LINE·소프트뱅크·Z홀딩스 경영통합 기본합의(LINE 전 사업을 '라인운영회사'로 흡수분할 후 Z홀딩스 아래로 이관하는 구조); 2019-11-30: LFG Holdings는 LINE 100%, 라인프렌즈 85,000주 보유; 2019-12-13: LINE Split Preparation Corporation 설립(LINE 100%); 2019-12-23: 경영통합 최종계약; 2020-07-29: NAVER 이사회, 라인프렌즈 유상증자 참여(52,090주, 850억원) 결의; 2020-08-04: 경영통합 경쟁법 인허가 완료(NAVER는 LINE을 매각예정으로 분류); 2020 1~9월: LINE 연결 LINE Friends 매출 ¥8,000백만(전년 동기 ¥14,048백만, -43%); 2020-11-09: LINE 주식병합·상장폐지 결정</t>
        </is>
      </c>
      <c r="AW162" s="41" t="inlineStr">
        <is>
          <t>2020-12-28: LINE이 라인프렌즈 85,000주를 LINE Split Preparation Corp.에 현물출자(JPY 6,740,048,286=71,815,214,487원); 2020-12-29: 라인프렌즈가 주주배정 31,683주(599억원) 증자 자금으로 일본·상하이·대만·미국 LINE Friends 법인 100% 취득; 2020-12-29: LINE 상장폐지; 2020-12-31: NAVER 제3자배정 50,007주(85,000,048,341원)로 30% 취득, LINE Split Prep 70%; 2020: 라인프렌즈 매출 718억원, 영업손실 180억원, 순손실 441억원(국내 매장 자산 손상 226억원 포함); 2021-02-24: 미국 LINE Friends Inc. 증자 USD 25,000,000 결의; 2021-02-28: 흡수분할로 구 LINE의 사업·투자주식이 LINE Split Prep(라인프렌즈 70%를 이미 보유)으로 넘어가며 구 LINE은 A Holdings로, LINE Split Prep은 LINE Corporation으로 사명 변경; 2021-03-01: 경영통합 완료(NAVER 사업보고서 기재일), 라인프렌즈는 NAVER 연결 제외·관계기업(30%)으로, 최상위 지배기업은 SoftBank Group Corp. — 다만 IPX FY2022.3 연결감사보고서는 사명 변경 '동일자'(2021-02-28)에 NAVER가 지배력을 상실했다고 적음; 2021: 결산월 3월로 변경; 2021-12-31: NAVER 보유 지분 114.7억원 손상; 2022-03: 사명 아이피엑스(IPX)로 변경; 2023-05~10: Kaisis Holdings L.P. 1,200억원 투자(25.48%), LINE 52.16%·NAVER 22.36%; 2023-10-01: LY 그룹 재편으로 신 LINE Corporation이 해외 자회사 지분 보유 중간지주회사 Z Intermediate Global Corporation으로 사명 변경(IPX 지분 70%→52.16% 보유 주체; Z홀딩스 2023-07-12 공시); 2024-03-12: LINE Friends Inc. 증자 USD 32,000,000 결의; 2024-10-01: 리테일·물류 부문 물적분할(라인프렌즈스퀘어); 2025: NAVER 보유 지분 121.2억원 추가 손상; FY2025.4~2026.3: IPX 연결 매출 1,707억원, 영업손실 194억원; 대표이사 김성훈은 2015 설립 때부터 현재까지 유지(임원의변동 공시 2018~2023, 이후 교체 공시 없음)</t>
        </is>
      </c>
      <c r="AX162" s="41" t="inlineStr">
        <is>
          <t>확인 안 됨 — LINE 그룹 내부 이전이라 이 거래로 인한 영업권·투자주식 재평가가 없고 LINE·LFG 개별 장부의 손상 여부는 비공개. 관련 참고: 라인프렌즈 2020년 국내 매장 유형·사용권자산 손상 22,603백만원(2020 감사보고서); 같은 재편에서 NAVER가 직접 취득한 30% 지분은 2021년 11,473백만원, 2025년 12,117백만원 손상(NAVER 2021·2025 사업보고서 연결주석; 장부금액 85,000백만원 → 2025년말 26,439백만원)</t>
        </is>
      </c>
      <c r="AY162" s="41" t="inlineStr">
        <is>
          <t>동일지배 합병·그룹 내 이전으로 새 영업권·투자주식 평가가 생기지 않음</t>
        </is>
      </c>
      <c r="AZ162" s="41" t="inlineStr">
        <is>
          <t>2018: 1,420억원 (142,045,808,653원); 2019: 1,303억원 (130,305,799,634원)</t>
        </is>
      </c>
      <c r="BA162" s="41" t="inlineStr">
        <is>
          <t>2020(거래 연도): 718억원 (71,769,907,979원); 2021.1~3(3개월 경과기간): 별도 122억원 (12,183,132,428원) / 연결 272억원 (27,162,766,622원); FY2021.4~2022.3: 별도 779억원 (77,894,257,329원) / 연결 1,612억원 (161,193,433,026원); 최근 FY2025.4~2026.3: 별도 691억원 (69,134,897,117원) / 연결 1,707억원 (170,668,902,708원)</t>
        </is>
      </c>
      <c r="BB162" s="41" t="inlineStr">
        <is>
          <t>2018: 91억원 (9,051,633,904원); 2019: -58억원 (-5,839,839,325원)</t>
        </is>
      </c>
      <c r="BC162" s="41" t="inlineStr">
        <is>
          <t>2020: -180억원 (-17,991,479,450원); 2021.1~3: 별도 -94억원 (-9,438,421,841원) / 연결 -89억원 (-8,925,137,725원); FY2021.4~2022.3: 별도 -146억원 (-14,649,544,365원) / 연결 17억원 (1,686,094,612원); 최근 FY2025.4~2026.3: 별도 -337억원 (-33,652,081,358원) / 연결 -194억원 (-19,434,342,043원)</t>
        </is>
      </c>
      <c r="BD162" s="41" t="inlineStr">
        <is>
          <t>라인프렌즈(주)(현 아이피엑스) 감사보고서, K-IFRS. 2020년까지 12월 결산·별도만 공시(연결 면제), 2021년 3월 결산으로 변경하며 2021.1~3을 경과기간으로 두고 연결(2020-12-29 편입한 해외 LINE Friends 4개 법인 등 포함)도 공시. 2020년 이전 별도 수치에는 해외 법인이 빠져 있어 2021년 이후 연결과 범위가 다르다. 연결 2020년 비교수치(감사받지 않음): 매출 76,802,868,540원, 영업손실 -20,015,380,518원.</t>
        </is>
      </c>
      <c r="BE162" s="41" t="inlineStr">
        <is>
          <t>2020-10-28 LINE 6-K(3분기 결산): LINE Friends 1~9월 매출 ¥8,000백만(전년 동기 ¥14,048백만), 'Revenues recognized at a point in time mainly consist of revenues from LINE Friends'; 2020-03-27 LINE 20-F 2019: "our LINE Friends business has been adversely affected by the outbreak of the virus in China and Korea"; LFG 감자·라인프렌즈 재편을 다룬 LINE·NAVER의 IR·어닝콜 언급은 찾지 못함</t>
        </is>
      </c>
      <c r="BF162" s="40" t="inlineStr">
        <is>
          <t>완료</t>
        </is>
      </c>
      <c r="BG162" s="40" t="inlineStr">
        <is>
          <t>2026-10-26</t>
        </is>
      </c>
    </row>
    <row r="163" ht="72" customHeight="1">
      <c r="A163" s="40" t="inlineStr">
        <is>
          <t>N056</t>
        </is>
      </c>
      <c r="B163" s="40" t="inlineStr">
        <is>
          <t>Naver</t>
        </is>
      </c>
      <c r="C163" s="40" t="inlineStr">
        <is>
          <t>2020-12-09</t>
        </is>
      </c>
      <c r="D163" s="41" t="inlineStr">
        <is>
          <t>Company AI Co.,Ltd.</t>
        </is>
      </c>
      <c r="E163" s="40" t="n">
        <v>168</v>
      </c>
      <c r="F163" s="40" t="inlineStr">
        <is>
          <t>False</t>
        </is>
      </c>
      <c r="G163" s="40" t="n"/>
      <c r="H163" s="40" t="inlineStr">
        <is>
          <t>MA②</t>
        </is>
      </c>
      <c r="I163" s="40" t="inlineStr">
        <is>
          <t>MA②</t>
        </is>
      </c>
      <c r="J163" s="40" t="inlineStr">
        <is>
          <t>같음</t>
        </is>
      </c>
      <c r="K163" s="40" t="inlineStr">
        <is>
          <t>있음</t>
        </is>
      </c>
      <c r="L163" s="40" t="inlineStr">
        <is>
          <t>일치</t>
        </is>
      </c>
      <c r="M163" s="40" t="inlineStr">
        <is>
          <t>편입 후</t>
        </is>
      </c>
      <c r="N163" s="40" t="inlineStr">
        <is>
          <t>Closed</t>
        </is>
      </c>
      <c r="O163" s="42" t="n">
        <v>0.4</v>
      </c>
      <c r="P163" s="41" t="inlineStr">
        <is>
          <t>NAVER Corporation (KOSE:A035420)</t>
        </is>
      </c>
      <c r="Q163" s="41" t="inlineStr">
        <is>
          <t>-</t>
        </is>
      </c>
      <c r="R163" s="41" t="inlineStr">
        <is>
          <t>NAVER Corporation (KOSE:A035420) acquired remaining 8.7% stake in Company AI Co.,Ltd. from Ji Hoon Kang and others for approximately KRW 440 million on December 4, 2020. As reported, NAVER Corporation will acquire 870 shares in Company AI Co at a price of KRW 500,000 per share. Following the transaction, NAVER Corporation will own 10,000 shares. representing 100% stake in Company AI Co.,Ltd. Ji Hoon Kang will sell 5.01% stake while other shareholder will sell 3.69% stake in Company AI Co.,Ltd.</t>
        </is>
      </c>
      <c r="S163" s="41" t="inlineStr">
        <is>
          <t>Technology &amp; Infrastructure</t>
        </is>
      </c>
      <c r="T163" s="41" t="inlineStr">
        <is>
          <t>AI / Robotics</t>
        </is>
      </c>
      <c r="U163" s="41" t="inlineStr">
        <is>
          <t>MA-1 그룹이 매수자</t>
        </is>
      </c>
      <c r="V163" s="41" t="inlineStr">
        <is>
          <t>기존 자회사 잔여지분</t>
        </is>
      </c>
      <c r="W163" s="41" t="inlineStr">
        <is>
          <t>MA② 기존 지분 확대</t>
        </is>
      </c>
      <c r="X163" s="41" t="n"/>
      <c r="Y163" s="40" t="inlineStr">
        <is>
          <t>False</t>
        </is>
      </c>
      <c r="Z163" s="41" t="inlineStr">
        <is>
          <t>MA② 기존 지분 확대</t>
        </is>
      </c>
      <c r="AA163" s="41" t="inlineStr">
        <is>
          <t>편입 후 (매수자 NAVER㈜는 그룹 지배회사. 대상 컴패니에이아이는 2017-06-05 NAVER가 39.10%를 취득한 때부터 '주주간 약정에 의해 이사 전원을 선임할 수 있는 능력'으로 NAVER 연결 종속기업(NAVER 2017 사업보고서 20180402004149 연결주석 (*4)); 거래 직전 지분율 91.30%)</t>
        </is>
      </c>
      <c r="AB163" s="41" t="inlineStr">
        <is>
          <t>완료 (2020-12-04 주식 변동일)</t>
        </is>
      </c>
      <c r="AC163" s="41" t="inlineStr">
        <is>
          <t>435,000,000원 (870주 × 주당 500,000원; 강지훈 대표 501주 250,500,000원 + 기타 주주 369주 184,500,000원)</t>
        </is>
      </c>
      <c r="AD163" s="41" t="inlineStr">
        <is>
          <t>원자료와 일치 (435백만원 ÷ 1,091.32원/달러 = 0.399, 2020-12-04 Yahoo Finance KRW=X 종가 기준; 원자료 0.4)</t>
        </is>
      </c>
      <c r="AE163" s="41" t="inlineStr">
        <is>
          <t>2020-12-09</t>
        </is>
      </c>
      <c r="AF163" s="41" t="inlineStr">
        <is>
          <t>기준 분류 유지: NAVER가 2017-06-05부터 연결 지배하던 종속기업의 잔여 지분 8.70%(91.30%→100%)를 사들인 거래다. 원자료 설명란의 'approximately KRW 440 million'은 공시상 435,000,000원(870주 × 500,000원)이므로 공시 값을 따름(달러 환산은 원자료 범위 안). 매도자 구성(강지훈 5.01%, 기타 3.69%)은 설명란과 공시(20201209000337)가 일치. 원자료 date 2020-12-09는 공시일이고 실제 주식 변동일은 2020-12-04.</t>
        </is>
      </c>
      <c r="AG163" s="41" t="inlineStr">
        <is>
          <t>같은 묶음 N042(2018-06-05, 39.10%→56.50%)·N048(2019-06-05, 56.50%→73.90%)에 이은 단계적 잔여지분 매입의 마지막 단계다. 바로 앞 단계인 2020-06-05 추가 취득 1,740주(73.90%→91.30%, 8.7억원)는 묶음에 없고, 그 공시(20200612000054)는 변동 전후를 2019년 값(5,650→7,390주)으로 잘못 적었다(NAVER 2020 사업보고서 타법인출자 현황의 2020년 취득 2,610주=1,740+870으로 확인). 100% 확보 13일 뒤인 2020-12-17 주주총회에서 해산을 결의해, 이 거래는 청산을 앞두고 잔여 소수주주 지분을 정리한 성격으로 보인다(추정: 해산 결의 시점에 근거, 회사 측 설명은 찾지 못함). NAVER는 같은 해 별도 기준 컴패니에이아이 투자 원가 5,000백만원 전액을 평가손익으로 감액했다. 2021년 청산 완료. 거래 규모가 NAVER 연결 총자산의 0.004%라 주가 이벤트 분석에는 부적합. 인수 후 실적은 회사가 사라져 대체할 부문 실적이 없음(사업·인력의 NAVER 흡수 여부도 미확인). 빠진 항목: FY2020 매출·영업이익, 어닝콜 언급.</t>
        </is>
      </c>
      <c r="AH163" s="41" t="inlineStr">
        <is>
          <t>NAVER㈜ (그룹 지배회사, KOSPI 상장)</t>
        </is>
      </c>
      <c r="AI163" s="41" t="inlineStr">
        <is>
          <t>"AI 서비스 개발 및 연구" (NAVER 2020 사업보고서 타법인출자 현황 출자목적) / "AI관련 초기 스타트업 투자" (NAVER 2019 사업보고서 같은 표). 2020-12 잔여 지분 매입 자체의 목적 문구는 공시·보도에 없음; 13일 뒤 공시 해산 내용은 "해산 결의 및 청산인 선임을 통한 청산절차 진행" (DART 해산사유발생 공시)</t>
        </is>
      </c>
      <c r="AJ163" s="41" t="inlineStr">
        <is>
          <t>NAVER 2019년 연결 영업수익 6,593,400백만원: 비즈니스플랫폼(검색·쇼핑 검색광고 등) 43.2%, 라인 및 기타플랫폼 37.0%, 광고 9.6%, IT플랫폼 6.9%, 콘텐츠서비스 3.2% (NAVER 2019 사업보고서 사업의 내용)</t>
        </is>
      </c>
      <c r="AK163" s="41" t="inlineStr">
        <is>
          <t>인접</t>
        </is>
      </c>
      <c r="AL163" s="41" t="inlineStr">
        <is>
          <t>대상은 대화엔진·자연어처리 기반 AI 서비스를 연구·개발하는 소프트웨어 회사로 NAVER·LINE의 AI 플랫폼 클로바와 협업(2017-07 보도). 검색·광고 플랫폼에 공급되는 기반 기술이라 같은 가치사슬의 인접 영역. 매출이 사실상 전부 NAVER 용역이어서 AI 연구 인력의 내재화 성격이며, 이 단계는 청산 직전의 지분 정리. 인수 주체가 그룹 정점 NAVER이므로 그룹 기준도 같음.</t>
        </is>
      </c>
      <c r="AM163" s="41" t="inlineStr">
        <is>
          <t>12,299,527백만원 (NAVER 연결 자산총계, 2019-12-31; 주요사항보고서 없음)</t>
        </is>
      </c>
      <c r="AN163" s="41" t="inlineStr">
        <is>
          <t>acq_total_assets와 같음</t>
        </is>
      </c>
      <c r="AO163" s="41" t="inlineStr">
        <is>
          <t>계산: 0.0035 (435백만원 ÷ NAVER 2019말 연결 자산총계 12,299,527백만원)</t>
        </is>
      </c>
      <c r="AP163" s="41" t="inlineStr">
        <is>
          <t>계산: 0.0067 (435백만원 ÷ NAVER 2019말 연결 자본총계 6,503,926백만원; 지배기업 소유주지분 5,805,228백만원 기준이면 0.0075)</t>
        </is>
      </c>
      <c r="AQ163" s="41" t="inlineStr">
        <is>
          <t>계산: 약 46조 8,151억원 (2020-12-08 종가 285,000원 × 발행주식 164,263,395주)</t>
        </is>
      </c>
      <c r="AR163" s="41" t="inlineStr">
        <is>
          <t>총자산·자본은 NAVER 2019 사업보고서(20200330004603) 요약연결재무정보(2019-12-31). 시가총액 기준일은 공시일(2020-12-09) 직전 거래일 2020-12-08. 종가는 Yahoo Finance 035420.KS 일별 차트(분할 조정 불필요). 발행주식수는 NAVER 2020 사업보고서(20210316001214)의 164,263,395주로, 2020-02 자기주식 550,000주 소각 뒤 값이라 2020-12-08 시점에 적용.</t>
        </is>
      </c>
      <c r="AS163" s="41" t="inlineStr">
        <is>
          <t>KRX:035420</t>
        </is>
      </c>
      <c r="AT163" s="41" t="inlineStr">
        <is>
          <t>인수 주체 NAVER㈜ 자체가 상장사. 대상 컴패니에이아이는 비상장. 거래 규모가 시가총액의 0.001%라 주가 반응 분석의 의미는 없음.</t>
        </is>
      </c>
      <c r="AU163" s="41" t="inlineStr">
        <is>
          <t>2020-12-09 DART 공정거래법 공시 '최대주주등의주식보유변동'(컴패니에이아이 제출, 20201209000337). 사전 보도는 찾지 못함.</t>
        </is>
      </c>
      <c r="AV163" s="41" t="inlineStr">
        <is>
          <t>2016-08: 컴패니에이아이 설립(2016-08-04, 대표 강지훈), NAVER D2SF가 발굴·지원; 2017-06: NAVER가 3,910주(39.10%)를 1,955백만원에 취득, 주주간 약정으로 연결 종속기업 편입(2017-06-05); 2017-07: NAVER가 D2SF 발굴 스타트업의 첫 인수로 발표, 클로바와 협업하되 독립 법인 유지 계획; 2018-06: 1,740주 추가 취득(→56.50%, 8.7억원, N042); 2018-12: FY2018 매출 1,065백만원, 영업손실 1백만원, 자본총계 -48백만원; 2019-06: 1,740주 추가 취득(→73.90%, 8.7억원, N048); 2019-12: FY2019 매출 970백만원(NAVER의 대상 영업비용 970,444천원과 같은 규모), 영업손실 285백만원, 자본총계 -412백만원(자본잠식 확대); 2020-06: 1,740주 추가 취득(→91.30%, 8.7억원, 묶음 밖)</t>
        </is>
      </c>
      <c r="AW163" s="41" t="inlineStr">
        <is>
          <t>2020-12: 주주총회 해산 결의·청산인 선임(2020-12-17, 2020-12-22 공시); 2020-12: NAVER 별도 타법인출자 현황에서 평가손익 -5,000백만원으로 장부가 0, 2020년 NAVER의 컴패니에이아이 대상 영업비용 1,510,095천원; 2021-02: 마지막 공정거래법 분기 공시(20210226003110); 2021: 청산 완료(NAVER 2021 사업보고서 '당기 중 청산되었습니다', 연결범위에서 제외)</t>
        </is>
      </c>
      <c r="AX163" s="41" t="inlineStr">
        <is>
          <t>있음 (2020, NAVER 별도 종속기업투자 평가손익 -5,000백만원: 이 거래 435백만원을 포함한 2017~2020 총 취득원가 5,000백만원 전액 감액, 기말 장부가 '-'. NAVER 2020 사업보고서 20210316001214 타법인출자 현황. 해산 결의와 같은 해라 청산 대비 감액 성격. 연결상 이 거래는 지배력 유지 중 추가 취득이라 자본거래로 영업권이 새로 생기지 않음)</t>
        </is>
      </c>
      <c r="AY163" s="41" t="inlineStr">
        <is>
          <t>수집·검토 기록에 인수 뒤 손상이 적혀 있음</t>
        </is>
      </c>
      <c r="AZ163" s="41" t="inlineStr">
        <is>
          <t>2018: 1,065백만원; 2019: 970백만원</t>
        </is>
      </c>
      <c r="BA163" s="41" t="inlineStr">
        <is>
          <t>2020(인수 연도): 미확인 (추정: 약 1,510백만원 이상—NAVER 별도의 컴패니에이아이 대상 영업비용 2020년 1,510,095천원); 2021: 해당 없음 (2020-12-17 해산 결의, 2021년 청산)</t>
        </is>
      </c>
      <c r="BB163" s="41" t="inlineStr">
        <is>
          <t>2018: -1백만원 (당기순손실 10백만원); 2019: -285백만원 (당기순손실 293백만원)</t>
        </is>
      </c>
      <c r="BC163" s="41" t="inlineStr">
        <is>
          <t>2020(인수 연도): 미확인 (NAVER 2020 사업보고서 타법인출자 현황은 FY2020 총자산 450백만원, 당기순손익 450백만원으로 적었으나 두 값이 같아 기재 오류 의심); 2021: 해당 없음 (청산)</t>
        </is>
      </c>
      <c r="BD163" s="41" t="inlineStr">
        <is>
          <t>컴패니에이아이 별도(단독) 실적, 12월 결산, 단위 백만원, 외부감사 대상 아님. 출처는 기업집단 네이버 소속회사 공정거래법 연1회 공시의 회사 손익현황: FY2018=20190531001515, FY2019=20200601000492. FY2020은 해산·청산으로 2021년 연1회 공시가 없음. 인수 후 대상이 청산돼 이어받은 부문 실적도 없음. 2020 영업비용 값은 NAVER 2020 사업보고서 별도재무제표 특수관계자 거래 표(천원).</t>
        </is>
      </c>
      <c r="BE163" s="41" t="inlineStr">
        <is>
          <t>확인 안 됨: NAVER 2020~2021 실적발표·보도에서 Company AI 잔여 지분 취득·해산 언급을 찾지 못함(한국어 웹 검색 결과는 2017년 인수 보도뿐)</t>
        </is>
      </c>
      <c r="BF163" s="40" t="inlineStr">
        <is>
          <t>부분</t>
        </is>
      </c>
      <c r="BG163" s="40" t="inlineStr">
        <is>
          <t>2026-10-31</t>
        </is>
      </c>
    </row>
    <row r="164" ht="72" customHeight="1">
      <c r="A164" s="40" t="inlineStr">
        <is>
          <t>N057</t>
        </is>
      </c>
      <c r="B164" s="40" t="inlineStr">
        <is>
          <t>Naver</t>
        </is>
      </c>
      <c r="C164" s="40" t="inlineStr">
        <is>
          <t>2021-01-04</t>
        </is>
      </c>
      <c r="D164" s="41" t="inlineStr">
        <is>
          <t>V.DO Inc</t>
        </is>
      </c>
      <c r="E164" s="40" t="n">
        <v>176</v>
      </c>
      <c r="F164" s="40" t="inlineStr">
        <is>
          <t>False</t>
        </is>
      </c>
      <c r="G164" s="40" t="n"/>
      <c r="H164" s="40" t="inlineStr">
        <is>
          <t>MA②</t>
        </is>
      </c>
      <c r="I164" s="40" t="inlineStr">
        <is>
          <t>MA②</t>
        </is>
      </c>
      <c r="J164" s="40" t="inlineStr">
        <is>
          <t>같음</t>
        </is>
      </c>
      <c r="K164" s="40" t="inlineStr">
        <is>
          <t>있음</t>
        </is>
      </c>
      <c r="L164" s="40" t="inlineStr">
        <is>
          <t>일치</t>
        </is>
      </c>
      <c r="M164" s="40" t="inlineStr">
        <is>
          <t>편입 후</t>
        </is>
      </c>
      <c r="N164" s="40" t="inlineStr">
        <is>
          <t>Closed</t>
        </is>
      </c>
      <c r="O164" s="42" t="n">
        <v>0.223</v>
      </c>
      <c r="P164" s="41" t="inlineStr">
        <is>
          <t>NAVER WEBTOON Corp.</t>
        </is>
      </c>
      <c r="Q164" s="41" t="inlineStr">
        <is>
          <t>-</t>
        </is>
      </c>
      <c r="R164" s="41" t="inlineStr">
        <is>
          <t>NAVER WEBTOON CORP. acquired an additional 14.86% stake in V.DO Inc from Dae Sik Kim and others for approximately KRW 240 million on December 31, 2020. As per terms, NAVER WEBTOON CORP. acquired 1,200 shares at KRW 201,550 per share. Dae Sik Kim sold 547 shares in the transaction.</t>
        </is>
      </c>
      <c r="S164" s="41" t="inlineStr">
        <is>
          <t>Communication &amp; Visual Effects Services</t>
        </is>
      </c>
      <c r="T164" s="41" t="inlineStr">
        <is>
          <t>Visual Communication Apps</t>
        </is>
      </c>
      <c r="U164" s="41" t="inlineStr">
        <is>
          <t>MA-1 그룹이 매수자</t>
        </is>
      </c>
      <c r="V164" s="41" t="inlineStr">
        <is>
          <t>추가지분</t>
        </is>
      </c>
      <c r="W164" s="41" t="inlineStr">
        <is>
          <t>MA② 기존 지분 확대</t>
        </is>
      </c>
      <c r="X164" s="41" t="n"/>
      <c r="Y164" s="40" t="inlineStr">
        <is>
          <t>False</t>
        </is>
      </c>
      <c r="Z164" s="41" t="inlineStr">
        <is>
          <t>MA② 기존 지분 확대</t>
        </is>
      </c>
      <c r="AA164" s="41" t="inlineStr">
        <is>
          <t>편입 후 (매수자 네이버웹툰 유한회사는 거래 당시 NAVER의 연결 종속회사: 최상위 지배기업 네이버㈜, 지배기업 WEBTOON Entertainment Inc.가 출자좌 100% 소유 — 네이버웹툰(유) 2020 감사보고서 주석 1·27, 접수번호 20210329000917. 대상 비닷두도 2019-12-31 이미 네이버웹툰㈜의 종속기업(51.7%), 공정위 계열편입 2020-02-03)</t>
        </is>
      </c>
      <c r="AB164" s="41" t="inlineStr">
        <is>
          <t>완료 (2020-12-31)</t>
        </is>
      </c>
      <c r="AC164" s="41" t="inlineStr">
        <is>
          <t>241,860,000원 (보통주 1,200주 × 주당 201,550원)</t>
        </is>
      </c>
      <c r="AD164" s="41" t="inlineStr">
        <is>
          <t>원자료와 일치 (계산: 241.86백만원 ÷ 1,086.42원/USD[Yahoo Finance KRW=X 2020-12-31 종가] = USD 0.2226백만)</t>
        </is>
      </c>
      <c r="AE164" s="41" t="inlineStr">
        <is>
          <t>2021-01-04</t>
        </is>
      </c>
      <c r="AF164" s="41" t="inlineStr">
        <is>
          <t>기준 분류 유지: 네이버웹툰은 2019년 중 비닷두 지분 51.7%를 취득해 이미 종속기업으로 지배하고 있었고(네이버웹툰㈜ 2019 감사보고서), 이 거래는 그 지분을 51.71%→66.57%로 늘린 추가 취득이다(경영권은 이 거래 전에 이미 확보, 단계적 경영권 인수 아님). 원자료 설명(1,200주, 주당 201,550원, 약 2.4억원, 매도자 김대식 547주 외)은 공정위 공시와 일치한다. 공시상 정확한 금액은 241,860,000원, 매도자는 김대식(비닷두 대표, 547주)과 기타주주(653주).</t>
        </is>
      </c>
      <c r="AG164" s="41" t="inlineStr">
        <is>
          <t>같은 묶음의 N069(2021-12-31)와 같은 잔여지분 분할 매입 약정의 1차·2차분이다(N069도 동일하게 1,200주·241,860,000원·주당 201,550원, 66.57%→81.43%; 원자료 N069의 'CNY 240 million'은 통화 오기이고 MA③ 분류는 MA②로 보는 것이 맞다 — 참고). 전체 계보: ① 2019년 중 네이버웹툰㈜(현 네이버웹툰컴퍼니)가 51.7% 취득(투자주식 1,613,589천원) → 원자료에 행 없음; ② 2020-08-01 분할합병으로 지분이 네이버웹툰(유)로 이전; ③ 2020-12-31 14.86%(본 거래); ④ 2021-12-31 14.86%(N069); ⑤ 2022년 잔여 18.57% 취득으로 100%(계산: 2022 감사보고서 장부금액 증가 302,123천원 = 201,550원 × 1,499주와 정확히 일치) → 원자료에 행 없음; ⑥ 2023년 청산. 네이버웹툰(유) 2020 감사보고서 주석 29는 '잔여지분 44.98%를 향후 2년에 걸쳐 취득할 의무'라고 적었으나 2020-12-31 실제 잔여지분은 33.43%여서 수치가 맞지 않는다(2021 감사보고서는 '잔여지분 18.57%를 향후 1년에 걸쳐'로 실제와 일치). 비닷두는 인수 후 종업원수 1명(2020 지정일)→0명(2021 지정일), 매출 1.22억원(2019)→0원(2020·2021)으로 사실상 휴면 법인이 되었고, 창업자 김대식은 2019년 네이버웹툰에 합류해 2020-11부터 AI 조직을 총괄했다(아주경제 2024-12-17). 추정: 사업 자체보다 AI·컴퓨터비전 인력 확보(애크하이어) 성격의 인수이며, 분할 매입은 창업자 지분의 단계적 매수 약정으로 보인다. 조사 한계: 최초 51.7% 취득의 정확한 일자·주식수·가격(주당 가격 역산 약 386,488원은 신주 포함 여부 불명), 2018·2022 실적, 청산 등기일(TheVC '청산인 2023-01-11'은 검색 요약에서만 보았고 페이지는 403으로 열지 못함)은 확인하지 못했다. 비닷두는 외부감사 대상이 아니어서 DART에 감사보고서가 없다.</t>
        </is>
      </c>
      <c r="AH164" s="41" t="inlineStr">
        <is>
          <t>네이버웹툰 유한회사(구 웹툰엔터테인먼트코리아㈜, 2020-05-29 설립, 2020-08-01 네이버웹툰㈜[현 네이버웹툰컴퍼니㈜]의 인적분할 사업부문 흡수합병, 2020-09-15 유한회사로 조직변경; NAVER → WEBTOON Entertainment Inc.(100%) → 네이버웹툰(유)로 이어지는 NAVER 손자회사, 비상장)</t>
        </is>
      </c>
      <c r="AI164" s="41" t="inlineStr">
        <is>
          <t>"네이버웹툰은 비닷두와 웹툰 콘텐츠 경쟁력을 강화하기 위한 다양한 기술을 고도화 할 계획이다." (2020-01-14 최초 인수 보도, 웹툰가이드) / "회사는 종속기업인 주식회사 비닷두의 잔여지분 44.98%를 향후 2년에 걸쳐 취득할 의무를 보유하고 있습니다." (네이버웹툰(유) 2020 감사보고서 주석 29 — 추가 취득 자체의 목적 문구는 공정위 공시에 없고, 사전 약정 이행으로 보임)</t>
        </is>
      </c>
      <c r="AJ164" s="41" t="inlineStr">
        <is>
          <t>웹툰 콘텐츠 플랫폼 운영(2020 감사보고서 주석 1: '웹툰 컨텐츠의 제공 등을 주요 사업목적'; 2020-05-29~12-31 영업이익 5,514,143,843원, 별도)</t>
        </is>
      </c>
      <c r="AK164" s="41" t="inlineStr">
        <is>
          <t>인접</t>
        </is>
      </c>
      <c r="AL164" s="41" t="inlineStr">
        <is>
          <t>비닷두는 영상검색 솔루션·컴퓨터비전 AI 개발사(공정위 공시 대표사업 '영상검색 솔루션')로, 웹툰 플랫폼에 창작 지원·콘텐츠 기술을 공급하는 가치사슬상 기술 영역이다(인수 보도: '웹툰 콘텐츠 경쟁력을 강화하기 위한 다양한 기술을 고도화'). NAVER 정점 기준으로도 검색·AI 기술 조직에 붙는 인접 영역이며, 지분 매입 규모가 미미해 그룹 차원의 사업 확장보다는 인력·기술 확보 성격이다.</t>
        </is>
      </c>
      <c r="AM164" s="41" t="inlineStr">
        <is>
          <t>317,994,800,044원 (네이버웹툰 유한회사 별도, 2020-12-31; 2020 감사보고서 재무상태표. 거래일과 같은 날이라 거래 반영 후 값이나 거래액 2.4억원으로 영향 무시 가능). 자본총계 190,495,939,142원</t>
        </is>
      </c>
      <c r="AN164" s="41" t="inlineStr">
        <is>
          <t>12,299,527백만원 (NAVER 연결, 2019-12-31; NAVER 2020 사업보고서 요약연결재무정보). 참고: 2020-12-31 17,014,239백만원</t>
        </is>
      </c>
      <c r="AO164" s="41" t="inlineStr">
        <is>
          <t>계산: 0.076 (241,860,000원 ÷ 네이버웹툰(유) 총자산 317,994,800,044원[2020-12-31])</t>
        </is>
      </c>
      <c r="AP164" s="41" t="inlineStr">
        <is>
          <t>계산: 0.127 (241,860,000원 ÷ 네이버웹툰(유) 자본총계 190,495,939,142원[2020-12-31])</t>
        </is>
      </c>
      <c r="AQ164" s="41" t="inlineStr">
        <is>
          <t>계산: NAVER 48,047,043,037,500원(약 48.0조원) = 2020-12-30(공시일 2021-01-04 직전 거래일, 2020-12-31 휴장) 종가 292,500원[Yahoo Finance 035420.KS; 2018 액면분할 이후라 조정 불필요] × 발행주식 164,263,395주[2020-12-31, NAVER 2020 사업보고서]</t>
        </is>
      </c>
      <c r="AR164" s="41" t="inlineStr">
        <is>
          <t>주요사항보고서 없음(비상장 자회사의 소액 거래, 공정위 '최대주주등의주식보유변동' 공시만 존재). 인수 주체 규모는 네이버웹툰(유) 2020 감사보고서(접수 20210329000917, 별도, 2020-12-31), 정점은 NAVER 2020 사업보고서(접수 20210316001214) 연결 총자산, 시가총액은 Yahoo Finance 종가와 사업보고서 발행주식수로 계산.</t>
        </is>
      </c>
      <c r="AS164" s="41" t="inlineStr">
        <is>
          <t>KRX:035420</t>
        </is>
      </c>
      <c r="AT164" s="41" t="inlineStr">
        <is>
          <t>인수 주체 네이버웹툰(유)와 지배기업 WEBTOON Entertainment Inc.는 거래 당시 비상장이므로 상장 지배회사 NAVER를 쓴다. 대상 비닷두는 비상장(종목코드 없음). 거래액이 NAVER 시가총액 대비 0.0005% 수준이라 주가 반응 분석 실익은 사실상 없음.</t>
        </is>
      </c>
      <c r="AU164" s="41" t="inlineStr">
        <is>
          <t>2021-01-04 DART 공정위 공시 '최대주주등의주식보유변동'(주식회사 비닷두, 변동일 2020-12-31). 사전 보도·조회공시는 찾지 못함. 잔여지분 매입 의무 자체는 2021-03-29 네이버웹툰(유) 2020 감사보고서에서 처음 공개 문서로 확인됨. 최초 인수는 2020-01-14 보도(웹툰가이드)</t>
        </is>
      </c>
      <c r="AV164" s="41" t="inlineStr">
        <is>
          <t>2016: 설립 전 팀이 네이버 D2SF 대학(원)생 기술창업팀 공모전에서 자금·멘토링 지원(웹툰가이드); 2017-06-05: ㈜비닷두 설립(서울대 석·박사 출신, 대표 김대식, 컴퓨터비전 AI); 2019: 김대식 네이버웹툰 합류(아주경제); 2019: 네이버웹툰㈜가 비닷두 지분 51.7% 취득(종속기업투자 1,613,589천원, 네이버웹툰㈜ 2019 감사보고서); 2019 실적: 매출 122백만원, 영업손실 966백만원, 순손실 649백만원, 총자산 57백만원; 2020-01-14: 네이버웹툰의 비닷두 인수 보도(D2SF 초기투자 스타트업 인수 세 번째 사례); 2020-02-03: 공정위 네이버 기업집단 계열편입(지분취득); 2020-08-01: 네이버웹툰㈜ 인적분할 사업부문을 웹툰엔터테인먼트코리아㈜(현 네이버웹툰(유))가 흡수합병하면서 비닷두 지분 이전; 2020-11: 김대식이 네이버웹툰 AI 조직 총괄 시작; 2020 실적: 매출 0원, 영업손실 27백만원, 종업원 0명(2021 지정일 기준)</t>
        </is>
      </c>
      <c r="AW164" s="41" t="inlineStr">
        <is>
          <t>2020 결산: 네이버웹툰(유)가 비닷두 투자주식 손상차손 234백만원 인식(장부금액 1,621,238천원, 지분 66.6%); 2021-12-31: 2차 14.86% 추가 취득(1,200주, 241,860,000원, 66.57%→81.43%; N069); 2021 결산: 손상차손 1,853백만원 추가, 장부금액 10,287천원, 잔여 18.57% 1년 내 취득 의무; 2022: 잔여 18.57% 취득으로 100% 보유(장부금액 312,410천원, 증가분 302,123천원 = 201,550원 × 1,499주와 일치 — 계산), 대표사업 '영상검색 솔루션 개발'; 2023-02-24: 마지막 공정위 분기 공시; 2023 2분기: 청산으로 NAVER 연결대상에서 제외(NAVER 2023 반기보고서); 2023: 청산 완료(네이버웹툰(유) 2023 감사보고서 '해당 회사는 당기 중에 청산 완료'); 2024-12: 김대식 이사가 네이버웹툰 AI·데이터 조직 리드로 웹툰 추천 AI 성과 언급(아주경제 2024-12-17)</t>
        </is>
      </c>
      <c r="AX164" s="41" t="inlineStr">
        <is>
          <t>있음 (2020: 비닷두 종속기업투자주식 손상차손 234백만원, 네이버웹툰(유) 2020 감사보고서 종속기업투자 변동 주석; 2021: 1,853백만원, 네이버웹툰(유) 2021 감사보고서 — 모두 별도재무제표 투자주식 손상, '지속적인 영업손실' 사유. 누적 약 2,087백만원으로 2019~2021 투자원가 2,097백만원[1,613,589+241,860+241,860천원]의 대부분. 2023 청산)</t>
        </is>
      </c>
      <c r="AY164" s="41" t="inlineStr">
        <is>
          <t>수집·검토 기록에 인수 뒤 손상이 적혀 있음</t>
        </is>
      </c>
      <c r="AZ164" s="41" t="inlineStr">
        <is>
          <t>2018: 미확인; 2019: 122백만원; 2020: 0원(참고: 거래일이 2020 회계연도 말일)</t>
        </is>
      </c>
      <c r="BA164" s="41" t="inlineStr">
        <is>
          <t>2021: 0원; 2022: 미확인(2023 연1회 공정위 공시 전에 청산); 최근: 2023 청산 완료로 실적 없음</t>
        </is>
      </c>
      <c r="BB164" s="41" t="inlineStr">
        <is>
          <t>2018: 미확인; 2019: -966백만원; 2020: -27백만원(참고: 거래일이 2020 회계연도 말일)</t>
        </is>
      </c>
      <c r="BC164" s="41" t="inlineStr">
        <is>
          <t>2021: -6백만원; 2022: 미확인; 최근: 2023 청산 완료</t>
        </is>
      </c>
      <c r="BD164" s="41" t="inlineStr">
        <is>
          <t>비닷두 개별(별도) 수치, 12월 결산. 공정위 대규모기업집단현황공시[연1회공시] '회사 손익현황'(직전 사업연도말, 백만원): 2020-06-01(FY2019, 접수 20200601000343), 2021-05-28(FY2020, 20210528001170), 2022-05-31(FY2021, 20220531002182). 비닷두는 외부감사 대상이 아니어서 감사보고서 없음(DART 공시 목록 확인). 2018 수치는 편입 전이라 공시 없음. 사업은 인력이 네이버웹툰으로 옮겨 간 것으로 보여(추정) 법인 실적이 사업 성과를 대변하지 않는다.</t>
        </is>
      </c>
      <c r="BE164" s="41" t="inlineStr">
        <is>
          <t>미확인 (NAVER·WEBTOON Entertainment 실적발표에서 비닷두를 직접 언급한 자료를 찾지 못함; 거래 규모가 작아 IR 언급 가능성 낮음). 참고(언론): 아주경제 2024-12-17 인터뷰에서 비닷두 CEO 겸 CTO 출신 김대식 네이버웹툰 이사가 AI 추천으로 콘텐츠 매출 상승을 언급 — 기사 인용 "지난 2019년에 네이버웹툰에 합류한 김 이사는 2020년 11월부터 네이버웹툰 AI 조직을 총괄해오고 있다"</t>
        </is>
      </c>
      <c r="BF164" s="40" t="inlineStr">
        <is>
          <t>완료</t>
        </is>
      </c>
      <c r="BG164" s="40" t="inlineStr">
        <is>
          <t>2026-10-31</t>
        </is>
      </c>
    </row>
    <row r="165" ht="72" customHeight="1">
      <c r="A165" s="40" t="inlineStr">
        <is>
          <t>N058</t>
        </is>
      </c>
      <c r="B165" s="40" t="inlineStr">
        <is>
          <t>Naver</t>
        </is>
      </c>
      <c r="C165" s="40" t="inlineStr">
        <is>
          <t>2021-01-19</t>
        </is>
      </c>
      <c r="D165" s="41" t="inlineStr">
        <is>
          <t>Wattpad Corp.</t>
        </is>
      </c>
      <c r="E165" s="40" t="n">
        <v>9</v>
      </c>
      <c r="F165" s="40" t="inlineStr">
        <is>
          <t>True</t>
        </is>
      </c>
      <c r="G165" s="40" t="n"/>
      <c r="H165" s="40" t="inlineStr">
        <is>
          <t>MA①</t>
        </is>
      </c>
      <c r="I165" s="40" t="inlineStr">
        <is>
          <t>MA①</t>
        </is>
      </c>
      <c r="J165" s="40" t="inlineStr">
        <is>
          <t>같음</t>
        </is>
      </c>
      <c r="K165" s="40" t="inlineStr">
        <is>
          <t>있음</t>
        </is>
      </c>
      <c r="L165" s="40" t="inlineStr">
        <is>
          <t>일치</t>
        </is>
      </c>
      <c r="M165" s="40" t="inlineStr">
        <is>
          <t>편입 후</t>
        </is>
      </c>
      <c r="N165" s="40" t="inlineStr">
        <is>
          <t>Closed</t>
        </is>
      </c>
      <c r="O165" s="42" t="n">
        <v>600</v>
      </c>
      <c r="P165" s="41" t="inlineStr">
        <is>
          <t>WEBTOON Entertainment Inc.</t>
        </is>
      </c>
      <c r="Q165" s="41" t="inlineStr">
        <is>
          <t>August Capital Master Management Company, LLC; BDC Capital Inc.; Union Square Ventures, LLC; The Peterson Group, Inc.; Khosla Ventures, LLC; Canso Investment Counsel Ltd.; Version One Ventures; Northleaf Capital Partners Ltd.; Raine Ventures LLC; Tencent Holdings Ltd., Investment Arm; Golden Venture Partners, Inc.; OMERS Ventures Management, Inc.; Kickstart Ventures; AME Cloud Ventures, LLC</t>
        </is>
      </c>
      <c r="R165" s="41" t="inlineStr">
        <is>
          <t>WEBTOON Entertainment Inc. entered into a definitive agreement to acquire Wattpad Corp. from a group of sellers in a transaction valued at approximately $600 million on January 19, 2021. Under the terms of transaction, WEBTOON is expected to acquire Wattpad in a cash and stock of NAVER Corporation (KOSE:A035420), parent of WEBTOON, in transaction valued at more than an estimated $600 million, subject to customary adjustments and other terms. The transaction will align Wattpad and WEBTOON, two leading comics, entertainment, and storytelling companies, with a combined global monthly audience of 160 million people. Wattpad will continue under the leadership of founders Allen Lau and Ivan Yuen. Wattpad will remain headquartered in Canada. The transaction is subject to regulatory approvals and other customary closing conditions. The transaction has been unanimously approved by Board of Wattpad. The transaction is expected to close in second quarter of 2021. The Raine Group LLC acted as financial advisor to Wattpad. Edward Lee, Lukas David Richards, Seth Traxler, Rohit Nafday, Ian John, Marin Boney, Ivan Schlager, David Grenker and Adam Kool of Kirkland &amp; Ellis LLP and Stikeman Elliott LLP acted as legal advisors to NAVER Corporation. Richard Cherney, Brian Kujavsky, Fotini Gagaoudakis, Elisa Kearney and Marie-Emmanuelle Vaillancourt of Davies Ward Phillips &amp; Vineberg LLP and Wilson Sonsini Goodrich &amp; Rosati, P.C. acted as legal advisors to Wattpad. Troy Pocaluyko of Wildeboer Dellelce LLP acted as legal advisor to certain of the selling shareholders including August Capital, BDC IT Ventures, Khosla Ventures and Union Square Ventures in connection with the transaction.</t>
        </is>
      </c>
      <c r="S165" s="41" t="inlineStr">
        <is>
          <t>Story IP Platforms</t>
        </is>
      </c>
      <c r="T165" s="41" t="inlineStr">
        <is>
          <t>Story / Webtoon / Web Novel Platform</t>
        </is>
      </c>
      <c r="U165" s="41" t="inlineStr">
        <is>
          <t>MA-1 그룹이 매수자</t>
        </is>
      </c>
      <c r="V165" s="41" t="inlineStr">
        <is>
          <t>지분율 미기재(대개 100%·사업양수)</t>
        </is>
      </c>
      <c r="W165" s="41" t="inlineStr">
        <is>
          <t>MA① 경영권 인수</t>
        </is>
      </c>
      <c r="X165" s="41" t="n"/>
      <c r="Y165" s="40" t="inlineStr">
        <is>
          <t>False</t>
        </is>
      </c>
      <c r="Z165" s="41" t="inlineStr">
        <is>
          <t>MA① 경영권 인수</t>
        </is>
      </c>
      <c r="AA165" s="41" t="inlineStr">
        <is>
          <t>편입 후 (인수 주체가 그룹 지배회사 NAVER㈜ 자신. 원자료 매수자 WEBTOON Entertainment Inc.는 2023-06-01 NAVER로부터 Wattpad 지분을 현물출자받은 후속 보유자로, 2021년 인수 당시 매수자가 아님 — NAVER 2021-01-20·2021-05-10 거래소 공시, 2023-05-03 처분·취득결정 공시)</t>
        </is>
      </c>
      <c r="AB165" s="41" t="inlineStr">
        <is>
          <t>완료 (2021-05-10)</t>
        </is>
      </c>
      <c r="AC165" s="41" t="inlineStr">
        <is>
          <t>684,840,987,605원 (현금 507,910,953,605원 + NAVER 자기주식 488,757주 176,930,034,000원; 거래종결일 신한은행 매입환율 1,094.31원/USD 적용, 2021-05-10 정정공시). 최초 공시 653,250,500,000원(전액 현금 가정, 1,097.90원/USD; 자기주식 지급 비중에 따라 최대 708,145,500,000원). K-IFRS 이전대가 698,168,630천원(NAVER 2021 사업보고서 사업결합 주석)</t>
        </is>
      </c>
      <c r="AD165" s="41" t="inlineStr">
        <is>
          <t>원자료와 일치 (684,840,987,605원 ÷ 1,094.31원/USD = USD 625.8백만, 원자료 600.0 대비 +4.3%; 최초 공시 기준 653,250,500,000원 ÷ 1,097.90원 = USD 595.0백만)</t>
        </is>
      </c>
      <c r="AE165" s="41" t="inlineStr">
        <is>
          <t>2021-01-19</t>
        </is>
      </c>
      <c r="AF165" s="41" t="inlineStr">
        <is>
          <t>기준 분류 유지(MA①): NAVER가 Wattpad 지분 100%(직접 78.43% + 캐나다 지주회사 2436247 Ontario Inc.·2436251 Ontario Inc. 지분 100% 인수를 통한 간접 21.57%)를 취득해 경영권을 처음 확보(2021-01-20 공시). 매수자 수정: 원자료 buyers 'WEBTOON Entertainment Inc.'는 틀림 — DART 공시상 취득 주체는 NAVER㈜ 본체이고, WEBTOON Entertainment Inc.는 2023-06-01 NAVER의 Wattpad 주식 현물출자(USD 6.3억 평가, 그룹 내부 재편)로 Wattpad를 보유하게 됐다(WEBTOON 424B4 'acquired by NAVER in May 2021 and subsequently acquired by us from NAVER in June 2023'). 금액은 종결 시 확정치 684,840,987,605원(≈USD 625.8백만)으로 원자료 600.0과 ±10% 이내. 원자료 comment의 'cash and stock of NAVER'는 공시(현금 + 자기주식 488,757주 시간외대량매매 처분대금 지급)와 일치하고, 상태 Closed도 일치(2021-05-10 종결).</t>
        </is>
      </c>
      <c r="AG165" s="41" t="inlineStr">
        <is>
          <t>같은 묶음의 N067·N075·N079(문피아 계열)와 직접 지분 관계는 없으나 모두 NAVER 웹툰 계열의 웹소설 플랫폼 확장 거래다. 후속 그룹 내부 거래 두 건은 원자료 188행에 따로 없다(list188 기준): (1) 2022-12-01 Wattpad의 스튜디오 사업(Wattpad Studios Inc. 등)을 WEBTOON 자회사 Wattpad WEBTOON Studios Inc.가 USD 15.4백만에 인수(424B4), (2) 2023-05-03 NAVER 이사회 결의, 2023-06-01 NAVER가 Wattpad 주식 100주 전부를 WEBTOON Entertainment Inc. 유상증자에 현물출자(USD 6.3억 = 838,894,867,826원, 1,339.10원/USD; WEBTOON 주식 413,782주 취득, 지분율 71.20%) — 둘 다 MA④ 그룹 내부 재편. 금액 출처 간 차이: 종결 공시 684,841백만원, K-IFRS 이전대가 698,169백만원(종결 후 가격조정·환율 차이로 추정), 언론 6,533억~6,600억원(최초 공시·발표 시 환산), MTN 2022 보도 약 6,980억원(K-IFRS 이전대가와 같은 수준). WEBTOON 424B4 내부 불일치: Wattpad 이전 대가 주식 수가 재무제표 주석 413,482주, 증권발행 내역 413,781.93주(주당 USD 1,513.99)로 다르게 기재됨(DART 413,782주). Wattpad는 캐나다 비상장사로 감사보고서가 공개되지 않아 영업이익을 확인하지 못했다(매출·순손익은 NAVER 공시의 요약재무만). 2023년 이후 Wattpad 단독 매출·손익은 WEBTOON가 공시하지 않음. NAVER 영업권 손상의 CGU별 금액은 사업보고서에 없어 2025년 Wattpad 손상 약 3,632억원은 언론 산정치(장부가 감소분)다. 어닝콜 원문 녹취(Seeking Alpha·Insider Monkey 등)는 로그인 필요로 쓰지 않았고, 콜 발언은 언론 보도로 확인했다(아시아경제 영문 기사는 AI 번역 표기). Business Wire 원문은 직접 접속이 차단돼 Wayback Machine 스냅샷(2021-01-20)으로 읽었다. [검토 추가] NAVER 사업보고서 XII.3 타법인출자 현황(별도 기준 표)의 Wattpad '최근사업연도 재무현황'은 2021 사업보고서 총자산 41,519·당기순손익 -14,052백만원, 2022 사업보고서 51,827·-9,315백만원(MTN 2023-10-24 보도 '순손실 93억1500만원'과 같은 값), 2023 사업보고서 44,322·-9,835백만원이다. 2023-05 처분공시 요약재무(2021 -19,854, 2022 -9,765백만원, 1,339.10원/USD)와 환율·기준이 달라 어긋나며, 2023 사업보고서 표는 각주가 '2022년 재무현황 반영'이라고 적어 연도 기준이 불명확해 채택하지 않았다. Comics Beat 원문은 봇 차단이라 Wayback(2022-01 스냅샷), Publishing Perspectives 원문은 403이라 Wayback으로 확인했다.</t>
        </is>
      </c>
      <c r="AH165" s="41" t="inlineStr">
        <is>
          <t>NAVER㈜(그룹 지배회사, KOSPI 상장). 지분 78.43%는 직접, 21.57%는 캐나다 지주회사 2436247 Ontario Inc.·2436251 Ontario Inc. 지분 100% 인수로 간접 취득. 2023-06-01 WEBTOON Entertainment Inc.(NAVER 미국 자회사, 2024-06-27 Nasdaq 상장)로 현물출자 이전</t>
        </is>
      </c>
      <c r="AI165" s="41" t="inlineStr">
        <is>
          <t>"글로벌 컨텐츠 사업 다각화 및 북미사업 강화" (DART 타법인주식및출자증권취득결정 취득목적, 2021-01-20) / "네이버는 이번 인수를 통해 웹툰과 웹소설 분야에서 각각 세계 1위 플랫폼을 보유하게 됐다" (NAVER 보도자료, 2021-01-20) / "Wattpad's vision to entertain and connect the world through stories fits perfectly with our vision for WEBTOON and Naver's content brand" (한성숙 NAVER CEO, Wattpad·Business Wire 보도자료, 2021-01-19)</t>
        </is>
      </c>
      <c r="AJ165" s="41" t="inlineStr">
        <is>
          <t>NAVER: 검색 포털 중심의 인터넷 플랫폼. 2020년 연결 영업수익 5,304,146백만원 중 서치플랫폼 2,803,130백만원(52.8%), 커머스 1,089,658(20.5%), 핀테크 677,464(12.8%), 콘텐츠(웹툰·뮤직·V·SNOW 등) 460,207(8.7%), 클라우드 273,688(5.2%) (2021 사업보고서 서비스별 영업현황의 전기 수치)</t>
        </is>
      </c>
      <c r="AK165" s="41" t="inlineStr">
        <is>
          <t>인접</t>
        </is>
      </c>
      <c r="AL165" s="41" t="inlineStr">
        <is>
          <t>Wattpad는 아마추어 창작자 중심의 영어권 소셜 웹소설 플랫폼(월 이용자 9천만 명, 작가 500만 명 이상)으로, NAVER의 주력인 검색·커머스가 아니라 콘텐츠 부문(2020 매출 비중 8.7%)에 속한다. NAVER는 이미 네이버웹툰·네이버 시리즈로 웹툰·웹소설 플랫폼을 운영하고 있었고, 인수 논리도 웹소설 원작 → 웹툰·영상화라는 같은 스토리 IP 가치사슬이므로 인접으로 판단. 그룹 정점이 곧 인수 주체이므로 NAVER 기준 판단과 같다(웹툰 사업 WEBTOON Entertainment 기준으로 보면 같은 디지털 스토리 플랫폼이라 핵심에 가까움).</t>
        </is>
      </c>
      <c r="AM165" s="41" t="inlineStr">
        <is>
          <t>12,299,527,120,786원 (NAVER 연결, 2019-12-31; 2021-01-20 공시의 '최근 사업연도말 자산총액'). 참고: 2020-12-31 연결 자산총계 17,014,239백만원(2020 사업보고서; 공시 시점에는 감사 전)</t>
        </is>
      </c>
      <c r="AN165" s="41" t="inlineStr">
        <is>
          <t>acq_total_assets와 같음 (인수 주체가 NAVER 자신). 직전 회계연도말(2020-12-31) 기준이면 17,014,239백만원</t>
        </is>
      </c>
      <c r="AO165" s="41" t="inlineStr">
        <is>
          <t>5.57 (정정공시 '취득가액/자산총액', 최초 공시 5.31). 참고 계산: 2020-12-31 연결 자산 대비 4.03</t>
        </is>
      </c>
      <c r="AP165" s="41" t="inlineStr">
        <is>
          <t>10.53 (정정공시 '자기자본대비', 자기자본 6,503,926,068,580원 = 2019-12-31 연결; 최초 공시 10.04)</t>
        </is>
      </c>
      <c r="AQ165" s="41" t="inlineStr">
        <is>
          <t>계산: 50,593,125,660,000원(약 50.6조원) = 2021-01-19 NAVER 종가 308,000원 × 발행주식 164,263,395주(2020-12-31, 자기주식 16,804,360주 포함)</t>
        </is>
      </c>
      <c r="AR165" s="41" t="inlineStr">
        <is>
          <t>총자산·자기자본·비율: NAVER 2021-01-20 거래소 공시와 2021-05-10 정정공시(2019-12-31 연결 기준). 2020말 자산: NAVER 2020 사업보고서 요약재무. 시가총액: 네이버금융 일별 시세 API의 2021-01-19 종가 × 2020 사업보고서 주석 20의 발행주식수(164,263,395주, 2021-11 이익소각 214,310주 전).</t>
        </is>
      </c>
      <c r="AS165" s="41" t="inlineStr">
        <is>
          <t>KRX:035420</t>
        </is>
      </c>
      <c r="AT165" s="41" t="inlineStr">
        <is>
          <t>인수 주체 NAVER㈜가 KOSPI 상장사. 대상회사 Wattpad Corp.는 비상장(캐나다). 원자료 매수자 WEBTOON Entertainment(NASDAQ:WBTN)는 2024-06-27 상장으로 거래 당시 비상장이었고 실제 매수자도 아님</t>
        </is>
      </c>
      <c r="AU165" s="41" t="inlineStr">
        <is>
          <t>2021-01-19 18:12 EST(= 2021-01-20 08:12 KST, KRX 개장 전) Wattpad 이사회 승인 발표(Business Wire 'TORONTO &amp; SEOUL')와 TechCrunch 보도(2021-01-19 17:51 PST = 2021-01-20 10:51 KST). 한국 시장에는 2021-01-20 NAVER 거래소 공시(타법인주식및출자증권취득결정, 이사회 2021-01-19)와 NAVER 보도자료로 공식 공개 → KRX 이벤트일 2021-01-20. 사전 인수설 보도·조회공시는 찾지 못함(NAVER의 2020-12~2021-01 공시 목록에 관련 풍문해명 없음)</t>
        </is>
      </c>
      <c r="AV165" s="41" t="inlineStr">
        <is>
          <t>2006(12월): Allen Lau·Ivan Yuen이 토론토에서 Wattpad 창업; 2012-06-05: Series B USD 17.3백만(Khosla Ventures, Union Square Ventures, Jerry Yang 등; 그 전에 Series A USD 3.5백만); 2014-04-08: Series C USD 46백만(OMERS Ventures 주도, August Capital·Raine Ventures·Northleaf 참여, 누적 USD 66.8백만); 2018-01: USD 51백만 투자 유치(Tencent, BDC, Kickstart Ventures, Peterson Group, Canso, Raine Ventures; 누적 USD 117.8백만, PitchBook 기준 post-money USD 398백만); 2018: 매출 20,445백만원·순손실 9,629백만원; 2019: Wattpad Books 출범, 매출 24,731백만원·순손실 7,101백만원; 2020-07: 약 2억7천만 건 개인정보 유출 사고(이후 집단소송, 2023 영국 ICO 과징금 통지 후 철회); 2020: 월 이용자 9천만 명·작가 500만 명 이상, 약 1,500편 출판·영상화, 매출 38,507백만원·순손실 2,475백만원(가결산; 원화 수치는 1,097.90원/USD 환산); 2021-01-19: NAVER 이사회 인수 결의(사외이사 4명 참석)·Wattpad 이사회 만장일치 승인</t>
        </is>
      </c>
      <c r="AW165" s="41" t="inlineStr">
        <is>
          <t>2021-04-29: NAVER 1Q21 콜 '5월부터 양사 이용자 트래픽 교류' 예고; 2021-05-10: 인수 종결(현금 507,911백만원 + 자기주식 488,757주 시간외대량매매 176,930백만원), 2021-05-11 NAVER 완료 보도자료; 2021-06-24: Wattpad Studios와 WEBTOON Studios 통합해 Wattpad WEBTOON Studios 출범 발표(Business Wire 2021-06-24 00:05 EDT, 문서번호 20210623005280; NAVER USD 100백만 제작 재원 약정, 사장 Aron Levitz); 2021-05~12: NAVER 연결 반영 영업수익 42,303백만원·순손실 3,184백만원, K-IFRS 영업권 552,942,631천원; 2022-05-09: Allen Lau CEO 사임·임원 고문, Jeanne Lam 사장 체제; 2022-12-01: 스튜디오 사업을 WEBTOON 자회사 Wattpad WEBTOON Studios Inc.에 USD 15.4백만 매각; 2022말: Jeanne Lam 퇴임, KB Nam(WEBTOON 전략 담당) 임시 사장; 2023-03-08: 직원 267명 중 42명(15%) 감원; 2023-06-01: NAVER가 Wattpad 지분 전부를 WEBTOON Entertainment에 현물출자(USD 6.3억 평가); 2023-10: 'Wattpad Originals' 부분 유료화 도입; 2024-01-30: 2차 감원 약 20명(10% 미만, 잔여 약 200명); 2024-06-27: WEBTOON Entertainment Nasdaq 상장; 2024-07-12: 튀르키예 법원 명령으로 Wattpad 접속 차단; 2024: WEBTOON 기준 Wattpad 영업권 손상 USD 46.7백만; 2024말~2025-05: Aron Levitz 공동사장 → 단독 사장(KB Nam은 WEBTOON IP 사업으로); 2025: 2025-01 보안 업그레이드가 검색 색인에 영향을 준 데다 러시아·튀르키예 서비스 차단이 장기화돼 트래픽 감소(WEBTOON 10-Q 1Q25, 10-K 2025), WEBTOON 기준 영업권 손상 USD 257.2백만, NAVER K-IFRS 영업권 6,330억원 → 2,698억원; 2026-04-13: WEBTOON 글로벌 리더십 개편 발표(8-K 보도자료) — CFO David J Lee가 Wattpad 사장 겸임, Aron Levitz 퇴임(BetaKit 2026-04-17 보도), Wattpad는 'ad-supported free content' 집중; 2026 2분기: WEBTOON가 'strategic restructuring initiative of our Wattpad business' 관련 자문·퇴직 비용 인식(10-Q), 2026 상반기 영업권 손상 없음</t>
        </is>
      </c>
      <c r="AX165" s="41" t="inlineStr">
        <is>
          <t>있음 — WEBTOON Entertainment(US GAAP): Wattpad 보고단위 영업권 손상 2024년 USD 46.7백만(10-K 2024, 잔액 USD 437.2백만), 2025년 USD 257.2백만(10-K 2025, 잔액 USD 179.9백만), 2023년 없음(424B4); 분리된 스튜디오 사업(Wattpad WEBTOON Studios) 보고단위도 2023 USD 6.1백만·2024 USD 2.7백만·2025 USD 2.9백만(잔액 0). NAVER(K-IFRS): Wattpad CGU 영업권 2021말 588,227,134천원 → 2022말 628,815,054 → 2023말 639,780,739 → 2024말 632,996,169 → 2025말 269,754,700천원; 2025년 감소분 363,241,469천원(환율 효과 포함)이며 이데일리(2026-03-11)·뉴스토마토(2026-03-16)는 왓패드 손상을 약 3,632억원으로 보도(NAVER 2025 전체 영업권 손상 411,965백만원). 2024년 NAVER 전체 영업권 손상 137,561백만원 중 Wattpad 몫은 CGU별 내역 미공시로 미확인. 2026년 상반기 WEBTOON 영업권 손상 없음(10-Q 2026-06-30)</t>
        </is>
      </c>
      <c r="AY165" s="41" t="inlineStr">
        <is>
          <t>수집·검토 기록에 인수 뒤 손상이 적혀 있음</t>
        </is>
      </c>
      <c r="AZ165" s="41" t="inlineStr">
        <is>
          <t>2019: 24,731백만원; 2020: 38,507백만원 (Wattpad 연결, NAVER 2021-01-20 공시 요약재무, 1,097.90원/USD 환산; USD 약 22.5백만·35.1백만). 참고: 2023-05 NAVER 처분공시는 2020년 매출을 47,010,693,177원(1,339.10원/USD 환산)으로 기재</t>
        </is>
      </c>
      <c r="BA165" s="41" t="inlineStr">
        <is>
          <t>2021: 77,643,893,008원(연간, 인수 전 1~4월 포함; NAVER 연결 반영분 2021-05-10~12-31 영업수익 42,303백만원); 2022: 90,879,036,551원; 최근: 2022년이 확인 가능한 마지막 연도(2023 이후 Wattpad 단독 매출 미공시) (2021·2022는 1,339.10원/USD 환산, USD 약 58.0백만·67.9백만)</t>
        </is>
      </c>
      <c r="BB165" s="41" t="inlineStr">
        <is>
          <t>미확인 (영업이익 미공시. 참고 당기순손익: 2019 -7,101백만원, 2020 -2,475백만원(가결산), 1,097.90원/USD 환산)</t>
        </is>
      </c>
      <c r="BC165" s="41" t="inlineStr">
        <is>
          <t>미확인 (영업이익 미공시. 참고 당기순손익: 2021 -19,853,938,088원(연간), NAVER 연결 반영분 2021-05~12 -3,184백만원; 2022 -9,764,813,133원; 1,339.10원/USD 환산)</t>
        </is>
      </c>
      <c r="BD165" s="41" t="inlineStr">
        <is>
          <t>Wattpad Corp. 연결(캐나다 비상장, 12월 결산, 감사보고서 비공개; 외부감사인 KPMG로 공시). 인수 전: NAVER 2021-01-20 거래소 공시 '발행회사의 요약 재무상황'(백만원, 1,097.90원/USD 환산, 2020은 가결산). 인수 후: NAVER 2023-05-03 처분결정 공시 요약재무(원, 1,339.10원/USD 환산) 및 NAVER 2021 사업보고서 사업결합 주석(취득일 이후 영업수익·순손실). 두 공시의 환산 환율이 달라 원화 수치를 연도 간 직접 비교하려면 USD 환산치(2019 22.5, 2020 35.1, 2021 58.0, 2022 67.9 USD백만)를 쓸 것. 2023년 이후는 WEBTOON 연결 안에 섞여 단독 실적 없음.</t>
        </is>
      </c>
      <c r="BE165" s="41" t="inlineStr">
        <is>
          <t>2021-01-28 NAVER 4Q20 콜: 한성숙 CEO 'The acquisition of Wattpad is a strategic decision to preempt the increasingly important global IP market', 박상진 CFO 'it has become possible to secure globally verified webtoon and web novel content'(아시아경제 영문, AI 번역); 2021-04-29 NAVER 1Q21 콜: 한성숙 '왓패드 인수가 마무리되는 5월부터 본격적으로 양사의 이용자 트래픽 교류를 시작할 것', '90여개의 영상화 프로젝트를 포함해 시너지를 만들어나갈 것'(아주경제); 2022-03-07 MTN: NAVER 관계자 '단기 수익보다 성장성에 더욱 집중할 계획', '네이버는 왓패드 인수 이후 글로벌 1위 스토리텔링 플랫폼으로 계속 성장하고 있다'(왓패드 2021 편입분 순손실 31억8400만원 보도에 대한 답변); 2025-03-11 WEBTOON 10-K 2024: 'For Wattpad, strategic shifts toward an ad-based revenue model has not yet yielded significant revenue improvement'; 2026-03-05 WEBTOON 10-K 2025: 손상 원인 'a sustained decrease in traffic at Wattpad resulting from prolonged service bans in certain countries combined with technical issues affecting search engine functionality'; 2025-05-14 WEBTOON 10-Q 1Q25: Rest of World MAU 감소는 'primarily attributable to a government ban on Wattpad in one country, as well as the impact of a Wattpad security upgrade which unintentionally affected search engine indexing'; 2026-04-13 WEBTOON 보도자료(8-K): David J Lee가 Wattpad 사장을 겸하며 'the Wattpad platform continues its transformation efforts, with a deepened focus on ad-supported free content'</t>
        </is>
      </c>
      <c r="BF165" s="40" t="inlineStr">
        <is>
          <t>부분</t>
        </is>
      </c>
      <c r="BG165" s="40" t="inlineStr">
        <is>
          <t>2026-10-26</t>
        </is>
      </c>
    </row>
    <row r="166" ht="72" customHeight="1">
      <c r="A166" s="40" t="inlineStr">
        <is>
          <t>N059</t>
        </is>
      </c>
      <c r="B166" s="40" t="inlineStr">
        <is>
          <t>Naver</t>
        </is>
      </c>
      <c r="C166" s="40" t="inlineStr">
        <is>
          <t>2021-01-27</t>
        </is>
      </c>
      <c r="D166" s="41" t="inlineStr">
        <is>
          <t>Fan Community Service Platform Business (V-Live Division) of NAVER Corporation</t>
        </is>
      </c>
      <c r="E166" s="40" t="n">
        <v>25</v>
      </c>
      <c r="F166" s="40" t="inlineStr">
        <is>
          <t>True</t>
        </is>
      </c>
      <c r="G166" s="40" t="n"/>
      <c r="H166" s="40" t="inlineStr">
        <is>
          <t>MA④</t>
        </is>
      </c>
      <c r="I166" s="40" t="inlineStr">
        <is>
          <t>MA⑤</t>
        </is>
      </c>
      <c r="J166" s="40" t="inlineStr">
        <is>
          <t>변경</t>
        </is>
      </c>
      <c r="K166" s="40" t="inlineStr">
        <is>
          <t>해당 없음</t>
        </is>
      </c>
      <c r="L166" s="40" t="inlineStr">
        <is>
          <t>일치</t>
        </is>
      </c>
      <c r="M166" s="40" t="inlineStr">
        <is>
          <t>편입 후</t>
        </is>
      </c>
      <c r="N166" s="40" t="inlineStr">
        <is>
          <t>Closed</t>
        </is>
      </c>
      <c r="O166" s="42" t="n">
        <v>180.56</v>
      </c>
      <c r="P166" s="41" t="inlineStr">
        <is>
          <t>beNX Co., Ltd.</t>
        </is>
      </c>
      <c r="Q166" s="41" t="inlineStr">
        <is>
          <t>NAVER Corporation (KOSE:A035420)</t>
        </is>
      </c>
      <c r="R166" s="41" t="inlineStr">
        <is>
          <t>beNX Co., Ltd. agreed to acquire fan community service platform business (V-live division) of NAVER Corporation (KOSE:A035420) for approximately KRW 200 billion on January 27, 2021. The lump sum payment on the date of transfer will be done by beNX Co., Ltd. The transaction is expected to close on January 27, 2021. As of May 13, 2021, South Korea's antitrust regulator has approved the transaction.</t>
        </is>
      </c>
      <c r="S166" s="41" t="inlineStr">
        <is>
          <t>Music &amp; Fan Entertainment</t>
        </is>
      </c>
      <c r="T166" s="41" t="inlineStr">
        <is>
          <t>Fan Platform</t>
        </is>
      </c>
      <c r="U166" s="41" t="inlineStr">
        <is>
          <t>MA-2 그룹 내부 재편</t>
        </is>
      </c>
      <c r="V166" s="41" t="n"/>
      <c r="W166" s="41" t="inlineStr">
        <is>
          <t>MA④ 그룹 내부 재편</t>
        </is>
      </c>
      <c r="X166" s="41" t="n"/>
      <c r="Y166" s="40" t="inlineStr">
        <is>
          <t>False</t>
        </is>
      </c>
      <c r="Z166" s="41" t="inlineStr">
        <is>
          <t>MA⑤ 그룹의 지분 매각</t>
        </is>
      </c>
      <c r="AA166" s="41" t="inlineStr">
        <is>
          <t>편입 후 (매도자 NAVER가 그룹 지배회사이고 대상 V LIVE는 NAVER 본체 사업부. 매수자 beNX(현 위버스컴퍼니)는 거래 당시 빅히트엔터테인먼트(현 HYBE)의 연결 자회사(2020년말 빅히트 70.9%, 위버스컴퍼니 2020 감사보고서)로 NAVER 그룹 밖이며, 추출 시점(2024-05)에도 HYBE 연결 자회사(HYBE 55.42%)이고 NAVER에게는 지분법 관계기업(2021년말 33.91% → 2022-03 49.00% → 2025년말 44.37%, NAVER 사업보고서)일 뿐이다)</t>
        </is>
      </c>
      <c r="AB166" s="41" t="inlineStr">
        <is>
          <t>완료 (2022-03-02; 계약 체결 2021-01-27, 양수일·대가 지급일 2022-03-02)</t>
        </is>
      </c>
      <c r="AC166" s="41" t="inlineStr">
        <is>
          <t>199,999,533,288원 (V LIVE 사업부 영업양수가액. 대가는 현금이 아니라 위버스컴퍼니 보통주 1,624,586주(주당 123,108원) 발행으로 지급 — 위버스컴퍼니 2022 감사보고서 사업결합 주석의 이전대가 '주식(보통주 1,624,586주) 199,999,533천원', NAVER 2022 1분기보고서 '위버스컴퍼니에 대한 지분 200,000백만원을 사업양수도 대가로 취득')</t>
        </is>
      </c>
      <c r="AD166" s="41" t="inlineStr">
        <is>
          <t>원자료와 일치 (원자료 180.56; 199,999.5백만원 ÷ 2021-01-27 원/달러 1,101.0[Yahoo 종가] = USD 181.65백만, 차이 0.6%)</t>
        </is>
      </c>
      <c r="AE166" s="41" t="inlineStr">
        <is>
          <t>2021-01-27</t>
        </is>
      </c>
      <c r="AF166" s="41" t="inlineStr">
        <is>
          <t>분류 수정 MA④ 그룹 내부 재편 → MA⑤ 그룹의 지분 매각(사업 매각): 매수자 beNX는 빅히트(현 HYBE)의 자회사로 거래 당시·추출 시점 모두 NAVER 그룹 계보 밖이다(NAVER에게는 지분법 관계기업). NAVER가 자기 사업부를 그룹 밖 회사에 넘기고 그 대가로 그 회사 신주를 받은 거래이므로 그룹이 파는 쪽이다. 상태 수정: 원자료 comment의 'expected to close on January 27, 2021'과 달리 1월 27일은 계약일이고 실제 양수일은 2022-03-02(빅히트 2022-02-24 정정공시, 위버스컴퍼니 2022 감사보고서). 원자료의 '2021-05-13 공정위 승인'은 NAVER의 beNX 지분 취득(기업결합신고)에 대한 것으로 보이며(HYBE 2021-05-14 정정공시: '공정거래위원회의 기업결합신고 승인 이후' 1차 납입일 확정), 승인 일자 자체는 1차 출처로 확인하지 못했다. 금액은 원자료와 일치.</t>
        </is>
      </c>
      <c r="AG166" s="41" t="inlineStr">
        <is>
          <t>[거래 구조] 2021-01-27 NAVER·빅히트 패키지 거래의 한 부분이다. NAVER는 beNX 지분 49%를 4,118.8억원에 취득하기로 했는데(구주 570억원 + 1차 유상증자 1,548억원 + 2차 유상증자 2,000억원), 2차 증자 1,999.995억원과 V LIVE 영업양수가액 1,999.995억원이 같은 금액이고 빅히트 공시의 2차 증자 자금 목적이 '영업양수자금'이다. 결국 V LIVE를 넘기고 위버스컴퍼니 지분 15.09%를 받은 현물 맞교환이며(NAVER 2022 사업보고서 '사업양수도의 대가로 15.09% 지분을 추가 취득'), NAVER의 실제 현금 지출은 2,118.8억원이다. NAVER의 beNX 지분 취득은 원자료에 PP 행으로 따로 있다(저장소 meeting/20261019/PP_MA_거래기록_역할분류.csv: 2021-01-27 'beNX Co., Ltd.' Private Placement, Announced, USD 692.21백만, 설명란 '2,882,353 common shares at a price of KRW 123,108 ... KRW 354,840,713,124 and 3,485,801 common shares ...'). 이 PP 금액에는 2차 증자분 1,624,586주(1,999.995억원)가 들어 있는데, 이 2차분은 현금 납입이 아니라 V LIVE 사업을 대가로 발행됐다(위버스컴퍼니 2022 감사보고서 사업결합 주석 이전대가 '주식(보통주 1,624,586주) 199,999,533천원'). 따라서 이 M&amp;A 행(V LIVE 2,000억원)과 PP 행이 같은 2,000억원을 이중으로 담고 있다(이중 집계 확인). [주주간 약정] NAVER 2021 사업보고서 주석: 위버스컴퍼니 지분에 대해 '거래 당사자간 우선매수권 및 매도청구권약정을 체결하였으며, 일정한 조건이 충족될 경우 거래 상대방은 연결회사에 주식을 매도할 것을 요청할 수 있습니다', NAVER 보유 주식은 일정 기한 처분 제한(증자 공시상 5년간 양도 제한). [원자료 분류에 대한 판단] 원자료는 '그룹 내부 재편'으로 분류했지만, 위버스컴퍼니가 NAVER 관계기업이라는 이유만으로 그룹 계보에 넣으면 HYBE 연결 자회사를 NAVER 그룹으로 보는 셈이어서 받아들이지 않았다. NAVER가 대가로 받은 지분 때문에 V LIVE 사업에 대한 경제적 이해(약 44~49%)는 간접적으로 남아 있다. [매도 측 손익] NAVER 2022 연결 기타수익에 무형자산처분이익 198,302백만원(2021년 0.2백만원)이 있으나 V LIVE 양도와의 연결은 주석에 명시되지 않아 미확인. [성과 해석 주의] V LIVE는 2022-07 위버스와 통합되고 2022-12-31 서비스가 종료돼 사업 단위 성과는 2022-03~07의 직접 매출(2,527백만원)만 따로 공시됐다. 이후 성과는 위버스컴퍼니 전체 실적과 위버스컴퍼니가 계상한 V LIVE 영업권(193,903백만원)의 손상 여부로만 볼 수 있다. [조사 한계] V LIVE의 인수 전 매출·영업이익은 NAVER가 공시하지 않음(NAVER는 'V'를 콘텐츠 부문에 합산). 공정위 승인 일자 1차 출처 미발견. HYBE·NAVER 어닝콜 녹취록 원문은 무료 공개본을 찾지 못해 실적발표 자료·보도로 대신했다. [부분 사유] target_rev_pre·target_op_pre(V LIVE 단독 실적 미공시)와 공정위 승인 일자(1차 출처 미발견)가 비어 있다.</t>
        </is>
      </c>
      <c r="AH166" s="41" t="inlineStr">
        <is>
          <t>주식회사 비엔엑스(beNX Co., Ltd.; 2021-01-27 임시주총에서 위버스컴퍼니로 사명 변경) — 빅히트엔터테인먼트(현 HYBE, KRX:352820)의 연결 자회사(2020년말 빅히트 70.9%), NAVER 그룹 밖. 매도자 NAVER(그룹 지배회사)</t>
        </is>
      </c>
      <c r="AI166" s="41" t="inlineStr">
        <is>
          <t>"팬 커뮤니티 서비스 플랫폼 구축을 통한 경쟁력 강화" (빅히트 영업양수결정(종속회사의 주요경영사항) 양수목적, 2021-01-27) / "팬 커뮤니티 서비스 역량 강화 및 통합 플랫폼 구축 시 효율성 증대" (같은 공시 '영업양수 영향') / "엔터 플랫폼 시장에서의 글로벌 성장 가속화" (NAVER 타법인주식및출자증권취득결정 취득목적, 2021-01-27) / "'브이라이브'와 '위버스' 통합해 글로벌 NO.1 팬커뮤니티 플랫폼 만들 것" (NAVER 보도자료 제목, 2021-01-27)</t>
        </is>
      </c>
      <c r="AJ166" s="41" t="inlineStr">
        <is>
          <t>beNX: 팬 커뮤니티 플랫폼 '위버스'와 공식 굿즈 커머스 운영(빅히트 공시상 주요사업 '전자상거래업', 감사보고서상 '전자상거래 및 관련 유통업, 포털 및 기타 인터넷 정보 매개 서비스업'). 2019년 매출 782억원·영업손실 30억원, 2020년 매출 2,191억원·영업이익 156억원(위버스컴퍼니 2020 감사보고서). 지배회사 빅히트: 2020년 연결 매출 7,963억원, 영업이익 1,455억원(빅히트 2020 사업보고서)</t>
        </is>
      </c>
      <c r="AK166" s="41" t="inlineStr">
        <is>
          <t>핵심</t>
        </is>
      </c>
      <c r="AL166" s="41" t="inlineStr">
        <is>
          <t>V LIVE는 아티스트 라이브 방송·팬 소통 플랫폼으로 위버스(팬 커뮤니티)와 같은 팬 플랫폼 영역이고 이용자층도 겹친다(두 서비스 이용자의 85% 이상이 해외 팬; V LIVE 누적 다운로드 1억 건, 위버스 1,700만 건 — 뉴시스 2021-01-27). 그룹 정점 HYBE(레이블·공연·MD) 기준으로는 인접(아티스트 IP를 유통하는 플랫폼). 매도자 NAVER 기준: V LIVE는 콘텐츠 부문('웹툰, 뮤직, V, SNOW 등')의 일부였고, 이 거래로 NAVER는 직접 운영을 접고 위버스컴퍼니 지분으로 간접 참여로 바꿨다.</t>
        </is>
      </c>
      <c r="AM166" s="41" t="inlineStr">
        <is>
          <t>43,856,387,822원 (beNX 별도, 2019-12-31; 빅히트 영업양수결정 공시의 '종속회사의 자산총액'). 참고: 2020-12-31 92,271,658,525원 (위버스컴퍼니 2020 감사보고서)</t>
        </is>
      </c>
      <c r="AN166" s="41" t="inlineStr">
        <is>
          <t>1,924,442,638천원 (빅히트엔터테인먼트 연결, 2020-12-31; 빅히트 2020 사업보고서 요약연결재무정보). 발표 공시는 2019-12-31 연결 362,989,836,166원을 사용. 매도자 측 참고: NAVER 연결 17,014,239백만원 (2020-12-31, LINE 매각예정자산 포함)</t>
        </is>
      </c>
      <c r="AO166" s="41" t="inlineStr">
        <is>
          <t>계산: 10.39 (199,999,533,288원 ÷ 빅히트 연결 총자산 1,924,442,638천원, 2020-12-31) / 공시 기준(2019-12-31 빅히트 연결 362,989,836,166원) 55.10 / beNX 2019-12-31 총자산 대비 456.03 / 매도자 NAVER 연결 총자산(2020-12-31) 대비 1.18</t>
        </is>
      </c>
      <c r="AP166" s="41" t="inlineStr">
        <is>
          <t>계산: 17.60 (199,999,533,288원 ÷ 빅히트 자기자본 1,136,072,921,215원 — 2019 연결 자기자본에 2020-10 공모증자를 더한 값, 같은 날 빅히트 YG PLUS 취득 공시) / 빅히트 2020-12-31 연결 자본총계 1,198,939,410천원 대비 16.68 / 매도자 NAVER 2020-12-31 연결 자본총계 8,255,132백만원 대비 2.42</t>
        </is>
      </c>
      <c r="AQ166" s="41" t="inlineStr">
        <is>
          <t>계산: 빅히트 7,498,801,480,000원 (2021-01-26 종가 210,500원 × 발행주식 35,623,760주[2020-12-31]; 종가는 Yahoo Finance 조정주가 208,022원을 2020-10-16 실제 종가 200,500원[에너지경제] ÷ 같은 날 조정주가 198,140원 비율(1.01191)로 환원) / 매도자 NAVER 56,178,081,090,000원 (2021-01-26 종가 342,000원 × 164,263,395주[2020-12-31])</t>
        </is>
      </c>
      <c r="AR166" s="41" t="inlineStr">
        <is>
          <t>빅히트: 영업양수결정 공시(beNX 2019 총자산, 빅히트 2019 연결 총자산), 2020 사업보고서(2020-12-31 연결 총자산·자본총계, 발행주식 35,623,760주), YG PLUS 취득 공시(자기자본). NAVER: 2020 사업보고서 요약연결재무정보·발행주식수. 주가: Yahoo Finance 352820.KS·035420.KS, 에너지경제 2020-10-16(빅히트 실제 종가). 환율: Yahoo KRW=X 2021-01-27 종가.</t>
        </is>
      </c>
      <c r="AS166" s="41" t="inlineStr">
        <is>
          <t>KRX:352820</t>
        </is>
      </c>
      <c r="AT166" s="41" t="inlineStr">
        <is>
          <t>인수 주체 beNX는 비상장이고 상장 지배회사는 빅히트엔터테인먼트(현 HYBE, KRX:352820, 2020-10-15 상장). 매도자 NAVER(KRX:035420)도 같은 날 공시해 NAVER 그룹 관점의 매각 반응은 KRX:035420으로 본다. 같은 날 빅히트의 YG PLUS 지분 취득, NAVER의 beNX 지분 취득이 함께 발표돼 효과 분리가 어렵다. 대상 V LIVE는 사업부라 종목 없음.</t>
        </is>
      </c>
      <c r="AU166" s="41" t="inlineStr">
        <is>
          <t>2021-01-27 빅히트 거래소 공시 '영업양수결정(종속회사의 주요경영사항)'(접수 20210127800738)과 NAVER '타법인주식및출자증권취득결정'(20210127800733), 같은 날 NAVER 보도자료·뉴시스(18:54) 보도. 사전 인수설 보도나 조회공시는 찾지 못함</t>
        </is>
      </c>
      <c r="AV166" s="41" t="inlineStr">
        <is>
          <t>2015-07-31: NAVER 'V(브이)' 베타 출시; 2015-09-02: 안드로이드 정식 출시, 빅뱅 'V LIVE' 방송 시작; 2018-07-02: beNX가 빅히트에서 물적분할로 설립; 2019-06: 위버스 출범(스포츠경향 2026-05-27; 뉴시스 2021-01-27은 '2019년' 출시로만 적음); 2019: beNX 매출 782억원, 영업손실 30억원; 2020: beNX 매출 2,191억원, 영업이익 156억원, 빅히트 70.9%; 2020(전년 기준): V LIVE 누적 다운로드 1억 건, 위버스 1,700만 건, 두 서비스 이용자 85% 이상이 해외 팬; 2020-10-15: 빅히트 유가증권시장 상장; NAVER는 이에 앞서 YG·SM엔터테인먼트와 협력(NAVER 4Q20 실적발표 자료)</t>
        </is>
      </c>
      <c r="AW166" s="41" t="inlineStr">
        <is>
          <t>2021-01-27: 계약 체결, beNX 사명 위버스컴퍼니로 변경, NAVER 김주관 그룹장이 CTO로 통합 주도 예정; 2021-01~05: NAVER·HYBE 주주간계약에 우선매수권·매도청구권 약정, NAVER 취득 신주는 5년간 양도 제한; 2021-05: 공정위 기업결합신고 승인 뒤 1차 증자 1,548억원 납입(예정일 2021-05-17)·구주 570억원 취득 → NAVER 33.91%(2021년말, 장부 219,182백만원); 2022-03-02: V LIVE 양수 완료, 위버스컴퍼니가 이전대가로 보통주 1,624,586주(199,999,533천원) 발행 — 식별가능 순자산 6,097백만원, 영업권 193,903백만원 → NAVER 49.00%; 2022-07: V LIVE와 위버스 통합 완료(양수 후 V LIVE 직접 매출 2,527백만원, 순손실 430백만원); 2022-09-15: HYBE 1,000억원 증자 → NAVER 44.55%; 2022-10-01: Weverse Japan이 HYBE Japan의 일본 플랫폼 사업 1,550억원에 양수; 2022 3분기: 위버스 평균 MAU 700만명(+16% QoQ); 2022-12-31: V LIVE 서비스 종료; 2022: 위버스컴퍼니 매출 3,077억원·영업손실 15억원; 2023: 영업손실 80억원; 2024: 매출 2,556억원·영업손실 141억원; 2025: 매출 2,997억원·영업이익 20억원으로 첫 연간 흑자; NAVER 지분 44.50%(2024)→44.37%(2025), 장부 285,063백만원(2025년말); 2026-05-27: 하이브가 양주일(전 AXZ 대표)을 위버스컴퍼니 신임 대표로 선임, 2026-06-01 취임</t>
        </is>
      </c>
      <c r="AX166" s="41" t="inlineStr">
        <is>
          <t>확인 안 됨 (위버스컴퍼니 2022~2025 감사보고서: V LIVE 현금창출단위 영업권 193,902,912천원을 매년 사용가치로 손상검사, 손상 없이 2025년말까지 유지; NAVER 2021~2025 사업보고서 관계기업 변동표: 위버스컴퍼니 손상 '-')</t>
        </is>
      </c>
      <c r="AY166" s="41" t="inlineStr">
        <is>
          <t>그룹의 지분 매각(MA⑤)이라 매수자 쪽 손상을 따지지 않음</t>
        </is>
      </c>
      <c r="AZ166" s="41" t="inlineStr">
        <is>
          <t>미확인 (V LIVE는 NAVER 본체 사업부로 단독 실적 미공시; NAVER는 'V'를 콘텐츠 부문에 합산). 참고: 인수 주체 beNX 2019: 782억원 (78,216,564,148원); 2020: 2,191억원 (219,117,104,785원)</t>
        </is>
      </c>
      <c r="BA166" s="41" t="inlineStr">
        <is>
          <t>V LIVE 직접 매출 2022-03-02~(통합 전): 25억원 (2,527백만원). 승계 회사 위버스컴퍼니 2022: 3,077억원 (307,722,682,362원); 2023: 3,379억원 (337,912,400,870원); 최근 2025: 2,997억원 (299,662,255,606원)</t>
        </is>
      </c>
      <c r="BB166" s="41" t="inlineStr">
        <is>
          <t>미확인 (같은 이유). 참고: beNX 2019: -30억원 (-3,032,073,118원); 2020: 156억원 (15,562,824,173원)</t>
        </is>
      </c>
      <c r="BC166" s="41" t="inlineStr">
        <is>
          <t>V LIVE 직접 순손실 2022-03-02~: -4억원 (-430백만원, 영업손익 미공시). 승계 회사 위버스컴퍼니 2022: -15억원 (-1,523,256,631원); 2023: -80억원 (-8,010,805,860원); 최근 2025: 20억원 (2,020,658,337원)</t>
        </is>
      </c>
      <c r="BD166" s="41" t="inlineStr">
        <is>
          <t>V LIVE 사업부는 별도 법인이 아니어서 인수 전 실적이 없다. 인수 후는 위버스컴퍼니 2022 감사보고서 사업결합 주석의 '취득일 이후 V LIVE 영업수익 및 순손실'(2022-03-02~07 통합 전 직접 매출만)과, V LIVE를 흡수해 운영한 위버스컴퍼니 별도 재무제표(K-IFRS, 12월 결산, 연결 작성 면제)를 썼다. 위버스컴퍼니 실적에는 위버스·커머스·HYBE Japan 플랫폼(Weverse Japan 자회사) 등이 섞여 있어 V LIVE 기여를 분리할 수 없다.</t>
        </is>
      </c>
      <c r="BE166" s="41" t="inlineStr">
        <is>
          <t>2021-01-27 NAVER 보도자료·뉴시스: 한성숙 대표 "시너지를 낼 수 있는 경쟁력 있는 플랫폼 간의 긴밀한 협업이 필요하다"; 2021-01-28 NAVER 4Q20 실적발표 자료: "YG, SM엔터테인먼트에 이어 빅히트와의 협력을 강화하며 글로벌 엔터테인먼트 시장 공략"; 2022-04-21 NAVER 1Q22 실적발표 자료: "V LIVE 연결 제외" 등으로 콘텐츠 매출 전분기 대비 감소; 2022-11-03 HYBE 3Q22 실적(텐아시아): 위버스 "3분기 평균 MAU ... 약 16% 증가한 700만명"; 2026-04-07 MTN: 위버스컴퍼니 "2024년까지 3년 연속 적자를 보던 중, 지난해 처음으로 흑자로 돌아서며"</t>
        </is>
      </c>
      <c r="BF166" s="40" t="inlineStr">
        <is>
          <t>부분</t>
        </is>
      </c>
      <c r="BG166" s="40" t="inlineStr">
        <is>
          <t>2026-10-26</t>
        </is>
      </c>
    </row>
    <row r="167" ht="72" customHeight="1">
      <c r="A167" s="40" t="inlineStr">
        <is>
          <t>N060</t>
        </is>
      </c>
      <c r="B167" s="40" t="inlineStr">
        <is>
          <t>Naver</t>
        </is>
      </c>
      <c r="C167" s="40" t="inlineStr">
        <is>
          <t>2021-03-03</t>
        </is>
      </c>
      <c r="D167" s="41" t="inlineStr">
        <is>
          <t>SNOW Corp.</t>
        </is>
      </c>
      <c r="E167" s="40" t="n">
        <v>45</v>
      </c>
      <c r="F167" s="40" t="inlineStr">
        <is>
          <t>True</t>
        </is>
      </c>
      <c r="G167" s="40" t="n"/>
      <c r="H167" s="40" t="inlineStr">
        <is>
          <t>MA④</t>
        </is>
      </c>
      <c r="I167" s="40" t="inlineStr">
        <is>
          <t>MA④</t>
        </is>
      </c>
      <c r="J167" s="40" t="inlineStr">
        <is>
          <t>같음</t>
        </is>
      </c>
      <c r="K167" s="40" t="inlineStr">
        <is>
          <t>해당 없음</t>
        </is>
      </c>
      <c r="L167" s="40" t="inlineStr">
        <is>
          <t>일치</t>
        </is>
      </c>
      <c r="M167" s="40" t="inlineStr">
        <is>
          <t>편입 후</t>
        </is>
      </c>
      <c r="N167" s="40" t="inlineStr">
        <is>
          <t>Closed</t>
        </is>
      </c>
      <c r="O167" s="42" t="n">
        <v>45.37</v>
      </c>
      <c r="P167" s="41" t="inlineStr">
        <is>
          <t>LINE Corporation</t>
        </is>
      </c>
      <c r="Q167" s="41" t="inlineStr">
        <is>
          <t>A Holdings Corporation</t>
        </is>
      </c>
      <c r="R167" s="41" t="inlineStr">
        <is>
          <t>LINE Corporation acquired 7.6% in SNOW Corp. from A Holdings Corporation for KRW 51 billion on February 28, 2021. As per terms, 0.13 million shares are acquired.</t>
        </is>
      </c>
      <c r="S167" s="41" t="inlineStr">
        <is>
          <t>Communication &amp; Visual Effects Services</t>
        </is>
      </c>
      <c r="T167" s="41" t="inlineStr">
        <is>
          <t>Visual Communication Apps</t>
        </is>
      </c>
      <c r="U167" s="41" t="inlineStr">
        <is>
          <t>MA-2 그룹 내부 재편</t>
        </is>
      </c>
      <c r="V167" s="41" t="n"/>
      <c r="W167" s="41" t="inlineStr">
        <is>
          <t>MA④ 그룹 내부 재편</t>
        </is>
      </c>
      <c r="X167" s="41" t="n"/>
      <c r="Y167" s="40" t="inlineStr">
        <is>
          <t>False</t>
        </is>
      </c>
      <c r="Z167" s="41" t="inlineStr">
        <is>
          <t>MA④ 그룹 내부 재편</t>
        </is>
      </c>
      <c r="AA167" s="41" t="inlineStr">
        <is>
          <t>편입 후 (경계 사례): 흡수분할 효력일 2021-02-28 당시 매도자 A Holdings(같은 날 LINE Corporation에서 사명 변경)와 매수자 신 LINE Corporation(구 LINE Split Preparation, 구 LINE의 100% 자회사)은 NAVER 연결재무제표상 아직 연결 범위 안이었다 — NAVER 2021 사업보고서와 2021 1분기보고서: 경영통합 '동 거래는 2021년 3월 1일 완료', 중단영업 손익·현금흐름은 '2021년 2월 28일'까지 반영. 다만 다른 출처는 지배력 이전을 이보다 이르거나 같은 날로 적는다: ① 소프트뱅크 2021-02-26 공시 — 같은 날 흡수합병(시오도메Z홀딩스 → LINE)으로 LINE과 그 자회사가 소프트뱅크의 자회사가 됐고, 합병 후 LINE 지분은 소프트뱅크 50.00%·NAVER 42.25%·NAVER J.Hub 7.75%, 회계상 취득일은 흡수분할 효력일 2021-02-28; ② IPX FY2022.3 연결감사보고서 — 사명 변경 '동일자'(2021-02-28)에 NAVER가 지배력을 상실; ③ NAVER 2019-11-18 기본합의 공시 — 50:50 지분조정 뒤 '라인은 소프트뱅크의 연결자회사가 됨', 그 다음 단계가 흡수분할. 지침 기준(거래 당시 NAVER 연결 종속회사 여부, 2021-03 경영통합 완료 전이면 편입 후)과 NAVER 자신의 회계 처리에 따라 편입 후로 두되, 이 거래는 지배력 이전과 같은 날 일어난 경영통합 절차 자체여서 분석에서 경영통합 사건의 일부로 묶거나 지분법 합작 계열로 보는 대안 판정도 성립한다. 2021-03-01 이후 이 SNOW 지분은 지분법 합작 계열(A Holdings 50:50 → Z홀딩스 → 신 LINE) 소유</t>
        </is>
      </c>
      <c r="AB167" s="41" t="inlineStr">
        <is>
          <t>완료 (2021-02-28, 흡수분할 효력발생일)</t>
        </is>
      </c>
      <c r="AC167" s="41" t="inlineStr">
        <is>
          <t>50,983,918,818원 (스노우(주) 보통주 132,593주 = 7.56%, 단가 384,514원; 매매대금이 아니라 'A Holdings Corporation 장부에 계상된 스노우(주) 주식가액' — 흡수분할에 따른 자산 승계로 현금 대가 없음)</t>
        </is>
      </c>
      <c r="AD167" s="41" t="inlineStr">
        <is>
          <t>원자료와 일치 (원자료 45.37; 50,983.9백만원 ÷ 2021-03-01 원/달러 1,123.37[Yahoo 종가] = USD 45.38백만)</t>
        </is>
      </c>
      <c r="AE167" s="41" t="inlineStr">
        <is>
          <t>2019-11-18</t>
        </is>
      </c>
      <c r="AF167" s="41" t="inlineStr">
        <is>
          <t>기준 분류 유지: 매도자 A Holdings(구 LINE)와 매수자 신 LINE(구 LINE Split Preparation)은 모두 LINE 계열로 그룹 계보 안에 있고, 거래는 LINE–Z홀딩스 경영통합의 흡수분할(구 LINE의 전 사업·투자주식을 신 LINE이 승계)에 따른 자산 이전이다(스노우 2021-03-03 공시 주석). 원자료 comment의 'acquired 7.6% ... for KRW 51 billion on February 28, 2021'은 지분율·금액·날짜가 공시와 일치하지만 '매입'이 아니라 분할 승계이고 금액은 장부가다. 이 132,593주는 LINE이 2016-10-18 제3자배정으로 취득한 113,333주(49,997,079,618원, 25%)에 2017-08-07 유상증자(96,323주·49,997,073,065원, LINE·NAVER 공동 참여) 중 LINE 몫 19,260주(계산: 2017년말 132,593주 − 113,333주, 주당 약 519,056원 기준 약 100억원)를 더한 것이다. 계산상 LINE의 취득원가 합계는 약 600억원이며, 승계 장부가 509.8억원은 이보다 낮다(검토에서 수정: 수집 기록은 2016년 25% 지분과 같은 주식 수라고 적었으나 SNOW 2017 감사보고서 자본금 변동표와 맞지 않음). 발표일은 원자료(2021-03-03, 스노우 공시일)가 아니라 이 흡수분할 구조를 처음 공식 발표한 2019-11-18(경영통합 기본합의)로 적었다(최종계약 2019-12-23).</t>
        </is>
      </c>
      <c r="AG167" s="41" t="inlineStr">
        <is>
          <t>[거래 성격] 경영통합으로 구 LINE의 사업과 투자주식을 Z홀딩스 아래 신 LINE으로 옮기는 흡수분할의 한 조각이다. 같은 분할로 이전된 다른 LINE 자산도 원자료에 별도 행으로 있을 수 있다. 이 행의 대상 SNOW는 NAVER 자회사이고 지분 7.56%는 LINE 계열 안에서만 이동했으므로 NAVER의 SNOW 지배(80.55%)에는 변화가 없다. [직전 사건] 이틀 전(2021-02-26) NAVER가 SNOW에 1,200억원을 제3자배정 출자해 지분을 75.46%→80.55%로 늘렸고, 그 결과 LINE 지분이 9.54%→7.56%로 희석된 상태에서 이전됐다. [이후 정리] 2023-11-22 SNOW 이사회가 Z Intermediate Global(구 신 LINE) 보유 132,593주 전량과 라인플러스 보유 15,300주를 주당 637,764원에 사들여 소각하는 차등 유상감자를 결의했고(SNOW 보유 네이버제트 주식을 이들에게 파는 계약이 조건), 2023-12-26 효력 발생으로 ZIG 몫 84,563,042,052원이 지급돼 NAVER 90.00%·라인플러스 10.00%가 됐다. LINE(신 LINE → ZIG) 보유 132,593주 기준으로는 2016-10·2017-08 취득원가 약 600억원(계산) → 2021-02 승계 장부가 509.8억원 → 2023-12 유상감자 대금 845.6억원이다. 다만 이 감자는 SNOW 보유 네이버제트 주식을 ZIG·라인플러스에 파는 계약을 조건으로 했고, 2024-03-13 SNOW가 네이버제트 27,853주를 ZIG에 84,563,044,944원(라인플러스에 2,706주 8,215,545,888원)에 처분했다. ZIG는 받은 감자대금과 거의 같은 금액(차이 2,892원)으로 네이버제트 지분을 산 것이어서, 현금 회수라기보다 SNOW 지분과 네이버제트 지분의 맞교환이다. [발표일 판단] 이 거래 단독 발표는 없었고 시장에 처음 알려진 것은 2019-11-14 LINE–야후재팬 통합 보도(NAVER 해명공시, 주가 +13.9%)다. 이벤트 분석에 쓰면 경영통합 전체 효과와 분리할 수 없다. [원자료 대조(검토)] 이 132,593주 중 113,333주는 원자료 PP 행 'SNOW Corp. 2016-09-29, LINE Corporation, 113,333 common shares, KRW 50,000,000,...'(USD 44.04백만, 저장소 meeting/20261019/PP_MA_거래기록_역할분류.csv)로 이미 잡힌 LINE의 최초 투자분이다. 같은 표의 SNOW PP 'February 11, 2021, 248,425 shares, KRW 150,000,000,000'은 공시상 2022-02-11 결의·2022-02-17 취득(20220211000928, 20220217001161)이라 원자료 날짜가 1년 어긋나 있다. [조사 한계] 신 LINE(LINE Split Preparation)의 분할 직전 재무와 LINE·Z Intermediate Global 개별 장부의 SNOW 지분 평가액은 비공개. LY Corporation 측 적시공시에서 SNOW 지분 매각 (2023-12) 공시는 찾지 못했다(LY IR 검색 결과 없음). EDINET은 API 키가 필요해 열지 못함. [부분 사유] acq_total_assets(신 LINE 분할 직전 재무 비공개)와 매수자 측 SNOW 지분 손상 여부가 확인되지 않았다.</t>
        </is>
      </c>
      <c r="AH167" s="41" t="inlineStr">
        <is>
          <t>LINE Corporation(신, 구 LINE Split Preparation Corporation; 2019-12-13 설립된 구 LINE의 100% 자회사, 2020-12-23 자본금 JPY 651.5백만. 2021-02-28 흡수분할로 구 LINE의 전 사업을 승계하고 사명 변경, 2021-03-01 경영통합 완료로 Z홀딩스 산하. 2023-10 전후 Z Intermediate Global Corporation으로 사명 변경). 거래 당시 NAVER의 손자회사(연결), 이후 지분법 합작 계열</t>
        </is>
      </c>
      <c r="AI167" s="41" t="inlineStr">
        <is>
          <t>"라인의 완전자회사("라인운영회사")에게 라인의 전체 사업을 승계시키는 흡수분할을 한 이후 ... 라인이 수행하는 사업 전부를 Z홀딩스 아래로 이관" (NAVER 기타경영사항 자율공시, 2019-11-18) / "각자의 사업 영역에서 시너지를 추구함과 동시에 인공지능(AI), 커머스, 핀테크, 광고, O2O, 기타 사업영역에서의 성장을 목표로" (NAVER 경영통합계약 체결 공시, 2019-12-23) / "A Holdings Corporation에서 LINE Corporation으로의 분할에 따른 자산부채 승계" (스노우 최대주주등의주식보유변동, 2021-03-03)</t>
        </is>
      </c>
      <c r="AJ167" s="41" t="inlineStr">
        <is>
          <t>신 LINE이 승계한 구 LINE 사업: 메신저 LINE 플랫폼. 2019년 매출 ¥227,485백만 중 코어사업(광고·커뮤니케이션·콘텐츠) ¥196,711백만(86.5%), 전략사업(핀테크·AI·LINE Friends·커머스) ¥30,774백만(13.5%) (LINE 20-F 2019). NAVER 연결상 LINE 사업 2020년 영업수익 2,665,778백만원(중단영업, NAVER 2021 사업보고서)</t>
        </is>
      </c>
      <c r="AK167" s="41" t="inlineStr">
        <is>
          <t>인접</t>
        </is>
      </c>
      <c r="AL167" s="41" t="inlineStr">
        <is>
          <t>SNOW는 셀피 카메라·사진 편집·아바타 앱(SNOW, B612, LINE Camera 등) 개발사로, 메신저 플랫폼의 커뮤니케이션 기능에 붙는 인접 영역이다. LINE은 2017-05 자체 카메라 앱 사업(B612·LINE Camera)을 SNOW에 넘기고 신주를 받았을 만큼 사업이 겹친다(LINE 20-F 2018). 그룹 정점 NAVER 기준으로 SNOW는 NAVER 연결 자회사이며 콘텐츠 부문('웹툰, 뮤직, V, SNOW 등')에 속한다. 이 거래는 소수지분의 계열 내 이동이라 경영권·사업 내재화와 무관하다.</t>
        </is>
      </c>
      <c r="AM167" s="41" t="inlineStr">
        <is>
          <t>미확인 (신 LINE=LINE Split Preparation의 분할 직전 재무 비공개; 2020-12-23 자본금 JPY 651.5백만, 2020-12-28 라인플러스·라인프렌즈 주식 현물출자 수령). 참고: 승계 대상인 구 LINE 사업의 NAVER 연결상 매각예정자산 6,660,253,458천원 (2020-12-31, NAVER 2021 사업보고서), 구 LINE 연결 총자산 ¥568,333백만 (2020-09-30, LINE 6-K)</t>
        </is>
      </c>
      <c r="AN167" s="41" t="inlineStr">
        <is>
          <t>17,014,239백만원 (NAVER 연결, 2020-12-31; NAVER 2020 사업보고서 요약연결재무정보, LINE 관련 매각예정자산 포함)</t>
        </is>
      </c>
      <c r="AO167" s="41" t="inlineStr">
        <is>
          <t>계산: 0.30 (50,983,918,818원 ÷ NAVER 연결 총자산 17,014,239백만원, 2020-12-31) / 참고 구 LINE 사업 매각예정자산 6,660,253,458천원 대비 0.77 / 구 LINE 연결 총자산 대비 0.85 (¥4,846백만[원/엔 10.520, 2021-02-26 Yahoo 종가 교차환율] ÷ ¥568,333백만, 2020-09-30)</t>
        </is>
      </c>
      <c r="AP167" s="41" t="inlineStr">
        <is>
          <t>계산: 0.62 (50,983,918,818원 ÷ NAVER 연결 자본총계 8,255,132백만원, 2020-12-31) / 참고 구 LINE 사업 순자산(매각예정자산 6,660,253,458천원 - 매각예정부채 4,675,241,281천원 = 1,985,012,177천원) 대비 2.57</t>
        </is>
      </c>
      <c r="AQ167" s="41" t="inlineStr">
        <is>
          <t>계산: NAVER 28,595,124,032,500원 (발표일 2019-11-18 직전 거래일 2019-11-15 종가 173,500원 × 발행주식 164,813,395주[2019-09-30, 3분기보고서]; 통합 보도 전 2019-11-13 종가 158,000원 기준이면 26,040,516,410,000원) / SNOW 지분 이전 공시(2021-03-03) 직전 거래일 2021-03-02: 62,009,431,612,500원 (377,500원 × 164,263,395주)</t>
        </is>
      </c>
      <c r="AR167" s="41" t="inlineStr">
        <is>
          <t>NAVER: 2020 사업보고서 요약연결재무정보(총자산 17,014,239백만원, 자본총계 8,255,132백만원), 2021 사업보고서 매각예정자산·부채 표, 2019 3분기보고서·2020 사업보고서 발행주식수, Yahoo Finance 035420.KS 종가. LINE: 6-K 2020-10-28. 환율: Yahoo KRW=X·JPY=X. 인수 주체(신 LINE) 자체 규모는 비공개라 상장 지배회사 NAVER 기준을 주로 적었다.</t>
        </is>
      </c>
      <c r="AS167" s="41" t="inlineStr">
        <is>
          <t>KRX:035420</t>
        </is>
      </c>
      <c r="AT167" s="41" t="inlineStr">
        <is>
          <t>인수 주체 신 LINE은 비상장이고 거래 당시 상장 지배회사는 NAVER뿐(구 LINE은 2020-12-29 상장폐지). 2021-03-01 이후 상장 지배회사는 Z홀딩스(현 LY Corporation, TSE:4689)라 그 종목이 대안. 대상 SNOW는 비상장. SNOW 지분 이전 자체는 시장 이벤트가 아니고, 의미 있는 이벤트일은 경영통합 보도(2019-11-14)·기본합의(2019-11-18)·최종계약(2019-12-23)·완료(2021-03-01)다.</t>
        </is>
      </c>
      <c r="AU167" s="41" t="inlineStr">
        <is>
          <t>2019-11-14 매일경제 등의 LINE–야후재팬(Z홀딩스) 경영통합 보도와 같은 날 NAVER '풍문또는보도에대한해명(미확정)' 공시(NAVER 종가 158,000원→180,000원, +13.9%). 흡수분할 구조의 첫 공식 발표는 2019-11-18 기본합의 공시. SNOW 지분 이전 사실은 2021-03-03 스노우(주) 공정거래법 공시(접수 20210303000075)로 처음 공개</t>
        </is>
      </c>
      <c r="AV167" s="41" t="inlineStr">
        <is>
          <t>2016-08-01: 스노우(주) 설립(캠프모바일 카메라 앱 사업부문 인적분할, NAVER 100%); 2016-09-29: LINE 이사회, 제3자배정으로 SNOW 25% 취득 결의(약 USD 45M, KRW 500억; 'expand its business in these regions'), 2016-10-18 113,333주 납입(49,997,079,618원); 2017-05-01: 라인플러스가 카메라 앱 사업(B612·LINE Camera 등)을 SNOW에 넘기고 신주 208,455주(¥10,651백만) 수령 → LINE 계열 48.6%; 2017-08-07: LINE·NAVER 공동 유상증자 96,323주(49,997,073,065원; LINE 몫 계산상 19,260주 → LINE 보유 132,593주) → LINE 계열 45.0%; 2017-12-31: NAVER 55.01%, LINE 17.49%(132,593주), 라인플러스 27.50%; 2018-03·10: NAVER 제3자배정 → LINE 계열 34.0%; 2019-08: NAVER ¥6,137백만 출자 → LINE 계열 29.2%(LINE 연결상 SNOW 지분 장부 ¥5,317백만, 손상 징후로 검사했으나 손상 없음); 2019: SNOW 매출 111억원·영업손실 867억원; 2019-11-18: 경영통합 기본합의(흡수분할 구조 발표); 2019-12-13: LINE Split Preparation 설립; 2019-12-23: 최종계약; 2020-03-16: SNOW, 제페토 사업 물적분할 결정(네이버제트); 2020-08-26: 잼라이브 서비스 NAVER에 양도 결의(150억원); 2020-11-20: 크림 사업 물적분할 결정; 2020: SNOW 매출 67억원·영업손실 1,076억원, 2020-12-31 NAVER 75.46%·라인플러스 15.00%·LINE 9.54%; 2021-02-23: NAVER 1,200억원 제3자배정 결의 → 2021-02-26 NAVER 80.55%·라인플러스 11.89%·LINE 7.56%</t>
        </is>
      </c>
      <c r="AW167" s="41" t="inlineStr">
        <is>
          <t>2021-02-28: 흡수분할로 SNOW 132,593주가 A Holdings에서 신 LINE으로 이전(이 거래); 2021-03-01: 경영통합 완료, NAVER는 A Holdings 지분 50%를 관계기업으로 분류하며 LINE 처분이익 16조1,201억원 인식(세후 14조9,346억원, 중단영업); 2021: 크림(주) 분할 설립(NAVER 2021 사업보고서 '분할설립에 따른 지배력 획득'), 2021-03-17 SNOW가 크림 유상증자에 200억원 출자; 2021: SNOW 매출 86억원·영업손실 574억원; 2022-02-17: NAVER 1,500억원 추가 출자 (248,425주) → NAVER 82.96%·라인플러스 10.42%·신 LINE 6.62%; 2022: 매출 193억원·영업손실 619억원; 2023-04-05: NAVER 500억원 제3자배정(78,399주, 주당 637,764원) → NAVER 83.60%; 2023-10-01: LY 그룹 재편으로 신 LINE이 해외 회사 지분을 제외한 사업을 Z홀딩스(같은 날 LY Corporation으로 변경)에 흡수분할로 넘기고 Z Intermediate Global Corporation으로 사명 변경(Z홀딩스 2023-07-12 공시); 2023-10-16: SNOW, 슈퍼랩스 흡수합병 결정; 2023-11-22: 차등 유상감자 결의(ZIG 132,593주·라인플러스 15,300주를 주당 637,764원에 매입 소각, 조건은 SNOW 보유 네이버제트 주식의 이들 앞 매각) → 2023-12-26 효력, ZIG에 84,563,042,052원 지급, NAVER 90.00%·라인플러스 10.00%; 2024-03-04 결의·2024-03-13 처분: SNOW가 네이버제트 보통주 30,559주를 ZIG(27,853주, 84,563,044,944원)·라인플러스(2,706주, 8,215,545,888원)에 매각(목적 '재무 구조 개선 및 유관 사업 영위 회사와의 시너지 확대') — 감자의 조건 거래; 2024-04-30: 스프링캠프 지분 일부 큐파트너스에 매각(104.6억원, 잔여 45%); 2024-08-02: 어뮤즈 지분 전량 신세계인터내셔날에 553.4억원 매각; 2024: 매출 734억원·영업손실 373억원·순이익 426억원; 2025: 매출 966억원·영업손실 192억원; 2026-09-09: 세미콜론스튜디오 흡수합병 결정(합병기일 2026-10-31)</t>
        </is>
      </c>
      <c r="AX167" s="41" t="inlineStr">
        <is>
          <t>확인 안 됨 (신 LINE·Z Intermediate Global 개별 장부의 SNOW 지분 손상 여부는 비공개. 참고: LINE 연결은 2019년말 SNOW 지분법 투자(¥5,317백만)에 손상 징후가 있어 손상검사를 했으나 회수가능액이 장부를 넘어 손상을 인식하지 않음 — LINE 20-F 2019 감사인 핵심감사사항. 2023-12 회수가액 84,563백만원이 승계 장부가 50,984백만원보다 높다)</t>
        </is>
      </c>
      <c r="AY167" s="41" t="inlineStr">
        <is>
          <t>동일지배 합병·그룹 내 이전으로 새 영업권·투자주식 평가가 생기지 않음</t>
        </is>
      </c>
      <c r="AZ167" s="41" t="inlineStr">
        <is>
          <t>2019: 111억원 (11,132,669,146원); 2020: 67억원 (6,697,345,662원)</t>
        </is>
      </c>
      <c r="BA167" s="41" t="inlineStr">
        <is>
          <t>2021: 86억원 (8,624,034,079원); 2022: 193억원 (19,294,834,349원); 최근 2025: 966억원 (96,583,926,610원)</t>
        </is>
      </c>
      <c r="BB167" s="41" t="inlineStr">
        <is>
          <t>2019: -867억원 (-86,696,987,224원); 2020: -1,076억원 (-107,564,853,892원)</t>
        </is>
      </c>
      <c r="BC167" s="41" t="inlineStr">
        <is>
          <t>2021: -574억원 (-57,371,897,369원); 2022: -619억원 (-61,932,365,687원); 최근 2025: -192억원 (-19,159,526,743원)</t>
        </is>
      </c>
      <c r="BD167" s="41" t="inlineStr">
        <is>
          <t>스노우(주) 감사보고서 별도재무제표(K-IFRS, 12월 결산; 연결 작성 면제 — NAVER 연결에 포함). 사업 범위가 해마다 바뀌어 연도 비교에 주의: 제페토(2020-03 물적분할 결정, 네이버제트), 잼라이브(2020-10 NAVER 양도), 크림(2021-03 분할) 분리, 2023-11 슈퍼랩스 흡수합병, 2024 어뮤즈·스프링캠프 지분 매각. 2020년 당기순손실은 2020 보고서 -74,372백만원이 2021 보고서 비교표에서 -58,898백만원으로 재작성됨(매출·영업손익은 같음).</t>
        </is>
      </c>
      <c r="BE167" s="41" t="inlineStr">
        <is>
          <t>2021-04-29 NAVER 1Q21 실적발표 자료: "라인-Z홀딩스 경영통합 관련 당기순이익 증가분 14.9조원이 반영", "AHD 및 라인 공동보유 투자주식 공정가치17.9조원에서 기존 순자산가치 및 법인세 등을 제외한 14.9조원이 현금유출입이 수반되지 않는 회계상 이익으로 인식"; 2021-01-28 NAVER 4Q20 실적발표 자료: 콘텐츠 부문을 '웹툰, 뮤직, V, SNOW등'으로 표기; SNOW 지분 이전·2023 유상감자를 다룬 NAVER·LY 어닝콜 언급은 찾지 못함</t>
        </is>
      </c>
      <c r="BF167" s="40" t="inlineStr">
        <is>
          <t>부분</t>
        </is>
      </c>
      <c r="BG167" s="40" t="inlineStr">
        <is>
          <t>2026-10-26</t>
        </is>
      </c>
    </row>
    <row r="168" ht="72" customHeight="1">
      <c r="A168" s="40" t="inlineStr">
        <is>
          <t>N061</t>
        </is>
      </c>
      <c r="B168" s="40" t="inlineStr">
        <is>
          <t>Naver</t>
        </is>
      </c>
      <c r="C168" s="40" t="inlineStr">
        <is>
          <t>2021-03-15</t>
        </is>
      </c>
      <c r="D168" s="41" t="inlineStr">
        <is>
          <t>Kream Corporation</t>
        </is>
      </c>
      <c r="E168" s="40" t="n">
        <v>169</v>
      </c>
      <c r="F168" s="40" t="inlineStr">
        <is>
          <t>False</t>
        </is>
      </c>
      <c r="G168" s="40" t="n"/>
      <c r="H168" s="40" t="inlineStr">
        <is>
          <t>MA⑦</t>
        </is>
      </c>
      <c r="I168" s="40" t="inlineStr">
        <is>
          <t>MA⑤</t>
        </is>
      </c>
      <c r="J168" s="40" t="inlineStr">
        <is>
          <t>변경</t>
        </is>
      </c>
      <c r="K168" s="40" t="inlineStr">
        <is>
          <t>해당 없음</t>
        </is>
      </c>
      <c r="L168" s="40" t="inlineStr">
        <is>
          <t>일치</t>
        </is>
      </c>
      <c r="M168" s="40" t="inlineStr">
        <is>
          <t>편입 후</t>
        </is>
      </c>
      <c r="N168" s="40" t="inlineStr">
        <is>
          <t>Closed</t>
        </is>
      </c>
      <c r="O168" s="42" t="n">
        <v>0.381</v>
      </c>
      <c r="P168" s="41" t="inlineStr">
        <is>
          <t>-</t>
        </is>
      </c>
      <c r="Q168" s="41" t="inlineStr">
        <is>
          <t>SNOW Corp.</t>
        </is>
      </c>
      <c r="R168" s="41" t="inlineStr">
        <is>
          <t>An unknown buyer acquired 10% stake in Kream Corporation from SNOW Corp. for approximately KRW 430 million on March 15, 2021. Buyer acquired 0.01 million shares at an offer per share of KRW 43178.</t>
        </is>
      </c>
      <c r="S168" s="41" t="inlineStr">
        <is>
          <t>Commerce &amp; Marketing</t>
        </is>
      </c>
      <c r="T168" s="41" t="inlineStr">
        <is>
          <t>E-commerce / Marketplace</t>
        </is>
      </c>
      <c r="U168" s="41" t="inlineStr">
        <is>
          <t>MA-5 매수자 미기재</t>
        </is>
      </c>
      <c r="V168" s="41" t="n"/>
      <c r="W168" s="41" t="inlineStr">
        <is>
          <t>MA⑦ 매수자 미기재</t>
        </is>
      </c>
      <c r="X168" s="41" t="n"/>
      <c r="Y168" s="40" t="inlineStr">
        <is>
          <t>False</t>
        </is>
      </c>
      <c r="Z168" s="41" t="inlineStr">
        <is>
          <t>MA⑤ 그룹의 지분 매각</t>
        </is>
      </c>
      <c r="AA168" s="41" t="inlineStr">
        <is>
          <t>편입 후 (매도자 스노우㈜는 NAVER 연결 종속회사, 대상 크림㈜는 2021-01-01 스노우에서 물적분할 설립된 스노우 100% 자회사. 크림 2021 감사보고서: '지배기업은 스노우 주식회사…최상위 지배기업은 네이버 주식회사', 접수번호 20220401003163)</t>
        </is>
      </c>
      <c r="AB168" s="41" t="inlineStr">
        <is>
          <t>완료 (2021-03-15, 공정거래법 공시상 변동일)</t>
        </is>
      </c>
      <c r="AC168" s="41" t="inlineStr">
        <is>
          <t>431,780,000원 (보통주 10,000주 × 주당 43,178원)</t>
        </is>
      </c>
      <c r="AD168" s="41" t="inlineStr">
        <is>
          <t>원자료와 일치 (원자료 0.381 = 431,780,000원 / 약 1,133원/달러)</t>
        </is>
      </c>
      <c r="AE168" s="41" t="inlineStr">
        <is>
          <t>2021-03-15</t>
        </is>
      </c>
      <c r="AF168" s="41" t="inlineStr">
        <is>
          <t>분류 수정: MA⑦ 매수자 미기재 → MA⑤ 그룹의 지분 매각. 근거: 크림㈜ '최대주주등의주식보유변동'(2021-03-15, 20210315000736)에서 스노우㈜(계열회사)가 보통주 10,000주(10.00%)를 처분해 100.00%→90.00%가 되고, 같은 주식이 '기타 소계(C)'(동일인·동일인관련자가 아닌 주주)로 넘어감. 매수자는 그룹 밖. 신주 발행이 아니라 그룹이 구주를 판 거래이며 대금 431,780,000원은 스노우로 유입. 스노우 2021 감사보고서의 관계기업(종속기업)투자처분이익 65,180천원 = 431,780천원 − 분할 순자산 장부가 10%(3,666,006천원×10%=366,601천원)와 일치해 이 매각의 처분이익으로 보임(추정: 금액 일치에 근거). 금액·상태는 원자료와 같음.</t>
        </is>
      </c>
      <c r="AG168" s="41" t="inlineStr">
        <is>
          <t>매수자 신원 미확인: 공시와 크림 감사보고서(2021~2025)는 모두 '기타'/'기타주주'로만 적음(2021말 10,000주 4.48%, 2022말 3.65%, 2024말 10,226주 3.34%, 2025말 10,197주 3.31%). 추정: 주당 43,178원은 분할 순자산(주당 약 36,660원)에 가깝고, 이틀 뒤 스노우 참여 유상증자 주당 700,000원·2주 뒤 RCPS 주당 544,500원보다 훨씬 낮아 경영진·임직원 등 내부자 대상 매각일 가능성이 있으나 문서로 확인하지 못함(웹 검색 2회, 크림·스노우 감사보고서 확인). 같은 묶음 N064(2021-07 SODA inc.)·N082(2023-12)·N084(2024-03)는 이 거래의 대상회사 크림이 매수자인 별개 거래로, 이 거래와 단계 관계는 없음. 거래 규모가 NAVER 연결 총자산의 0.0025%로 극히 작아 주가 이벤트 분석 의미는 거의 없음. 어닝콜 언급은 찾지 않음(예산).</t>
        </is>
      </c>
      <c r="AH168" s="41" t="inlineStr">
        <is>
          <t>미확인 (매수자 비공개: 크림㈜ 공정거래법 공시상 '기타 소계(C)', 즉 NAVER 동일인 관련자가 아닌 주주). 매도자: 스노우㈜(NAVER 연결 종속회사, 비상장)</t>
        </is>
      </c>
      <c r="AI168" s="41" t="inlineStr">
        <is>
          <t>미확인 (공정거래법 '최대주주등의주식보유변동' 공시에는 목적 기재란이 없고, 관련 보도자료·기사 미발견)</t>
        </is>
      </c>
      <c r="AJ168" s="41" t="inlineStr">
        <is>
          <t>미확인 (매수자 미상). 참고: 매도자 스노우㈜는 카메라·모바일 앱 개발사, 대상 크림㈜는 '스니커즈 거래 플랫폼 내 중개서비스 제공 및 어플리케이션 운영', 주된 영업수익은 수수료수익(크림 2021 감사보고서)</t>
        </is>
      </c>
      <c r="AK168" s="41" t="inlineStr">
        <is>
          <t>해당 없음 (그룹이 매도자인 거래, 매수자 미상)</t>
        </is>
      </c>
      <c r="AL168" s="41" t="inlineStr">
        <is>
          <t>매수자를 알 수 없어 판단 불가. NAVER 정점 기준으로 크림(한정판 리셀 중개 플랫폼)은 커머스 부문에 인접한 사업이며, 이 거래는 그룹이 대상회사 지분 10%를 외부에 넘긴 것으로 그룹의 사업 영역 변화는 없음.</t>
        </is>
      </c>
      <c r="AM168" s="41" t="inlineStr">
        <is>
          <t>미확인 (매수자 미상). 참고: 매도자 스노우㈜ 2020-12-31 별도 총자산 211,863,578,896원(스노우 2021 감사보고서 비교표시 전기)</t>
        </is>
      </c>
      <c r="AN168" s="41" t="inlineStr">
        <is>
          <t>NAVER 2020-12-31 연결 총자산 17,014,239백만원 (자본총계 8,255,132백만원)</t>
        </is>
      </c>
      <c r="AO168" s="41" t="inlineStr">
        <is>
          <t>계산: 431,780,000원 / NAVER 2020말 연결 총자산 17,014,239백만원 = 0.0025% (참고: 매도자 스노우 2020말 별도 총자산 대비 0.20%)</t>
        </is>
      </c>
      <c r="AP168" s="41" t="inlineStr">
        <is>
          <t>계산: 431,780,000원 / NAVER 2020말 연결 자본총계 8,255,132백만원 = 0.0052%</t>
        </is>
      </c>
      <c r="AQ168" s="41" t="inlineStr">
        <is>
          <t>계산: NAVER 2021-03-12 종가 380,500원 × 발행주식총수 164,263,395주(2020-12-31) = 62,502,221,797,500원(약 62.5조원)</t>
        </is>
      </c>
      <c r="AR168" s="41" t="inlineStr">
        <is>
          <t>매수자 미상이라 매도자 측 상장 지배회사 NAVER 기준. 총자산·자본: NAVER 2020 사업보고서 요약재무정보(연결, 20210316001214). 시가총액: Yahoo Finance 035420.KS 2021-03-12 종가(2018-10 액면분할 이후 분할 없음, 조정 불필요) × 같은 보고서 '주식의 총수' 발행주식 164,263,395주. 스노우 총자산: 스노우 2021 감사보고서(20220411002391) 재무상태표 전기.</t>
        </is>
      </c>
      <c r="AS168" s="41" t="inlineStr">
        <is>
          <t>KRX:035420</t>
        </is>
      </c>
      <c r="AT168" s="41" t="inlineStr">
        <is>
          <t>매수자 미상, 매도자 스노우㈜ 비상장이므로 상장 지배회사 NAVER. 대상회사 크림㈜는 비상장(종목코드 없음). 거래 규모가 시가총액의 0.0007%로 주가 반응 분석 실익은 거의 없음.</t>
        </is>
      </c>
      <c r="AU168" s="41" t="inlineStr">
        <is>
          <t>2021-03-15 크림㈜ 공정거래법 공시 '최대주주등의주식보유변동'(DART 20210315000736). 사전 보도 미발견.</t>
        </is>
      </c>
      <c r="AV168" s="41" t="inlineStr">
        <is>
          <t>2020: 스노우가 한정판 거래 플랫폼 크림(KREAM) 서비스 시작(아시아경제 2024-11-25); 2020-11-17: 스노우 이사회, 크림 사업부문 물적분할 결의(분할결정 공시 2020-11-20) — 목적 '해당 사업부문의 독립적이고 전문적인 의사결정이 가능한 지배구조 체계를 확립하여 경영 효율성을 제고'; 2021-01-01: 분할기일, 크림㈜ 설립(스노우 100%, 이전 자산 11,136,427천원·순자산 3,666,006천원, 보통주 100,000주); 2021-03-15: 스노우가 보통주 10,000주(10%)를 그룹 밖 '기타' 주주에게 431,780,000원에 매각(이 거래)</t>
        </is>
      </c>
      <c r="AW168" s="41" t="inlineStr">
        <is>
          <t>2021-03-16: 주주배정 유상증자 결정(보통주 31,746주, 주당 700,000원, 운영자금 222.2억원) — 스노우만 28,571주 199.997억원 납입(2021-03-18 변동일), 스노우 92.22%·기타 7.78%; 2021-03-30: 상환전환우선주 36,734주 주당 544,500원 약 200.0억원 발행(시리즈A, 알토스벤처스·소프트뱅크벤처스 등), 의결권 기준 스노우 71.73%; 2021-07: 크림, SODA inc.(일본 스니커덩크) 지분 취득(N064); 2021-10: 상환전환우선주 120,000백만원 발행, 2021-10-13 Altos Korea Opportunity Fund 4 등과 주주간 협약; 2021-12-31: 스노우 53.13%, 기타 10,000주 4.48%; 2022-11: 유상증자에 NAVER 직접 참여(2022말 NAVER 14,877주 5.43%, 스노우 43.31%, 기타 3.65%); 2023-12: SODA 추가 취득(N082); 2024-03: SODA 관련 거래(N084); 2024-07: 미래에셋캐피탈 CB 140억원, 기업가치 1.2조원 평가(아시아경제); 2024-12-31: 스노우 38.82%, NAVER 4.87%, 기타주주 10,226주 3.34%; 2025-12-31: 스노우 38.48%, NAVER 4.83%, 기타주주 10,197주 3.31%; 2026-09-21: NAVER 유상증자 참여 보통주 38,681주, 129,999,182천원(주당 3,361천원) → NAVER 직접 15.44%, 동일인측 합계 49.64%</t>
        </is>
      </c>
      <c r="AX168" s="41" t="inlineStr">
        <is>
          <t>확인 안 됨 (스노우 별도 감사보고서 2021(20220411002391)·2024(20250407000271)에서 크림 투자주식 장부금액 23,299,106천원 유지, 크림 관련 손상 기재 없음. 2022·2023·2025 스노우 보고서와 NAVER 연결 주석은 미확인)</t>
        </is>
      </c>
      <c r="AY168" s="41" t="inlineStr">
        <is>
          <t>그룹의 지분 매각(MA⑤)이라 매수자 쪽 손상을 따지지 않음</t>
        </is>
      </c>
      <c r="AZ168" s="41" t="inlineStr">
        <is>
          <t>해당 없음 (크림㈜는 2021-01-01 물적분할 신설법인으로 직전 회계연도 법인 실적 없음. 분할 전 스노우 내 크림 사업부문 매출은 별도로 공시된 것을 찾지 못함)</t>
        </is>
      </c>
      <c r="BA168" s="41" t="inlineStr">
        <is>
          <t>2021: 32.8억원 (3,284,943,182원); 2022: 459.6억원 (45,958,158,464원); 2023: 1,222.2억원 (122,222,477,388원); 2024: 1,775.6억원 (177,556,301,172원); 2025: 2,025.3억원 (202,534,732,721원)</t>
        </is>
      </c>
      <c r="BB168" s="41" t="inlineStr">
        <is>
          <t>해당 없음 (2021-01-01 신설법인, 직전 연도 법인 실적 없음)</t>
        </is>
      </c>
      <c r="BC168" s="41" t="inlineStr">
        <is>
          <t>2021: -595.5억원 (-59,549,118,226원); 2022: -860.6억원 (-86,060,851,519원); 2023: -408.0억원 (-40,800,149,876원); 2024: -88.8억원 (-8,881,325,003원); 2025: -81.0억원 (-8,103,883,146원)</t>
        </is>
      </c>
      <c r="BD168" s="41" t="inlineStr">
        <is>
          <t>크림㈜ 별도재무제표 영업수익·영업손실(K-IFRS, 12월 결산). 감사보고서 2021(삼일, 20220401003163), 2022(한영, 20230410000641), 2023(한영, 20240329001064), 2024(한영, 20250409000271), 2025(삼정, 20260410000429). 2021은 거래 연도(거래 2021-03). 참고: 바이라인네트워크(2026-04-10)는 2025 '합산 매출 3975억원'(연결 자회사 SODA 매출 1,904억원 포함 추정)과 별도 매출 2,025억원·영업손실 81억원을 보도해 별도 수치와 일치.</t>
        </is>
      </c>
      <c r="BE168" s="41" t="inlineStr">
        <is>
          <t>미확인 (NAVER IR 자료·어닝콜에서 이 10% 매각이나 크림 관련 언급은 찾지 않음. 매각 규모가 4.3억원이라 언급 가능성 낮음)</t>
        </is>
      </c>
      <c r="BF168" s="40" t="inlineStr">
        <is>
          <t>부분</t>
        </is>
      </c>
      <c r="BG168" s="40" t="inlineStr">
        <is>
          <t>2026-10-26</t>
        </is>
      </c>
    </row>
    <row r="169" ht="72" customHeight="1">
      <c r="A169" s="40" t="inlineStr">
        <is>
          <t>N062</t>
        </is>
      </c>
      <c r="B169" s="40" t="inlineStr">
        <is>
          <t>Naver</t>
        </is>
      </c>
      <c r="C169" s="40" t="inlineStr">
        <is>
          <t>2021-06-14</t>
        </is>
      </c>
      <c r="D169" s="41" t="inlineStr">
        <is>
          <t>UJU Electronics Co. Ltd (KOSDAQ:A065680)</t>
        </is>
      </c>
      <c r="E169" s="40" t="n">
        <v>3</v>
      </c>
      <c r="F169" s="40" t="inlineStr">
        <is>
          <t>True</t>
        </is>
      </c>
      <c r="G169" s="40" t="n"/>
      <c r="H169" s="40" t="inlineStr">
        <is>
          <t>MA②</t>
        </is>
      </c>
      <c r="I169" s="40" t="inlineStr">
        <is>
          <t>MA②</t>
        </is>
      </c>
      <c r="J169" s="40" t="inlineStr">
        <is>
          <t>같음</t>
        </is>
      </c>
      <c r="K169" s="40" t="inlineStr">
        <is>
          <t>있음</t>
        </is>
      </c>
      <c r="L169" s="40" t="inlineStr">
        <is>
          <t>불일치</t>
        </is>
      </c>
      <c r="M169" s="40" t="inlineStr">
        <is>
          <t>지분법 합작 계열</t>
        </is>
      </c>
      <c r="N169" s="40" t="inlineStr">
        <is>
          <t>Announced</t>
        </is>
      </c>
      <c r="O169" s="42" t="n">
        <v>1579</v>
      </c>
      <c r="P169" s="41" t="inlineStr">
        <is>
          <t>LINE GAMES Corporation</t>
        </is>
      </c>
      <c r="Q169" s="41" t="inlineStr">
        <is>
          <t>-</t>
        </is>
      </c>
      <c r="R169" s="41" t="inlineStr">
        <is>
          <t>LINE GAMES Corporation agreed to acquire additional 3% stake in UJU Electronics Co. Ltd (KOSDAQ:A065680) for KRW 21.6 billion on June 7, 2021. Board of Directors of LINE GAMES approved the transaction. Transaction is expected to close on June 8, 2021.</t>
        </is>
      </c>
      <c r="S169" s="41" t="inlineStr">
        <is>
          <t>Technology &amp; Infrastructure</t>
        </is>
      </c>
      <c r="T169" s="41" t="inlineStr">
        <is>
          <t>AI / Robotics</t>
        </is>
      </c>
      <c r="U169" s="41" t="inlineStr">
        <is>
          <t>MA-1 그룹이 매수자</t>
        </is>
      </c>
      <c r="V169" s="41" t="inlineStr">
        <is>
          <t>추가지분</t>
        </is>
      </c>
      <c r="W169" s="41" t="inlineStr">
        <is>
          <t>MA② 기존 지분 확대</t>
        </is>
      </c>
      <c r="X169" s="41" t="n"/>
      <c r="Y169" s="40" t="inlineStr">
        <is>
          <t>True</t>
        </is>
      </c>
      <c r="Z169" s="41" t="inlineStr">
        <is>
          <t>MA② 기존 지분 확대</t>
        </is>
      </c>
      <c r="AA169" s="41" t="inlineStr">
        <is>
          <t>지분법 합작 계열 (거래일 2021-06-08은 LINE–Z홀딩스 경영통합 완료(2021-03-01) 뒤다. 라인게임즈의 최대주주는 LINE Split Preparation Corporation(2020년말 40.95%)에서 이름을 바꾼 신 LINE Corporation(2021년말 35.65%, Z홀딩스[현 LY] 계열)이고, 신 LINE은 라인게임즈를 지배하지 않는 최대주주(지분법)다. 그 위의 A홀딩스(구 LINE)는 NAVER가 지분법으로 처리하는 관계기업이며 연결하지 않는다(NAVER 2021 사업보고서: 'A Holdings(구, LINE)' 관계기업, 라인게임즈는 '전기말 매각예정자산으로 분류되었으며 당기 중 경영통합이 완료됨에 따라 처분'). 즉 NAVER→A홀딩스(지분법)→LY(연결)→신 LINE→라인게임즈(지분법)의 계열로, LY의 자회사도 아닌 한 단계 더 먼 관계다. 공정거래법상으로는 계속 기업집단 '네이버' 소속회사로 공시)</t>
        </is>
      </c>
      <c r="AB169" s="41" t="inlineStr">
        <is>
          <t>완료 (2021-06-08)</t>
        </is>
      </c>
      <c r="AC169" s="41" t="inlineStr">
        <is>
          <t>21,687,737,108원 (㈜우주 보통주 328,146주 = 31.20%, 주당 약 66,092원; '현금지급액과 교환되는 당사의 자기주식의 가치를 합한 금액' — 우주 주요 주주의 풋옵션 행사에 따라 라인게임즈 자기주식 7,391주를 교부하고 나머지는 현금 지급, 현금·주식 구분액은 공시되지 않음)</t>
        </is>
      </c>
      <c r="AD169" s="41" t="inlineStr">
        <is>
          <t>원자료 오류: USD 19.54백만 (21,687,737,108원 ÷ 1,109.68원/달러[Yahoo Finance KRW=X 2021-06-07 종가]); 원자료 1,579.0은 약 81배 과대</t>
        </is>
      </c>
      <c r="AE169" s="41" t="inlineStr">
        <is>
          <t>2021-06-07</t>
        </is>
      </c>
      <c r="AF169" s="41" t="inlineStr">
        <is>
          <t>대상회사·지분·금액·상태 수정, 분류는 기준 분류(MA② 기존 지분 확대) 유지. ① 대상회사: 원자료의 'UJU Electronics Co. Ltd (KOSDAQ:A065680)'(우주일렉트로닉스, 커넥터 제조사)는 동명 오인이다. 라인게임즈 2021-06-14 공시의 발행회사는 '㈜우주(대한민국) | 대표이사 최동조 | 자본금 525,957,000원 | 회사와의 관계 자회사 | 발행주식총수 1,051,914주 | 주요사업 게임 소프트웨어 개발 및 공급업'으로, 라인게임즈 비상장 자회사인 게임 개발사 ㈜우주(Oozoo Inc., DART 01246919, '엑소스 히어로즈' 개발)다. 우주일렉트로닉스 DART 공시는 2021-05~07에 분기보고서 1건뿐이고 2021 반기보고서상 최대주주 노영백 21.25%로 변동이 없어 라인게임즈와 무관함을 확인. ② 지분: 원자료 '추가 3%' → 328,146주 31.20%(68.80%→100%; '3%'는 31%의 잘림으로 보임). ③ 금액: 원자료 USD 1,579.0백만(value_flag) → 21,687,737,108원 = USD 19.54백만. 설명란의 KRW 21.6 billion은 공시와 일치. ④ 상태: Announced → 완료(취득예정일 2021-06-08; 라인게임즈 2021 연결감사보고서 우주 100%, 자기주식 주석 '종속회사인 주식회사 우주의 풋옵션 행사에 따른 자기주식 7,391주를 교부'). ⑤ 분류: 라인게임즈 그룹은 2018-02-28 넥스트플로어의 우주 증자 참여로 53.49%·지배력을 얻었고 2019년말 68.80%였으므로 이미 지배하던 회사의 잔여 지분 매입이다</t>
        </is>
      </c>
      <c r="AG169" s="41" t="inlineStr">
        <is>
          <t>[원자료 오류] 대상회사 오인(우주일렉트로닉스 KOSDAQ 065680 → 비상장 ㈜우주), 지분율(3%→31.20%), 금액(USD 1,579.0백만→19.54백만), 상태(Announced→완료). 이 행은 원자료 금액 순위 3위(top50)로 잡혀 있으나 실제 규모는 약 USD 20백만이므로 상위 거래 분석에서 빼거나 금액을 바꿔야 한다. 원자료 이벤트 종목(KOSDAQ:065680)으로 주가 분석을 하면 무관한 회사를 보게 된다. [거래 성격] 2018 지배력 획득 때 우주 주요 주주(대표 최동조 등)에게 부여한 풋옵션(라인게임즈 2018~2020 연결감사보고서 '비지배지분부채 … 주식회사 우주 등의 지분 취득시 약정한 주요 주주들의 보유 지분 매각 권리(Put option)')이 '엑소스 히어로즈' 흥행(2020 순이익 9,019백만원) 뒤 행사된 것으로, 인수가는 2018 증자 단가(8,450원)의 약 7.8배(계산: 66,092 ÷ 8,450)다. 100% 환산 가치는 약 695억원(계산: 21,687,737,108 ÷ 31.20%)으로 2020 순이익의 약 7.7배. 같은 날 라인게임즈는 LGM INVESTMENT LTD.에 상환전환우선주 9,500주(14,189,618,000원)를 제3자배정했으나 이 거래와의 관계는 공시에 없음. [공시 불일치] 같은 날 '비유동자산 취득결정'의 '최근 사업연도말 자산총액 211,677,852,009원(2020년도 말 기준)'은 실제로는 라인게임즈 별도 2019년말 값이고 2020년말 별도 자산총계는 176,493,433,555원(라인게임즈 2020 감사보고서). [이후] 인수 6개월 뒤 2021년말 우주 영업권 잔액 전액 손상, 2022-05 '엑소스 히어로즈' 서비스를 너디스타로 넘김, 2023-05-01 라인게임즈에 흡수합병. [조사 한계] 우주 자체 감사보고서 없음(외부감사 비대상), 영업이익 미공시, 2019년 53.49→68.80% 증가 경위 공시 미확인. 검토 단계 추가 확인: DART 우주(01246919) 제출 공시는 2018-02~03의 3건(유상증자결정·특수관계인의유상증자참여·최대주주등의주식보유변동)뿐이고, 같은 계열 제로게임즈(N052)가 낸 공정거래법 '대규모기업집단현황공시'(손익현황에 영업이익 수록)가 우주에는 없다. 웹 검색(우주·엑소스 히어로즈 영업이익)에서도 영업이익 수치는 나오지 않았다. 라인게임즈 2019 감사보고서에서도 2019년 지분 증가의 경위(증자·출자전환 등)는 찾지 못했다.</t>
        </is>
      </c>
      <c r="AH169" s="41" t="inlineStr">
        <is>
          <t>라인게임즈㈜ (DART 00984119; 비상장; 지배주주 없음 — 최대주주 신 LINE Corporation[LY 계열, 2021년말 35.65%]의 지분법 관계기업)</t>
        </is>
      </c>
      <c r="AI169" s="41" t="inlineStr">
        <is>
          <t>"개발력 확보 및 시너지 창출" (DART 공정거래법 공시 '타법인 주식 및 출자증권 취득결정'·'비유동자산 취득결정', 2021-06-14)</t>
        </is>
      </c>
      <c r="AJ169" s="41" t="inlineStr">
        <is>
          <t>라인게임즈: 게임 소프트웨어 개발 및 퍼블리싱 단일 부문. 2020 연결 영업수익 73,609백만원(게임수익 70,602백만원, 국내 73,042백만원), 영업손실 36,788백만원, 당기순손실 68,134백만원(라인게임즈 2020 연결감사보고서)</t>
        </is>
      </c>
      <c r="AK169" s="41" t="inlineStr">
        <is>
          <t>핵심</t>
        </is>
      </c>
      <c r="AL169" s="41" t="inlineStr">
        <is>
          <t>우주는 라인게임즈가 퍼블리싱하는 모바일 수집형 RPG '엑소스 히어로즈'의 개발사(디지털데일리 2020-02-03, MTN 2022-05-19)로 인수 주체의 주력인 게임 개발·퍼블리싱과 같은 영역이다. 최대주주 계열 LY(검색·포털·메신저·커머스) 기준으로는 인접, 그룹 정점 NAVER 기준으로는 비핵심이며 NAVER는 지분법 두 단계를 거쳐서만 관여한다.</t>
        </is>
      </c>
      <c r="AM169" s="41" t="inlineStr">
        <is>
          <t>176,493,433,555원 (라인게임즈 별도, 2020-12-31; 라인게임즈 2020 감사보고서). 공시('비유동자산 취득결정')는 '최근 사업연도말 자산총액' 211,677,852,009원을 적었으나 이는 2019년말 별도 값. 참고: 2020-12-31 연결 자산총계 172,674,005,047원</t>
        </is>
      </c>
      <c r="AN169" s="41" t="inlineStr">
        <is>
          <t>해당 없음 (상장 지배회사 없음: 라인게임즈의 최대주주 신 LINE은 지배하지 않는 지분법 관계이고, 그 상위 LY Corporation[TSE:4689]도 라인게임즈를 연결하지 않음). 참고: NAVER 연결 총자산 17,014,239백만원(2020-12-31, LINE 매각예정자산 포함; NAVER 2020 사업보고서)</t>
        </is>
      </c>
      <c r="AO169" s="41" t="inlineStr">
        <is>
          <t>10.25 (공시값: '비유동자산 취득결정'의 자산총액 대비 — 분모가 2019년말 값으로 보임) / 계산: 12.29 (21,687,737,108원 ÷ 라인게임즈 별도 자산총계 176,493,433,555원, 2020-12-31) / 참고 NAVER 기준 0.13 (÷ 17,014,239백만원)</t>
        </is>
      </c>
      <c r="AP169" s="41" t="inlineStr">
        <is>
          <t>16.79</t>
        </is>
      </c>
      <c r="AQ169" s="41" t="inlineStr">
        <is>
          <t>해당 없음 (라인게임즈 비상장, 상장 지배회사 없음). 참고 계산: NAVER 58,642,032,015,000원 (발표[이사회] 직전 거래일 2021-06-04 종가 357,000원[Yahoo Finance 035420.KS] × 발행주식 164,263,395주[2021-06-30, NAVER 반기보고서])</t>
        </is>
      </c>
      <c r="AR169" s="41" t="inlineStr">
        <is>
          <t>인수 주체: 라인게임즈 2020 (별도·연결) 감사보고서(2020-12-31). 공시 자기자본대비 16.79%는 2020년말 별도 자본총계 129,170,053,002원 기준(감사보고서와 일치), 공시 자산총액대비 10.25%는 2019년말 자산을 분모로 쓴 것으로 보여 2020년말 기준 재계산값을 함께 적었다. 상장 지배회사가 없어 NAVER 값은 참고. 거래금액은 NAVER 시가총액의 0.04%. 환율: Yahoo Finance KRW=X 2021-06-07 종가 1,109.68원.</t>
        </is>
      </c>
      <c r="AS169" s="41" t="inlineStr">
        <is>
          <t>해당 없음</t>
        </is>
      </c>
      <c r="AT169" s="41" t="inlineStr">
        <is>
          <t>인수 주체 라인게임즈는 비상장이고 지배회사가 없다. 대상 ㈜우주도 비상장(원자료의 KOSDAQ:065680 우주일렉트로닉스는 무관한 동명 회사이므로 쓰면 안 됨). 대안으로 볼 수 있는 상장사는 라인게임즈 최대주주의 모회사 LY Corporation(당시 Z Holdings, TSE:4689)과 그 상위 A홀딩스를 지분법으로 둔 NAVER(KRX:035420)이나, 지배 관계가 없고 금액이 NAVER 시가총액의 0.04%라 주가 반응을 이 거래에 귀속할 수 없다.</t>
        </is>
      </c>
      <c r="AU169" s="41" t="inlineStr">
        <is>
          <t>2021-06-14 DART 공정거래법 공시 3건(라인게임즈 '타법인 주식 및 출자증권 취득결정' 20210614000286, '비유동자산 취득결정' 20210614000287, 같은 날 '유상증자 결정' 20210614000288; 이사회 2021-06-07, 취득 2021-06-08 — 공시가 거래 종결 6일 뒤). 보도는 찾지 못함</t>
        </is>
      </c>
      <c r="AV169" s="41" t="inlineStr">
        <is>
          <t>2016: 넥스트플로어가 우주 지분 취득(2016년말 37.88%, 장부금액 1,511,064천원; 2016년 현금출자 722,475천원·대여 555,000천원 — 넥스트플로어 2017 감사보고서 전기); 2017: 넥스트플로어 추가 출자 1,022,450천원·대여 1,100,000천원 → 2017년말 44.53%(장부금액 2,401,781천원); 2017-07-24: 넥스트플로어가 LINE의 라인게임즈에 51% 인수되면서 우주는 LINE·NAVER의 지분법 관계기업(LINE 20-F 2017 'Oozoo Inc. … 44.5%'); 2017: 우주 매출 240,675천원, 순손실 3,523,145천원, 자본 -2,075,854천원; 2018-02-28: 넥스트플로어가 우주 제3자배정 신주 135,500주(주당 8,450원, 1,144,975,000원) 인수 → 53.49%(2018-03-01 변동), 종속회사 편입(라인게임즈 연결 영업권 4,183,665천원; 주요 주주에게 풋옵션 부여, 비지배지분부채 계상); 2018: 매출 18백만원·순손실 4,199백만원; 2018-11-26: 라인게임즈가 LINE의 지분법 관계기업으로 바뀌며 우주도 NAVER 연결에서 빠짐; 2019년말: 라인게임즈 지분 68.80%; 2019-11: '엑소스 히어로즈' 국내 출시, 구글플레이 매출 4위까지 상승(디지털데일리 2020-02-03); 2019: 매출 2,337백만원·순손실 3,304백만원; 2020-05-28: 글로벌 출시 하루 만에 일본 양대 마켓 인기 1위(아이뉴스24 2020-05-29); 2020: 매출 16,724백만원·순이익 9,019백만원으로 흑자 전환, 연결 영업권 2,216,395천원 손상; 2021-03-01: LINE–Z홀딩스 경영통합으로 라인게임즈 최대주주가 LY 계열 신 LINE으로 바뀜; 2021-06-07: 라인게임즈 이사회 잔여 지분 취득 결의</t>
        </is>
      </c>
      <c r="AW169" s="41" t="inlineStr">
        <is>
          <t>2021-06-08: 우주 잔여 31.20% 취득으로 100%(풋옵션 행사, 라인게임즈 자기주식 7,391주 교부); 2021-06-14: 공시; 2021: 우주 매출 6,029,013천원, 순손실 864,273천원, 연결 영업권 잔액 1,967,270천원 전액 손상, 별도 투자주식 장부금액 0; 2022-05: '엑소스 히어로즈' 서비스를 라인게임즈 출신이 세운 너디스타로 이관(MTN 2022-05-19); 2022-06-22: 라인게임즈, 너디스타와 '엑소스 히어로즈' IP를 활용한 NFT 프로젝트 착수 발표(데일리안 2022-06-22); 2022: 매출 333,073천원, 순손실 1,440,845천원, 자산 98,556천원; 2023-03-16: 라인게임즈 이사회 흡수합병 결의(목적 '사업운영 효율성 제고 및 사업 성장동력 확보'); 2023-05-01: 합병기일 → 법인 소멸(라인게임즈 2023 연결감사보고서 종속기업 목록에서 제외)</t>
        </is>
      </c>
      <c r="AX169" s="41" t="inlineStr">
        <is>
          <t>있음 (연결 영업권: 2018 사업결합으로 생긴 우주 현금창출단위 영업권 4,183,665천원 중 2020년 2,216,395천원, 이 거래 뒤인 2021년 남은 1,967,270천원을 손상해 전액 상각 — 2021년 현금창출단위 장부금액 4,709,434천원, 회수가능가액 '-'로 표기, 라인게임즈 2020·2021 연결감사보고서 영업권 손상 표. 별도: 우주 투자주식 2020년말 5,870,658천원 → 2021년말 0, 2021 감사보고서 '일부 종속기업 … 손상차손' 총 42,646,832천원에 포함). 그룹 정점 참고: NAVER는 2020년 라인게임즈 관계기업투자 77,339,103천원 손상 후 2021-03 경영통합으로 처분</t>
        </is>
      </c>
      <c r="AY169" s="41" t="inlineStr">
        <is>
          <t>수집·검토 기록에 인수 뒤 손상이 적혀 있음</t>
        </is>
      </c>
      <c r="AZ169" s="41" t="inlineStr">
        <is>
          <t>2019: 2,337백만원; 2020: 16,724백만원</t>
        </is>
      </c>
      <c r="BA169" s="41" t="inlineStr">
        <is>
          <t>2021: 6,029,013천원; 2022: 333,073천원; 최근 2022 (2023-05-01 라인게임즈에 합병돼 소멸)</t>
        </is>
      </c>
      <c r="BB169" s="41" t="inlineStr">
        <is>
          <t>미확인 (영업이익 공시 없음). 참고 당기순손익 2019: -3,304백만원; 2020: 9,019백만원</t>
        </is>
      </c>
      <c r="BC169" s="41" t="inlineStr">
        <is>
          <t>미확인 (영업이익 공시 없음). 참고 당기순손익 2021: -864,273천원; 2022: -1,440,845천원</t>
        </is>
      </c>
      <c r="BD169" s="41" t="inlineStr">
        <is>
          <t>㈜우주 자체 감사보고서는 DART에 없다. 2018~2020은 라인게임즈 2021-06-14 취득결정 공시 '발행회사의 요약 재무상황'(백만원)과 라인게임즈 연결감사보고서 '주요 종속기업의 요약 재무정보'(우주 별도 기준, K-IFRS, 12월 결산, 천원 — 두 출처 수치 일치), 2021~2022는 연결감사보고서 요약재무정보를 썼다. 영업수익·당기순손익만 공시된다. 합병(2023-05-01) 뒤 사업은 라인게임즈 본체에 흡수돼 분리 실적이 없다.</t>
        </is>
      </c>
      <c r="BE169" s="41" t="inlineStr">
        <is>
          <t>라인게임즈는 비상장이라 IR·어닝콜이 없고, LY·NAVER IR에서 우주 언급은 찾지 못함. 관련 회사 발언: 2020-05-29 라인게임즈 발표 '엑소스 히어로즈' 글로벌 출시 하루 만에 일본 양대 마켓 인기 1위(아이뉴스24); 2022-05-19 라인게임즈 측 "본사에서 진행하는 내부 개발 프로젝트가 많지 않아" 인력을 자회사로 옮기려 했다는 설명(MTN, 경영효율화 기사)</t>
        </is>
      </c>
      <c r="BF169" s="40" t="inlineStr">
        <is>
          <t>부분</t>
        </is>
      </c>
      <c r="BG169" s="40" t="inlineStr">
        <is>
          <t>2026-10-26</t>
        </is>
      </c>
    </row>
    <row r="170" ht="72" customHeight="1">
      <c r="A170" s="40" t="inlineStr">
        <is>
          <t>N063</t>
        </is>
      </c>
      <c r="B170" s="40" t="inlineStr">
        <is>
          <t>Naver</t>
        </is>
      </c>
      <c r="C170" s="40" t="inlineStr">
        <is>
          <t>2021-06-16</t>
        </is>
      </c>
      <c r="D170" s="41" t="inlineStr">
        <is>
          <t>GrayLab</t>
        </is>
      </c>
      <c r="E170" s="40" t="n">
        <v>158</v>
      </c>
      <c r="F170" s="40" t="inlineStr">
        <is>
          <t>False</t>
        </is>
      </c>
      <c r="G170" s="40" t="n"/>
      <c r="H170" s="40" t="inlineStr">
        <is>
          <t>MA②</t>
        </is>
      </c>
      <c r="I170" s="40" t="inlineStr">
        <is>
          <t>MA②</t>
        </is>
      </c>
      <c r="J170" s="40" t="inlineStr">
        <is>
          <t>같음</t>
        </is>
      </c>
      <c r="K170" s="40" t="inlineStr">
        <is>
          <t>없음 (확인)</t>
        </is>
      </c>
      <c r="L170" s="40" t="inlineStr">
        <is>
          <t>일치</t>
        </is>
      </c>
      <c r="M170" s="40" t="inlineStr">
        <is>
          <t>지분법 합작 계열</t>
        </is>
      </c>
      <c r="N170" s="40" t="inlineStr">
        <is>
          <t>Announced</t>
        </is>
      </c>
      <c r="O170" s="42" t="n">
        <v>0.908</v>
      </c>
      <c r="P170" s="41" t="inlineStr">
        <is>
          <t>LINE Plus Corporation</t>
        </is>
      </c>
      <c r="Q170" s="41" t="inlineStr">
        <is>
          <t>-</t>
        </is>
      </c>
      <c r="R170" s="41" t="inlineStr">
        <is>
          <t>LINE Plus Corporation agreed to acquire additional 18.5% stake in GrayLab from Lee, Seung-jin and others for KRW 1 billion on June 14, 2021. In the acquisition, LINE Plus Corporation will acquire 611 shares from Lee, Seung-jin for KRW 249.3 million at a price of KRW 0.408 million per share.</t>
        </is>
      </c>
      <c r="S170" s="41" t="inlineStr">
        <is>
          <t>Technology &amp; Infrastructure</t>
        </is>
      </c>
      <c r="T170" s="41" t="inlineStr">
        <is>
          <t>Digital Infrastructure</t>
        </is>
      </c>
      <c r="U170" s="41" t="inlineStr">
        <is>
          <t>MA-1 그룹이 매수자</t>
        </is>
      </c>
      <c r="V170" s="41" t="inlineStr">
        <is>
          <t>추가지분</t>
        </is>
      </c>
      <c r="W170" s="41" t="inlineStr">
        <is>
          <t>MA② 기존 지분 확대</t>
        </is>
      </c>
      <c r="X170" s="41" t="n"/>
      <c r="Y170" s="40" t="inlineStr">
        <is>
          <t>False</t>
        </is>
      </c>
      <c r="Z170" s="41" t="inlineStr">
        <is>
          <t>MA② 기존 지분 확대</t>
        </is>
      </c>
      <c r="AA170" s="41" t="inlineStr">
        <is>
          <t>지분법 합작 계열 (거래일 2021-06-14은 LINE–Z홀딩스 경영통합 완료(2021-03-01) 뒤다. 라인플러스 FY2021.03 감사보고서: '지배기업(지분율 100%)은 LINE Corporation(구, LINE Split Preparation Corporation)이며, 최상위 지배기업은 SoftBank Group Corp.'. NAVER 2021 사업보고서는 그레이해쉬를 '소프트뱅크와의 경영통합에 따라 ... 연결대상에서 제외'된 회사로 기재하며 A홀딩스를 지분법으로 처리)</t>
        </is>
      </c>
      <c r="AB170" s="41" t="inlineStr">
        <is>
          <t>완료 (2021-06-14, 주식 변동일)</t>
        </is>
      </c>
      <c r="AC170" s="41" t="inlineStr">
        <is>
          <t>1,015,920,000원 (2,490주 × 주당 408,000원: 이승진 611주 249,288,000원 + 기타 주주 1,879주)</t>
        </is>
      </c>
      <c r="AD170" s="41" t="inlineStr">
        <is>
          <t>원자료와 일치 (0.908백만 달러는 환율 약 1,119원/달러에 해당해 2021-06 환율 수준과 부합)</t>
        </is>
      </c>
      <c r="AE170" s="41" t="inlineStr">
        <is>
          <t>2021-06-16</t>
        </is>
      </c>
      <c r="AF170" s="41" t="inlineStr">
        <is>
          <t>분류 유지, 상태 수정: 원자료 status=Announced이나 공정위 공시상 2021-06-14에 주식 변동이 끝났으므로 '완료'로 고쳤다. 18.48%(원자료 18.5%)와 금액은 공시와 일치한다. 원자료 설명란은 이승진 611주만 적었지만, 실제로는 이승진 611주와 기타 주주 1,879주를 합한 2,490주를 취득했다(76.99%→95.47%). 2018년 40% 취득 때부터 종속기업이었으므로 MA② 기존 지분 확대가 맞다. 대상 'GrayLab'은 DART 법인명 ㈜그레이해쉬다.</t>
        </is>
      </c>
      <c r="AG170" s="41" t="inlineStr">
        <is>
          <t>N054와 같은 잔여지분 분할 매입 계약의 4차분이다(N054는 2020-06-12, 58.51%→76.99%). 전체 단계: 2018 40%(종속기업 편입) → 2019-06 58.51% → 2020-06 76.99%(N054) → 2021-06 95.47%(N063) → 2022-01 100% → 2022-03 라인플러스에 흡수합병. 매입 의무는 2018~2020 감사보고서에 미지급금으로 이미 인식돼 있었고, 투자주식 장부가액은 2021-03-31에 이미 0원이었다. 따라서 이 거래는 새로운 투자 판단이라기보다 약정된 대금 지급이다. 그레이해쉬는 외부감사 비대상이고 2021-04 이후 개별 실적 공시가 없다. 어닝콜·IR 언급은 찾지 못했다.</t>
        </is>
      </c>
      <c r="AH170" s="41" t="inlineStr">
        <is>
          <t>라인플러스㈜(LINE Corporation[구 LINE Split Preparation] 100% 자회사, Z홀딩스[현 LY Corporation] 연결 종속, 최상위 지배기업 SoftBank Group; NAVER는 A홀딩스를 통해 지분법으로 간접 보유; 비상장)</t>
        </is>
      </c>
      <c r="AI170" s="41" t="inlineStr">
        <is>
          <t>미확인 (이 단계에 대한 발표 목적 문구 없음; 공정위 공시는 지분 변동만 기재). 참고: 2018 최초 인수 시 "LINE の各種サービス向けのセキュリティソリューションを開発・最適化する任を負う" (언론 보도, THE BRIDGE 2018-12)</t>
        </is>
      </c>
      <c r="AJ170" s="41" t="inlineStr">
        <is>
          <t>LINE 메신저 기반 모바일 서비스의 글로벌 개발·운영 (라인플러스 감사보고서: '포털 및 기타 인터넷 정보매개 서비스 등 모바일 서비스 사업을 영위할 목적으로 2013년 2월 28일에 설립')</t>
        </is>
      </c>
      <c r="AK170" s="41" t="inlineStr">
        <is>
          <t>인접</t>
        </is>
      </c>
      <c r="AL170" s="41" t="inlineStr">
        <is>
          <t>그레이해쉬는 보안 연구·자문 회사로, 인수 후 LINE 서비스(메신저·핀테크·블록체인 등)의 보안 솔루션을 개발하는 내부 보안 조직 역할을 했다. 같은 가치사슬의 지원 기능이므로 인접이다. NAVER 기준으로도 자사 플랫폼의 보안 역량을 내재화한 인접 영역이다.</t>
        </is>
      </c>
      <c r="AM170" s="41" t="inlineStr">
        <is>
          <t>691,280,782,315원 (라인플러스 별도, 2021-03-31; 라인플러스 FY2021.03 감사보고서)</t>
        </is>
      </c>
      <c r="AN170" s="41" t="inlineStr">
        <is>
          <t>Z홀딩스 연결 資産合計 6,696,680百万円 (2021-03-31, IFRS; 2021年3月期 決算短信). 참고: NAVER 연결 총자산 17,014,239백만원(2020-12-31, LINE 매각예정자산 포함; NAVER 2020 사업보고서)</t>
        </is>
      </c>
      <c r="AO170" s="41" t="inlineStr">
        <is>
          <t>계산: 0.15 (1,015,920,000원 / 라인플러스 별도 총자산 691,280,782,315원, 2021-03-31)</t>
        </is>
      </c>
      <c r="AP170" s="41" t="inlineStr">
        <is>
          <t>계산: 0.24 (1,015,920,000원 / 라인플러스 별도 자본총계 431,643,385,023원, 2021-03-31)</t>
        </is>
      </c>
      <c r="AQ170" s="41" t="inlineStr">
        <is>
          <t>계산: 3,985,887,421,875円 (Z홀딩스 2021-06-15 종가 524.8円 × 자기주식 제외 주식수 7,595,059,874주 = 발행 7,655,201,395 − 자기 60,141,521, 2021-03-31). 참고: NAVER 63,569,933,865,000원(2021-06-15 종가 387,000원 × 164,263,395주). 종가는 Yahoo Finance</t>
        </is>
      </c>
      <c r="AR170" s="41" t="inlineStr">
        <is>
          <t>인수 주체 라인플러스는 비상장이다. 거래 당시 라인플러스를 연결하는 상장 지배회사는 Z홀딩스(TSE:4689)이므로 정점 총자산과 시가총액을 Z홀딩스 기준으로 적고 NAVER 값을 참고로 붙였다. 라인플러스 총자산·자본은 FY2021.03(2021-01-01~03-31 단기 회계기간) 별도 감사보고서(20210712000234), Z홀딩스 값은 2021年3月期 決算短信(2021-04-28).</t>
        </is>
      </c>
      <c r="AS170" s="41" t="inlineStr">
        <is>
          <t>TSE:4689</t>
        </is>
      </c>
      <c r="AT170" s="41" t="inlineStr">
        <is>
          <t>거래 당시 라인플러스를 연결하는 상장 지배회사는 Z홀딩스(현 LY Corporation)다. NAVER(KRX:035420)는 A홀딩스 지분법으로만 연결돼 있어 대안으로 둔다. 대상회사 그레이해쉬는 비상장이다. 거래 규모가 극히 작아 주가 반응 분석의 의미는 제한적이다.</t>
        </is>
      </c>
      <c r="AU170" s="41" t="inlineStr">
        <is>
          <t>2021-06-16 DART 공정위 공시 '최대주주등의주식보유변동'(그레이해쉬 제출). 잔여 23.01%를 1년 안에 취득할 의무는 2021-04-08 라인플러스 2020 감사보고서 주석에 먼저 공개됐다.</t>
        </is>
      </c>
      <c r="AV170" s="41" t="inlineStr">
        <is>
          <t>2014-06: ㈜그레이해쉬 설립(2014-06-09, 대표 이승진, 공격적 보안 연구·보안 자문·교육); 2018-12: 라인플러스가 지분 40% 취득 발표(2018-12-12), 이사회 전원 선임권으로 종속기업 분류, 잔여 60%를 3년에 걸쳐 취득할 의무를 미지급금으로 인식, 사명(브랜드)을 GrayLab으로 변경; 2019-06: 2차 분할 취득 18.49%, 40.02%→58.51%; 2019-12: 라인플러스 별도 손상차손 1,662백만원; 2020-06: 3차 분할 취득(2020-06-12) 18.48%, 1,015,920,000원, 58.51%→76.99% (N054); 2020-12: 라인플러스 별도 손상차손 3,850백만원, 잔여 23.01% 1년 내 취득 의무 인식; FY2020 매출 76백만원으로 사업이 사실상 축소; 2021-03: LINE–Z홀딩스 경영통합 완료(2021-03-01), 그레이해쉬가 SoftBank 연결 종속회사로 편입되고 NAVER 연결에서 제외, 결산월 3월로 변경; 2021-03-31 라인플러스 별도 장부가액 0원</t>
        </is>
      </c>
      <c r="AW170" s="41" t="inlineStr">
        <is>
          <t>2022-01: 이승진 잔여 611주 4.53%를 249,288천원에 취득(2022-01-19)해 100%; 2022-02: 라인플러스 이사회 흡수합병 결의(2022-02-25), 목적 '합병을 통한 경영 효율성 제고'; 2022-03: 합병기일 2022-03-30, 무증자 흡수합병으로 법인 소멸(동일지배 사업결합, 인수 순자산 304,014천원)</t>
        </is>
      </c>
      <c r="AX170" s="41" t="inlineStr">
        <is>
          <t>이 거래 이전에 이미 손상 인식: 라인플러스 별도 기준 2019년 1,662백만원, 2020년 3,850백만원(2021-03-31 장부가액 0원). 거래 이후 추가 손상은 확인 안 됨 (라인플러스 FY2022.03 감사보고서 20220713000194까지 확인, 합병으로 동일지배 사업결합 처리)</t>
        </is>
      </c>
      <c r="AY170" s="41" t="inlineStr">
        <is>
          <t>거래 전(2019·2020)에 이미 장부가 0까지 손상, 거래 뒤 2022 합병까지 추가 손상 없음</t>
        </is>
      </c>
      <c r="AZ170" s="41" t="inlineStr">
        <is>
          <t>2020: 76백만원; 2021-01~03(결산월 변경 단기): 0백만원</t>
        </is>
      </c>
      <c r="BA170" s="41" t="inlineStr">
        <is>
          <t>2021-04~2022-03: 미확인 (개별 실적 공시 없음; 2022-03-30 라인플러스에 흡수합병되어 이후 개별 실적 없음). 합병기일 순자산 304,014천원</t>
        </is>
      </c>
      <c r="BB170" s="41" t="inlineStr">
        <is>
          <t>2020: -13백만원; 2021-01~03: 미확인(당기순이익 -21백만원)</t>
        </is>
      </c>
      <c r="BC170" s="41" t="inlineStr">
        <is>
          <t>2021-04~2022-03: 미확인 (개별 실적 공시 없음); 이후 합병으로 개별 실적 없음</t>
        </is>
      </c>
      <c r="BD170" s="41" t="inlineStr">
        <is>
          <t>㈜그레이해쉬 별도 기준(외부감사 비대상, 회계기준 미기재). 2020은 공정위 대규모기업집단현황공시[연1회](20210528000821), 2021-03 기간은 라인플러스 회사합병결정 공시(20220304000551)의 합병상대회사 재무내용. 합병 후에는 라인플러스 안의 보안 조직으로 흡수돼 별도 부문 실적이 공시되지 않는다(라인플러스 FY2022.03 감사보고서 합병 주석: 인수 자산 유동자산 304,406천원, 부채 392천원).</t>
        </is>
      </c>
      <c r="BE170" s="41" t="inlineStr">
        <is>
          <t>미확인 (NAVER·LINE IR 자료에서 그레이해쉬/GrayLab 언급을 찾지 못함; 거래가 라인플러스 총자산의 0.15%로 작아 언급 가능성이 낮음). 참고: 2019-10 바이라인네트워크 인터뷰에서 이승진 대표가 LINE 전사용 기업 보안 플랫폼을 개발 중이라고 말했다는 검색 요약이 있으나 기사는 직접 열지 않았다.</t>
        </is>
      </c>
      <c r="BF170" s="40" t="inlineStr">
        <is>
          <t>완료</t>
        </is>
      </c>
      <c r="BG170" s="40" t="inlineStr">
        <is>
          <t>2026-10-31</t>
        </is>
      </c>
    </row>
    <row r="171" ht="72" customHeight="1">
      <c r="A171" s="40" t="inlineStr">
        <is>
          <t>N064</t>
        </is>
      </c>
      <c r="B171" s="40" t="inlineStr">
        <is>
          <t>Naver</t>
        </is>
      </c>
      <c r="C171" s="40" t="inlineStr">
        <is>
          <t>2021-07-06</t>
        </is>
      </c>
      <c r="D171" s="41" t="inlineStr">
        <is>
          <t>SODA inc.</t>
        </is>
      </c>
      <c r="E171" s="40" t="n">
        <v>54</v>
      </c>
      <c r="F171" s="40" t="inlineStr">
        <is>
          <t>False</t>
        </is>
      </c>
      <c r="G171" s="40" t="n"/>
      <c r="H171" s="40" t="inlineStr">
        <is>
          <t>MA③</t>
        </is>
      </c>
      <c r="I171" s="40" t="inlineStr">
        <is>
          <t>MA③</t>
        </is>
      </c>
      <c r="J171" s="40" t="inlineStr">
        <is>
          <t>같음</t>
        </is>
      </c>
      <c r="K171" s="40" t="inlineStr">
        <is>
          <t>없음 (확인)</t>
        </is>
      </c>
      <c r="L171" s="40" t="inlineStr">
        <is>
          <t>일치</t>
        </is>
      </c>
      <c r="M171" s="40" t="inlineStr">
        <is>
          <t>편입 후</t>
        </is>
      </c>
      <c r="N171" s="40" t="inlineStr">
        <is>
          <t>Closed</t>
        </is>
      </c>
      <c r="O171" s="42" t="n">
        <v>31.65</v>
      </c>
      <c r="P171" s="41" t="inlineStr">
        <is>
          <t>Kream Corporation</t>
        </is>
      </c>
      <c r="Q171" s="41" t="inlineStr">
        <is>
          <t>-</t>
        </is>
      </c>
      <c r="R171" s="41" t="inlineStr">
        <is>
          <t>Kream Corporation agreed to acquire 18.57% stake in SODA inc. for ¥3.5 billion on July 1, 2021. Transaction was approved by the board of directors of Kream. Transaction is expected to close on July 23, 2021.</t>
        </is>
      </c>
      <c r="S171" s="41" t="inlineStr">
        <is>
          <t>Communication &amp; Visual Effects Services</t>
        </is>
      </c>
      <c r="T171" s="41" t="inlineStr">
        <is>
          <t>Visual Communication Apps</t>
        </is>
      </c>
      <c r="U171" s="41" t="inlineStr">
        <is>
          <t>MA-1 그룹이 매수자</t>
        </is>
      </c>
      <c r="V171" s="41" t="inlineStr">
        <is>
          <t>소수지분(&lt;50%)</t>
        </is>
      </c>
      <c r="W171" s="41" t="inlineStr">
        <is>
          <t>MA③ 소수지분 매입</t>
        </is>
      </c>
      <c r="X171" s="41" t="n"/>
      <c r="Y171" s="40" t="inlineStr">
        <is>
          <t>False</t>
        </is>
      </c>
      <c r="Z171" s="41" t="inlineStr">
        <is>
          <t>MA③ 소수지분 매입</t>
        </is>
      </c>
      <c r="AA171" s="41" t="inlineStr">
        <is>
          <t>편입 후 (매수자 크림㈜는 2021-01-01 스노우㈜의 스니커즈 거래플랫폼 사업부문 물적분할로 설립된 NAVER 연결 종속회사. 크림 2021 감사보고서 주석: 지배기업 스노우㈜(보통주 92.22%), 최상위 지배기업 네이버㈜; NAVER 2022 사업보고서 연결대상 종속회사 현황에 크림 주식회사 기재)</t>
        </is>
      </c>
      <c r="AB171" s="41" t="inlineStr">
        <is>
          <t>완료 (취득예정일[송금예정일] 2021-07-23. 크림 2021 감사보고서에 SODA 지분 13.57%가 '당기 중 신규 취득' 관계기업으로 기재. 실제 납입일 문서는 미확인)</t>
        </is>
      </c>
      <c r="AC171" s="41" t="inlineStr">
        <is>
          <t>JPY 3,499,365,983 (= 35,576,304,266원, JPY 100 = 1,016.65원[2021-07-01 이사회결의일 매매기준율] 환산; SODA 신주 우선주 4,409주)</t>
        </is>
      </c>
      <c r="AD171" s="41" t="inlineStr">
        <is>
          <t>원자료와 일치 (JPY 3,499.4백만 ÷ 111.57엔/달러[Yahoo Finance JPY=X 2021-07-01 종가] ≈ USD 31.36백만; 원화 환산액 35,576백만원 ÷ 1,132.41원/달러[Yahoo Finance KRW=X 2021-07-01 종가] ≈ USD 31.42백만. 원자료 31.65와 약 1% 차이)</t>
        </is>
      </c>
      <c r="AE171" s="41" t="inlineStr">
        <is>
          <t>2021-07-01</t>
        </is>
      </c>
      <c r="AF171" s="41" t="inlineStr">
        <is>
          <t>기준 분류 유지: 거래 후 크림 직접 지분은 공시 '취득후 지분비율' 14.89%, 2021말 13.57%(크림 2021 감사보고서)이고, NAVER 연결 기준 그룹 합산(크림 종속 펀드 '에스브이에이소다사모투자 합자회사' 보유분 포함)은 2021말 36.87%·2022말 33.93%(NAVER 2022 사업보고서 연결주석 관계기업 순자산-장부금액 조정표 &lt;전기말&gt;·&lt;당기말&gt;)로 모두 50% 미만이며 SODA는 관계기업(유의적 영향력)으로 분류됨. 지분율 차이: 원자료 18.57%는 4,409주 ÷ 공시상 발행주식총수 23,744주(증자 전 주식수)로 계산된 값이고, 공시의 '취득후 지분비율'은 14.89%, 시리즈C·D의 다른 투자자 신주까지 반영된 2021말 실제 지분율은 13.57%(4,409주 ÷ 약 32,490주; 2023-12-22 공시의 스톡옵션 전환 전 발행주식 32,489주와 부합, 같은 공시의 소유주식수 16,324주에서 N082 2,163주·N084 9,752주를 빼면 4,409주로 2021~2023 사이 크림의 추가 취득 없음). 거래상대방은 SODA 자신(신주 발행, 공시 '거래상대방: Soda Inc.(발행회사)')이므로 매도자 없음.</t>
        </is>
      </c>
      <c r="AG171" s="41" t="inlineStr">
        <is>
          <t>같은 대상의 이후 거래: N084(2023-09-27 SPA, 9,752주 97,667,665,598원; 2023-12-27 6,769주·2024-03-28 2,983주 분할 취득), N082(2023-12-19 SPA, 2,163주 15,769,137,061원). N064로 SODA가 NAVER 그룹의 관계기업이 되었고, 2023-12 N084 1차분·N082 취득으로 지배력 획득(NAVER 연결 사업결합, 선도계약 포함 64.85%). 그룹은 N064 이전부터 'SVA 소다 사모투자 합자회사(일본)'를 통해 SODA에 간접 투자: 크림은 분할 시 스노우 보유 지분을 승계(FVPL)하고 2021년 중 네이버·스노우 보유분을 이전받아 98.10% 종속기업으로 편입(크림 2021 감사보고서). NAVER 2022 사업보고서 주석은 SODA 지분 중 일부를 FVPL로 측정(2021말 78,044백만원, 2021년 평가이익 24,380백만원)한다고 기재. 추정: 펀드명 'SVA'는 SODA 시리즈B·C 투자자 SoftBank Ventures Asia로 보이나 운용사 문서를 확인하지 못함. 리드 투자자 표기 불일치: SODA 발표를 옮긴 TOMORUBA(2021-08-02)·FASHIONSNAP은 'KREAM Corporation(NAVER子会社)をリード投資家に', TechCrunch(2021-07-28)는 SoftBank Ventures Asia가 리드했다고 보도. 크림 공시 금액(약 35억엔)이 라운드 총액 약 62억엔의 56%여서 1차 출처 쪽(크림 리드)을 택함. 자금은 차입: 같은 날(2021-07-01) 네이버파이낸셜㈜에서 단기차입 50,000백만원(연 2.8%), 비유동자산취득결정 공시 '자본조달방법: 차입'. 크림 공시는 비상장사의 공정위 대규모기업집단 공시(DART 기타공시)이며 주요사항보고서는 없음. SODA 영업이익은 비상장 일본 법인이라 공개 자료에서 찾지 못함.</t>
        </is>
      </c>
      <c r="AH171" s="41" t="inlineStr">
        <is>
          <t>크림㈜ (KREAM Corporation; 스노우㈜ 자회사, NAVER 손자회사, 비상장)</t>
        </is>
      </c>
      <c r="AI171" s="41" t="inlineStr">
        <is>
          <t>"전략적 사업 시너지 강화 및 글로벌 시장 진출" (DART 타법인주식및출자증권취득결정·비유동자산취득결정, 공정위 공시) / "国内事業の拡大および強化に加え、インドネシア、フィリピンなどアジア市場獲得のために積極投資" (SODA 측 자금 사용처, TOMORUBA 보도)</t>
        </is>
      </c>
      <c r="AJ171" s="41" t="inlineStr">
        <is>
          <t>한정판 스니커즈 중개(리셀) 앱 KREAM 개발·운영 (크림 2021 감사보고서 일반사항: '한정판 스니커즈 중개 앱 개발 및 운영'). 2021년 영업수익 3,284,943,182원(별도)</t>
        </is>
      </c>
      <c r="AK171" s="41" t="inlineStr">
        <is>
          <t>핵심</t>
        </is>
      </c>
      <c r="AL171" s="41" t="inlineStr">
        <is>
          <t>SODA는 일본 최대 스니커즈 리셀 플랫폼 '스니커덩크(SNKRDUNK)' 운영사(크림 공시 주요사업 '전자상거래업', 2023-12 공시 '일본 한정판 커머스 플랫폼')로 크림과 같은 사업을 다른 지역에서 함. NAVER(그룹 정점) 기준으로는 커머스·C2C에 붙은 인접 영역(NAVER는 2026Q1부터 'C2C: 크림 및 소다, 포시마크, 왈라팝' 부문을 따로 공시).</t>
        </is>
      </c>
      <c r="AM171" s="41" t="inlineStr">
        <is>
          <t>11,136,427,654원 (크림 별도, 2021-01-01 분할 재무제표; 비유동자산취득결정 공시 '최근 사업연도말 자산총액')</t>
        </is>
      </c>
      <c r="AN171" s="41" t="inlineStr">
        <is>
          <t>17,014,239백만원 (NAVER 연결, 2020-12-31; NAVER 2022 사업보고서 요약재무정보 3개년 비교)</t>
        </is>
      </c>
      <c r="AO171" s="41" t="inlineStr">
        <is>
          <t>319.46</t>
        </is>
      </c>
      <c r="AP171" s="41" t="inlineStr">
        <is>
          <t>970.44</t>
        </is>
      </c>
      <c r="AQ171" s="41" t="inlineStr">
        <is>
          <t>계산: 68,579,967,412,500원(약 68.6조원) = NAVER 2021-06-30(이사회결의 직전 거래일) 종가 417,500원 × 발행주식 164,263,395주. 참고: 공시일 직전 거래일 2021-07-05 종가 410,000원 기준 67,347,991,950,000원</t>
        </is>
      </c>
      <c r="AR171" s="41" t="inlineStr">
        <is>
          <t>총자산·자기자본은 크림 분할 설립일(2021-01-01) 분할 재무제표 기준(자기자본 3,666,006,395원). 총자산대비 319.46%는 비유동자산취득결정, 자기자본대비 970.44%는 타법인주식취득결정 공시 값(DART 20210706000445·20210706000442). 종가는 Yahoo Finance 035420.KS(2018 액면분할 이후 분할 없음). 발행주식수 164,263,395주는 NAVER 2023 사업보고서 주식의 총수(2023말 162,408,594주)에 2021-11 소각 214,310주·2023-11 소각 1,640,491주를 되더해 맞춘 값.</t>
        </is>
      </c>
      <c r="AS171" s="41" t="inlineStr">
        <is>
          <t>KRX:035420</t>
        </is>
      </c>
      <c r="AT171" s="41" t="inlineStr">
        <is>
          <t>인수 주체 크림㈜와 중간 지배회사 스노우㈜가 비상장이므로 상장 지배회사 NAVER를 씀. 대상회사 SODA inc.는 비상장(일본, 상장 추진 보도만 있음)이라 대상 종목코드 없음. 거래 규모가 NAVER 시총의 0.05% 수준이라 NAVER 주가 반응은 작을 것으로 예상됨.</t>
        </is>
      </c>
      <c r="AU171" s="41" t="inlineStr">
        <is>
          <t>2021-07-06 DART 공정위 공시(크림 '타법인 주식 및 출자증권 취득결정'·'비유동자산 취득결정'). 일본·영문 보도는 SODA 발표 이후 2021-07-28(TechCrunch)·2021-07-29(FASHIONSNAP)·2021-08-02(TOMORUBA). 공시 전 인수설 보도는 찾지 못함.</t>
        </is>
      </c>
      <c r="AV171" s="41" t="inlineStr">
        <is>
          <t>2018-07: SODA 설립(대표 内山雄太 Yuta Uchiyama), 스니커덩크 운영; 2019-05: FY2019/5 매출 181백만원·순이익 8백만원(원화 환산); 2020-05: FY2020/5 매출 742백만원·순손실 221백만원; 2021-01-01: 스노우㈜에서 크림㈜ 물적분할 설립, 스노우가 보유하던 SVA 소다 사모투자 합자회사 지분 승계(FVPL); 2021-01-14: SODA 시리즈B 약 22억엔 공표(SoftBank Ventures Asia 리드, 시리즈A 3억엔 포함 누적 약 25억엔[THE BRIDGE]; TechCrunch는 USD 22백만으로 보도); 2021-05: FY2021/5 매출 8,604백만원·순손실 26,010백만원(2023-12 공시 환산); 2021-07-01: 크림 이사회 SODA 우선주 4,409주 취득 결의, 같은 날 네이버파이낸셜에서 500억원 차입</t>
        </is>
      </c>
      <c r="AW171" s="41" t="inlineStr">
        <is>
          <t>2021-07: SODA 시리즈C 약 62억엔(평가액 약 240억엔) 발표, 경쟁사 모노카부 인수(국내 리셀 점유율 약 80% 주장); 2021-12-02: SODA 시리즈D(SoftBank Vision Fund 2, 금액 비공개, 평가액 약 380억엔); 2021-12: 크림 직접 13.57%(관계기업), NAVER 연결 그룹 합산 36.87%, 크림의 SVA 소다 펀드 98.10% 종속기업 편입; 2022-12: NAVER 연결 그룹 합산 33.93%(관계기업, 장부금액 108,883백만원); 2023-09-27: 크림-SODA 주식매매계약 9,752주 976.7억원(N084), 2023-10-04 경영통합·연결 자회사 편입 발표; 2023-12-19: 추가 2,163주 157.7억원 계약(N082); 2023-12-27~28: 지배력 획득, NAVER 연결 사업결합(선도계약 포함 64.85%, 잠정 영업권 200,270백만원 → 최종 157,109백만원); 2024-03-28: N084 2차분 2,983주 취득 예정일; 2024-04-01: Yuta Uchiyama 크림 기타비상무이사 선임; 2024: SVA 소다 펀드 청산 절차 개시(출자금 일부 회수); 2024-12: 크림 직접 49.85% + 펀드 15.11%; 2025-11-14: 크림 이사회, SVA 소다 펀드에서 우선주 4,991주(JPY 3,989,560,841=376.7억원) 취득 결의(취득예정 2026-05-16, 완료 여부 미확인); 2025-12: 크림 직접 49.92%(SODA 자사주 소각 영향), 매출 1,904억원(+57%); 2026Q1: NAVER 'C2C(크림 및 소다…)' 부문 신설, '일본 SODA의 빠른 성장'; 2026Q2: 'Soda 트레이딩 카드 거래 호황이 성장 견인'</t>
        </is>
      </c>
      <c r="AX171" s="41" t="inlineStr">
        <is>
          <t>확인 안 됨 (크림 별도: 2021~2025 감사보고서의 종속·관계기업투자 변동표에서 SODA 손상 없음[2022 손상 8,000백만원은 나매인, 2024 손상 10,215백만원은 팹·SHAKE HANDS]. NAVER 연결: SODA 현금창출단위 영업권 2023말 200,270백만원(잠정)→PPA 확정 157,109백만원→2024말 161,209백만원→2025말 157,964백만원으로 환율 수준 변동만 있음. NAVER는 2024년 137,561백만원·2025년 411,965백만원 영업권 손상을 인식했으나 CGU별 금액은 미공시. 관계기업 기간: NAVER 2022 사업보고서 연결주석 관계기업 변동표(열: 기초·취득/처분·이익 중 지분해당액·지분법자본변동·배당·손상·기타·기말)에서 SODA의 2021·2022년 '손상' 열은 '-'로 손상 없음. 2023년(12월 종속기업 전환 전) 관계기업 변동표는 확인하지 않음)</t>
        </is>
      </c>
      <c r="AY171" s="41" t="inlineStr">
        <is>
          <t>크림 별도 2021~2025 SODA 손상 없음, NAVER 연결 SODA 영업권 환율 수준 변동만</t>
        </is>
      </c>
      <c r="AZ171" s="41" t="inlineStr">
        <is>
          <t>FY2020/5: 742백만원 (2021-07 공시, JPY100=1,016.65원 환산; 2023-12 공시 환산으로는 666백만원); FY2021/5: 8,604백만원 (2023-12 공시, JPY1=9.1204원 환산 ≈ JPY 943백만)</t>
        </is>
      </c>
      <c r="BA171" s="41" t="inlineStr">
        <is>
          <t>FY2022/5: 32,941백만원 (2023-12 공시 환산). 역년 기준(크림 감사보고서 주석 요약재무): 2021: 19,123백만원; 2022: 45,540백만원; 2023: 82,001백만원; 2024: 121,264백만원; 2025(최근): 190,393백만원</t>
        </is>
      </c>
      <c r="BB171" s="41" t="inlineStr">
        <is>
          <t>미확인 (공시 요약재무에는 당기순이익만 있음: FY2020/5 순손실 221백만원, FY2021/5 순손실 26,010백만원)</t>
        </is>
      </c>
      <c r="BC171" s="41" t="inlineStr">
        <is>
          <t>미확인 (영업이익 미공시). 당기순손익(크림 감사보고서 주석, 역년 기준): 2021: -42,432백만원; 2022: -40,050백만원; 2023: -7,943백만원; 2024: -5,704백만원; 2025: -5,857백만원. FY2022/5 순손실 55,202백만원(2023-12 공시)</t>
        </is>
      </c>
      <c r="BD171" s="41" t="inlineStr">
        <is>
          <t>SODA inc.(일본 비상장, 결산월 5월) 단독 재무. ① 'FY20xx/5' 값은 크림의 공정위 공시(2021-07-06, 2023-12-22) '발행회사의 요약 재무상황'(회사 제공 개별 재무제표, 공시별 환율로 원화 환산). ② 역년 값은 크림 별도 감사보고서 주석 '주요 종속기업 및 관계기업의 요약재무정보'(단위 천원)로, 2025 매출 1,904억원이 언론 보도의 2025년 매출과 같아 1~12월 기준으로 판단(추정). 두 계열은 기간·환율이 달라 직접 비교하지 않는다. 영업이익은 공개 자료에 없음. 참고: 크림 2021 감사보고서 종속·관계기업 현황표는 SODA 결산월을 '12월'로, NAVER 2022 사업보고서와 크림 2025 감사보고서는 '5월'로 적어 서로 다름. 2021 값(매출 19,123백만원)이 FY2021/5(8,604)와 FY2022/5(32,941) 사이에 있어 1~12월 기준 해석과 부합하나 확정은 못 함.</t>
        </is>
      </c>
      <c r="BE171" s="41" t="inlineStr">
        <is>
          <t>NAVER 2021Q3~2023Q4 실적발표 자료 텍스트에서 SODA 언급 없음(관계기업 단계); 2024-05-03 NAVER 1Q24 실적발표: '도착보장/브랜드솔루션 신규 매출 발생과 SODA 편입 영향으로 매출은 YoY 16.1% 성장', 'SODA편입효과 제외시 전체 매출 YoY 10.4%'; 2026-04-30 1Q26: '[C2C] ... 일본 SODA의 빠른 성장으로 전체 성장 견인'; 2026-08-07 2Q26: 'Soda 트레이딩 카드 거래 호황이 성장 견인'. 어닝콜 녹취는 확인하지 않음</t>
        </is>
      </c>
      <c r="BF171" s="40" t="inlineStr">
        <is>
          <t>완료</t>
        </is>
      </c>
      <c r="BG171" s="40" t="inlineStr">
        <is>
          <t>2026-10-26</t>
        </is>
      </c>
    </row>
    <row r="172" ht="72" customHeight="1">
      <c r="A172" s="40" t="inlineStr">
        <is>
          <t>N065</t>
        </is>
      </c>
      <c r="B172" s="40" t="inlineStr">
        <is>
          <t>Naver</t>
        </is>
      </c>
      <c r="C172" s="40" t="inlineStr">
        <is>
          <t>2021-08-25</t>
        </is>
      </c>
      <c r="D172" s="41" t="inlineStr">
        <is>
          <t>Namaein Co., Ltd</t>
        </is>
      </c>
      <c r="E172" s="40" t="n">
        <v>113</v>
      </c>
      <c r="F172" s="40" t="inlineStr">
        <is>
          <t>False</t>
        </is>
      </c>
      <c r="G172" s="40" t="inlineStr">
        <is>
          <t>N065</t>
        </is>
      </c>
      <c r="H172" s="40" t="inlineStr">
        <is>
          <t>MA①</t>
        </is>
      </c>
      <c r="I172" s="40" t="inlineStr">
        <is>
          <t>MA①</t>
        </is>
      </c>
      <c r="J172" s="40" t="inlineStr">
        <is>
          <t>같음</t>
        </is>
      </c>
      <c r="K172" s="40" t="inlineStr">
        <is>
          <t>있음</t>
        </is>
      </c>
      <c r="L172" s="40" t="inlineStr">
        <is>
          <t>일치</t>
        </is>
      </c>
      <c r="M172" s="40" t="inlineStr">
        <is>
          <t>편입 후</t>
        </is>
      </c>
      <c r="N172" s="40" t="inlineStr">
        <is>
          <t>Closed</t>
        </is>
      </c>
      <c r="O172" s="42" t="n">
        <v>6.87</v>
      </c>
      <c r="P172" s="41" t="inlineStr">
        <is>
          <t>Kream Corporation</t>
        </is>
      </c>
      <c r="Q172" s="41" t="inlineStr">
        <is>
          <t>-</t>
        </is>
      </c>
      <c r="R172" s="41" t="inlineStr">
        <is>
          <t>Kream Corporation agreed to acquire Namaein Co., Ltd. for KRW 8 billion on August 20, 2021. As reported, Kream Corporation will acquire 10,000 shares in Namaein Co., Ltd. for a cash consideration. At the end of 2020, Namaein Co., Ltd reported total assets of KRW 151 million, total debr of KRW 20 million, total equity of KRW 131 million, sales of KRW 409 million and net income of KRW 130 million. The Board of Directors of Kream Corporation resolved the transaction on August 20, 2021. The expected acquisition date is September 29, 2021.</t>
        </is>
      </c>
      <c r="S172" s="41" t="inlineStr">
        <is>
          <t>Commerce &amp; Marketing</t>
        </is>
      </c>
      <c r="T172" s="41" t="inlineStr">
        <is>
          <t>Brand / Advertising / 
Marketing / IP Merchandising</t>
        </is>
      </c>
      <c r="U172" s="41" t="inlineStr">
        <is>
          <t>MA-1 그룹이 매수자</t>
        </is>
      </c>
      <c r="V172" s="41" t="inlineStr">
        <is>
          <t>지분율 미기재(대개 100%·사업양수)</t>
        </is>
      </c>
      <c r="W172" s="41" t="inlineStr">
        <is>
          <t>MA① 경영권 인수</t>
        </is>
      </c>
      <c r="X172" s="41" t="n"/>
      <c r="Y172" s="40" t="inlineStr">
        <is>
          <t>False</t>
        </is>
      </c>
      <c r="Z172" s="41" t="inlineStr">
        <is>
          <t>MA① 경영권 인수</t>
        </is>
      </c>
      <c r="AA172" s="41" t="inlineStr">
        <is>
          <t>편입 후 (매수자 크림㈜는 NAVER 자회사 스노우㈜에서 2021-01-01 물적분할 설립된 NAVER 연결 종속회사; 공시에 기업집단명 '네이버' 기재)</t>
        </is>
      </c>
      <c r="AB172" s="41" t="inlineStr">
        <is>
          <t>완료 (취득예정일 2021-09-29; 크림 측 김민국 이사 2021-09-29 취임, 공정위 계열편입일 2021-11-01; 크림 2021 감사보고서에 지분 100%·장부금액 80억원으로 기재)</t>
        </is>
      </c>
      <c r="AC172" s="41" t="inlineStr">
        <is>
          <t>8,000,000,000원 (보통주 10,000주, 지분 100%, 현금)</t>
        </is>
      </c>
      <c r="AD172" s="41" t="inlineStr">
        <is>
          <t>원자료와 일치 (USD 6.87mm ≒ 80억원/약 1,165원; KED Global 보도 '$6.9 million')</t>
        </is>
      </c>
      <c r="AE172" s="41" t="inlineStr">
        <is>
          <t>2021-08-25</t>
        </is>
      </c>
      <c r="AF172" s="41" t="inlineStr">
        <is>
          <t>기준 분류 유지: 크림㈜가 나매인㈜ 발행주식 전부(10,000주, 100%)를 현금 80억원에 취득해 경영권을 처음 얻음(타법인주식및출자증권취득결정, 2021-08-25). 사전 보유 지분 없음(취득 후 소유주식수=취득주식수).</t>
        </is>
      </c>
      <c r="AG172" s="41" t="inlineStr">
        <is>
          <t>N066과 같은 거래(event_group N065, 같은 날·같은 매수자·같은 금액 80억원·같은 10,000주). Capital IQ가 크림의 두 공시(타법인주식취득결정의 '나매인 주식회사'와 비유동자산취득결정의 '한국 나매인 주식회사')를 별개 대상회사로 두 번 기록한 것으로 보이므로 이중 집계 주의: 분석에서는 N065 한 건만 쓴다. 원자료 sellers '-'는 출처상 매도자 박우진(개인, 당시 대표이사). 대상은 스니커즈 커뮤니티 '나이키매니아' 운영사. 인수 1년여 만인 2022년 투자주식 전액 손상, 이후 영업손실·자본잠식 지속(승자의 저주 관점 사례). 나매인은 외부감사 대상이 아니어서 실적은 공정위 공시 값. NAVER 컨퍼런스콜 원문 미검토.</t>
        </is>
      </c>
      <c r="AH172" s="41" t="inlineStr">
        <is>
          <t>크림㈜(NAVER 손자회사: NAVER→스노우㈜→크림㈜, 비상장; 2021-01-01 스노우에서 물적분할 설립)</t>
        </is>
      </c>
      <c r="AI172" s="41" t="inlineStr">
        <is>
          <t>"전략적 사업 시너지 강화" (DART 타법인주식및출자증권취득결정·비유동자산취득결정) / "플랫폼과 커뮤니티 간 더욱 긴밀한 협력을 통해 시장을 활성화하고 동반 성장하기 위한 것" (딜사이트 2021-09-02 보도, 회사 측 설명)</t>
        </is>
      </c>
      <c r="AJ172" s="41" t="inlineStr">
        <is>
          <t>한정판 스니커즈 등 리셀(개인 간 거래) 중개 플랫폼 KREAM 운영 (2020년 스노우의 사업으로 시작, 2021-01 분사; 딜사이트·바이라인네트워크 보도)</t>
        </is>
      </c>
      <c r="AK172" s="41" t="inlineStr">
        <is>
          <t>인접</t>
        </is>
      </c>
      <c r="AL172" s="41" t="inlineStr">
        <is>
          <t>나매인은 회원 100만명 이상의 스니커즈 커뮤니티 '나이키매니아'(네이버 카페) 운영사로, 매출은 온라인 광고(대규모기업집단현황공시 대표사업 '네이버 카페 서비스 운영', 크림 감사보고서 주요 영업활동 '온라인 광고'). 리셀 플랫폼과 같은 고객군(스니커즈 수집·거래 이용자)에 붙은 커뮤니티라 인접. 보도는 이용자 확보 목적으로 해석(KED Global: 'to gain an upper hand in user acquisition'). NAVER 기준으로도 커머스·카페 서비스에 붙은 인접 영역.</t>
        </is>
      </c>
      <c r="AM172" s="41" t="inlineStr">
        <is>
          <t>11,136,427,654원 (크림㈜ 2021-01-01 분할 재무제표 기준 자산총액; 비유동자산취득결정 공시)</t>
        </is>
      </c>
      <c r="AN172" s="41" t="inlineStr">
        <is>
          <t>17,014,239백만원 (NAVER 2020-12-31 연결 자산총계; 2020 사업보고서 요약재무정보)</t>
        </is>
      </c>
      <c r="AO172" s="41" t="inlineStr">
        <is>
          <t>71.84</t>
        </is>
      </c>
      <c r="AP172" s="41" t="inlineStr">
        <is>
          <t>218.22</t>
        </is>
      </c>
      <c r="AQ172" s="41" t="inlineStr">
        <is>
          <t>계산: NAVER 71조 8,652억원 (2021-08-24 종가 437,500원 × 발행주식총수 164,263,395주)</t>
        </is>
      </c>
      <c r="AR172" s="41" t="inlineStr">
        <is>
          <t>취득금액·총자산대비(71.84%)·자기자본대비(218.22%, 자기자본 3,666,006,395원)는 크림㈜의 2021-08-25 공정거래법 공시(분할 재무제표 2021-01-01 기준). NAVER 총자산은 2020 사업보고서(20210316001214), 발행주식총수는 2021 반기보고서(20210817001824), 종가는 Yahoo Finance 035420.KS(2018 액면분할 이후 분할 없음, 조정 불필요). 인수 자금은 스노우㈜로부터 단기차입 200억원(2021-08-25 공시)으로 조달(자본조달방법 '차입').</t>
        </is>
      </c>
      <c r="AS172" s="41" t="inlineStr">
        <is>
          <t>KRX:035420</t>
        </is>
      </c>
      <c r="AT172" s="41" t="inlineStr">
        <is>
          <t>인수 주체 크림㈜는 비상장이며 상장 지배회사는 NAVER. 대상회사 나매인은 비상장(종목코드 없음). 거래 규모가 NAVER 시가총액의 약 0.01%라 NAVER 주가 반응은 거의 기대하기 어렵다.</t>
        </is>
      </c>
      <c r="AU172" s="41" t="inlineStr">
        <is>
          <t>2021-08-25 DART 공정거래법 공시(크림㈜ 타법인주식및출자증권취득결정·비유동자산취득결정; 이사회결의 2021-08-20). 공식 공시 이전의 인수설 보도는 찾지 못함. 언론 보도는 KED Global 2021-08-31, 딜사이트 2021-09-02.</t>
        </is>
      </c>
      <c r="AV172" s="41" t="inlineStr">
        <is>
          <t>2020-02: 나매인㈜ 설립(2020-02-18, 대표 박우진; 네이버 카페 '나이키매니아' 운영); 2020: 스노우㈜가 리셀 플랫폼 KREAM 사업 시작(보도); 2020-12: 나매인 2020년 매출 409백만원·당기순이익 130백만원·자산 151백만원; 2021-01: 크림㈜가 스노우㈜에서 물적분할 설립(2021-01-01); 2021: 크림과 나매인이 인수 전부터 이벤트 협업(딜사이트); 2021-08: 크림 이용자 약 45만명, 나이키매니아 100만명 이상(KED Global), 무신사 등과 리셀 시장 경쟁</t>
        </is>
      </c>
      <c r="AW172" s="41" t="inlineStr">
        <is>
          <t>2021-08-25: 인수 결정 공시(이사회 2021-08-20), 자금은 스노우 단기차입 200억원; 2021-09-29: 취득예정일, 크림 사업리더 김민국 나매인 사내이사 취임; 2021-11-01: 공정위 기준 네이버 기업집단 계열편입; 2022: 나매인 영업손실 269백만원, 크림이 나매인 투자주식 80억원 전액 손상차손 인식(크림 2022 감사보고서); 2023~2025: 매출 1.5~2.1억원 수준, 영업손실 지속, 매출 상당 부분이 크림의 광고비 지급(크림의 나매인 대상 영업비용 2024년 193백만원, 2025년 143백만원); 2025-12: 자본총계 -14백만원 자본잠식; 2026-03~05 사이: 사명을 ㈜퍼스트커머스로 변경(2026-02-26 공시까지 '나매인(주)', 2026-05-28 공시부터 '(주)퍼스트커머스'), 대표사업은 여전히 '네이버 카페 서비스 운영'; 2026-08 현재 크림 100% 자회사로 존속</t>
        </is>
      </c>
      <c r="AX172" s="41" t="inlineStr">
        <is>
          <t>있음 (2022년, 종속기업투자주식 8,000,000천원 전액 손상, 크림㈜ 2022 별도 감사보고서 주석 '당기 중 전액 손상되었습니다', 접수번호 20230410000641; 이후 2023~2025 장부금액 0)</t>
        </is>
      </c>
      <c r="AY172" s="41" t="inlineStr">
        <is>
          <t>수집·검토 기록에 인수 뒤 손상이 적혀 있음</t>
        </is>
      </c>
      <c r="AZ172" s="41" t="inlineStr">
        <is>
          <t>2019: 해당 없음(2020-02 설립); 2020: 409백만원</t>
        </is>
      </c>
      <c r="BA172" s="41" t="inlineStr">
        <is>
          <t>2021: 415백만원; 2022: 192백만원; 2025: 147백만원 (참고 2023: 177백만원, 2024: 209백만원)</t>
        </is>
      </c>
      <c r="BB172" s="41" t="inlineStr">
        <is>
          <t>2019: 해당 없음(2020-02 설립); 2020: 미확인 (공시 요약재무에 영업이익 없음, 당기순이익 130백만원)</t>
        </is>
      </c>
      <c r="BC172" s="41" t="inlineStr">
        <is>
          <t>2021: 3백만원; 2022: -269백만원; 2025: -21백만원 (참고 2023: -45백만원, 2024: -6백만원)</t>
        </is>
      </c>
      <c r="BD172" s="41" t="inlineStr">
        <is>
          <t>나매인㈜ 별도(개별) 기준, 12월 결산. 2020년은 크림의 2021-08-25 취득결정 공시 요약재무(2020년 말). 2021~2025년은 나매인㈜의 대규모기업집단현황공시[연1회] '회사 손익현황'(직전 사업연도, 백만원; 20220531001715, 20230526000282, 20240528000134, 20250528000580, 20260528000814). 외부감사 대상이 아니라 자체 감사보고서 없음. 크림 감사보고서의 종속기업 요약재무는 2021년 매출 76,500천원·순손실 27,728천원으로 공정위 공시(매출 415·순이익 3백만원)와 다름(추정: 크림 감사보고서 값은 편입 이후 기간만 반영). 2022 순이익도 감사보고서 -99,308천원 vs 공시 -85백만원으로 차이. 회계연도 전체와 영업이익이 있는 공정위 공시 값을 택함.</t>
        </is>
      </c>
      <c r="BE172" s="41" t="inlineStr">
        <is>
          <t>미확인 (NAVER 2021 3분기 실적 관련 보도와 웹 검색에서 나매인·나이키매니아 언급을 찾지 못함; NAVER IR 컨퍼런스콜 원문은 미검토)</t>
        </is>
      </c>
      <c r="BF172" s="40" t="inlineStr">
        <is>
          <t>완료</t>
        </is>
      </c>
      <c r="BG172" s="40" t="inlineStr">
        <is>
          <t>2026-10-31</t>
        </is>
      </c>
    </row>
    <row r="173" ht="72" customHeight="1">
      <c r="A173" s="40" t="inlineStr">
        <is>
          <t>N066</t>
        </is>
      </c>
      <c r="B173" s="40" t="inlineStr">
        <is>
          <t>Naver</t>
        </is>
      </c>
      <c r="C173" s="40" t="inlineStr">
        <is>
          <t>2021-08-25</t>
        </is>
      </c>
      <c r="D173" s="41" t="inlineStr">
        <is>
          <t>Namain Korea Co., Ltd.</t>
        </is>
      </c>
      <c r="E173" s="40" t="n">
        <v>114</v>
      </c>
      <c r="F173" s="40" t="inlineStr">
        <is>
          <t>False</t>
        </is>
      </c>
      <c r="G173" s="40" t="inlineStr">
        <is>
          <t>N065</t>
        </is>
      </c>
      <c r="H173" s="40" t="inlineStr">
        <is>
          <t>MA①</t>
        </is>
      </c>
      <c r="I173" s="40" t="inlineStr">
        <is>
          <t>MA①</t>
        </is>
      </c>
      <c r="J173" s="40" t="inlineStr">
        <is>
          <t>같음</t>
        </is>
      </c>
      <c r="K173" s="40" t="inlineStr">
        <is>
          <t>있음</t>
        </is>
      </c>
      <c r="L173" s="40" t="inlineStr">
        <is>
          <t>일치</t>
        </is>
      </c>
      <c r="M173" s="40" t="inlineStr">
        <is>
          <t>편입 후</t>
        </is>
      </c>
      <c r="N173" s="40" t="inlineStr">
        <is>
          <t>Closed</t>
        </is>
      </c>
      <c r="O173" s="42" t="n">
        <v>6.87</v>
      </c>
      <c r="P173" s="41" t="inlineStr">
        <is>
          <t>Kream Corporation</t>
        </is>
      </c>
      <c r="Q173" s="41" t="inlineStr">
        <is>
          <t>-</t>
        </is>
      </c>
      <c r="R173" s="41" t="inlineStr">
        <is>
          <t>Kream Corporation agreed to acquire Namain Korea Co., Ltd. from Park, Woo-jin for KRW 8 billion on August 20, 2021. As per the transaction, Kream Corporation will acquire 10000 shares of Namain Korea Co., Ltd. Namain Korea Co., Ltd. generated total assets of KRW 11.1 billion at the end of the most recent business year. The transaction is expected to close on September 29, 2021.</t>
        </is>
      </c>
      <c r="S173" s="41" t="inlineStr">
        <is>
          <t>Commerce &amp; Marketing</t>
        </is>
      </c>
      <c r="T173" s="41" t="inlineStr">
        <is>
          <t>Brand / Advertising / 
Marketing / IP Merchandising</t>
        </is>
      </c>
      <c r="U173" s="41" t="inlineStr">
        <is>
          <t>MA-1 그룹이 매수자</t>
        </is>
      </c>
      <c r="V173" s="41" t="inlineStr">
        <is>
          <t>지분율 미기재(대개 100%·사업양수)</t>
        </is>
      </c>
      <c r="W173" s="41" t="inlineStr">
        <is>
          <t>MA① 경영권 인수</t>
        </is>
      </c>
      <c r="X173" s="41" t="n"/>
      <c r="Y173" s="40" t="inlineStr">
        <is>
          <t>False</t>
        </is>
      </c>
      <c r="Z173" s="41" t="inlineStr">
        <is>
          <t>MA① 경영권 인수</t>
        </is>
      </c>
      <c r="AA173" s="41" t="inlineStr">
        <is>
          <t>편입 후 (매수자 크림㈜는 NAVER 자회사 스노우㈜에서 2021-01-01 물적분할 설립된 NAVER 연결 종속회사; 공시에 기업집단명 '네이버' 기재)</t>
        </is>
      </c>
      <c r="AB173" s="41" t="inlineStr">
        <is>
          <t>완료 (취득예정일 2021-09-29; 크림 측 김민국 이사 2021-09-29 취임, 공정위 계열편입일 2021-11-01; 크림 2021 감사보고서에 지분 100%·장부금액 80억원으로 기재)</t>
        </is>
      </c>
      <c r="AC173" s="41" t="inlineStr">
        <is>
          <t>8,000,000,000원 (N065와 같은 거래; 별도 대가 없음)</t>
        </is>
      </c>
      <c r="AD173" s="41" t="inlineStr">
        <is>
          <t>원자료와 일치 (USD 6.87mm ≒ 80억원/약 1,165원; KED Global 보도 '$6.9 million')</t>
        </is>
      </c>
      <c r="AE173" s="41" t="inlineStr">
        <is>
          <t>2021-08-25</t>
        </is>
      </c>
      <c r="AF173" s="41" t="inlineStr">
        <is>
          <t>기준 분류 유지(구조상 MA① 경영권 인수)이나 N065와 동일 거래의 중복 행. 원자료 'Namain Korea Co., Ltd.'는 크림의 비유동자산취득결정 문구 '한국 나매인 주식회사'를 별도 회사로 기록한 것이고, 설명란의 'total assets of KRW 11.1 billion'은 대상회사가 아니라 인수 주체 크림㈜의 분할 재무제표 자산총액(11,136,427,654원)이다. 매도자 Park, Woo-jin(박우진)은 공시상 거래상대방과 일치.</t>
        </is>
      </c>
      <c r="AG173" s="41" t="inlineStr">
        <is>
          <t>N065와 같은 거래의 중복 기록(event_group N065, 같은 날·매수자·금액 80억원·10,000주). 'Namain Korea'라는 별도 법인은 DART에서 찾지 못함('나매인코리아' 회사명 조회 결과 없음); 대상은 나매인㈜(현 ㈜퍼스트커머스) 하나. 분석에서는 이 행을 제외하고 N065만 쓴다. 그 밖의 값은 N065와 같다. 2022년 투자주식 80억원 전액 손상.</t>
        </is>
      </c>
      <c r="AH173" s="41" t="inlineStr">
        <is>
          <t>크림㈜(NAVER 손자회사: NAVER→스노우㈜→크림㈜, 비상장; 2021-01-01 스노우에서 물적분할 설립)</t>
        </is>
      </c>
      <c r="AI173" s="41" t="inlineStr">
        <is>
          <t>"전략적 사업 시너지 강화" (DART 타법인주식및출자증권취득결정·비유동자산취득결정) / "플랫폼과 커뮤니티 간 더욱 긴밀한 협력을 통해 시장을 활성화하고 동반 성장하기 위한 것" (딜사이트 2021-09-02 보도, 회사 측 설명)</t>
        </is>
      </c>
      <c r="AJ173" s="41" t="inlineStr">
        <is>
          <t>한정판 스니커즈 등 리셀(개인 간 거래) 중개 플랫폼 KREAM 운영 (2020년 스노우의 사업으로 시작, 2021-01 분사; 딜사이트·바이라인네트워크 보도)</t>
        </is>
      </c>
      <c r="AK173" s="41" t="inlineStr">
        <is>
          <t>인접</t>
        </is>
      </c>
      <c r="AL173" s="41" t="inlineStr">
        <is>
          <t>나매인은 회원 100만명 이상의 스니커즈 커뮤니티 '나이키매니아'(네이버 카페) 운영사로, 매출은 온라인 광고(대규모기업집단현황공시 대표사업 '네이버 카페 서비스 운영', 크림 감사보고서 주요 영업활동 '온라인 광고'). 리셀 플랫폼과 같은 고객군(스니커즈 수집·거래 이용자)에 붙은 커뮤니티라 인접. 보도는 이용자 확보 목적으로 해석(KED Global: 'to gain an upper hand in user acquisition'). NAVER 기준으로도 커머스·카페 서비스에 붙은 인접 영역.</t>
        </is>
      </c>
      <c r="AM173" s="41" t="inlineStr">
        <is>
          <t>11,136,427,654원 (크림㈜ 2021-01-01 분할 재무제표 기준 자산총액; 비유동자산취득결정 공시)</t>
        </is>
      </c>
      <c r="AN173" s="41" t="inlineStr">
        <is>
          <t>17,014,239백만원 (NAVER 2020-12-31 연결 자산총계; 2020 사업보고서 요약재무정보)</t>
        </is>
      </c>
      <c r="AO173" s="41" t="inlineStr">
        <is>
          <t>71.84</t>
        </is>
      </c>
      <c r="AP173" s="41" t="inlineStr">
        <is>
          <t>218.22</t>
        </is>
      </c>
      <c r="AQ173" s="41" t="inlineStr">
        <is>
          <t>계산: NAVER 71조 8,652억원 (2021-08-24 종가 437,500원 × 발행주식총수 164,263,395주)</t>
        </is>
      </c>
      <c r="AR173" s="41" t="inlineStr">
        <is>
          <t>취득금액·총자산대비(71.84%)·자기자본대비(218.22%, 자기자본 3,666,006,395원)는 크림㈜의 2021-08-25 공정거래법 공시(분할 재무제표 2021-01-01 기준). NAVER 총자산은 2020 사업보고서(20210316001214), 발행주식총수는 2021 반기보고서(20210817001824), 종가는 Yahoo Finance 035420.KS(2018 액면분할 이후 분할 없음, 조정 불필요). 인수 자금은 스노우㈜로부터 단기차입 200억원(2021-08-25 공시)으로 조달(자본조달방법 '차입').</t>
        </is>
      </c>
      <c r="AS173" s="41" t="inlineStr">
        <is>
          <t>KRX:035420</t>
        </is>
      </c>
      <c r="AT173" s="41" t="inlineStr">
        <is>
          <t>인수 주체 크림㈜는 비상장이며 상장 지배회사는 NAVER. 대상회사 나매인은 비상장(종목코드 없음). 거래 규모가 NAVER 시가총액의 약 0.01%라 NAVER 주가 반응은 거의 기대하기 어렵다.</t>
        </is>
      </c>
      <c r="AU173" s="41" t="inlineStr">
        <is>
          <t>2021-08-25 DART 공정거래법 공시(크림㈜ 타법인주식및출자증권취득결정·비유동자산취득결정; 이사회결의 2021-08-20). 공식 공시 이전의 인수설 보도는 찾지 못함. 언론 보도는 KED Global 2021-08-31, 딜사이트 2021-09-02.</t>
        </is>
      </c>
      <c r="AV173" s="41" t="inlineStr">
        <is>
          <t>2020-02: 나매인㈜ 설립(2020-02-18, 대표 박우진; 네이버 카페 '나이키매니아' 운영); 2020: 스노우㈜가 리셀 플랫폼 KREAM 사업 시작(보도); 2020-12: 나매인 2020년 매출 409백만원·당기순이익 130백만원·자산 151백만원; 2021-01: 크림㈜가 스노우㈜에서 물적분할 설립(2021-01-01); 2021: 크림과 나매인이 인수 전부터 이벤트 협업(딜사이트); 2021-08: 크림 이용자 약 45만명, 나이키매니아 100만명 이상(KED Global), 무신사 등과 리셀 시장 경쟁</t>
        </is>
      </c>
      <c r="AW173" s="41" t="inlineStr">
        <is>
          <t>2021-08-25: 인수 결정 공시(이사회 2021-08-20), 자금은 스노우 단기차입 200억원; 2021-09-29: 취득예정일, 크림 사업리더 김민국 나매인 사내이사 취임; 2021-11-01: 공정위 기준 네이버 기업집단 계열편입; 2022: 나매인 영업손실 269백만원, 크림이 나매인 투자주식 80억원 전액 손상차손 인식(크림 2022 감사보고서); 2023~2025: 매출 1.5~2.1억원 수준, 영업손실 지속, 매출 상당 부분이 크림의 광고비 지급(크림의 나매인 대상 영업비용 2024년 193백만원, 2025년 143백만원); 2025-12: 자본총계 -14백만원 자본잠식; 2026-03~05 사이: 사명을 ㈜퍼스트커머스로 변경(2026-02-26 공시까지 '나매인(주)', 2026-05-28 공시부터 '(주)퍼스트커머스'), 대표사업은 여전히 '네이버 카페 서비스 운영'; 2026-08 현재 크림 100% 자회사로 존속</t>
        </is>
      </c>
      <c r="AX173" s="41" t="inlineStr">
        <is>
          <t>있음 (2022년, 종속기업투자주식 8,000,000천원 전액 손상, 크림㈜ 2022 별도 감사보고서 주석 '당기 중 전액 손상되었습니다', 접수번호 20230410000641; 이후 2023~2025 장부금액 0)</t>
        </is>
      </c>
      <c r="AY173" s="41" t="inlineStr">
        <is>
          <t>수집·검토 기록에 인수 뒤 손상이 적혀 있음</t>
        </is>
      </c>
      <c r="AZ173" s="41" t="inlineStr">
        <is>
          <t>2019: 해당 없음(2020-02 설립); 2020: 409백만원</t>
        </is>
      </c>
      <c r="BA173" s="41" t="inlineStr">
        <is>
          <t>2021: 415백만원; 2022: 192백만원; 2025: 147백만원 (참고 2023: 177백만원, 2024: 209백만원)</t>
        </is>
      </c>
      <c r="BB173" s="41" t="inlineStr">
        <is>
          <t>2019: 해당 없음(2020-02 설립); 2020: 미확인 (공시 요약재무에 영업이익 없음, 당기순이익 130백만원)</t>
        </is>
      </c>
      <c r="BC173" s="41" t="inlineStr">
        <is>
          <t>2021: 3백만원; 2022: -269백만원; 2025: -21백만원 (참고 2023: -45백만원, 2024: -6백만원)</t>
        </is>
      </c>
      <c r="BD173" s="41" t="inlineStr">
        <is>
          <t>나매인㈜ 별도(개별) 기준, 12월 결산. 2020년은 크림의 2021-08-25 취득결정 공시 요약재무(2020년 말). 2021~2025년은 나매인㈜의 대규모기업집단현황공시[연1회] '회사 손익현황'(직전 사업연도, 백만원; 20220531001715, 20230526000282, 20240528000134, 20250528000580, 20260528000814). 외부감사 대상이 아니라 자체 감사보고서 없음. 크림 감사보고서의 종속기업 요약재무는 2021년 매출 76,500천원·순손실 27,728천원으로 공정위 공시(매출 415·순이익 3백만원)와 다름(추정: 크림 감사보고서 값은 편입 이후 기간만 반영). 2022 순이익도 감사보고서 -99,308천원 vs 공시 -85백만원으로 차이. 회계연도 전체와 영업이익이 있는 공정위 공시 값을 택함.</t>
        </is>
      </c>
      <c r="BE173" s="41" t="inlineStr">
        <is>
          <t>미확인 (NAVER 2021 3분기 실적 관련 보도와 웹 검색에서 나매인·나이키매니아 언급을 찾지 못함; NAVER IR 컨퍼런스콜 원문은 미검토)</t>
        </is>
      </c>
      <c r="BF173" s="40" t="inlineStr">
        <is>
          <t>완료</t>
        </is>
      </c>
      <c r="BG173" s="40" t="inlineStr">
        <is>
          <t>2026-10-31</t>
        </is>
      </c>
    </row>
    <row r="174" ht="72" customHeight="1">
      <c r="A174" s="40" t="inlineStr">
        <is>
          <t>N067</t>
        </is>
      </c>
      <c r="B174" s="40" t="inlineStr">
        <is>
          <t>Naver</t>
        </is>
      </c>
      <c r="C174" s="40" t="inlineStr">
        <is>
          <t>2021-09-13</t>
        </is>
      </c>
      <c r="D174" s="41" t="inlineStr">
        <is>
          <t>Munpia Inc.</t>
        </is>
      </c>
      <c r="E174" s="40" t="n">
        <v>33</v>
      </c>
      <c r="F174" s="40" t="inlineStr">
        <is>
          <t>True</t>
        </is>
      </c>
      <c r="G174" s="40" t="n"/>
      <c r="H174" s="40" t="inlineStr">
        <is>
          <t>MA③</t>
        </is>
      </c>
      <c r="I174" s="40" t="inlineStr">
        <is>
          <t>MA②</t>
        </is>
      </c>
      <c r="J174" s="40" t="inlineStr">
        <is>
          <t>변경</t>
        </is>
      </c>
      <c r="K174" s="40" t="inlineStr">
        <is>
          <t>있음</t>
        </is>
      </c>
      <c r="L174" s="40" t="inlineStr">
        <is>
          <t>일치</t>
        </is>
      </c>
      <c r="M174" s="40" t="inlineStr">
        <is>
          <t>편입 후</t>
        </is>
      </c>
      <c r="N174" s="40" t="inlineStr">
        <is>
          <t>Closed</t>
        </is>
      </c>
      <c r="O174" s="42" t="n">
        <v>92.22</v>
      </c>
      <c r="P174" s="41" t="inlineStr">
        <is>
          <t>Webtoon Entertainment Korea Corp.</t>
        </is>
      </c>
      <c r="Q174" s="41" t="inlineStr">
        <is>
          <t>Premier Luna</t>
        </is>
      </c>
      <c r="R174" s="41" t="inlineStr">
        <is>
          <t>Webtoon Entertainment Korea Corp. agreed to acquire 36.1% stake in Munpia Inc. from Premier Luna for approximately KRW 110 billion on September 10, 2021. Under the terms, Webtoon Entertainment Korea Corp. will acquire 3.2 million shares. Munpia Inc reported total assets of KRW 317 billion for the year ending December 31, 2020. The deal is expected to be completed by December 31, 2021.</t>
        </is>
      </c>
      <c r="S174" s="41" t="inlineStr">
        <is>
          <t>Story IP Platforms</t>
        </is>
      </c>
      <c r="T174" s="41" t="inlineStr">
        <is>
          <t>Story / Webtoon / Web Novel Platform</t>
        </is>
      </c>
      <c r="U174" s="41" t="inlineStr">
        <is>
          <t>MA-1 그룹이 매수자</t>
        </is>
      </c>
      <c r="V174" s="41" t="inlineStr">
        <is>
          <t>소수지분(&lt;50%)</t>
        </is>
      </c>
      <c r="W174" s="41" t="inlineStr">
        <is>
          <t>MA③ 소수지분 매입</t>
        </is>
      </c>
      <c r="X174" s="41" t="n"/>
      <c r="Y174" s="40" t="inlineStr">
        <is>
          <t>False</t>
        </is>
      </c>
      <c r="Z174" s="41" t="inlineStr">
        <is>
          <t>MA② 기존 지분 확대</t>
        </is>
      </c>
      <c r="AA174" s="41" t="inlineStr">
        <is>
          <t>편입 후 (인수 주체 네이버웹툰(유)는 NAVER의 100% 간접 연결 종속회사(WEBTOON Entertainment Inc. 산하). 대상 문피아는 이 거래 완료일 2022-02-09에 NAVER 연결 종속회사로 편입 — NAVER 2022 사업보고서 사업결합 주석)</t>
        </is>
      </c>
      <c r="AB174" s="41" t="inlineStr">
        <is>
          <t>완료 (2022-02-09; 취득예정일 2021-12-31 → 2022-03-31로 연기된 뒤 2022-02-09 종결)</t>
        </is>
      </c>
      <c r="AC174" s="41" t="inlineStr">
        <is>
          <t>108,248,836,435원 (문피아 보통주 3,255,511주 × 33,251원; 네이버웹툰이 프리미어루나(유)에 빌려준 대여금을 문피아 주식으로 상환받는 대물변제). 같은 인수 계획의 다른 다리: Cloudary Holdings로부터 1,820,061주(20.17%) 현금 60,518,848,311원(2021-09-16 결의). 두 다리 합계 168,767,684,746원(56.26%) = NAVER K-IFRS 이전대가 168,767,684천원</t>
        </is>
      </c>
      <c r="AD174" s="41" t="inlineStr">
        <is>
          <t>원자료와 일치 (108,248,836,435원 ÷ 1,165.91원/USD(2021-09-10 ECB 기준환율 교차환율, Frankfurter API) = USD 92.8백만, 원자료 92.22 대비 +0.7%). WEBTOON 424B4는 대여금 정산액 USD 91.3백만(대가 공정가치 USD 90.8백만)으로 기재</t>
        </is>
      </c>
      <c r="AE174" s="41" t="inlineStr">
        <is>
          <t>2021-09-10</t>
        </is>
      </c>
      <c r="AF174" s="41" t="inlineStr">
        <is>
          <t>분류 수정 MA③ → MA②(단계적 경영권 인수): 원자료는 36.1%만 보고 소수지분으로 분류했으나, 네이버웹툰은 2021-09-16 결의한 별도 다리(Cloudary로부터 20.17% 현금 매입, 424B4상 2021-10 취득·지분법)를 먼저 마친 뒤 2022-02-09 이 다리(36.08%)를 받아 합계 56.26%로 경영권을 처음 얻었다(NAVER 2022 사업보고서 사업결합 주석 '전기말 현재 ... 20.17%의 주식을 보유하고 있었고, 당기 중 ... 36.09%로 상환받으면서', WEBTOON 424B4 'The acquisition was considered a step acquisition'). 다만 두 다리는 2021-09-16 공시가 '총 합계 56.26%를 취득하고, 계열편입신고를 진행 예정'이라고 밝힌 하나의 인수 계획이므로, 두 다리를 한 거래로 묶으면 MA① 경영권 인수(합계 56.26%, 168,767,684,746원)로 볼 수도 있다. 매도자 보완: 원자료 'Premier Luna' = 프리미어루나(유)(PEF 운용사 프리미어파트너스 측 — 프리미어파트너스 파트너 전동훈이 2021-09-30 문피아 이사 선임, 언론은 프리미어파트너스가 약 28% 매입한 2대 주주로 보도). 실제 주식 이전은 최대주주 문피아투자목적회사(주)(64.42%, 언론상 창업자 김환철·PEF S2L파트너스 측)가 2022-02-09 보유 5,811,826주 전부를 처분하면서 이뤄졌다. 원자료 date 2021-09-13은 네이버웹툰의 공정위 공시일이고 이사회 결의·NAVER 거래소 공시는 2021-09-10. 원자료 comment의 'total assets of KRW 317 billion'은 문피아가 아니라 매수자 네이버웹툰(유)의 2020말 자산총액(317,994,800,044원)이다. 'expected to be completed by December 31, 2021'은 2022-03-31로 연기 후 2022-02-09 완료.</t>
        </is>
      </c>
      <c r="AG174" s="41" t="inlineStr">
        <is>
          <t>같은 대상회사 계보: N079(2022-12 Cloudary 풋옵션 행사에 따른 4.13% 추가 취득)는 이 인수의 후속 잔여지분 매입이고, N075(2022-08 스튜디오JHS 주식교환)는 이 거래로 편입된 문피아가 매수자인 후속 인수다. 이 인수의 다른 다리(2021-09-16 Cloudary로부터 20.17%, 60,518,848,311원)는 원자료 188행 목록에 따로 없다(list188 기준) — 이중 집계 문제는 없지만 그룹의 문피아 총 투입액은 이 행(1,082억원)보다 크다(합계 1,688억원). 취득 지분율 표기 차이: DART 36.08%(3,255,511주), NAVER 주석 36.09%, WEBTOON 424B4 대여금 주석은 '3,225,511 shares'로 오기. 20.17% 다리의 취득일: DART 공시 예정일 2021-09-30, 424B4 'in October 2021'. 지배력 획득 당시 프리미어 측과 주주간 계약을 맺어 상장 관련 의무 해태 시 주당 33,251원+연 15%에 되사는 풋옵션을 부여했고(2025말 상환가능비지배지분 USD 24.5백만), Cloudary에는 2021-09 사이드레터로 33,251원 풋옵션을 부여했다(2022-12 행사, N079). 2021-04 인수 경쟁: 한국경제는 NAVER와 카카오가 64.42% 지분을 두고 경쟁, 엔씨소프트·텐센트의 경영권 인수 선택권이 2021년 6월 말 기한이라고 보도(같은 기사는 엔씨소프트 24%·텐센트 6%로 적었으나 감사보고서상 Cloudary 25.22%·엔씨소프트 6.23%). NAVER·WEBTOON 어닝콜에서 문피아를 개별 언급한 원문은 찾지 못했다(녹취 전문은 로그인 필요 사이트만 있어 쓰지 않음). [검토 추가] 문피아 최대주주등의주식보유변동(2022-02-11, 정정본 포함)은 네이버웹툰의 변동 전 주식수를 1,820,016주로 적었으나 5,075,572 − 3,255,511 = 1,820,061주이므로 공시의 오기다(근거 행 12의 '1,820,016'도 같은 오기). WEBTOON 10-Q 2Q26 용어집은 Munpia를 'one of our wholly-owned subsidiaries'로 적지만 같은 문서의 비지배지분 표(2026-06-30 Munpia USD 33,070천)와 NAVER 2025 사업보고서(연결실체 지분율 61.12%)로 보아 100% 자회사가 아니다. 문피아는 2022-07-20부터 대표 손제호에게 4,000백만원을 대여하고 매년 만기를 연장했다(최근 2026-07-24 공시, 이자율 4.6%) — N075 관련 특수관계 거래.</t>
        </is>
      </c>
      <c r="AH174" s="41" t="inlineStr">
        <is>
          <t>네이버웹툰 유한회사(2020-05-29 설립, NAVER의 100% 간접 자회사이자 WEBTOON Entertainment Inc.의 한국 자회사 'WTEK', 비상장; 원자료 'Webtoon Entertainment Korea Corp.'와 같은 법인)</t>
        </is>
      </c>
      <c r="AI174" s="41" t="inlineStr">
        <is>
          <t>"사업제휴" (NAVER 거래소 자율공시·네이버웹툰 공정위 공시 취득목적, 2021-09-10/13; 추가 취득 사항이 확정되면 변경될 수 있다고 부기) / "웹소설 서비스 부분에서 보다 많고 폭넓은 장르의 작품을 사용자에게 제공하고, 이를 기반으로 하는 연관사업의 기회를 도모하기 위해" (NAVER 2022 사업보고서 사업결합 주석) / "This acquisition allows the Company to strengthen its content pool." (WEBTOON 424B4)</t>
        </is>
      </c>
      <c r="AJ174" s="41" t="inlineStr">
        <is>
          <t>네이버웹툰(유): 웹툰 서비스 개발·운영(WEBTOON·WEBTOON Korea·네이버 시리즈 웹소설 운영 — WEBTOON 424B4). 2020(5~12월) 영업수익 132,288백만원, 2021 355,326백만원(별도)</t>
        </is>
      </c>
      <c r="AK174" s="41" t="inlineStr">
        <is>
          <t>핵심</t>
        </is>
      </c>
      <c r="AL174" s="41" t="inlineStr">
        <is>
          <t>문피아는 국내 웹소설 연재 플랫폼(무협·판타지 강점, '전지적 독자 시점' 연재처, 2013년 회당 100원 유료연재 도입)으로, 인수 주체 네이버웹툰이 직접 운영하던 네이버 시리즈(웹소설)와 같은 플랫폼 사업이다. 그룹 정점 NAVER 기준으로는 콘텐츠 부문(2021 매출 비중 10.2%)에 속해 주력인 검색·커머스 대비 인접.</t>
        </is>
      </c>
      <c r="AM174" s="41" t="inlineStr">
        <is>
          <t>317,994,800,044원 (네이버웹툰(유) 별도, 2020-12-31; 공정위 비유동자산취득결정 '최근 사업연도말 자산총액')</t>
        </is>
      </c>
      <c r="AN174" s="41" t="inlineStr">
        <is>
          <t>17,014,238,663,770원 (NAVER 연결, 2020-12-31; NAVER 거래소 공시의 '지배회사의 연결 자산총액')</t>
        </is>
      </c>
      <c r="AO174" s="41" t="inlineStr">
        <is>
          <t>30.04 (네이버웹툰 공정위 비유동자산취득결정 '자산총액 대비'; NAVER 거래소 공시 기준 NAVER 연결 자산총액 대비는 0.64)</t>
        </is>
      </c>
      <c r="AP174" s="41" t="inlineStr">
        <is>
          <t>56.82 (네이버웹툰 공정위 타법인주식취득결정 '자기자본대비', 자기자본 190,495,939,142원)</t>
        </is>
      </c>
      <c r="AQ174" s="41" t="inlineStr">
        <is>
          <t>계산: 65,541,094,605,000원(약 65.5조원) = NAVER 2021-09-09 종가 399,000원 × 발행주식 164,263,395주(2021-11 이익소각 전). 참고: 인수설 첫 보도 전 거래일(2021-04-14) 기준 391,500원 × 164,263,395 = 64,309,119,142,500원</t>
        </is>
      </c>
      <c r="AR174" s="41" t="inlineStr">
        <is>
          <t>네이버웹툰 총자산·자기자본·비율: 2021-09-13 공정위 공시(2020-12-31 별도). NAVER 연결 자산: 2021-09-10 거래소 공시(2020-12-31). 시가총액: 네이버금융 일별 시세(2021-09-09, 2021-04-14 종가) × NAVER 2020 사업보고서 주석의 발행주식수. 환율: Frankfurter API(ECB 기준환율 교차환율), 서울외국환중개 매매기준율 아님.</t>
        </is>
      </c>
      <c r="AS174" s="41" t="inlineStr">
        <is>
          <t>KRX:035420</t>
        </is>
      </c>
      <c r="AT174" s="41" t="inlineStr">
        <is>
          <t>인수 주체 네이버웹툰(유)는 비상장, 상장 지배회사 NAVER. 대상회사 문피아는 비상장. WEBTOON Entertainment(NASDAQ:WBTN)는 2024-06-27 상장으로 거래 당시 해당 없음. 공식 공시는 2021-09-10(금)이나 2021-04-15 인수설 보도·풍문해명이 먼저 있었으므로 두 날짜 모두 이벤트 후보</t>
        </is>
      </c>
      <c r="AU174" s="41" t="inlineStr">
        <is>
          <t>2021-04-15 매일경제 등 'NAVER 문피아 인수 추진' 보도와 같은 날 NAVER 풍문해명 공시(미확정; '사업 경쟁력 강화를 위해 다양한 방안을 검토중이나, 현재 구체적으로 결정된 사안은 없습니다'), 같은 날 한국경제는 NAVER·카카오 경쟁 보도; 2021-05-14·2021-08-13 재공시(미확정); 2021-06-02 NAVER-CJ 컨소시엄이 S2L파트너스와 협상 중이라는 보도. 공식 결정 공시는 2021-09-10(금) NAVER 거래소 자율공시, 2021-09-13 네이버웹툰 공정위 공시</t>
        </is>
      </c>
      <c r="AV174" s="41" t="inlineStr">
        <is>
          <t>2004 무렵: 전신 '고무림' 시절 공모전 시작; 2012-12-27: ㈜문피아 설립(대표 김환철, 필명 금강); 2013: 웹소설 회당 100원 유료연재 도입; 2016: PEF S2L파트너스 지분 취득(당시 기업가치 약 500억원, 언론), 2016-11-14 김환철·신동운 공동대표; 2017말: 문피아투자목적회사(주) 100% 보유; 2018-10: China Literature(텐센트 계열, Cloudary Holdings)·엔씨소프트 250억원 투자(엔씨소프트 최초취득 2018-10-12, 561,647주 취득가 4,985백만원 — 엔씨소프트 2021 사업보고서 타법인출자 현황) → 2018말 Cloudary 25.62%·엔씨소프트 6.32%·문피아투자목적회사 65.44%; 2019: 연결 영업수익 28,719백만원·영업이익 5,271백만원, 2019말 주식 9,022,168주; 2020: 41,717백만원·7,315백만원; 2021-04-15: NAVER·카카오 인수 경쟁 보도, NAVER 풍문해명; 2021-06: 네이버웹툰이 프리미어루나에 USD 90.9백만 무이자 대여(문피아 주식 취득 목적; 2021-09·12 증액, 만기 2022-03-31); 2021-06-02: NAVER-CJ 컨소시엄 협상 보도; 2021-09-10: 36.08% 대물변제 취득 결정(이 거래); 2021-09-16: Cloudary로부터 20.17% 현금 매입 결정(60,519백만원, 424B4상 2021-10 취득·지분법), Cloudary와 풋옵션 사이드레터; 2021-09-30: 김준구·권연수(네이버웹툰)·전동훈(프리미어파트너스) 이사 선임; 2021: 연결 영업수익 48,043백만원·영업이익 5,073백만원</t>
        </is>
      </c>
      <c r="AW174" s="41" t="inlineStr">
        <is>
          <t>2022-01-24·25: 신동운 대표 사임, 김준구(네이버웹툰 대표) 대표이사 선임; 2022-02-09: 36.08% 취득 완료, 네이버웹툰 56.26%로 지배력 획득(문피아투자목적회사 5,811,826주 전량 처분, 2,556,315주(28.33%)는 프리미어파트너스 측 등이 인수), 프리미어 측에 33,251원+연15% 풋옵션 부여; 2022-02-28: WEBTOON 연결 편입(편의일), NAVER 2022년 편입 후 영업수익 34,164백만원·순손실 10,001백만원, K-IFRS 영업권 139,359,857천원; 2022-03-30: 김환철 631,551주(7.00%) 취득(기타 주주로부터, 33,251원; 424B4 상환가능비지배지분 각주의 'the Munpia shares sold by Premier'로 보아 매도자는 프리미어 측으로 추정); 2022-03-31: 임직원 주식매수선택권 90,221주(행사가 33,251원) 부여 결의(2022-04-04 공정위 공시 '유상증자결정' 형식); 2022-07-18: 손제호(스튜디오JHS 대표) 대표이사 선임, 김환철 이사회 의장, 2022-08-02 김준구 대표 사임; 2022-08-22: 스튜디오JHS 포괄적 주식교환(N075)으로 신주 1,263,119주, 네이버웹툰 지분 53.65%로 희석; 2022-08-31: 주식교환 반대주주 매수청구로 자기주식 561,647주(18,675백만원) 취득 — 추정: 엔씨소프트 퇴장(561,647주는 엔씨소프트의 2021말 보유주식수와 같고, 같은 날 엔씨소프트 전무 김한준이 문피아 기타비상무이사에서 사임, 문피아 2022 감사보고서 주주현황에서 엔씨소프트 0주, 엔씨소프트 2022 사업보고서 타법인출자 현황에서 문피아 소멸); 2022-12-23: Cloudary 풋옵션 행사로 4.13% 추가 취득(N079) → 57.78%(자기주식 제외 61.12%); 2022말 주주: 네이버웹툰 57.78%, 프리미어루나(유) 16.08%, 손제호 7.37%, 김환철 6.14%, 자기주식 5.46%, Cloudary 0.29%(문피아 2022 감사보고서·2023-01-31 주요주주 공시); 2022: 연결 영업수익 63,429백만원·영업이익 4,469백만원; 2022-12-28: 설립 10주년, 누적 약 7만 작품; 2023: WEBTOON 영업권 손상 USD 25.6백만, 문피아 연결 순손실 5,310백만원(JHS 영업권 손상 6,944백만원); 2024-06-27: WEBTOON Nasdaq 상장; 2024: 엠콘텐츠랩스·문피아웹툰문화산업전문회사 청산, WEBTOON 손상 USD 20.3백만(운영 구조 변경·인력 감축·프로젝트 지연); 2025: WEBTOON 손상 USD 74.0백만, NAVER K-IFRS 문피아 영업권 1,016억원 → 416억원(약 600억원 손상), 연결 영업수익 85,530백만원·영업이익 8,186백만원; 2025말: NAVER 연결실체 지분율 61.12% 유지, 대표 손제호</t>
        </is>
      </c>
      <c r="AX174" s="41" t="inlineStr">
        <is>
          <t>있음 — WEBTOON Entertainment(US GAAP): Munpia 보고단위 영업권 손상 2023년 USD 25.6백만(잔액 USD 196.6백만, 424B4), 2024년 USD 20.3백만(잔액 154.2백만, 10-K 2024), 2025년 USD 74.0백만(잔액 85.6백만, 10-K 2025). NAVER(K-IFRS): 문피아 CGU 영업권 2022말 139,359,857천원 → 2023말 133,097,438 → 2024말 101,614,659 → 2025말 41,600,589천원; 원화 CGU라 환율 효과가 없으므로 감소분(2023 6,262,419천원, 2024 31,482,779천원, 2025 60,014,070천원)을 추정: 손상액으로 볼 수 있고 2025년 약 600억원은 뉴스토마토(2026-03-16) 보도와 일치(NAVER 사업보고서는 CGU별 손상액 미공시). 문피아 자체(K-IFRS 연결): 2023년 스튜디오JHS 인수 영업권 손상 6,944백만원(N075). 2026 상반기 WEBTOON 손상 없음</t>
        </is>
      </c>
      <c r="AY174" s="41" t="inlineStr">
        <is>
          <t>수집·검토 기록에 인수 뒤 손상이 적혀 있음</t>
        </is>
      </c>
      <c r="AZ174" s="41" t="inlineStr">
        <is>
          <t>2020: 41,717백만원; 2021: 48,043백만원 (연결; 참고 2019: 28,719백만원)</t>
        </is>
      </c>
      <c r="BA174" s="41" t="inlineStr">
        <is>
          <t>2022: 63,429백만원; 2023: 70,970백만원; 2025(최근): 85,530백만원 (연결, 2022-08부터 스튜디오JHS 포함; 2024: 74,947백만원)</t>
        </is>
      </c>
      <c r="BB174" s="41" t="inlineStr">
        <is>
          <t>2020: 7,315백만원; 2021: 5,073백만원 (연결; 참고 2019: 5,271백만원)</t>
        </is>
      </c>
      <c r="BC174" s="41" t="inlineStr">
        <is>
          <t>2022: 4,469백만원; 2023: 2,084백만원; 2025(최근): 8,186백만원 (연결; 2024: 4,661백만원)</t>
        </is>
      </c>
      <c r="BD174" s="41" t="inlineStr">
        <is>
          <t>㈜문피아 연결재무제표(K-IFRS, 12월 결산; 외부감사 2019~2020 삼덕, 2021 동현, 2022~2024 삼일, 2025 삼정), DART 연결감사보고서. 지배력 획득이 2022-02-09이므로 2020·2021을 인수 전, 2022부터 인수 후로 봄. 2022-08 이후는 스튜디오JHS(N075) 실적이 섞여 플랫폼 단독 성과와 다름 — 별도 기준 영업수익 2020 39,731·2021 43,037·2022 47,246·2023 52,327·2024 56,262·2025 62,594백만원, 영업이익 6,770·3,681·2,189·1,049·3,344·5,284백만원.</t>
        </is>
      </c>
      <c r="BE174" s="41" t="inlineStr">
        <is>
          <t>NAVER·WEBTOON 어닝콜에서 문피아를 개별로 언급한 발언은 찾지 못함(NAVER 3Q21 콜 보도는 웹툰 거래액만 언급 — 비즈워치 2021-10-21; 녹취 전문은 로그인 필요 사이트만 있음). 경영진 공식 설명으로 대체: 2022-12-28 NAVER 보도자료 손제호 대표 '문피아는 지난 10년 동안 웹소설 업계를 선도하는 플레이어로서 다양한 작품을 발굴, 양성하기 위해 노력해왔다'; WEBTOON 424B4(2024-06) 2023 손상 사유 'a delay in realizing synergies and returns from investments in content creation and IP Adaptations'; 10-K 2024 'structural changes in operations, workforce reduction, and project delays resulted in the underperformance in revenue growth'; 10-K 2025 'while recent standalone operating performance remains stable ... a lower than expected realization of synergies from IP expansion'; WEBTOON 424B4 MD&amp;A(2023 대비 2022): IP Adaptations 매출 증가가 'partially offset by the decrease of IP Adaptations revenue of Munpia, LOCUS and SIDUS'(2023년 문피아 IP 사업 매출 감소)</t>
        </is>
      </c>
      <c r="BF174" s="40" t="inlineStr">
        <is>
          <t>완료</t>
        </is>
      </c>
      <c r="BG174" s="40" t="inlineStr">
        <is>
          <t>2026-10-26</t>
        </is>
      </c>
    </row>
    <row r="175" ht="72" customHeight="1">
      <c r="A175" s="40" t="inlineStr">
        <is>
          <t>N068</t>
        </is>
      </c>
      <c r="B175" s="40" t="inlineStr">
        <is>
          <t>Naver</t>
        </is>
      </c>
      <c r="C175" s="40" t="inlineStr">
        <is>
          <t>2021-10-13</t>
        </is>
      </c>
      <c r="D175" s="41" t="inlineStr">
        <is>
          <t>Suede One Inc.</t>
        </is>
      </c>
      <c r="E175" s="40" t="n">
        <v>104</v>
      </c>
      <c r="F175" s="40" t="inlineStr">
        <is>
          <t>False</t>
        </is>
      </c>
      <c r="G175" s="40" t="n"/>
      <c r="H175" s="40" t="inlineStr">
        <is>
          <t>MA①</t>
        </is>
      </c>
      <c r="I175" s="40" t="inlineStr">
        <is>
          <t>MA①</t>
        </is>
      </c>
      <c r="J175" s="40" t="inlineStr">
        <is>
          <t>같음</t>
        </is>
      </c>
      <c r="K175" s="40" t="inlineStr">
        <is>
          <t>미확인</t>
        </is>
      </c>
      <c r="L175" s="40" t="inlineStr">
        <is>
          <t>일치</t>
        </is>
      </c>
      <c r="M175" s="40" t="inlineStr">
        <is>
          <t>편입 전</t>
        </is>
      </c>
      <c r="N175" s="40" t="inlineStr">
        <is>
          <t>Closed</t>
        </is>
      </c>
      <c r="O175" s="42" t="n">
        <v>9.1</v>
      </c>
      <c r="P175" s="41" t="inlineStr">
        <is>
          <t>Poshmark, Inc.</t>
        </is>
      </c>
      <c r="Q175" s="41" t="inlineStr">
        <is>
          <t>-</t>
        </is>
      </c>
      <c r="R175" s="41" t="inlineStr">
        <is>
          <t>Poshmark, Inc. (NasdaqGS:POSH) acquired Suede One Inc. on October 12, 2021. The Suede One team will join the Poshmark team.</t>
        </is>
      </c>
      <c r="S175" s="41" t="inlineStr">
        <is>
          <t>Commerce &amp; Marketing</t>
        </is>
      </c>
      <c r="T175" s="41" t="inlineStr">
        <is>
          <t>E-commerce / Marketplace</t>
        </is>
      </c>
      <c r="U175" s="41" t="inlineStr">
        <is>
          <t>MA-1 그룹이 매수자</t>
        </is>
      </c>
      <c r="V175" s="41" t="inlineStr">
        <is>
          <t>지분율 미기재(대개 100%·사업양수)</t>
        </is>
      </c>
      <c r="W175" s="41" t="inlineStr">
        <is>
          <t>MA① 경영권 인수</t>
        </is>
      </c>
      <c r="X175" s="41" t="n"/>
      <c r="Y175" s="40" t="inlineStr">
        <is>
          <t>False</t>
        </is>
      </c>
      <c r="Z175" s="41" t="inlineStr">
        <is>
          <t>MA① 경영권 인수</t>
        </is>
      </c>
      <c r="AA175" s="41" t="inlineStr">
        <is>
          <t>편입 전 (거래 당시 매수자 Poshmark는 Nasdaq 상장 독립회사로 NAVER와 지배관계가 없었다 — DEFM14A 'Background of the Merger'상 NAVER와의 첫 접촉은 2022-01-04. Poshmark는 2023-01-05 NAVER 인수 완료로 연결 편입 — Poshmark 8-K 2023-01-05, NAVER 2023년 1분기보고서 연결범위 변동 '신규취득에 따른 지배력 획득'. 이 거래는 2021-10-12 완료)</t>
        </is>
      </c>
      <c r="AB175" s="41" t="inlineStr">
        <is>
          <t>완료 (2021-10-12)</t>
        </is>
      </c>
      <c r="AC175" s="41" t="inlineStr">
        <is>
          <t>USD 6.6 million 현금 + 언아웃 최대 USD 2.5 million(2022-10-31까지 조건 충족 시). 회계상 이전대가 USD 8,116천(언아웃의 취득일 공정가치 USD 1.6 million 포함)</t>
        </is>
      </c>
      <c r="AD175" s="41" t="inlineStr">
        <is>
          <t>원자료와 일치 (원자료 9.1 = 현금 6.6 + 언아웃 최대 2.5). 회계상 이전대가 기준이면 8.116</t>
        </is>
      </c>
      <c r="AE175" s="41" t="inlineStr">
        <is>
          <t>2021-10-13</t>
        </is>
      </c>
      <c r="AF175" s="41" t="inlineStr">
        <is>
          <t>기준 분류 유지: 갱신된 분류 기준(subtype_chk는 거래 구조와 '그룹 계보'로 판정)에 따르면 매수자 Poshmark는 추출 시점(2024-05) NAVER 그룹 회사라 그룹 계보 안에 있고, Poshmark가 Suede One, Inc. 100%를 현금 USD 6.6 million(+언아웃 최대 USD 2.5 million)에 취득해 경영권을 처음 얻은 거래다(10-Q 3Q21 후속사건, 10-K 2021 주석 7) → MA① 경영권 인수. 거래 당시(2021-10) Poshmark가 NAVER 그룹 밖이었다는 점은 pre_incorp_chk(편입 전)에서 따로 판정한다. 수집 기록의 MA⑥ 판정은 갱신 전 기준(거래 당시 지배관계)에 따른 것이라 철회한다. 금액·상태는 원자료와 일치(원자료 9.1 = 현금 6.6 + 언아웃 최대 2.5, 2021-10-12 완료; 원자료 comment의 팀 합류 서술도 보도자료와 일치).</t>
        </is>
      </c>
      <c r="AG175" s="41" t="inlineStr">
        <is>
          <t>N078(NAVER의 Poshmark 인수, 2022-10-03 발표·2023-01-05 완료)의 대상회사 Poshmark가 NAVER 편입 전에 한 거래다. 2024-05 추출 시점의 자회사 기준 때문에 원자료에 포함됐다. 분류는 MA① 경영권 인수(그룹 계보 기준)이지만, 거래 당시 NAVER 그룹의 M&amp;A는 아니므로 집계 때 pre_incorp_chk(편입 전)로 걸러야 한다. 거래 금액은 언론 보도에서 '비공개'였으나 SEC 공시(10-Q 3Q21 후속사건, 10-K 2021 사업결합 주석)에 현금 USD 6.6M + 언아웃 최대 USD 2.5M으로 공개됐다. 언아웃 부채 공정가치는 USD 1,619천(2021-12-31) → 1,186천(2022-06-30) → 1,223천(2022-09-30)으로 줄었고 언아웃 기한은 2022-10-31이었으나, 이후 Poshmark 공시 중단으로 실제 지급 여부는 미확인. Suede One, Inc.(Delaware)는 2021-12-31 기준 Poshmark 자회사 목록(10-K Ex.21.1)에 있으나 NAVER 2023년 1분기보고서의 Poshmark 하위 종속기업 목록(Canada, UK, 호주, 인도 2곳)에는 없다 → 추정: 2022~2023-01 사이 Poshmark에 흡수되거나 청산된 것으로 보이나 이를 직접 밝힌 공시는 찾지 못함. Suede One 자체 재무는 비상장·미공시이고, Poshmark는 영향이 중요하지 않다며 pro forma를 제시하지 않았다. 보도와 보도자료 전문은 Matt Forloine을 'CEO, Suede One'으로만 표기하고(본인 발언 'We built this company'), 설립자 명단은 확인 못 함. 투자 유치 이력도 미확인(보도 5건·CB Insights에 투자 정보 없음, SEC EDGAR 전문검색상 Suede One 명의 Form D 0건). 보도자료 전문은 'The Suede One team will join the Poshmark team, effective today'(2021-10-13)라고 적어 10-Q의 완료일 2021-10-12와 하루 차이가 있다. 법적 완료일은 SEC 공시(10-Q·10-K)의 2021-10-12를 따른다. 시가총액: 발표 직전 거래일(2021-10-12) POSH 일별 종가를 무료 출처에서 확보하지 못해(Yahoo 차트 API·Nasdaq API는 상장폐지 종목 데이터 없음, stooq·MarketWatch는 봇 차단, 2021-10 Form 4 없음) 월간 시세 기반 추정치만 적었다. 재무 수치 주의: Poshmark 10-K 2021은 과거 재무제표를 정정했다(Note 3, chargeback 등 비중요 오류). 2020-12-31 총자산 285,434→288,502천, 2020 순매출 262,077→261,601천, 2021-09-30 자본 418,235→422,417천(10-Q 3Q22). 이 기록의 규모 지표는 발표 당시 공시돼 있던 원 수치(10-Q 3Q21) 기준이다. 조사 범위: SEC EDGAR(CIK 0001825480) 10-Q 3Q21·10-K 2021·Ex.21.1·10-Q 2Q22·3Q22·실적 8-K 2건·DEFM14A, EDGAR 전문검색('Suede One' 17건), NAVER DART 2023-1Q 분기보고서, 업계 보도 6건(보도자료 전문 포함), CB Insights, Motley Fool 어닝콜 녹취록 4건(3Q21·4Q21·1Q22·2Q22).</t>
        </is>
      </c>
      <c r="AH175" s="41" t="inlineStr">
        <is>
          <t>Poshmark, Inc.(당시 Nasdaq 상장 독립회사, NAVER 그룹 밖. 2023-01-05 NAVER의 미국 SPC Proton Parent, Inc.의 100% 자회사로 편입)</t>
        </is>
      </c>
      <c r="AI175" s="41" t="inlineStr">
        <is>
          <t>"reflects the company’s focus on strategic investments that drive continued platform innovation, accelerate growth in high-growth resale categories and enhance the user experience to attract and retain both buyers and sellers" (Poshmark 보도자료 2021-10-13, eSeller365 전문 재게재) / "scale our authentication services in a meaningful way, and accelerate our momentum in sneakers as well as luxury goods" (같은 보도자료, Manish Chandra CEO) / "We are laser focused on making strategic investments that fuel the continued growth of our business" (같은 보도자료; Retail Dive·FashionNetwork·FashionUnited 재인용)</t>
        </is>
      </c>
      <c r="AJ175" s="41" t="inlineStr">
        <is>
          <t>Poshmark: 미국 중심의 신품·중고 패션 소셜 마켓플레이스 운영. 매출은 판매자 수수료(USD 15 이상 거래가의 20%, 미만은 USD 2.95)와 배송라벨 수익(10-K 2021). 직전 회계연도 순매출 USD 261,601천(2020), 2021년 USD 326,009천</t>
        </is>
      </c>
      <c r="AK175" s="41" t="inlineStr">
        <is>
          <t>인접</t>
        </is>
      </c>
      <c r="AL175" s="41" t="inlineStr">
        <is>
          <t>Suede One은 머신러닝·컴퓨터비전·전문가 검수로 스니커즈 진위를 이미지로 가상 감정하는 기술 회사로, 마켓플레이스를 운영하지 않고 Poshmark의 거래 신뢰 서비스(Posh Protect, Posh Authenticate)를 보완하는 같은 가치사슬의 기능이다(FashionNetwork 2021-10-13, 10-Q 3Q21). 그룹 정점 NAVER 기준: 거래 당시에는 그룹 밖 거래(편입 전)라 해당 없음. 사후적으로 보면 NAVER 커머스(KREAM 등 C2C 리셀)와도 인접 영역.</t>
        </is>
      </c>
      <c r="AM175" s="41" t="inlineStr">
        <is>
          <t>USD 608,083천 (Poshmark 연결, 2021-09-30, 10-Q 3Q21)</t>
        </is>
      </c>
      <c r="AN175" s="41" t="inlineStr">
        <is>
          <t>편입 전이므로 당시 상장 지배회사는 Poshmark 자신. 직전 회계연도말(2020-12-31) 연결 총자산 USD 285,434천(2021-01 IPO 전). 인수 직전 분기말 기준은 acq_total_assets와 같음</t>
        </is>
      </c>
      <c r="AO175" s="41" t="inlineStr">
        <is>
          <t>계산: 1.33 (회계상 이전대가 USD 8,116천 ÷ 총자산 USD 608,083천, 2021-09-30) / 최대 대가 USD 9.1 million 기준 1.50</t>
        </is>
      </c>
      <c r="AP175" s="41" t="inlineStr">
        <is>
          <t>계산: 1.94 (USD 8,116천 ÷ 자본총계 USD 418,235천, 2021-09-30) / 최대 대가 기준 2.18</t>
        </is>
      </c>
      <c r="AQ175" s="41" t="inlineStr">
        <is>
          <t>추정: 약 USD 1,827백만 (2021년 9월 월간 주가 USD 23.76[digrin 월간 시세, 월말 종가인지 불명] × 2021-09-30 발행주식 76,898,141주[Class A 46,907,119 + Class B 29,991,022]). 발표 직전 거래일(2021-10-12) 일별 종가는 확보하지 못함</t>
        </is>
      </c>
      <c r="AR175" s="41" t="inlineStr">
        <is>
          <t>총자산·자본·발행주식수: Poshmark 10-Q(2021-09-30 기준, 2021-11-12 제출) 연결 재무상태표. 대가: 10-K 2021 사업결합 주석. 시가총액은 월간 시세 기반 추정치(일별 종가 미확보).</t>
        </is>
      </c>
      <c r="AS175" s="41" t="inlineStr">
        <is>
          <t>NASDAQ:POSH</t>
        </is>
      </c>
      <c r="AT175" s="41" t="inlineStr">
        <is>
          <t>인수 주체 Poshmark가 당시 Nasdaq 상장사(2021-01-14 상장, 2023-01-05 거래정지·상장폐지). 거래 당시 NAVER와 무관하므로 KRX:035420은 이 거래의 이벤트 분석 대상이 아님. 대상회사 Suede One은 비상장. 공식 발표 2021-10-13(완료 2021-10-12); 비중요 거래라 8-K 없음.</t>
        </is>
      </c>
      <c r="AU175" s="41" t="inlineStr">
        <is>
          <t>2021-10-13 Poshmark 보도자료(FashionNetwork·FashionUnited 2021-10-13 보도: Poshmark의 첫 인수, 금액 비공개). 사전 인수설 보도는 찾지 못함. SEC 문서상 첫 언급은 2021-11-09 3Q21 실적 보도자료(8-K Ex.99.1)이고, 금액은 2021-11-12 10-Q 후속사건 주석에서 처음 공개</t>
        </is>
      </c>
      <c r="AV175" s="41" t="inlineStr">
        <is>
          <t>2011: Poshmark 설립(GoshPosh, Inc.로 델라웨어 설립 후 같은 해 Poshmark, Inc.로 사명 변경); 2020: Suede One 설립(뉴욕, CEO Matt Forloine; 이미지 기반 스니커즈 가상 감정, 인기 모델 자동 감정 정확도 99% 이상이라고 자사 주장); 시기 미상: Suede One이 경매에서 USD 1.8M에 팔린 Nike Air Yeezy 1 Prototype 감정 실적; 2021-01-14: Poshmark Nasdaq 상장(공모가 USD 42.00); 2021-09: Poshmark 인도 진출(세 번째 해외 시장); 2021-10 이전: Poshmark는 Posh Protect·Posh Authenticate 서비스 운영 중; 2021-09-30: Poshmark 총자산 USD 608,083천, 현금 USD 589,028천</t>
        </is>
      </c>
      <c r="AW175" s="41" t="inlineStr">
        <is>
          <t>2021-10-12: 인수 완료, Suede One 팀이 Poshmark에 합류; 2021-11-09: Poshmark 3Q21 실적 보도자료·어닝콜에서 인수 언급, CEO가 '2022년 플랫폼 적용(go live) 예정'이라고 밝힘; 2021-12-31: 영업권 USD 7,012천·무형자산 USD 1,500천(개발기술 1.3M 3년, 고객관계 0.2M 1년 상각) 인식, 손상 없음, Suede One, Inc.는 Poshmark 자회사로 기재(10-K Ex.21.1); 2022-03-22: 4Q21 어닝콜 '통합 중, 2022년 하반기 기능 출시 예정'; 2022-05-12: 1Q22 어닝콜 '연말까지 인증 서비스 확대' 계획; 2022-06-30~09-30: 영업권 USD 7,012천 유지·손상 없음, 언아웃 부채 공정가치 USD 1,186천→1,223천(2021말 1,619천), 언아웃 기한 2022-10-31; 2022-08-11: 2Q22 어닝콜 'Suede One 기술의 여러 적용을 시험하기 시작', USD 500 미만 인증 확대는 연말 목표; 2022-10-03: Poshmark, NAVER와 합병계약(N078); 2023-01-05: NAVER 인수 완료로 Poshmark와 그 감정 기능이 NAVER 그룹 편입; 2023-03-31: NAVER 분기보고서의 Poshmark 하위 종속기업 목록에 Suede One 없음(추정: 그 이전 흡수·청산); 이후 Suede One 관련 별도 공시·보도 없음. USD 500 미만 가상 인증 서비스가 실제로 출시됐는지는 확인하지 못함(영문 검색 2회)</t>
        </is>
      </c>
      <c r="AX175" s="41" t="inlineStr">
        <is>
          <t>확인 안 됨 (Poshmark 10-K 2021: 2021년 영업권·무형자산 손상 없음; 10-Q 2022-2Q·3Q: 2022-09-30까지 영업권 손상 없음. 그 이후는 Poshmark 개별 공시 중단(2023-01-17 등록 말소)으로 확인 불가, NAVER 공시에는 Suede One 개별 항목 없음)</t>
        </is>
      </c>
      <c r="AY175" s="41" t="inlineStr">
        <is>
          <t>Poshmark 공시 2022-09까지 손상 없음, 이후 개별 공시 중단으로 확인 불가</t>
        </is>
      </c>
      <c r="AZ175" s="41" t="inlineStr">
        <is>
          <t>미확인 (Suede One 비상장·재무 미공개; Poshmark는 영향이 중요하지 않다며 pro forma·인수 후 매출을 제시하지 않음—10-K 2021)</t>
        </is>
      </c>
      <c r="BA175" s="41" t="inlineStr">
        <is>
          <t>미확인 (Poshmark 내부 감정 기능으로 통합되어 별도 실적 미공시. 참고: 승계 회사 Poshmark 연결 순매출 2021년 USD 326,009천, 2022년 1~9월 USD 268,430천)</t>
        </is>
      </c>
      <c r="BB175" s="41" t="inlineStr">
        <is>
          <t>미확인 (같은 이유)</t>
        </is>
      </c>
      <c r="BC175" s="41" t="inlineStr">
        <is>
          <t>미확인 (참고: 승계 회사 Poshmark 연결 영업손실 2021년 USD (44,425)천, 2022년 1~9월 USD (61,632)천)</t>
        </is>
      </c>
      <c r="BD175" s="41" t="inlineStr">
        <is>
          <t>Suede One 별도 실적 공시 없음. 참고치는 승계 회사 Poshmark 연결(US GAAP, 12월 결산, USD 천; 10-K 2021·10-Q 3Q22)이며 Suede One 기여분은 구분할 수 없음.</t>
        </is>
      </c>
      <c r="BE175" s="41" t="inlineStr">
        <is>
          <t>2021-11-09 3Q21 실적 보도자료: 사업 하이라이트에 "In October we acquired Suede One" 기재, CEO가 성장 동력으로 'expanding authentication services' 언급(8-K Ex.99.1); 2021-11-09 3Q21 어닝콜(Motley Fool 녹취록): Chandra CEO "Last month, we completed our milestone first acquisition of Suede One", "This will build more trust and loyalty with our shoppers ... and help accelerate growth in sneaker and luxury categories", 질의응답에서 "We expect it to go live in 2022 in our platform. It's preliminary to give sort of the full impact"; 2022-03-22 4Q21 실적 보도자료: Suede One 인수 완료를 하이라이트로 재기재; 2022-03-22 4Q21 어닝콜: "We're working to integrate our acquisition of Suede One", "We anticipate launching this capability later in 2022 on our social marketplace"; 2022-03-30 10-K: 위험요인에 'our ability to integrate acquired businesses, such as Suede One' 기재; 2022-05-12 1Q22 어닝콜: "look forward to expanding our authentication services by end of the year, as we integrate our Suede One acquisition"; 2022-08-11 2Q22 어닝콜: "have started testing various applications of the technology from our Suede One acquisition to drive innovation in our current authentication processes". NAVER 편입(2023-01) 이후 NAVER·Poshmark의 IR·어닝콜에서 Suede One 개별 성과 언급은 찾지 못함</t>
        </is>
      </c>
      <c r="BF175" s="40" t="inlineStr">
        <is>
          <t>부분</t>
        </is>
      </c>
      <c r="BG175" s="40" t="inlineStr">
        <is>
          <t>2026-10-25</t>
        </is>
      </c>
    </row>
    <row r="176" ht="72" customHeight="1">
      <c r="A176" s="40" t="inlineStr">
        <is>
          <t>N069</t>
        </is>
      </c>
      <c r="B176" s="40" t="inlineStr">
        <is>
          <t>Naver</t>
        </is>
      </c>
      <c r="C176" s="40" t="inlineStr">
        <is>
          <t>2021-12-31</t>
        </is>
      </c>
      <c r="D176" s="41" t="inlineStr">
        <is>
          <t>V.DO Inc</t>
        </is>
      </c>
      <c r="E176" s="40" t="n">
        <v>48</v>
      </c>
      <c r="F176" s="40" t="inlineStr">
        <is>
          <t>True</t>
        </is>
      </c>
      <c r="G176" s="40" t="n"/>
      <c r="H176" s="40" t="inlineStr">
        <is>
          <t>MA③</t>
        </is>
      </c>
      <c r="I176" s="40" t="inlineStr">
        <is>
          <t>MA②</t>
        </is>
      </c>
      <c r="J176" s="40" t="inlineStr">
        <is>
          <t>변경</t>
        </is>
      </c>
      <c r="K176" s="40" t="inlineStr">
        <is>
          <t>있음</t>
        </is>
      </c>
      <c r="L176" s="40" t="inlineStr">
        <is>
          <t>기타</t>
        </is>
      </c>
      <c r="M176" s="40" t="inlineStr">
        <is>
          <t>편입 후</t>
        </is>
      </c>
      <c r="N176" s="40" t="inlineStr">
        <is>
          <t>Closed</t>
        </is>
      </c>
      <c r="O176" s="42" t="n">
        <v>38.07</v>
      </c>
      <c r="P176" s="41" t="inlineStr">
        <is>
          <t>NAVER WEBTOON Corp.</t>
        </is>
      </c>
      <c r="Q176" s="41" t="inlineStr">
        <is>
          <t>-</t>
        </is>
      </c>
      <c r="R176" s="41" t="inlineStr">
        <is>
          <t>NAVER WEBTOON CORP. acquired 14.9% stake in from Kim, Dae-sik and others for CNY 240 million on December 31, 2021.</t>
        </is>
      </c>
      <c r="S176" s="41" t="inlineStr">
        <is>
          <t>Communication &amp; Visual Effects Services</t>
        </is>
      </c>
      <c r="T176" s="41" t="inlineStr">
        <is>
          <t>Visual Communication Apps</t>
        </is>
      </c>
      <c r="U176" s="41" t="inlineStr">
        <is>
          <t>MA-1 그룹이 매수자</t>
        </is>
      </c>
      <c r="V176" s="41" t="inlineStr">
        <is>
          <t>소수지분(&lt;50%)</t>
        </is>
      </c>
      <c r="W176" s="41" t="inlineStr">
        <is>
          <t>MA③ 소수지분 매입</t>
        </is>
      </c>
      <c r="X176" s="41" t="n"/>
      <c r="Y176" s="40" t="inlineStr">
        <is>
          <t>False</t>
        </is>
      </c>
      <c r="Z176" s="41" t="inlineStr">
        <is>
          <t>MA② 기존 지분 확대</t>
        </is>
      </c>
      <c r="AA176" s="41" t="inlineStr">
        <is>
          <t>편입 후 (매수자 네이버웹툰(유)는 NAVER의 100% 간접 연결 종속회사; 대상 ㈜비닷두는 2020-02-03 지분취득으로 네이버 기업집단 계열편입, 거래 직전 이미 66.57% 보유 종속회사 — 공정위 공시 20200601000343·20211231000154)</t>
        </is>
      </c>
      <c r="AB176" s="41" t="inlineStr">
        <is>
          <t>완료 (2021-12-31)</t>
        </is>
      </c>
      <c r="AC176" s="41" t="inlineStr">
        <is>
          <t>241,860,000원 (보통주 1,200주 × 주당 201,550원, 지분 14.86%)</t>
        </is>
      </c>
      <c r="AD176" s="41" t="inlineStr">
        <is>
          <t>0.203 (241,860,000원 ÷ 1,188.75원/USD, 2021-12-31 ECB 기준 교차환율[Frankfurter]); 원자료 38.07과 불일치</t>
        </is>
      </c>
      <c r="AE176" s="41" t="inlineStr">
        <is>
          <t>2021-12-31</t>
        </is>
      </c>
      <c r="AF176" s="41" t="inlineStr">
        <is>
          <t>분류 변경: MA③ 소수지분 매입 → MA② 기존 지분 확대. 거래 전 네이버웹툰(유)가 이미 66.57%(5,375주)를 보유한 종속회사였고 거래 후 81.43%(6,575주)이므로 지배 종속회사의 추가 지분 매입이다(공정위 '최대주주등의주식보유변동' 2021-12-31). 금액 정정: 원자료 설명란 'CNY 240 million'(→USD 38.07백만)은 통화 오류로 보인다. 공시상 금액은 241,860,000원(1,200주×201,550원). 표 머리 단위 '천원'을 적용하면 주당 약 2억원이 돼 비닷두 총자산 13백만원(2020말)과 맞지 않으므로 원 단위로 판단(추정 아님: 주식수×단가=금액으로 검산). 매도자: 김대식(비닷두 대표, 계열회사임원) 547주(6.77%) 110,247,850원 + 기타 주주 653주(8.09%) 131,612,150원. 원자료 설명란의 'Kim, Dae-sik and others'는 공시와 부합.</t>
        </is>
      </c>
      <c r="AG176" s="41" t="inlineStr">
        <is>
          <t>N057(2021-01-04 공시, 2020-12-31 변동)과 같은 단계적 잔여지분 매입의 2단계: N057도 1,200주(14.86%)·241,860,000원·주당 201,550원(51.71%→66.57%)으로 동일 조건. 원자료 N057 value 0.223(USD)은 원화 금액과 맞고 N069만 CNY로 잘못 기록돼 약 187배 과대 — 이중 집계는 아니나 금액 오류. 네이버웹툰(유) 2021 감사보고서 주석: '종속기업인 주식회사 비닷두의 잔여지분 18.57%를 향후 1년에 걸쳐 취득할 의무' → 2022년 100% 도달(3단계; 추정: 1,499주×201,550원=302,123,450원, 2022 감사보고서 장부금액 증가 10,287→312,410천원과 일치). 최초 인수(51.7%)의 주체는 당시 네이버웹툰㈜(2019 감사보고서, 출자 1,613,589천원)이고 2020-12-31 이전 시점에는 네이버웹툰(유)(2020-05-29 설립)가 보유했다. 이전 경로(N057 기록은 2020-08-01 분할합병이라 적음)는 이 검토에서 대조하지 않았다. 비닷두는 2021년 지정일 기준 종업원 0명(공정위 연1회 공시)이어서 인력 흡수형 인수로 보임(추정: 종업원수·매출 0 근거). 2023년 청산. 거래 규모가 극소(인수 주체 총자산의 0.08%)해 이벤트 분석 대상으로 부적합. 부분 사유: 이 단계의 인수 목적 원문, 2022년 대상 실적은 공시가 없어 미확인, 어닝콜 언급 없음.</t>
        </is>
      </c>
      <c r="AH176" s="41" t="inlineStr">
        <is>
          <t>네이버웹툰 유한회사(NAVER의 100% 간접 자회사이자 WEBTOON Entertainment Inc.의 한국 자회사, 비상장; 비닷두 최대주주)</t>
        </is>
      </c>
      <c r="AI176" s="41" t="inlineStr">
        <is>
          <t>미확인 (이 단계는 공정위 '최대주주등의주식보유변동' 공시만 있고 목적 기재 없음). 참고 — 최초 인수 발표: "새롭게 합류하게 된 AI·비전 분야의 우수한 인재들과 함께, 웹툰만의 콘텐츠 경쟁력을 강화하기 위한 다양한 기술을 고도화 하겠다는 계획이다" (네이버 보도자료, 2020-01-14)</t>
        </is>
      </c>
      <c r="AJ176" s="41" t="inlineStr">
        <is>
          <t>웹툰 플랫폼 서비스 개발·운영(네이버웹툰·네이버 시리즈). 2021 영업수익 355,326,026,540원(네이버웹툰(유) 별도, 2021 감사보고서)</t>
        </is>
      </c>
      <c r="AK176" s="41" t="inlineStr">
        <is>
          <t>인접</t>
        </is>
      </c>
      <c r="AL176" s="41" t="inlineStr">
        <is>
          <t>비닷두는 컴퓨터비전·영상검색 AI 기술 스타트업(공정위 공시 대표품목 '영상검색 솔루션')으로, 웹툰 플랫폼의 기술(콘텐츠 검색·제작 보조) 가치사슬에 붙은 영역. NAVER 그룹 기준으로도 AI·검색 기술 영역이라 인접.</t>
        </is>
      </c>
      <c r="AM176" s="41" t="inlineStr">
        <is>
          <t>317,994,800,044원 (네이버웹툰(유) 별도, 2020-12-31; 2020 감사보고서 및 2021-09-13 공정위 공시 '최근 사업연도말 자산총액')</t>
        </is>
      </c>
      <c r="AN176" s="41" t="inlineStr">
        <is>
          <t>17,014,238,663,770원 (NAVER 연결, 2020-12-31; NAVER 2020 사업보고서)</t>
        </is>
      </c>
      <c r="AO176" s="41" t="inlineStr">
        <is>
          <t>계산: 0.076 (241,860,000원 ÷ 네이버웹툰(유) 총자산 317,994,800,044원[2020-12-31])</t>
        </is>
      </c>
      <c r="AP176" s="41" t="inlineStr">
        <is>
          <t>계산: 0.127 (241,860,000원 ÷ 네이버웹툰(유) 자기자본 190,495,939,142원[2020-12-31])</t>
        </is>
      </c>
      <c r="AQ176" s="41" t="inlineStr">
        <is>
          <t>계산: 62,092,578,672,500원(약 62.1조원) = NAVER 2021-12-30 종가 378,500원 × 발행주식 164,049,085주(2021-11 이익소각 후)</t>
        </is>
      </c>
      <c r="AR176" s="41" t="inlineStr">
        <is>
          <t>인수 주체 총자산·자기자본: 네이버웹툰(유) 2020 감사보고서(20210329000917). NAVER 연결 자산: 2020 사업보고서. 시가총액: 네이버금융 일별 시세 API(2021-12-30 종가; 2021-12-31은 휴장) × NAVER 2021 사업보고서 발행주식수. 환율: Frankfurter(ECB 기준 교차환율), 서울외국환중개 매매기준율 아님.</t>
        </is>
      </c>
      <c r="AS176" s="41" t="inlineStr">
        <is>
          <t>KRX:035420</t>
        </is>
      </c>
      <c r="AT176" s="41" t="inlineStr">
        <is>
          <t>인수 주체 네이버웹툰(유) 비상장 → 상장 지배회사 NAVER. 대상 비닷두 비상장. WEBTOON Entertainment(NASDAQ:WBTN)는 2024-06 상장으로 당시 해당 없음. 금액이 극소해 주가 반응 기대 어려움.</t>
        </is>
      </c>
      <c r="AU176" s="41" t="inlineStr">
        <is>
          <t>2021-12-31 공정위 공시 '최대주주등의주식보유변동'(㈜비닷두 제출). 단계 매입 대상 회사 인수 자체는 2020-01-14 보도로 이미 알려짐.</t>
        </is>
      </c>
      <c r="AV176" s="41" t="inlineStr">
        <is>
          <t>2017-06-05: ㈜비닷두 설립(서울대 석·박사 출신, 컴퓨터비전 AI; 대표 김대식); 2017~2019: 네이버 D2SF로부터 투자·클라우드 인프라·기술 피드백 등 지원(네이버 보도자료, 투자 시기·금액은 미기재); 2019: 매출 122백만원·영업손실 966백만원·순손실 649백만원, 총자산 57백만원; 2019: 네이버웹툰㈜가 비닷두 지분 51.7% 취득(출자 1,613,589천원, 2019말 종속기업); 2020-01-14: 네이버, 'V.Do 네이버웹툰에 인수' 보도자료로 인수 발표; 2020-02-03: 지분취득으로 네이버 기업집단 계열편입(공정위 공시; 당시 주주 네이버웹툰㈜ 51.71%, 김대식 22.02%); 2020: 매출 0·영업손실 27백만원·순손실 33백만원, 총자산 13백만원; 2020-12-31: 네이버웹툰(유) 1,200주(14.86%) 241,860,000원 추가 취득 51.71%→66.57% (N057)</t>
        </is>
      </c>
      <c r="AW176" s="41" t="inlineStr">
        <is>
          <t>2021-12-31: 이 거래로 81.43%; 2021: 네이버웹툰(유) 별도재무제표에서 비닷두 종속기업투자주식 손상차손 1,853백만원 인식(장부 1,621,238천원+취득 241,860천원→10,287천원, '지속적인 영업손실 등'), 잔여지분 18.57%를 1년 내 취득할 의무 주석; 2022: 잔여 18.57% 취득으로 100%(2022말 장부 312,410천원; 추정: 증가분 302,123천원 = 1,499주×201,550원, 실제 일자·금액 공시 없음); 2023: 청산 완료로 지배력 상실(네이버웹툰(유) 2023 감사보고서 '당기 중에 청산 완료'; THE VC는 2023-04 폐업 표시)</t>
        </is>
      </c>
      <c r="AX176" s="41" t="inlineStr">
        <is>
          <t>있음 (2021, 비닷두 종속기업투자주식 손상차손 1,853백만원, 네이버웹툰(유) 2021 감사보고서 20220407002512 — '지속적인 영업손실 등'). NAVER 연결 영업권 손상은 확인 안 함(NAVER 사업보고서 미조회)</t>
        </is>
      </c>
      <c r="AY176" s="41" t="inlineStr">
        <is>
          <t>수집·검토 기록에 인수 뒤 손상이 적혀 있음</t>
        </is>
      </c>
      <c r="AZ176" s="41" t="inlineStr">
        <is>
          <t>2019: 122백만원; 2020: 0백만원</t>
        </is>
      </c>
      <c r="BA176" s="41" t="inlineStr">
        <is>
          <t>2021: 0백만원; 2022: 미확인; 2023: 청산(실적 없음)</t>
        </is>
      </c>
      <c r="BB176" s="41" t="inlineStr">
        <is>
          <t>2019: -966백만원; 2020: -27백만원</t>
        </is>
      </c>
      <c r="BC176" s="41" t="inlineStr">
        <is>
          <t>2021: -6백만원(순손실 -0백만원); 2022: 미확인; 2023: 청산</t>
        </is>
      </c>
      <c r="BD176" s="41" t="inlineStr">
        <is>
          <t>㈜비닷두 별도, 12월 결산. 공정위 '대규모기업집단현황공시[연1회]'의 직전 사업연도 손익현황(2020-06-01: 2019년, 2021-05-28: 2020년, 2022-05-31: 2021년; 단위 백만원). 비닷두는 외부감사 대상 아님. 2022년 실적은 2023년 연1회 공시가 청산으로 제출되지 않아 미확인(DART 마지막 공시 2023-02-24 분기).</t>
        </is>
      </c>
      <c r="BE176" s="41" t="inlineStr">
        <is>
          <t>미확인 (거래 규모가 극소해 NAVER 실적발표·IR에서 비닷두 언급을 찾지 못함; 한국어 웹 검색까지 확인)</t>
        </is>
      </c>
      <c r="BF176" s="40" t="inlineStr">
        <is>
          <t>부분</t>
        </is>
      </c>
      <c r="BG176" s="40" t="inlineStr">
        <is>
          <t>2026-10-31</t>
        </is>
      </c>
    </row>
    <row r="177" ht="72" customHeight="1">
      <c r="A177" s="40" t="inlineStr">
        <is>
          <t>N070</t>
        </is>
      </c>
      <c r="B177" s="40" t="inlineStr">
        <is>
          <t>Naver</t>
        </is>
      </c>
      <c r="C177" s="40" t="inlineStr">
        <is>
          <t>2022-01-27</t>
        </is>
      </c>
      <c r="D177" s="41" t="inlineStr">
        <is>
          <t>Locus Co. Ltd</t>
        </is>
      </c>
      <c r="E177" s="40" t="n">
        <v>73</v>
      </c>
      <c r="F177" s="40" t="inlineStr">
        <is>
          <t>False</t>
        </is>
      </c>
      <c r="G177" s="40" t="n"/>
      <c r="H177" s="40" t="inlineStr">
        <is>
          <t>MA①</t>
        </is>
      </c>
      <c r="I177" s="40" t="inlineStr">
        <is>
          <t>MA①</t>
        </is>
      </c>
      <c r="J177" s="40" t="inlineStr">
        <is>
          <t>같음</t>
        </is>
      </c>
      <c r="K177" s="40" t="inlineStr">
        <is>
          <t>있음</t>
        </is>
      </c>
      <c r="L177" s="40" t="inlineStr">
        <is>
          <t>일치</t>
        </is>
      </c>
      <c r="M177" s="40" t="inlineStr">
        <is>
          <t>편입 후</t>
        </is>
      </c>
      <c r="N177" s="40" t="inlineStr">
        <is>
          <t>Closed</t>
        </is>
      </c>
      <c r="O177" s="42" t="n">
        <v>19.52</v>
      </c>
      <c r="P177" s="41" t="inlineStr">
        <is>
          <t>Naver Webtoon Ltd.</t>
        </is>
      </c>
      <c r="Q177" s="41" t="inlineStr">
        <is>
          <t>-</t>
        </is>
      </c>
      <c r="R177" s="41" t="inlineStr">
        <is>
          <t>Naver Webtoon Ltd. agreed to acquire 52.19% stake in Locus Co., Ltd. for KRW 23.48 billion on December 21, 2021. The deal is subject to approval from Naver Webtoon Ltd. board. As of December 21, 2021 Naver Webtoon Ltd. board approved the deal.</t>
        </is>
      </c>
      <c r="S177" s="41" t="inlineStr">
        <is>
          <t>Content Production &amp; Investment</t>
        </is>
      </c>
      <c r="T177" s="41" t="inlineStr">
        <is>
          <t>Content Production Studio</t>
        </is>
      </c>
      <c r="U177" s="41" t="inlineStr">
        <is>
          <t>MA-1 그룹이 매수자</t>
        </is>
      </c>
      <c r="V177" s="41" t="inlineStr">
        <is>
          <t>과반 인수(≥50%)</t>
        </is>
      </c>
      <c r="W177" s="41" t="inlineStr">
        <is>
          <t>MA① 경영권 인수</t>
        </is>
      </c>
      <c r="X177" s="41" t="n"/>
      <c r="Y177" s="40" t="inlineStr">
        <is>
          <t>False</t>
        </is>
      </c>
      <c r="Z177" s="41" t="inlineStr">
        <is>
          <t>MA① 경영권 인수</t>
        </is>
      </c>
      <c r="AA177" s="41" t="inlineStr">
        <is>
          <t>편입 후 (매수자 네이버웹툰(유)는 NAVER의 100% 간접 연결 종속회사; 로커스는 2022년 1분기 '신규취득에 따른 지배력 획득'으로 NAVER 연결 편입 — NAVER 2022 1분기보고서 20220513001543)</t>
        </is>
      </c>
      <c r="AB177" s="41" t="inlineStr">
        <is>
          <t>완료 (2022년 1분기 말 무렵 거래종결, 정확한 일자 미확인; NAVER 2022 1분기보고서상 2022-03-31 기준 연결 종속회사(지분 52.19%), NAVER 3Q22 실적발표 자료상 손익 연결 편입은 2022-04부터. 취득예정일은 2022-01-31→2022-03-31로 정정)</t>
        </is>
      </c>
      <c r="AC177" s="41" t="inlineStr">
        <is>
          <t>23,484,776,020원 (구주 92,318주, 52.19%, 주당 254,390원; 공정위 공시). 2022말 최종 보유 94,889주(53.6%) — 추가 2,571주 대가는 미확인</t>
        </is>
      </c>
      <c r="AD177" s="41" t="inlineStr">
        <is>
          <t>원자료와 일치 (19.72 = 23,484,776,020원 ÷ 1,191.14원/USD, 2021-12-21 ECB 기준 교차환율; 원자료 19.52)</t>
        </is>
      </c>
      <c r="AE177" s="41" t="inlineStr">
        <is>
          <t>2021-12-22</t>
        </is>
      </c>
      <c r="AF177" s="41" t="inlineStr">
        <is>
          <t>기준 분류 유지: 현금 구주 인수로 52.19%(이후 53.6%)를 취득해 경영권을 처음 얻은 거래(2021말 로커스 주주명부에 네이버웹툰 없음). 원자료 날짜 2022-01-27은 취득예정일을 바꾼 [기재정정] 공시일이며, 최초 공시는 2021-12-22(이사회 2021-12-21). 원자료 매도자 '-': 공시에 매도자 미기재. 추정: 2021말 주주 김형순(대표) 45,750주(25.86%)가 2022말 주주명부에서 사라지고 홍성호는 45,198→42,627주(-2,571주)로 줄어, 김형순 지분 전량과 기타 주주 지분이 매도된 것으로 보임(로커스 2021·2022 감사보고서 주주내역 비교).</t>
        </is>
      </c>
      <c r="AG177" s="41" t="inlineStr">
        <is>
          <t>같은 묶음 N053·N057·N069·N071과 같은 네이버웹툰(유)의 2020~2022 콘텐츠·기술 회사 인수 흐름의 일부. 언론 보도 금액은 234억원(딜사이트 2021-12-22)·약 235억원(딜사이트 2025-11-12)으로 공시 23,484,776,020원과 반올림 차이. 인수 후 지분 축소: 2023년 네이버웹툰(유)이 구주 일부를 처분해 지배력 상실(19.68%, 관계기업), 2023-11 240억원 RCPS 프리IPO로 희석 — 이 처분은 원자료에 별도 행이 있는지 확인 필요(그룹 지분 매각 MA⑤ 성격). 처분 상대·대가는 미확인. 로커스는 2022년부터 K-IFRS 최초 채택(전환일 2021-01-01)해 2021 실적이 두 기준으로 존재. 부분 사유: 정확한 거래종결일, 로커스 개별 손상차손 금액, 어닝콜 언급 미확인. [검토 추가] 2023 처분 53,457주의 매수자는 네이버웹툰(유)·로커스 감사보고서에 없음. 추정: 2023말 로커스 주주명부에 새로 보통주 주주로 나타난 위지윅스튜디오(19,654주, 9.33%)·이지윤(12,655주)·케이넷-크릿 콘텐츠 투자조합(11,792주) 등이 구주를 인수한 것으로 보임. 인수 후 네이버웹툰(유)은 지분 대가 234.8억원 외에 175억원 대여금을 추가로 투입했음(2022).</t>
        </is>
      </c>
      <c r="AH177" s="41" t="inlineStr">
        <is>
          <t>네이버웹툰 유한회사(NAVER의 100% 간접 자회사이자 WEBTOON Entertainment Inc.의 한국 자회사, 비상장)</t>
        </is>
      </c>
      <c r="AI177" s="41" t="inlineStr">
        <is>
          <t>"사업제휴" (공정위 타법인주식및출자증권취득결정 '취득목적') / "웹툰 IP(지식재산권)를 기반으로 다양한 영상화를 시도하는 과정에서 로커스와 시너지를 낼 수 있을 것" (네이버웹툰 관계자, 딜사이트 보도 2021-12-22)</t>
        </is>
      </c>
      <c r="AJ177" s="41" t="inlineStr">
        <is>
          <t>웹툰 플랫폼 서비스 개발·운영(네이버웹툰·네이버 시리즈). 2021 영업수익 355,326,026,540원(네이버웹툰(유) 별도, 2021 감사보고서)</t>
        </is>
      </c>
      <c r="AK177" s="41" t="inlineStr">
        <is>
          <t>인접</t>
        </is>
      </c>
      <c r="AL177" s="41" t="inlineStr">
        <is>
          <t>로커스는 3D 애니메이션·VFX 제작사(공시 주요사업 '영상, 오디오 기록물 제작 및 배급업'; 드라마 '유미의 세포들' 3D 애니메이션 제작)로, 웹툰 IP의 영상화라는 같은 가치사슬 하류 영역. NAVER 그룹 기준으로는 콘텐츠 부문의 영상 제작 역량 내재화로 인접~비핵심 경계(NAVER는 영상 제작을 직접 하지 않음).</t>
        </is>
      </c>
      <c r="AM177" s="41" t="inlineStr">
        <is>
          <t>317,994,800,044원 (네이버웹툰(유) 별도, 2020-12-31; 2020 감사보고서)</t>
        </is>
      </c>
      <c r="AN177" s="41" t="inlineStr">
        <is>
          <t>17,014,238,663,770원 (NAVER 연결, 2020-12-31; NAVER 2020 사업보고서)</t>
        </is>
      </c>
      <c r="AO177" s="41" t="inlineStr">
        <is>
          <t>계산: 7.39 (23,484,776,020원 ÷ 네이버웹툰(유) 총자산 317,994,800,044원[2020-12-31]); NAVER 연결 자산 대비 계산 0.14</t>
        </is>
      </c>
      <c r="AP177" s="41" t="inlineStr">
        <is>
          <t>12.33 (공정위 공시 '자기자본대비', 자기자본 190,495,939,142원)</t>
        </is>
      </c>
      <c r="AQ177" s="41" t="inlineStr">
        <is>
          <t>계산: 61,518,406,875,000원(약 61.5조원) = NAVER 2021-12-21 종가 375,000원 × 발행주식 164,049,085주(2021-11 이익소각 후)</t>
        </is>
      </c>
      <c r="AR177" s="41" t="inlineStr">
        <is>
          <t>공시일(2021-12-22) 직전 거래일 2021-12-21 기준. 총자산·자기자본: 네이버웹툰(유) 2020 감사보고서(20210329000917)와 2021-12-22 공정위 공시. NAVER 연결 자산: 2020 사업보고서. 시가총액: 네이버금융 일별 시세 API × NAVER 2021 사업보고서 발행주식수. 환율: Frankfurter(ECB 기준 교차환율).</t>
        </is>
      </c>
      <c r="AS177" s="41" t="inlineStr">
        <is>
          <t>KRX:035420</t>
        </is>
      </c>
      <c r="AT177" s="41" t="inlineStr">
        <is>
          <t>인수 주체 네이버웹툰(유) 비상장 → 상장 지배회사 NAVER. 대상 로커스 비상장(2025 IPO 추진, 대신증권 주관). WEBTOON Entertainment(NASDAQ:WBTN)는 2024-06 상장으로 당시 해당 없음.</t>
        </is>
      </c>
      <c r="AU177" s="41" t="inlineStr">
        <is>
          <t>2021-12-22 공정위 공시 '타법인주식및출자증권취득결정'(네이버웹툰(유)) 및 같은 날 19:00 딜사이트 보도. 사전 인수설 보도는 찾지 못함.</t>
        </is>
      </c>
      <c r="AV177" s="41" t="inlineStr">
        <is>
          <t>2009-05-19: ㈜로커스 설립(영상·영화·애니메이션 제작); 2018: 매출 19,829백만원·순손실 13,224백만원; 2019: 매출 23,389백만원·순이익 416백만원; 2019-06-21: 전환사채 25억원 발행; 2020: 영업수익 17,961백만원·영업손실 881백만원·순손실 5,680백만원; 2021: 자회사 싸이더스스튜디오엑스의 가상인간 '로지' 흥행, 네이버웹툰 원작 드라마 '유미의 세포들' 3D 애니메이션 제작; 2021말 주주: 김형순(대표) 25.86%, 홍성호 25.55%, 기타 48.59%; 2021: 영업수익 19,182백만원·영업손실 2,234백만원·순손실 6,474백만원(일반기업회계기준)</t>
        </is>
      </c>
      <c r="AW177" s="41" t="inlineStr">
        <is>
          <t>2021-12-21: 네이버웹툰(유) 이사회 인수 결의(52.19%, 234.8억원); 2022-01-27: 취득예정일 2022-03-31로 정정; 2022-Q1: 거래종결, NAVER 연결 편입(로커스극장애니2015문화산업전문회사·싸이더스·싸이더스스튜디오엑스·Locus Shanghai 등 동반 편입; NAVER 3Q22 실적발표 자료상 손익 연결은 2022-04부터); 2022-04: 지분 53.6% 최종 확보, 김범휴 네이버웹툰 글로벌IP사업실장이 로커스 대표 취임(딜사이트); 2022: 네이버웹툰(유)이 로커스에 17,500,000천원(175억원) 자금 대여(2022말 기타채권 17,971,054천원), 제3자로부터 로커스 전환사채(2019-06 발행분) 취득; 2022: 싸이더스스튜디오엑스 사명을 로커스엑스로 변경; 2022: K-IFRS 최초 채택, 영업손실 3,330백만원·순손실 7,431백만원, 네이버웹툰(유) 별도에서 로커스 등 투자주식 손상차손(합계 2,476백만원) 인식, 2022말 장부 23,514,000천원; 2023: 싸이더스 지분 일부 매각(관계기업 전환), 영업이익 4,252백만원 흑자전환; 2023-11: 240억원 RCPS 프리IPO(SBI인베스트먼트 60억·위지윅스튜디오 50억·기업은행 30억 등), 박인규 위지윅 대표 공동대표 취임; 2023: 네이버웹툰(유) 구주 53,457주 처분(94,889→41,432주, 처분 상대·대가 미공시)으로 지배력 상실 → 지분 19.68% 관계기업(장부 23,514,000→10,267,071천원, 보유주식 비율대로 감액), 최대주주는 홍성호(20.24%); 2023: 네이버웹툰(유)이 보유하던 로커스 전환사채 만기 상환(3,169,863천원 회수); 2024: 네이버웹툰 지분 19.38%, 영업이익 382백만원; 2025-02: 대신증권 상장주관사 선정; 2025: 영업수익 21,984백만원·영업이익 1,335백만원; 2025-11: 'IPO 좌초 위기' 보도, 네이버웹툰 지분은 손상 처리 상태(딜사이트); 2026-10: 프리IPO로 기관투자가 85억원 유치(프리머니 기업가치 약 450억원, 스페이스타임인베스트먼트·SBI인베스트먼트 등), 코스닥 상장 재추진(딜사이트 2026-10-05)</t>
        </is>
      </c>
      <c r="AX177" s="41" t="inlineStr">
        <is>
          <t>있음 (2022, 네이버웹툰(유) 별도 종속기업투자주식 손상차손 2,476백만원 — YLAB Japan·로커스·바이프로스트·에이투지-아이피 투자조합 합계, 로커스 개별 금액 미공시, 2022 감사보고서 20230329000963; 2023 지배력 상실 후 관계기업 장부 10,267,071천원으로 축소, 2023 감사보고서 20240402003693; 딜사이트 2025-11-12 '손상차손으로 처리한 상태'). 2023 네이버웹툰(유) 감사보고서의 종속·관계기업투자 손상 대상 목록(문피아·작가컴퍼니 등, 합계 41,985,091천원)에 로커스는 없음 — 2023 장부 감소는 처분분 감액. NAVER 연결 영업권 손상은 확인 안 함</t>
        </is>
      </c>
      <c r="AY177" s="41" t="inlineStr">
        <is>
          <t>수집·검토 기록에 인수 뒤 손상이 적혀 있음</t>
        </is>
      </c>
      <c r="AZ177" s="41" t="inlineStr">
        <is>
          <t>2020: 17,960,519,677원; 2021: 19,181,677,056원(일반기업회계기준; K-IFRS 재작성 18,975,984,882원)</t>
        </is>
      </c>
      <c r="BA177" s="41" t="inlineStr">
        <is>
          <t>2022: 16,986,333,946원; 2023: 20,052,548,640원; 2024: 20,221,283,139원(2025 감사보고서 비교표시 재작성 20,732,970,088원); 2025: 21,984,300,322원</t>
        </is>
      </c>
      <c r="BB177" s="41" t="inlineStr">
        <is>
          <t>2020: -881,268,200원; 2021: -2,233,860,401원(일반기업회계기준; K-IFRS 재작성 -2,991,257,903원)</t>
        </is>
      </c>
      <c r="BC177" s="41" t="inlineStr">
        <is>
          <t>2022: -3,329,511,444원; 2023: 4,251,590,428원; 2024: 381,816,939원(재작성 16,768,652원); 2025: 1,334,588,699원</t>
        </is>
      </c>
      <c r="BD177" s="41" t="inlineStr">
        <is>
          <t>㈜로커스 별도 감사보고서(12월 결산, 영업수익·영업이익). 2020·2021: 2021 감사보고서(일반기업회계기준, 20220411002163). 2022부터 K-IFRS 최초 채택(전환일 2021-01-01, 2022 감사보고서 20230403001300). 2023: 20240409003513, 2024: 20250331000379, 2025: 20260413002928(기업회계기준서 제1118호 적용으로 2024 비교정보 재작성). 연결감사보고서(2019·2023·2024)도 있으나 별도 기준으로 통일. 순이익: 2022 -7,431백만원, 2023 2,001백만원, 2025 -788백만원.</t>
        </is>
      </c>
      <c r="BE177" s="41" t="inlineStr">
        <is>
          <t>2022-11-07 NAVER 2022년 3분기 실적발표 자료(IR) 콘텐츠 매출 주석: "인수기업 연결 편입 시점: 문피아(3월), EBJ/로커스 (4월), 작가컴퍼니(8월), 스튜디오 JHS(9월)" — 편입 사실만 언급, 로커스의 성과·시너지를 다룬 IR·어닝콜 언급은 찾지 못함(2022Q3~2026Q2 NAVER 실적발표 자료 텍스트 검색, 한국어 웹 검색)</t>
        </is>
      </c>
      <c r="BF177" s="40" t="inlineStr">
        <is>
          <t>부분</t>
        </is>
      </c>
      <c r="BG177" s="40" t="inlineStr">
        <is>
          <t>2026-10-31</t>
        </is>
      </c>
    </row>
    <row r="178" ht="72" customHeight="1">
      <c r="A178" s="40" t="inlineStr">
        <is>
          <t>N071</t>
        </is>
      </c>
      <c r="B178" s="40" t="inlineStr">
        <is>
          <t>Naver</t>
        </is>
      </c>
      <c r="C178" s="40" t="inlineStr">
        <is>
          <t>2022-02-25</t>
        </is>
      </c>
      <c r="D178" s="41" t="inlineStr">
        <is>
          <t>Watong Entertainment Limited</t>
        </is>
      </c>
      <c r="E178" s="40" t="n">
        <v>135</v>
      </c>
      <c r="F178" s="40" t="inlineStr">
        <is>
          <t>False</t>
        </is>
      </c>
      <c r="G178" s="40" t="n"/>
      <c r="H178" s="40" t="inlineStr">
        <is>
          <t>MA①</t>
        </is>
      </c>
      <c r="I178" s="40" t="inlineStr">
        <is>
          <t>MA④</t>
        </is>
      </c>
      <c r="J178" s="40" t="inlineStr">
        <is>
          <t>변경</t>
        </is>
      </c>
      <c r="K178" s="40" t="inlineStr">
        <is>
          <t>있음</t>
        </is>
      </c>
      <c r="L178" s="40" t="inlineStr">
        <is>
          <t>일치</t>
        </is>
      </c>
      <c r="M178" s="40" t="inlineStr">
        <is>
          <t>편입 후</t>
        </is>
      </c>
      <c r="N178" s="40" t="inlineStr">
        <is>
          <t>Closed</t>
        </is>
      </c>
      <c r="O178" s="42" t="n">
        <v>3.34</v>
      </c>
      <c r="P178" s="41" t="inlineStr">
        <is>
          <t>NAVER WEBTOON Corp.</t>
        </is>
      </c>
      <c r="Q178" s="41" t="inlineStr">
        <is>
          <t>-</t>
        </is>
      </c>
      <c r="R178" s="41" t="inlineStr">
        <is>
          <t>NAVER WEBTOON CORP. agreed to acquire unknown stake in Watong Entertainment Limited for KRW 4 billion on February 21, 2022. The transaction is expected to close on March 31, 2022.</t>
        </is>
      </c>
      <c r="S178" s="41" t="inlineStr">
        <is>
          <t>Music &amp; Fan Entertainment</t>
        </is>
      </c>
      <c r="T178" s="41" t="inlineStr">
        <is>
          <t>Music / Artist Management</t>
        </is>
      </c>
      <c r="U178" s="41" t="inlineStr">
        <is>
          <t>MA-1 그룹이 매수자</t>
        </is>
      </c>
      <c r="V178" s="41" t="inlineStr">
        <is>
          <t>지분율 미기재(대개 100%·사업양수)</t>
        </is>
      </c>
      <c r="W178" s="41" t="inlineStr">
        <is>
          <t>MA① 경영권 인수</t>
        </is>
      </c>
      <c r="X178" s="41" t="n"/>
      <c r="Y178" s="40" t="inlineStr">
        <is>
          <t>False</t>
        </is>
      </c>
      <c r="Z178" s="41" t="inlineStr">
        <is>
          <t>MA④ 그룹 내부 재편</t>
        </is>
      </c>
      <c r="AA178" s="41" t="inlineStr">
        <is>
          <t>편입 후 (인수 주체 네이버웹툰컴퍼니㈜는 NAVER 100% 자회사이고, 대상 Watong Entertainment Limited도 2016-10-20 설립 이래 NAVER 연결 종속회사. 2021-12-31 NAVER 연결주석상 네이버웹툰컴퍼니→Watong 100%/100%; NAVER 2021 사업보고서 20220304000687)</t>
        </is>
      </c>
      <c r="AB178" s="41" t="inlineStr">
        <is>
          <t>완료 (2022년 중 납입. 취득예정일 2022-03-31, 정확한 납입일 미확인. 네이버웹툰컴퍼니 2023 감사보고서상 2022년 Watong 출자·취득 6,222,258천원 기록)</t>
        </is>
      </c>
      <c r="AC178" s="41" t="inlineStr">
        <is>
          <t>4,000,000,000원 (Watong 보통주 신주 2,610만 주 인수, 집행 통화는 HKD)</t>
        </is>
      </c>
      <c r="AD178" s="41" t="inlineStr">
        <is>
          <t>원자료와 일치 (4,000,000,000원 ÷ 1,195.07원/USD(2022-02-21, Yahoo Finance KRW=X) = USD 3.35백만)</t>
        </is>
      </c>
      <c r="AE178" s="41" t="inlineStr">
        <is>
          <t>2022-02-21</t>
        </is>
      </c>
      <c r="AF178" s="41" t="inlineStr">
        <is>
          <t>분류 변경 MA① 경영권 인수 → MA④ 그룹 내부 재편. 근거: 공정거래법 비유동자산취득결정 공시(2022-02-25, 20220225005923)의 거래상대방이 'Watong Entertainment Limited'(회사와의 관계 '해외 계열회사')이고 취득 목적물은 Watong 보통주 2,610만 주(취득가액 40억원)다. 즉 NAVER 100% 자회사 네이버웹툰컴퍼니㈜가 이미 100% 보유한 홍콩 자회사 Watong의 신주를 인수한 자회사 증자(출자)로, 매수자·발행회사 모두 그룹 회사이고 지분율은 100%→100%로 변동이 없다(NAVER 2021·2022 사업보고서 연결주석 당기말·전기말 모두 100%). 경영권 신규 취득이 아니므로 MA①은 오류. 지분 비율이 늘지 않아 MA②(추가 지분 매입)보다 MA④가 맞다고 판단. 원자료 설명란의 'unknown stake'는 신주 2,610만 주, 매도자 '-'는 발행회사 자신. 원자료 업종 'Music &amp; Fan Entertainment / Music / Artist Management'도 오류: NAVER 주석상 Watong 업종은 '웹툰 서비스 운영'(중국 웹툰 사업 지주회사, 자회사 Broccoli Entertainment→Dongman Entertainment). 금액·날짜(이사회 2022-02-21, 공시 2022-02-25, 예정일 2022-03-31)는 원자료와 일치.</t>
        </is>
      </c>
      <c r="AG178" s="41" t="inlineStr">
        <is>
          <t>같은 묶음(NV-H)의 N053(YLAB)·N057/N069(비닷두)·N070(로커스)과 직접 관계없음. 다만 Watong은 2020-08 네이버웹툰㈜ 인적분할 때 WEBTOON Entertainment 계열로 넘어가지 않고 NAVER 직속 네이버웹툰컴퍼니에 남은 중국 웹툰 사업 지주회사라서, 2024 WEBTOON Entertainment 나스닥 상장 범위 밖이다(NAVER 2025 사업보고서 연결주석에서도 네이버웹툰컴퍼니→Watong 100%). 본건은 반복적인 운영자금 성격 출자의 하나다: 네이버웹툰컴퍼니의 Watong 출자는 2019 25,220,737천원, 2020 6,462,160천원, 2021 추정 약 2,610,708천원(장부 19,953,000→22,563,708천원 차이, 손상 없다는 전제), 2022 6,222,258천원(본건 40억원 포함, 나머지 약 22억원의 별도 출자 공시는 찾지 못함—자산총액 10% 미만이면 공시 의무가 없을 것으로 봄). 대상회사 단독·연결 매출과 영업이익은 DART·NAVER 공시에 없어 미확인(NAVER 사업보고서 상세표에는 자산총액만 나옴). 네이버웹툰컴퍼니 2021·2022 감사보고서는 DART 목록에 없음(2018·2019·2020·2023 감사보고서만 있음). 언론 보도는 한국어·영어 검색에서 찾지 못함. NAVER 연결 기준으로는 내부 출자라 영업권·연결 손익에 직접 영향 없음. 웹 검색상 咚漫漫画 앱은 2026년에도 업데이트 중이라는 앱스토어 결과가 있었으나 직접 열어 확인하지 않아 근거로 쓰지 않음. 빠진 항목: target_rev_pre·target_rev_post·target_op_pre·target_op_post(공시 없음), earnings_call_note(IR 개별 검토 안 함), status_chk의 정확한 납입일.</t>
        </is>
      </c>
      <c r="AH178" s="41" t="inlineStr">
        <is>
          <t>네이버웹툰컴퍼니㈜(당시 사명, 옛 네이버웹툰㈜; NAVER 100% 비상장 자회사. 2020-08-01 인적분할 후 중국 자회사 관리·중국사업만 영위). 원자료 'NAVER WEBTOON Corp.'</t>
        </is>
      </c>
      <c r="AI178" s="41" t="inlineStr">
        <is>
          <t>"현지 사업운영 및 투자" (공정거래법 비유동자산취득결정 공시, 취득목적)</t>
        </is>
      </c>
      <c r="AJ178" s="41" t="inlineStr">
        <is>
          <t>중국 자회사 관리와 중국 웹툰 사업(네이버웹툰컴퍼니 2023 감사보고서 일반사항: '2020년 8월 1일을 분할기일로 하여 중국 자회사 관리와 중국사업 부문을 제외한 나머지 사업 일체를 인적분할'). 별도 영업수익 2022: 883,229,522원, 영업손실 2,301,105,737원</t>
        </is>
      </c>
      <c r="AK178" s="41" t="inlineStr">
        <is>
          <t>핵심</t>
        </is>
      </c>
      <c r="AL178" s="41" t="inlineStr">
        <is>
          <t>인수 주체의 유일한 사업이 Watong(→Broccoli→Dongman) 계열의 중국 웹툰 사업 관리이므로 대상과 같은 영역. 그룹 정점 NAVER 기준으로는 검색·커머스 중심 플랫폼에 콘텐츠(웹툰)를 공급하는 사업이라 '인접'.</t>
        </is>
      </c>
      <c r="AM178" s="41" t="inlineStr">
        <is>
          <t>28,250,898,333원 (네이버웹툰컴퍼니 별도, 2021-12-31; 비유동자산취득결정 공시의 '최근 사업연도말 자산총액')</t>
        </is>
      </c>
      <c r="AN178" s="41" t="inlineStr">
        <is>
          <t>33,691,006백만원 (NAVER 연결, 2021-12-31; NAVER 2021 사업보고서 요약재무정보)</t>
        </is>
      </c>
      <c r="AO178" s="41" t="inlineStr">
        <is>
          <t>14.16</t>
        </is>
      </c>
      <c r="AP178" s="41" t="inlineStr">
        <is>
          <t>계산: 20.70 (4,000,000,000원 ÷ 2021-12-31 자본총계 19,326,104,167원; 네이버웹툰컴퍼니 2023 감사보고서 자본변동표 '2022.1.1(전기초)'). 참고: NAVER 연결 총자산 대비 0.012%</t>
        </is>
      </c>
      <c r="AQ178" s="41" t="inlineStr">
        <is>
          <t>계산: 52,167,609,030,000원(약 52.2조원) = NAVER 2022-02-18 종가 318,000원 × 발행주식 164,049,085주 (이사회일 2022-02-21 직전 거래일). 공시일 2022-02-25 직전 거래일(2022-02-24) 기준: 302,500원 × 164,049,085주 = 49,624,848,212,500원</t>
        </is>
      </c>
      <c r="AR178" s="41" t="inlineStr">
        <is>
          <t>인수 주체 총자산은 공시의 2021-12-31 값, 자기자본은 2023 감사보고서의 2022년 기초(=2021년 말) 자본총계. 지배회사 총자산은 NAVER 2021 사업보고서(20220304000687) 연결 요약재무. 발행주식수는 같은 보고서의 2021-12-31 발행주식 총수 164,049,085주. 종가는 Yahoo Finance 035420.KS(2018년 5:1 분할 뒤라 2022년 값 조정 불필요). 다만 Yahoo 데이터에서 2022-02-18~02-23 종가가 모두 318,000원으로 같아 반복값일 가능성이 있음.</t>
        </is>
      </c>
      <c r="AS178" s="41" t="inlineStr">
        <is>
          <t>KRX:035420</t>
        </is>
      </c>
      <c r="AT178" s="41" t="inlineStr">
        <is>
          <t>인수 주체 네이버웹툰컴퍼니㈜는 비상장이라 상장 지배회사 NAVER를 씀. 대상 Watong Entertainment Limited는 비상장(홍콩). 거래가 NAVER 총자산의 0.012%이고 언론 보도도 없어 주가 이벤트 분석의 의미는 매우 작음.</t>
        </is>
      </c>
      <c r="AU178" s="41" t="inlineStr">
        <is>
          <t>2022-02-25 DART 공정거래법 비상장사 중요사항 공시 '비유동자산취득결정'(네이버웹툰컴퍼니, 20220225005923). 사전 보도·조회공시는 찾지 못함</t>
        </is>
      </c>
      <c r="AV178" s="41" t="inlineStr">
        <is>
          <t>2016-10: Watong Entertainment Limited 홍콩 설립(2016-10-20), WEBTOON Entertainment(미국) 100% 자회사로 NAVER 연결 신규 편입; 2017-01: Dongman Entertainment(北京) 설립(2017-01-11); 2017-02: Broccoli Entertainment(北京) 설립(2017-02-21), Watong→Broccoli→Dongman 구조; 2017-05: NAVER 웹툰사업부문 물적분할로 네이버웹툰㈜ 설립(2017-05-01); 2017-12: Watong 총자산 6,446백만원; 2019: 네이버웹툰㈜가 Watong 직접 보유(2019년 말 종속기업), Watong 출자 25,220,737천원; 2020: Watong 출자 6,462,160천원, '지속적인 영업손실'로 Watong 투자주식 손상 29,218,663천원, 장부금액 19,953,000천원; 2020-08: 네이버웹툰㈜ 인적분할—중국 자회사 관리·중국사업 외 사업은 네이버웹툰 유한회사에 흡수합병, 존속법인은 네이버웹툰컴퍼니로 사명 변경; 2021-12: NAVER가 네이버웹툰컴퍼니에 20억원 유상증자(보통주 11,755주, 이사회 2021-12-07); 2021-12: Watong 장부금액 22,563,708천원, Watong 총자산 21,206백만원, 네이버웹툰컴퍼니 자본총계 19,326,104,167원</t>
        </is>
      </c>
      <c r="AW178" s="41" t="inlineStr">
        <is>
          <t>2022-02: 네이버웹툰컴퍼니 이사회(2022-02-21)에서 Watong 신주 2,610만 주 40억원 인수 결의, 2022-02-25 공시, 취득예정일 2022-03-31; 2022: Watong 출자 연간 6,222,258천원(본건 포함), 손상 없음, 장부금액 28,785,966천원; 2022-12: Watong 총자산 24,631백만원, 네이버웹툰컴퍼니 단기차입금 100억원·자본총계 16,577,377,335원; 2023-02: 네이버웹툰컴퍼니 특수관계인으로부터 자금차입 공시; 2023: Broccoli가 100% 출자로 Shanghai Binge-reading Jinqiu Entertainment 취득; 2023: 네이버웹툰컴퍼니가 Watong 투자주식 손상 28,731,208천원(장부 54,758천원), 당기순손실 30,867,789,774원, 자본총계 (14,255,340,317)원으로 완전자본잠식; 2023-12: Watong 총자산 24,287백만원; 2024-02: 네이버웹툰컴퍼니 자금차입 공시; 2024: Shanghai Binge-reading Jinqiu 연결 제외(NAVER 2024 주석 당기말 '-'); 2024-12: Watong 총자산 27,867백만원; 2025-02: 네이버웹툰컴퍼니 자금차입 공시; 2025-12: Watong 총자산 167백만원으로 급감(사유 미확인), Watong·Broccoli·Dongman은 여전히 100% 종속회사</t>
        </is>
      </c>
      <c r="AX178" s="41" t="inlineStr">
        <is>
          <t>있음 (2023, Watong 종속기업투자주식 손상 28,731,208천원, 네이버웹툰컴퍼니 별도 감사보고서(2023.12) 주석 10, 사유 '지속적인 영업손실'. 2022년은 손상 없음. 인수 전 2020년에도 29,218,663천원 손상. NAVER 연결에서는 내부 투자라 제거되며 영업권 없음)</t>
        </is>
      </c>
      <c r="AY178" s="41" t="inlineStr">
        <is>
          <t>수집·검토 기록에 인수 뒤 손상이 적혀 있음</t>
        </is>
      </c>
      <c r="AZ178" s="41" t="inlineStr">
        <is>
          <t>미확인 (Watong 단독·연결 매출 공시 없음. 참고: Watong 총자산 2021-12-31 21,206백만원, NAVER 2021 사업보고서 상세표)</t>
        </is>
      </c>
      <c r="BA178" s="41" t="inlineStr">
        <is>
          <t>미확인 (참고: Watong 총자산 2022: 24,631백만원; 2023: 24,287백만원; 2024: 27,867백만원; 2025: 167백만원, NAVER 각 연도 사업보고서 상세표)</t>
        </is>
      </c>
      <c r="BB178" s="41" t="inlineStr">
        <is>
          <t>미확인 (금액 공시 없음. 네이버웹툰컴퍼니 2020 감사보고서가 Watong의 '지속적인 영업손실'을 손상 사유로 기재)</t>
        </is>
      </c>
      <c r="BC178" s="41" t="inlineStr">
        <is>
          <t>미확인 (금액 공시 없음. 네이버웹툰컴퍼니 2023 감사보고서가 Watong의 '지속적인 영업손실'을 손상 사유로 기재)</t>
        </is>
      </c>
      <c r="BD178" s="41" t="inlineStr">
        <is>
          <t>Watong(홍콩)과 그 자회사 Broccoli·Dongman(중국)은 외부감사 대상이 아니어서 DART에 실적이 없고, NAVER 사업보고서는 연결대상 종속회사 현황(상세)에 '최근사업연도말 자산총액'(백만원)만 공시함. 그래서 매출·영업이익 대신 자산총액과, 모회사 네이버웹툰컴퍼니㈜ 별도재무제표(K-IFRS, 12월 결산, 삼일회계법인 감사)의 Watong 투자주식 장부금액·손상 기록을 참고값으로 적음.</t>
        </is>
      </c>
      <c r="BE178" s="41" t="inlineStr">
        <is>
          <t>미확인 (한국어·영어·중국어 웹 검색에서 NAVER IR·어닝콜의 Watong 또는 중국 웹툰(咚漫) 사업 언급을 찾지 못함. NAVER 분기 IR PDF 개별 검토는 하지 않음)</t>
        </is>
      </c>
      <c r="BF178" s="40" t="inlineStr">
        <is>
          <t>부분</t>
        </is>
      </c>
      <c r="BG178" s="40" t="inlineStr">
        <is>
          <t>2026-10-31</t>
        </is>
      </c>
    </row>
    <row r="179" ht="72" customHeight="1">
      <c r="A179" s="40" t="inlineStr">
        <is>
          <t>N072</t>
        </is>
      </c>
      <c r="B179" s="40" t="inlineStr">
        <is>
          <t>Naver</t>
        </is>
      </c>
      <c r="C179" s="40" t="inlineStr">
        <is>
          <t>2022-05-17</t>
        </is>
      </c>
      <c r="D179" s="41" t="inlineStr">
        <is>
          <t>CHEXCAR Inc.</t>
        </is>
      </c>
      <c r="E179" s="40" t="n">
        <v>154</v>
      </c>
      <c r="F179" s="40" t="inlineStr">
        <is>
          <t>False</t>
        </is>
      </c>
      <c r="G179" s="40" t="n"/>
      <c r="H179" s="40" t="inlineStr">
        <is>
          <t>MA③</t>
        </is>
      </c>
      <c r="I179" s="40" t="inlineStr">
        <is>
          <t>MA③</t>
        </is>
      </c>
      <c r="J179" s="40" t="inlineStr">
        <is>
          <t>같음</t>
        </is>
      </c>
      <c r="K179" s="40" t="inlineStr">
        <is>
          <t>해당 없음</t>
        </is>
      </c>
      <c r="L179" s="40" t="inlineStr">
        <is>
          <t>일치</t>
        </is>
      </c>
      <c r="M179" s="40" t="inlineStr">
        <is>
          <t>편입 후</t>
        </is>
      </c>
      <c r="N179" s="40" t="inlineStr">
        <is>
          <t>Announced</t>
        </is>
      </c>
      <c r="O179" s="42" t="n">
        <v>1.18</v>
      </c>
      <c r="P179" s="41" t="inlineStr">
        <is>
          <t>Kream Corporation</t>
        </is>
      </c>
      <c r="Q179" s="41" t="inlineStr">
        <is>
          <t>-</t>
        </is>
      </c>
      <c r="R179" s="41" t="inlineStr">
        <is>
          <t>Kream Corporation agreed to acquire a 3% stake in CHEXCAR Inc. for KRW 1.5 billion on May 16, 2022. Under the transaction, Kream Corporation will acquire 25,956 shares of Cheka Co., Ltd. and consideration will be paid in cash. CHEXCAR Inc. reported total assets of KRW 9.65 billion, total debt of KRW 6.93 billion, total equity of KRW 2.72 billion and net income of KRW 42 million. Transaction is expected to close on May 27, 2022.</t>
        </is>
      </c>
      <c r="S179" s="41" t="inlineStr">
        <is>
          <t>Mobility &amp; Transportation</t>
        </is>
      </c>
      <c r="T179" s="41" t="inlineStr">
        <is>
          <t>Mobility / Transportation</t>
        </is>
      </c>
      <c r="U179" s="41" t="inlineStr">
        <is>
          <t>MA-1 그룹이 매수자</t>
        </is>
      </c>
      <c r="V179" s="41" t="inlineStr">
        <is>
          <t>소수지분(&lt;50%)</t>
        </is>
      </c>
      <c r="W179" s="41" t="inlineStr">
        <is>
          <t>MA③ 소수지분 매입</t>
        </is>
      </c>
      <c r="X179" s="41" t="n"/>
      <c r="Y179" s="40" t="inlineStr">
        <is>
          <t>False</t>
        </is>
      </c>
      <c r="Z179" s="41" t="inlineStr">
        <is>
          <t>MA③ 소수지분 매입</t>
        </is>
      </c>
      <c r="AA179" s="41" t="inlineStr">
        <is>
          <t>편입 후 (매수자 크림㈜는 스노우㈜ 53.13% 자회사(2021-12-31, 크림 2021 감사보고서 주주현황)로 NAVER 연결 종속회사; 대상 ㈜체카는 지분 3%의 외부 회사로 그룹 편입 대상 아님)</t>
        </is>
      </c>
      <c r="AB179" s="41" t="inlineStr">
        <is>
          <t>완료 (취득예정일 2022-05-27; 크림 2022 감사보고서에 2022-12-31 기타포괄손익-공정가치 측정 금융자산 ㈜체카 보통주 1,499,971천원으로 계상되어 이행 확인. 정확한 납입일 문서는 미확인)</t>
        </is>
      </c>
      <c r="AC179" s="41" t="inlineStr">
        <is>
          <t>1,499,971,284원 (보통주 25,956주, 현금 취득)</t>
        </is>
      </c>
      <c r="AD179" s="41" t="inlineStr">
        <is>
          <t>원자료와 일치 (1,499,971,284원 ÷ 1,283.73원/USD(2022-05-16 ECB 기준 교차환율, Frankfurter API) = USD 1.17백만)</t>
        </is>
      </c>
      <c r="AE179" s="41" t="inlineStr">
        <is>
          <t>2022-05-17</t>
        </is>
      </c>
      <c r="AF179" s="41" t="inlineStr">
        <is>
          <t>기준 분류 유지: 크림 공정위 공시상 취득 후 지분 3.00%(25,956주/발행주식 865,210주)로 소수지분 매입. 원자료 대상명 'CHEXCAR Inc.'·설명란 'Cheka Co., Ltd.'는 같은 회사 주식회사 체카(대표 안효진)다. 설명란의 요약 재무(자산 9.65·부채 6.93·자본 2.72십억원, 순이익 42백만원)는 공시의 2021년 말 값과 일치. status=Announced였으나 2022년 말 장부 계상으로 완료 확인.</t>
        </is>
      </c>
      <c r="AG179" s="41" t="inlineStr">
        <is>
          <t>단독 거래(같은 묶음 NV-J2의 다른 크림 거래와 대상이 다름). 크림의 2022년 연쇄 투자 중 하나: 2022-04 두 건, 2022-05 체카(이 거래), 2022-07 SHAKE HANDS(N076), 2022-08 블랭크코퍼레이션·Sasom, 2022-11 인도네시아 PT Karunia. 공시의 '자기자본 642,855,000원·자기자본대비 233.33%'는 공시 주석대로 크림의 2021년 말 '자본금'을 분모로 쓴 값이라 경제적 의미가 없다. 크림의 실제 2021말 자본총계는 -64,811,378,593원(상환전환우선주 등 금융부채 분류로 자본잠식)이라 자기자본 대비 비율은 계산할 수 없다. 체카는 금융자산(FVOCI)으로 분류돼 손상 대신 공정가치 평가: 2022·2023말 1,499,971천원 → 2024말 2,343,723천원 → 2025말 1,885,491천원. 2024년 체카 시리즈B(약 70억원, 산업은행 등) 이후 크림 지분율은 2.86%로 희석(체카 2024·2025 감사보고서 주주현황, 25,956주 유지). 체카는 2017년 설립된 중고차 검수·상품화 업체로 2025-02 유진투자증권과 IPO 주관 계약(스마트투데이). 2023-08 크림이 사업목적에 자동차매매업을 추가했고 크림 측은 '체카에 투자한 후 큰 틀에서 여러 가지를 검토하는 일환'이라고 밝힘(아이뉴스24). 체카 2022 감사보고서는 DART에 없음(2024 사업연도부터 외부감사 공시). 이 거래만 다룬 2022년 당시 보도는 찾지 못함.</t>
        </is>
      </c>
      <c r="AH179" s="41" t="inlineStr">
        <is>
          <t>크림㈜ (KREAM Corporation; 스노우㈜ 자회사, NAVER 손자회사, 비상장)</t>
        </is>
      </c>
      <c r="AI179" s="41" t="inlineStr">
        <is>
          <t>"전략적 사업 시너지 강화" (크림 공정위 공시 타법인주식및출자증권취득결정)</t>
        </is>
      </c>
      <c r="AJ179" s="41" t="inlineStr">
        <is>
          <t>한정판 상품(스니커즈 중심) 리셀 중개 플랫폼 KREAM 운영(통신판매중개, 주된 영업수익은 수수료수익). 2021-01-01 스노우㈜의 스니커즈 거래 플랫폼 사업부문을 물적분할해 설립. 2021 별도 영업수익 3,284,943,182원, 영업손실 59,549,118,226원(크림 2021 감사보고서)</t>
        </is>
      </c>
      <c r="AK179" s="41" t="inlineStr">
        <is>
          <t>비핵심</t>
        </is>
      </c>
      <c r="AL179" s="41" t="inlineStr">
        <is>
          <t>크림은 패션·스니커즈 등 한정판 상품 리셀 중개 플랫폼인데, 체카는 중고차 검수·정비·상품화(공시 주요사업은 '전자상거래업') 업체로 크림이 당시 하지 않던 중고차 영역이다. 다만 '검수 기반 중고 거래'라는 모델은 크림과 닮아 있어 인접으로 볼 여지도 있다(크림은 2023-08 사업목적에 자동차매매업 추가). NAVER 기준으로도 중고차 매매는 커머스 본업 밖의 비핵심 영역이다. 지분 3%의 소액 투자다.</t>
        </is>
      </c>
      <c r="AM179" s="41" t="inlineStr">
        <is>
          <t>129,045,181,994원 (크림 별도, 2021-12-31; 크림 2021 감사보고서 재무상태표. 자본총계 -64,811,378,593원, 자본금 642,855,000원)</t>
        </is>
      </c>
      <c r="AN179" s="41" t="inlineStr">
        <is>
          <t>33,691,006백만원 (NAVER 연결, 2021-12-31; NAVER 2021 사업보고서 요약재무정보)</t>
        </is>
      </c>
      <c r="AO179" s="41" t="inlineStr">
        <is>
          <t>계산: 1.16 (1,499,971,284원 ÷ 크림 2021말 별도 자산총계 129,045,181,994원). 공시에는 총자산대비 항목 없음</t>
        </is>
      </c>
      <c r="AP179" s="41" t="inlineStr">
        <is>
          <t>233.33 (공시값이나 분모 642,855,000원은 크림 2021말 '자본금'이라 의미 없음. 실제 자본총계는 -64,811,378,593원이라 계산 불가)</t>
        </is>
      </c>
      <c r="AQ179" s="41" t="inlineStr">
        <is>
          <t>계산: 45,031,473,832,500원(약 45.0조원) = NAVER 2022-05-13(이사회 2022-05-16 직전 거래일) 종가 274,500원 × 발행주식 164,049,085주. 크림은 비상장이라 상장 지배회사 NAVER 기준</t>
        </is>
      </c>
      <c r="AR179" s="41" t="inlineStr">
        <is>
          <t>크림 자산·자본: 2021 감사보고서(20220401003163). NAVER 연결 자산: 2021 사업보고서(20220304000687). 종가: Yahoo Finance 035420.KS(2018년 5:1 분할 뒤라 조정 불필요), 발행주식수: NAVER 2021 사업보고서 2021-12-31 발행주식 총수. 거래 규모는 NAVER 시가총액 대비 약 0.003%로 극소.</t>
        </is>
      </c>
      <c r="AS179" s="41" t="inlineStr">
        <is>
          <t>KRX:035420</t>
        </is>
      </c>
      <c r="AT179" s="41" t="inlineStr">
        <is>
          <t>인수 주체 크림㈜는 비상장이고 중간 지배회사 스노우㈜도 비상장이라 상장 지배회사 NAVER를 쓴다. 대상 ㈜체카는 비상장(2025-02 IPO 주관 계약만 체결). 거래 규모가 극히 작아 NAVER 주가 반응을 기대하기 어렵다.</t>
        </is>
      </c>
      <c r="AU179" s="41" t="inlineStr">
        <is>
          <t>2022-05-17 크림 공정위 공시(대규모기업집단 비상장사 중요사항, DART). 이보다 앞선 보도는 찾지 못함; 언론은 2023-08-05 아이뉴스24가 사후에 처음 언급</t>
        </is>
      </c>
      <c r="AV179" s="41" t="inlineStr">
        <is>
          <t>2017: 안효진 대표가 중고차 통합인증·상품화 플랫폼 체카 설립; 2019~2021: 체카 매출 1,181→2,214→5,775백만원, 순이익 -213→-267→42백만원(공시 요약재무); 2021-01: 스노우㈜의 스니커즈 거래 플랫폼 사업부문 물적분할로 크림㈜ 설립; 2021~2022-04: 크림이 SODA(일본)·나매인 등 연쇄 투자; 2022-05-16: 크림 이사회 체카 지분 3% 취득 결의</t>
        </is>
      </c>
      <c r="AW179" s="41" t="inlineStr">
        <is>
          <t>2022-05-27: 취득 예정일(2022말 FVOCI 금융자산 1,499,971천원 계상); 2022-07: 크림 말레이시아 SHAKE HANDS 22.47% 취득(N076); 2023-08: 크림 사업목적에 자동차매매업 추가('체카에 투자한 후 … 검토하는 일환', 아이뉴스24); 2024: 체카 시리즈B 약 70억원(산업은행 등), 크림 지분 2.86%로 희석; 2024-12: 크림 보유 체카 공정가치 2,343,723천원; 2025-02: 체카 유진투자증권과 IPO 주관 계약; 2025-12: 공정가치 1,885,491천원</t>
        </is>
      </c>
      <c r="AX179" s="41" t="inlineStr">
        <is>
          <t>해당 없음: 체카 주식은 기타포괄손익-공정가치 측정 금융자산이라 손상차손 대상이 아니다. 공정가치 2025말 1,885,491천원으로 취득원가 1,499,971천원을 웃돎(크림 2022~2025 감사보고서 금융자산 주석 확인)</t>
        </is>
      </c>
      <c r="AY179" s="41" t="inlineStr">
        <is>
          <t>공정가치 측정 금융자산이라 손상 대신 공정가치 변동을 인식</t>
        </is>
      </c>
      <c r="AZ179" s="41" t="inlineStr">
        <is>
          <t>2020: 2,214백만원; 2021: 5,775백만원</t>
        </is>
      </c>
      <c r="BA179" s="41" t="inlineStr">
        <is>
          <t>2022: 미확인; 2023: 20,097,838,303원; 2024: 39,819,916,495원; 2025: 34,875,415,817원</t>
        </is>
      </c>
      <c r="BB179" s="41" t="inlineStr">
        <is>
          <t>미확인 (공시 요약재무에는 순이익만 있음: 2020: -267백만원; 2021: 42백만원)</t>
        </is>
      </c>
      <c r="BC179" s="41" t="inlineStr">
        <is>
          <t>2022: 미확인; 2023: -2,153,472,701원; 2024: 275,856,491원; 2025: 521,039,885원</t>
        </is>
      </c>
      <c r="BD179" s="41" t="inlineStr">
        <is>
          <t>인수 전: 크림 공정위 공시의 체카 요약 재무상황(단위 백만원, 12월 결산). 인수 후: 체카 2024 감사보고서(20250421000044, 2024·2023 비교)와 2025 감사보고서(20260401001536), 별도. 2022 사업연도 감사보고서는 DART에 없어 미확인.</t>
        </is>
      </c>
      <c r="BE179" s="41" t="inlineStr">
        <is>
          <t>미확인 (NAVER 2022 실적발표·컨퍼런스콜에서 체카 언급을 찾지 못함. 지분 3% 소액 투자라 IR 언급 가능성 낮음)</t>
        </is>
      </c>
      <c r="BF179" s="40" t="inlineStr">
        <is>
          <t>완료</t>
        </is>
      </c>
      <c r="BG179" s="40" t="inlineStr">
        <is>
          <t>2026-10-31</t>
        </is>
      </c>
    </row>
    <row r="180" ht="72" customHeight="1">
      <c r="A180" s="40" t="inlineStr">
        <is>
          <t>N073</t>
        </is>
      </c>
      <c r="B180" s="40" t="inlineStr">
        <is>
          <t>Naver</t>
        </is>
      </c>
      <c r="C180" s="40" t="inlineStr">
        <is>
          <t>2022-06-22</t>
        </is>
      </c>
      <c r="D180" s="41" t="inlineStr">
        <is>
          <t>Sublime Artist Agency Inc.</t>
        </is>
      </c>
      <c r="E180" s="40" t="n">
        <v>163</v>
      </c>
      <c r="F180" s="40" t="inlineStr">
        <is>
          <t>False</t>
        </is>
      </c>
      <c r="G180" s="40" t="n"/>
      <c r="H180" s="40" t="inlineStr">
        <is>
          <t>MA⑦</t>
        </is>
      </c>
      <c r="I180" s="40" t="inlineStr">
        <is>
          <t>MA⑤</t>
        </is>
      </c>
      <c r="J180" s="40" t="inlineStr">
        <is>
          <t>변경</t>
        </is>
      </c>
      <c r="K180" s="40" t="inlineStr">
        <is>
          <t>해당 없음</t>
        </is>
      </c>
      <c r="L180" s="40" t="inlineStr">
        <is>
          <t>일치</t>
        </is>
      </c>
      <c r="M180" s="40" t="inlineStr">
        <is>
          <t>편입 후</t>
        </is>
      </c>
      <c r="N180" s="40" t="inlineStr">
        <is>
          <t>Closed</t>
        </is>
      </c>
      <c r="O180" s="42" t="n">
        <v>0.835</v>
      </c>
      <c r="P180" s="41" t="inlineStr">
        <is>
          <t>-</t>
        </is>
      </c>
      <c r="Q180" s="41" t="inlineStr">
        <is>
          <t>Playlist Corporation</t>
        </is>
      </c>
      <c r="R180" s="41" t="inlineStr">
        <is>
          <t>An unknown buyer agreed to acquire 2.35% stake in Sublime Artist Agency Inc. from Playlist Corporation for approximately KRW 1 billion on June 20, 2022. The number of shares of Sublime Artist are 172 that will sell in this transaction. The board resolution date is June 20, 2022. The expected completion date is June 30, 2022.</t>
        </is>
      </c>
      <c r="S180" s="41" t="inlineStr">
        <is>
          <t>Music &amp; Fan Entertainment</t>
        </is>
      </c>
      <c r="T180" s="41" t="inlineStr">
        <is>
          <t>Music / Artist Management</t>
        </is>
      </c>
      <c r="U180" s="41" t="inlineStr">
        <is>
          <t>MA-5 매수자 미기재</t>
        </is>
      </c>
      <c r="V180" s="41" t="n"/>
      <c r="W180" s="41" t="inlineStr">
        <is>
          <t>MA⑦ 매수자 미기재</t>
        </is>
      </c>
      <c r="X180" s="41" t="n"/>
      <c r="Y180" s="40" t="inlineStr">
        <is>
          <t>False</t>
        </is>
      </c>
      <c r="Z180" s="41" t="inlineStr">
        <is>
          <t>MA⑤ 그룹의 지분 매각</t>
        </is>
      </c>
      <c r="AA180" s="41" t="inlineStr">
        <is>
          <t>편입 후 (매도자 플레이리스트는 NAVER 연결 종속회사: NAVER 2021·2022 사업보고서 연결주석 지분율 58.04%)</t>
        </is>
      </c>
      <c r="AB180" s="41" t="inlineStr">
        <is>
          <t>완료 (처분예정일 2022-06-30; 플레이리스트 2022 감사보고서에 매도 444,837천원·처분이익 636,481천원 반영)</t>
        </is>
      </c>
      <c r="AC180" s="41" t="inlineStr">
        <is>
          <t>1,081,317,560원 (172주, 주당 6,286,730원)</t>
        </is>
      </c>
      <c r="AD180" s="41" t="inlineStr">
        <is>
          <t>원자료와 일치</t>
        </is>
      </c>
      <c r="AE180" s="41" t="inlineStr">
        <is>
          <t>2022-06-20</t>
        </is>
      </c>
      <c r="AF180" s="41" t="inlineStr">
        <is>
          <t>분류 변경 MA⑦ → MA⑤: 매도자는 NAVER 계열 플레이리스트이고, 보유하던 172주(2.35%)를 전량 처분했다. 매수자는 공시에 없다. 그런데 에이치엘엘중앙(기업집단 중앙)이 2022-06-28 이사회에서 써브라임 3,073주를 19,319,121,290원(주당 6,286,730원)에 취득하기로 했고, 플레이리스트의 처분 단가도 주당 6,286,730원으로 같다. 따라서 추정: 매수자는 에이치엘엘중앙(그룹 밖)이며, 이 172주는 N074 거래의 일부다. 처분목적은 '양사 합의에 의한 보유주식 처분'.</t>
        </is>
      </c>
      <c r="AG180" s="41" t="inlineStr">
        <is>
          <t>N049(2019-09 취득, 3.01억원)의 회수 거래다. 약 2년 9개월 만에 3.6배를 회수했다(처분이익 6.36억원). N074(에이치엘엘중앙의 써브라임 42% 취득, 원자료 14.91백만 달러)와 이중 집계일 가능성이 있다(단가가 같고, 처분예정일 6-30과 취득예정일 7-01이 이어짐). 써브라임은 NAVER 계열이 된 적이 없으므로, 이 묶음(NV-N)의 N047·N074·N077은 NAVER 표본에 넣을 근거가 약하다. 공시의 '자기자본'은 주석에 따르면 플레이리스트의 2021년말 자본금(1,230,450,000원)으로 작성됐으므로, 자기자본대비 87.88%는 실제 자기자본 대비 비율이 아니다.</t>
        </is>
      </c>
      <c r="AH180" s="41" t="inlineStr">
        <is>
          <t>매도 주체: 플레이리스트(주) (NAVER 연결 종속회사, 2022년 말 스노우·네이버웹툰이 각 29.02% 보유, 비상장 웹드라마 제작사). 매수자: 추정 에이치엘엘중앙(주)(중앙그룹, 그룹 밖)</t>
        </is>
      </c>
      <c r="AI180" s="41" t="inlineStr">
        <is>
          <t>"양사 합의에 의한 보유주식 처분" (공정위 공시 타법인주식및출자증권처분결정)</t>
        </is>
      </c>
      <c r="AJ180" s="41" t="inlineStr">
        <is>
          <t>동영상(웹드라마) 콘텐츠 생산·유통 (플레이리스트 2022 감사보고서의 '동영상 콘텐츠의 생산과 유통 등의 사업')</t>
        </is>
      </c>
      <c r="AK180" s="41" t="inlineStr">
        <is>
          <t>인접</t>
        </is>
      </c>
      <c r="AL180" s="41" t="inlineStr">
        <is>
          <t>매각 대상 써브라임은 배우·아티스트 매니지먼트사로, 웹드라마 제작에 출연진을 공급하는 같은 가치사슬에 있다. NAVER 정점 기준으로도 콘텐츠 사업에 인접한 소수지분 투자를 정리한 거래다.</t>
        </is>
      </c>
      <c r="AM180" s="41" t="inlineStr">
        <is>
          <t>26,901백만원 (플레이리스트 2021-12-31 자산총액, NAVER 2021 사업보고서 연결대상 종속회사 개황)</t>
        </is>
      </c>
      <c r="AN180" s="41" t="inlineStr">
        <is>
          <t>33,691,006백만원 (NAVER 연결 2021-12-31)</t>
        </is>
      </c>
      <c r="AO180" s="41" t="inlineStr">
        <is>
          <t>계산: 4.02 (1,081백만원 / 플레이리스트 자산 26,901백만원); NAVER 연결 기준 0.003</t>
        </is>
      </c>
      <c r="AP180" s="41" t="inlineStr">
        <is>
          <t>87.88 (공시값이나 분모가 자기자본이 아니라 2021년말 자본금 1,230,450,000원)</t>
        </is>
      </c>
      <c r="AQ180" s="41" t="inlineStr">
        <is>
          <t>계산: 약 38.96조원 (NAVER 2022-06-17 종가 237,500원 × 2021년 말 발행주식총수 164,049,085주)</t>
        </is>
      </c>
      <c r="AR180" s="41" t="inlineStr">
        <is>
          <t>처분 공시(20220622000191), NAVER 2021 사업보고서(20220304000687)의 연결대상 종속회사 개황·요약연결재무·주식의 총수, Yahoo Finance 035420.KS 종가(이사회 결의일 2022-06-20 직전 거래일).</t>
        </is>
      </c>
      <c r="AS180" s="41" t="inlineStr">
        <is>
          <t>KRX:035420</t>
        </is>
      </c>
      <c r="AT180" s="41" t="inlineStr">
        <is>
          <t>매도 주체 플레이리스트는 비상장이라 상장 지배회사 NAVER를 쓴다. 대상회사 써브라임은 비상장이다. 거래 규모가 10.8억원으로 NAVER 시가총액에 비해 극히 작아 이벤트 분석의 의미가 낮다.</t>
        </is>
      </c>
      <c r="AU180" s="41" t="inlineStr">
        <is>
          <t>2022-06-22 DART 공정위 공시(플레이리스트 '타법인주식및출자증권처분결정', 이사회 결의 2022-06-20). 앞선 보도는 찾지 못함.</t>
        </is>
      </c>
      <c r="AV180" s="41" t="inlineStr">
        <is>
          <t>2019-06: 써브라임이 나일론코리아미디어 93.67% 인수(N047); 2019-09-09: 플레이리스트가 써브라임 신주 172주(3.63%)를 3.01억원에 취득(N049); 2020-12-31: 공정가치 258,478천원; 2021: 써브라임 매출 25,006백만원, 영업이익 780백만원; 2021-12-31: 공정가치 444,837천원(평가이익 186,359천원); 2022-06 이전: 사명 써브라임(주)로 변경, 발행주식총수 7,317주로 증가</t>
        </is>
      </c>
      <c r="AW180" s="41" t="inlineStr">
        <is>
          <t>2022-06-30: 플레이리스트 처분 예정일(전량 처분, 처분이익 636,481천원); 2022-07-01: 에이치엘엘중앙이 써브라임 3,073주(42%) 취득(취득금액 193.19억원, 목적 '광고 및 콘텐트 사업 역량 강화'); 이후 써브라임은 중앙그룹 대규모기업집단 소속; 2022: 매출 20,648백만원, 영업손실 3,043백만원; 2023: 매출 18,849, 영업손실 1,381; 2024: 매출 14,216, 영업손실 1,970; 2025: 매출 22,659, 영업이익 526(백만원); 2023-06·2024-01: 써브라임 최대주주등의주식보유변동 공시(내용 미확인)</t>
        </is>
      </c>
      <c r="AX180" s="41" t="inlineStr">
        <is>
          <t>해당 없음 (매각 거래이며, 플레이리스트는 당기손익-공정가치 측정 금융자산으로 처리해 손상 대신 처분이익 636,481천원을 인식)</t>
        </is>
      </c>
      <c r="AY180" s="41" t="inlineStr">
        <is>
          <t>그룹의 지분 매각(MA⑤)이라 매수자 쪽 손상을 따지지 않음</t>
        </is>
      </c>
      <c r="AZ180" s="41" t="inlineStr">
        <is>
          <t>2020: 미확인 (감사 수치 없음); 2021: 25,006백만원</t>
        </is>
      </c>
      <c r="BA180" s="41" t="inlineStr">
        <is>
          <t>2022: 20,648백만원; 2023: 18,849백만원; 2025(최근): 22,659백만원 (2024: 14,216백만원)</t>
        </is>
      </c>
      <c r="BB180" s="41" t="inlineStr">
        <is>
          <t>2020: 미확인; 2021: 780백만원</t>
        </is>
      </c>
      <c r="BC180" s="41" t="inlineStr">
        <is>
          <t>2022: -3,043백만원; 2023: -1,381백만원; 2025(최근): 526백만원 (2024: -1,970백만원)</t>
        </is>
      </c>
      <c r="BD180" s="41" t="inlineStr">
        <is>
          <t>써브라임 별도 감사보고서(2022년분 20230405002629, 2024년분 20250331001348, 2025년분 20260402002607), 결산 12월. 2021년은 2022 감사보고서의 전기 수치, 2023년은 2024 감사보고서의 전기 수치. 2020년은 외부감사 전이라 미확인(에이치엘엘중앙 2022-07 공시의 요약 재무는 연도 표기가 불명확해 쓰지 않음). 매각 거래이므로 '인수 후' 실적은 매각 뒤 대상회사의 경과로 기록.</t>
        </is>
      </c>
      <c r="BE180" s="41" t="inlineStr">
        <is>
          <t>미확인 (거래 규모 10.8억원으로 NAVER 실적발표에서 언급될 가능성이 낮아 검색하지 않음)</t>
        </is>
      </c>
      <c r="BF180" s="40" t="inlineStr">
        <is>
          <t>완료</t>
        </is>
      </c>
      <c r="BG180" s="40" t="inlineStr">
        <is>
          <t>2026-10-31</t>
        </is>
      </c>
    </row>
    <row r="181" ht="72" customHeight="1">
      <c r="A181" s="40" t="inlineStr">
        <is>
          <t>N074</t>
        </is>
      </c>
      <c r="B181" s="40" t="inlineStr">
        <is>
          <t>Naver</t>
        </is>
      </c>
      <c r="C181" s="40" t="inlineStr">
        <is>
          <t>2022-07-04</t>
        </is>
      </c>
      <c r="D181" s="41" t="inlineStr">
        <is>
          <t>Sublime Artist Agency Inc.</t>
        </is>
      </c>
      <c r="E181" s="40" t="n">
        <v>82</v>
      </c>
      <c r="F181" s="40" t="inlineStr">
        <is>
          <t>False</t>
        </is>
      </c>
      <c r="G181" s="40" t="n"/>
      <c r="H181" s="40" t="inlineStr">
        <is>
          <t>MA⑥</t>
        </is>
      </c>
      <c r="I181" s="40" t="inlineStr">
        <is>
          <t>MA⑤</t>
        </is>
      </c>
      <c r="J181" s="40" t="inlineStr">
        <is>
          <t>변경</t>
        </is>
      </c>
      <c r="K181" s="40" t="inlineStr">
        <is>
          <t>해당 없음</t>
        </is>
      </c>
      <c r="L181" s="40" t="inlineStr">
        <is>
          <t>일치</t>
        </is>
      </c>
      <c r="M181" s="40" t="inlineStr">
        <is>
          <t>편입 후</t>
        </is>
      </c>
      <c r="N181" s="40" t="inlineStr">
        <is>
          <t>Announced</t>
        </is>
      </c>
      <c r="O181" s="42" t="n">
        <v>14.91</v>
      </c>
      <c r="P181" s="41" t="inlineStr">
        <is>
          <t>HLL JoongAng Co., Ltd.</t>
        </is>
      </c>
      <c r="Q181" s="41" t="inlineStr">
        <is>
          <t>-</t>
        </is>
      </c>
      <c r="R181" s="41" t="inlineStr">
        <is>
          <t>HLL JoongAng Co., Ltd. agreed to acquire 42% stake in Sublime Co., Ltd for approximately KRW 19,319 million on June 28, 2022. Sublime generated the Total assets of KRW 11,714 million, Total Debt of KRW 2,236 million, Total equity of KRW 9,478 million and Net Income of KRW 680 million for the year 2021. Acquisition is expected to close on July 1, 2022.</t>
        </is>
      </c>
      <c r="S181" s="41" t="inlineStr">
        <is>
          <t>Music &amp; Fan Entertainment</t>
        </is>
      </c>
      <c r="T181" s="41" t="inlineStr">
        <is>
          <t>Music / Artist Management</t>
        </is>
      </c>
      <c r="U181" s="41" t="inlineStr">
        <is>
          <t>MA-4 외부자 간 거래</t>
        </is>
      </c>
      <c r="V181" s="41" t="n"/>
      <c r="W181" s="41" t="inlineStr">
        <is>
          <t>MA⑥ 외부자 간 거래</t>
        </is>
      </c>
      <c r="X181" s="41" t="n"/>
      <c r="Y181" s="40" t="inlineStr">
        <is>
          <t>False</t>
        </is>
      </c>
      <c r="Z181" s="41" t="inlineStr">
        <is>
          <t>MA⑤ 그룹의 지분 매각</t>
        </is>
      </c>
      <c r="AA181" s="41" t="inlineStr">
        <is>
          <t>편입 후 (매도자 중 플레이리스트㈜가 거래 당시 NAVER 연결 종속회사: NAVER 2022 사업보고서 종속기업 표 58.04%. 매수자 에이치엘엘중앙㈜은 중앙그룹 소속으로 NAVER 계보 밖이고, 대상 써브라임㈜도 NAVER 연결 종속회사였던 적이 없음)</t>
        </is>
      </c>
      <c r="AB181" s="41" t="inlineStr">
        <is>
          <t>완료 (2022-07-01, 취득예정일; 콘텐트리중앙 2022 사업보고서에서 2022년 중 지분 취득과 연결 편입 확인)</t>
        </is>
      </c>
      <c r="AC181" s="41" t="inlineStr">
        <is>
          <t>19,319,121,290원 (3,073주, 주당 6,286,730원; 이 중 계열사 SLL중앙으로부터 1,076주 6,765백만원)</t>
        </is>
      </c>
      <c r="AD181" s="41" t="inlineStr">
        <is>
          <t>원자료와 일치</t>
        </is>
      </c>
      <c r="AE181" s="41" t="inlineStr">
        <is>
          <t>2022-06-28</t>
        </is>
      </c>
      <c r="AF181" s="41" t="inlineStr">
        <is>
          <t>분류 변경 MA⑥ → MA⑤: 에이치엘엘중앙 비유동자산취득결정 공시(20220704000278)가 이 3,073주(보통주 1,727주+우선주 1,346주, 19,319,121,290원)의 거래상대방을 "라강윤, 에스엘엘중앙(주), 플레이리스트(주), 넷마블(주), (주) 레페리"로 적고 있다. 매도자 중 플레이리스트가 NAVER 연결 종속회사이므로, 매수자와 매도자가 모두 그룹 밖이라는 MA⑥의 조건이 맞지 않는다. 수집 단계의 추정(플레이리스트 172주 포함)이 공시로 확정됐다. 다만 NAVER 쪽 몫은 172주(2.35%), 1,081,317,560원(주당 6,286,730원)뿐이고, 이것은 N073으로 따로 기록돼 있다. 나머지 2,901주(약 182억원)는 라강윤·SLL중앙(1,076주, 6,765백만원)·넷마블·레페리가 판 것으로 NAVER와 무관하다. 따라서 N074 금액 전체를 NAVER의 지분 매각 규모로 쓰면 안 되며, N073과 N074는 이중 집계다(N073이 N074에 포함됨). status는 원자료 Announced를 완료로 고친 수집 판정을 유지한다.</t>
        </is>
      </c>
      <c r="AG181" s="41" t="inlineStr">
        <is>
          <t>N073(플레이리스트 172주 처분)은 이 거래의 일부이고(이중 집계), N077과 함께 같은 인수의 단계다. HLL중앙의 써브라임 취득은 2022-07-01 42%(N074), 2022-07-14 798주 추가로 52.9%(6,216,482,244원, 접수번호 20220714000425; 이 단계에서 과반을 처음 얻었으며 Capital IQ 목록에 없음), 2022-07-22 483주 추가로 59.5%(N077) 순서로 3주에 걸쳐 진행됐다. 3단계 현금 합계 29,549,051천원은 콘텐트리중앙 연결 사업결합 주석의 이전대가와 일치한다. 3,073주의 매도자는 비유동자산취득결정 공시(20220704000278)에서 라강윤(대표이사), 에스엘엘중앙, 플레이리스트, 넷마블, 레페리로 확인했다(매도자별 주식수는 SLL중앙 1,076주, 플레이리스트 172주만 확인). 원자료 대상명 Sublime Artist Agency Inc.의 법인명은 써브라임 주식회사(대표 라강윤). NAVER 관점에서 실제 거래는 N073(플레이리스트의 소수지분 매각)뿐이므로, 분석에는 N073을 쓰고 N074·N077은 제외하는 것을 권한다. 공시의 자산총액·자기자본 16,000,000,000원은 설립 당시 납입자본금이다.</t>
        </is>
      </c>
      <c r="AH181" s="41" t="inlineStr">
        <is>
          <t>에이치엘엘중앙㈜(HLL중앙, 콘텐트리중앙 100% 자회사, 비상장, 기업집단 중앙; NAVER 그룹 밖)</t>
        </is>
      </c>
      <c r="AI181" s="41" t="inlineStr">
        <is>
          <t>"광고 및 콘텐트 사업 역량 강화" (HLL중앙 타법인주식및출자증권취득결정, 공정거래법 공시)</t>
        </is>
      </c>
      <c r="AJ181" s="41" t="inlineStr">
        <is>
          <t>인수 주체 HLL중앙㈜은 2022-04-27 콘텐트리중앙이 100% 출자해 설립한 회사로 디지털마케팅 및 커머스, 잡지(매거진) 사업을 한다(콘텐트리중앙 2022 사업보고서 종속기업 현황 '디지털마케팅 및 커머스사업'; 2025 사업보고서 영업권 표의 'HLL 매거진사업부문').</t>
        </is>
      </c>
      <c r="AK181" s="41" t="inlineStr">
        <is>
          <t>인접</t>
        </is>
      </c>
      <c r="AL181" s="41" t="inlineStr">
        <is>
          <t>매거진·광고·디지털마케팅 회사가 연예인 매니지먼트사를 인수해 광고 모델과 콘텐츠 공급을 붙인 것으로, 같은 광고·콘텐츠 가치사슬에 속한다. NAVER 기준으로는 NAVER 그룹이 인수한 거래가 아니어서 판단 대상이 아니다(NAVER 종속 플레이리스트는 지분을 판 쪽).</t>
        </is>
      </c>
      <c r="AM181" s="41" t="inlineStr">
        <is>
          <t>16,000,000,000원 (에이치엘엘중앙 비유동자산취득결정 공시의 "최근 사업연도말 자산총액"; 공시 주석상 설립 당시 납입자본금 기준. 참고: HLL중앙 2022-12-31 총자산 67,006,877천원, 콘텐트리중앙 2022 사업보고서 종속기업 요약재무)</t>
        </is>
      </c>
      <c r="AN181" s="41" t="inlineStr">
        <is>
          <t>2,245,640,002,695원 (콘텐트리중앙 2021-12-31 연결 총자산, 2022 사업보고서 전기)</t>
        </is>
      </c>
      <c r="AO181" s="41" t="inlineStr">
        <is>
          <t>120.74 (비유동자산취득결정 공시 "자산총액 대비(%)", 분모는 설립 당시 납입자본금 16,000,000,000원); 참고 계산: 19,319,121,290 / 콘텐트리중앙 2021말 연결 총자산 2,245,640,002,695 = 0.86%</t>
        </is>
      </c>
      <c r="AP181" s="41" t="inlineStr">
        <is>
          <t>120.74</t>
        </is>
      </c>
      <c r="AQ181" s="41" t="inlineStr">
        <is>
          <t>계산: 콘텐트리중앙 2022-07-01 종가 32,850원 × 발행주식총수 19,262,308주 = 약 6,328억원</t>
        </is>
      </c>
      <c r="AR181" s="41" t="inlineStr">
        <is>
          <t>acq_total_assets·deal_to_assets_pct는 HLL중앙 비유동자산취득결정(20220704000278)의 값이며, 분모는 설립 당시 납입자본금이다. deal_to_equity_pct는 타법인주식및출자증권취득결정(20220704000262)의 자기자본대비 120.74%(같은 납입자본금 기준)다. apex는 인수 주체의 상장 지배회사 콘텐트리중앙(KRX:036420)의 2021-12-31 연결 총자산(2022 사업보고서 전기). 시가총액은 Yahoo Finance 036420.KS 종가 × 2022 사업보고서 발행주식총수 19,262,308주(기말 기준). NAVER 쪽 매도 몫의 규모 지표는 N073을 본다.</t>
        </is>
      </c>
      <c r="AS181" s="41" t="inlineStr">
        <is>
          <t>KRX:036420</t>
        </is>
      </c>
      <c r="AT181" s="41" t="inlineStr">
        <is>
          <t>인수 주체 HLL중앙은 비상장이며 상장 지배회사는 콘텐트리중앙(KRX:036420). NAVER(KRX:035420)는 거래 당사자가 아니므로 NAVER 이벤트 분석에는 쓰지 않는다. 대상회사 써브라임은 비상장. NAVER 쪽 매도(플레이리스트 172주)의 이벤트 분석은 N073(KRX:035420)으로 한다.</t>
        </is>
      </c>
      <c r="AU181" s="41" t="inlineStr">
        <is>
          <t>2022-06-22 플레이리스트 '타법인주식및출자증권처분결정'(써브라임 172주 처분, 매수자 미기재)이 먼저 공시됨; HLL중앙 취득 공시는 2022-07-04(DART 공정거래법 공시). 언론 선행 보도는 찾지 못함</t>
        </is>
      </c>
      <c r="AV181" s="41" t="inlineStr">
        <is>
          <t>2019-06: 써브라임이 크리스피스튜디오 등으로부터 나일론코리아미디어 94% 인수(N047, 원자료); 2019-06-14: 써브라임 1차 상환전환우선주 572주 발행(1,001,000,000원); 2019-09-11: 플레이리스트(NAVER 연결 종속회사)가 써브라임 3차 전환상환우선주 172주를 301,000,000원에 신주로 인수, 취득 후 3.63%(N049, 플레이리스트 공시 20190910000113); 2020-06~09: 2차 572주와 4~6차 전환상환우선주 798주·135주·399주(주당 3,762,227원) 발행(써브라임 2022 감사보고서 주석 13); 2020: 써브라임 매출 22,193백만원·순이익 685백만원(HLL중앙 공시 요약재무 '전년도'); 2021: 매출 7,737백만원·순이익 680백만원·총자산 11,714백만원(같은 공시 '당해 연도'); 2022-04-27: 써브라임이 광고제작사 현대중앙기획㈜를 흡수합병(동일지배 거래, 합병비율 1:0; 써브라임 2022 감사보고서); 2022-04-27: 콘텐트리중앙이 HLL중앙㈜ 설립(100%, 디지털마케팅·커머스, 잡지 사업); 2022-06-20: 플레이리스트 이사회가 써브라임 172주(2.35%) 처분 결의, 처분금액 1,081,317,560원, 처분목적 '양사 합의에 의한 보유주식 처분'(N073)</t>
        </is>
      </c>
      <c r="AW181" s="41" t="inlineStr">
        <is>
          <t>2022-07-01: HLL중앙 42% 취득(3,073주, 19,319백만원); 2022-07-14: 798주 추가(6,216백만원) 52.9%로 과반 취득(Capital IQ 목록에 없음); 2022-07-22: 483주 추가(4,013백만원) 59.5%; 2022-12: 콘텐트리중앙 연결 종속기업으로 편입, 이전대가 현금 29,549,051천원, 영업권 18,178,738천원(사업결합 주석; 같은 보고서의 영업권 변동표에는 써브라임사업부문 연결범위변동 26,295,601천원); 2023-06-12: HLL중앙이 대표이사 라강윤에게서 477주(6.52%) 2,999백만원에 추가 취득, 66.02%; 2023-12-28: 238주 추가 69.28%(라강윤도 32주 취득, 8.41%); 2025-12: 콘텐트리중앙 연결 기준 보유 69.28% 유지(2025 사업보고서); 2026-06-14~15: 중앙홀딩스·콘텐트리중앙·메가박스중앙·중앙피앤아이와 JTBC가 서울회생법원에 회생절차 개시를 신청했고, 콘텐트리중앙 매매거래가 정지됨(뉴시스 2026-06-15, 비즈한국 2026-08-27; HLL중앙·써브라임은 신청 대상으로 언급되지 않음, 써브라임 DART 공시는 2026-08-28 기업집단 분기공시까지 제출됨)</t>
        </is>
      </c>
      <c r="AX181" s="41" t="inlineStr">
        <is>
          <t>확인 안 됨 (콘텐트리중앙 연결재무제표: 2023 사업보고서 영업권 변동표에서 써브라임 사업부문 영업권 26,295,601천원 손상 없음; 2025 사업보고서 MD&amp;A 손상 표에서 써브라임 사업부문 2023·2024·2025년 손상 '-'; 써브라임 자체 감사보고서 2022~2025에서도 관련 손상 확인 안 됨)</t>
        </is>
      </c>
      <c r="AY181" s="41" t="inlineStr">
        <is>
          <t>그룹의 지분 매각(MA⑤)이라 매수자 쪽 손상을 따지지 않음</t>
        </is>
      </c>
      <c r="AZ181" s="41" t="inlineStr">
        <is>
          <t>2020: 22,193백만원(HLL중앙 공시 요약재무); 2021: 7,737백만원(같은 공시) 또는 25,006백만원(써브라임 2022 감사보고서 비교표시 전기, 감사받지 아니한 재무제표)</t>
        </is>
      </c>
      <c r="BA181" s="41" t="inlineStr">
        <is>
          <t>2022: 20,648백만원; 2023: 18,849백만원; 2024: 14,216백만원; 2025: 22,659백만원</t>
        </is>
      </c>
      <c r="BB181" s="41" t="inlineStr">
        <is>
          <t>2020: 미확인(공시 요약재무에 순이익 685백만원만 있음); 2021: 780백만원(써브라임 2022 감사보고서 비교표시 전기, 감사받지 아니한 재무제표; 같은 표의 2021 당기순손실 594백만원은 HLL중앙 공시 요약재무의 순이익 680백만원과 다름)</t>
        </is>
      </c>
      <c r="BC181" s="41" t="inlineStr">
        <is>
          <t>2022: -3,043백만원; 2023: -1,381백만원; 2024: -1,970백만원; 2025: 526백만원</t>
        </is>
      </c>
      <c r="BD181" s="41" t="inlineStr">
        <is>
          <t>써브라임㈜ 별도, K-IFRS, 12월 결산. 2022~2025는 써브라임 자체 감사보고서(하온회계법인 2022·2023, 안진회계법인 2024·2025; 접수번호 20230405002629, 20240405003471, 20250331001348, 20260402002607). 2021 매출이 출처마다 다르다: HLL중앙 취득결정 공시의 요약재무는 7,737백만원, 2022 감사보고서 비교표시 전기(감사받지 아니한 재무제표)는 25,006백만원이다. 2022년이 최초 외부감사로 보이며, 공시 요약재무는 다른 기준(예: 순액 인식)일 가능성이 있으나 확인하지 못했다. 2020 수치는 공시 요약재무만 있다. 콘텐트리중앙 2022 사업보고서 종속기업 요약재무의 써브라임 2022 매출 8,821,628천원은 편입 이후 기간분으로 보인다. 검토 추가: 2021년 말 수치도 출처마다 크게 다르다. 공시 요약재무는 자산 11,714·자본 9,478(백만원)인데, 2022 감사보고서 비교표시는 자산총계 17,820,188,412원·자본총계 (8,715,812,856)원이다. 감사보고서는 상환전환우선주를 부채(상환전환우선주부채)로 분류하므로, 공시 요약재무는 우선주를 자본으로 본 다른 회계기준일 가능성이 있다(추정). 2022 감사보고서 수치에는 2022-04-27 흡수합병한 현대중앙기획의 합병일 이후 실적이 포함된다.</t>
        </is>
      </c>
      <c r="BE181" s="41" t="inlineStr">
        <is>
          <t>콘텐트리중앙 IR·실적발표에서 써브라임 언급은 찾지 못함(웹 검색 2회, IR 자료 원문은 열어 보지 않음). 참고 언론: 딜사이트 2023-11-14 「콘텐트리중앙 엔터테인먼트 시작은 성공적」은 써브라임 2023 상반기 매출 98억원·순손실 9억원을 전하며 부진 원인을 "가수 비의 계약이 종료된 데다 송강호, 고소영 외에 톱스타도 부재했던 영향으로 풀이된다"고 적음(기자의 해석이며 회사 발언이 아님)</t>
        </is>
      </c>
      <c r="BF181" s="40" t="inlineStr">
        <is>
          <t>부분</t>
        </is>
      </c>
      <c r="BG181" s="40" t="inlineStr">
        <is>
          <t>2026-10-31</t>
        </is>
      </c>
    </row>
    <row r="182" ht="72" customHeight="1">
      <c r="A182" s="40" t="inlineStr">
        <is>
          <t>N075</t>
        </is>
      </c>
      <c r="B182" s="40" t="inlineStr">
        <is>
          <t>Naver</t>
        </is>
      </c>
      <c r="C182" s="40" t="inlineStr">
        <is>
          <t>2022-07-05</t>
        </is>
      </c>
      <c r="D182" s="41" t="inlineStr">
        <is>
          <t>Studio JHS Co., Ltd.</t>
        </is>
      </c>
      <c r="E182" s="40" t="n">
        <v>53</v>
      </c>
      <c r="F182" s="40" t="inlineStr">
        <is>
          <t>False</t>
        </is>
      </c>
      <c r="G182" s="40" t="n"/>
      <c r="H182" s="40" t="inlineStr">
        <is>
          <t>MA①</t>
        </is>
      </c>
      <c r="I182" s="40" t="inlineStr">
        <is>
          <t>MA②</t>
        </is>
      </c>
      <c r="J182" s="40" t="inlineStr">
        <is>
          <t>변경</t>
        </is>
      </c>
      <c r="K182" s="40" t="inlineStr">
        <is>
          <t>있음</t>
        </is>
      </c>
      <c r="L182" s="40" t="inlineStr">
        <is>
          <t>일치</t>
        </is>
      </c>
      <c r="M182" s="40" t="inlineStr">
        <is>
          <t>편입 후</t>
        </is>
      </c>
      <c r="N182" s="40" t="inlineStr">
        <is>
          <t>Closed</t>
        </is>
      </c>
      <c r="O182" s="42" t="n">
        <v>31.97</v>
      </c>
      <c r="P182" s="41" t="inlineStr">
        <is>
          <t>Munpia Inc.</t>
        </is>
      </c>
      <c r="Q182" s="41" t="inlineStr">
        <is>
          <t>-</t>
        </is>
      </c>
      <c r="R182" s="41" t="inlineStr">
        <is>
          <t>Munpia Inc. agreed to acquire Studio JHS Co., Ltd. for approximately KRW 42,000 million on June 30, 2022. Studio JHS generated Total assets of KRW 7,542 million, Total Debt of KRW 5,889 million, Total equity of KRW 1,653 million and Net Income of KRW 1,669 million for the financial year 2021. Acquisition is expected to close on August 22, 2022.</t>
        </is>
      </c>
      <c r="S182" s="41" t="inlineStr">
        <is>
          <t>Content Production &amp; Investment</t>
        </is>
      </c>
      <c r="T182" s="41" t="inlineStr">
        <is>
          <t>Content Production Studio</t>
        </is>
      </c>
      <c r="U182" s="41" t="inlineStr">
        <is>
          <t>MA-1 그룹이 매수자</t>
        </is>
      </c>
      <c r="V182" s="41" t="inlineStr">
        <is>
          <t>지분율 미기재(대개 100%·사업양수)</t>
        </is>
      </c>
      <c r="W182" s="41" t="inlineStr">
        <is>
          <t>MA① 경영권 인수</t>
        </is>
      </c>
      <c r="X182" s="41" t="n"/>
      <c r="Y182" s="40" t="inlineStr">
        <is>
          <t>False</t>
        </is>
      </c>
      <c r="Z182" s="41" t="inlineStr">
        <is>
          <t>MA② 기존 지분 확대</t>
        </is>
      </c>
      <c r="AA182" s="41" t="inlineStr">
        <is>
          <t>편입 후 (매수자 ㈜문피아는 2022-02-09부터 NAVER 연결 종속회사(네이버웹툰 56.26%, N067); 대상 스튜디오JHS는 그 전부터 네이버웹툰의 35% 지분법 관계기업이었고, 이 거래 후 2022-09-30 공정위 기준 네이버 기업집단 계열 편입)</t>
        </is>
      </c>
      <c r="AB182" s="41" t="inlineStr">
        <is>
          <t>완료 (2022-08-22)</t>
        </is>
      </c>
      <c r="AC182" s="41" t="inlineStr">
        <is>
          <t>42,000,000,743원 (포괄적 주식교환: 스튜디오JHS 보통주 3,077주 전부 ↔ 문피아 신주 1,263,119주, 교환비율 1:410.5034124, 문피아 신주 1주 33,251원 기준). 그룹 밖 주주 몫 821,007주 = 계산: 27,299,303,757원, 그룹 내 네이버웹툰 몫 442,112주 = 14,700,666,112원(공시 14,701백만원)</t>
        </is>
      </c>
      <c r="AD182" s="41" t="inlineStr">
        <is>
          <t>원자료와 일치 (42,000,000,743원 ÷ 1,301.24원/USD(2022-06-30 이사회일, ECB 기준환율 교차환율·Frankfurter API) = USD 32.3백만, 원자료 31.97 대비 +1.0%; 공시일 2022-07-05 환율 1,310.95원이면 USD 32.0백만). WEBTOON US GAAP: 외부주주 대가 USD 20.3백만 + 기존 35% 지분 공정가치 USD 10.9백만 = USD 31.2백만</t>
        </is>
      </c>
      <c r="AE182" s="41" t="inlineStr">
        <is>
          <t>2022-06-30</t>
        </is>
      </c>
      <c r="AF182" s="41" t="inlineStr">
        <is>
          <t>분류 수정 MA① → MA②(단계적 경영권 인수): NAVER 그룹은 네이버웹툰을 통해 2018년부터 스튜디오JHS 지분 35.0%(1,077주)를 지분법으로 보유했고(NAVER 2019 사업보고서 관계기업 주석의 2018년 취득 700,033천원; WEBTOON 424B4 'initially acquired 35.0% of the shares of JHS in August 2018'), 이 거래로 그룹 회사 문피아가 100%를 가져가 경영권을 처음 얻었다(424B4 'The acquisition was considered a step acquisition'; N015와 같은 기준). 거래 상대 중 네이버웹툰(35%)은 그룹 계열사라 이 부분은 MA④ 성격이고, 나머지 65%(2,000주)는 손제호 대표 등 외부 주주다. 원자료 sellers '-' 보완: 손제호 추정 1,847주(60.0%; 교환 후 받은 문피아 758,200주 ÷ 교환비율로 계산), 기타 외부주주 153주(5.0%; 문피아 62,807주), 네이버웹툰 1,077주(35.0%). 원자료 date 2022-07-05는 공정위 공시일, 이사회 결의 2022-06-30이며, 완료 예정일 2022-08-22에 그대로 완료. 원자료 금액·요약재무(총자산 7,542·부채 5,889·자본 1,653·순이익 1,669백만원, 2021)는 공시와 일치.</t>
        </is>
      </c>
      <c r="AG182" s="41" t="inlineStr">
        <is>
          <t>N067(2022-02 문피아 지배력 획득)으로 편입된 문피아가 매수자인 첫 인수. 이 주식교환 신주 발행으로 네이버웹툰의 문피아 지분이 56.26% → 53.65%로 희석됐고, 이 지분율이 N079(2022-12 Cloudary 풋옵션 매입) 직전 지분율이다. 손제호(네이버 웹툰 '노블레스'의 글 작가, 서울신문 2011)는 문피아 신주 758,200주(7.37%)를 받고 2022-07-18 문피아 대표이사가 됐으며, 같은 날 이사회가 주식매수선택권 234,576주(행사가 33,251원) 부여를 위한 임시주총 소집과 40억원 대여(당좌대출이자율 4.6%, 거래 예정일 2022-08-02)를 결의했다(공시: '이사회결의일은 해당 주식매수선택권 부여 임시주주총회 소집 결의일'; 대여는 매년 만기 연장돼 2026-07 현재 잔액 4,000백만원) — 인수와 묶인 경영자 영입·보상 구조. 주식교환 반대주주의 매수청구로 문피아가 2022-08-31 자기주식 561,647주(18,675백만원)를 취득했는데, 이 수량은 2021말 엔씨소프트 보유 주식 수와 같다(추정: 엔씨소프트 지분 회수, 424B4는 'a third-party shareholder'로만 기재). 설립일 불일치: 문피아 2022-07-05 공시는 JHS를 '2020년 설립된 회사'라 했으나 JHS 공정위 공시상 설립일 2018-04-13이고 NAVER는 2018년 지분을 취득했다 — 공정위 공시 설립일과 NAVER 주석을 따름. 업종 표기: 문피아 공시 '출판업', JHS 공시 'J5811(서적출판업), 대표품목 콘텐츠', NAVER 주석 '웹툰 제작업/컨텐츠 제작', 424B4 'a web-novel and web-comics content creator'. JHS는 외부감사 대상이 아니어서 DART 감사보고서가 없고, 인수 전 영업이익은 확인하지 못했다. WEBTOON(US GAAP)은 JHS를 별도 보고단위로 밝히지 않아 문피아 보고단위 손상에 JHS가 포함되는지 미확인. NAVER 거래소 공시는 없고 문피아의 공정위 공시로만 공개된 거래다. 어닝콜 언급은 찾지 못했다. [검토 추가] JHS 2021말 순자산은 문피아 공시 요약재무 1,653백만원과 NAVER 2021 사업보고서 관계기업 주석 1,857,633천원이 어긋난다(기준 차이 미확인; 공시 요약재무를 따름). 인수 후 JHS 실적은 감사받은 문피아 연결감사보고서 '종속기업의 재무정보'로도 교차 확인된다: 영업수익 2023 17,908,890천원·2024 19,567,780·2025 23,835,883천원, 당기순이익 1,201,132·1,699,593·2,685,440천원(대규모기업집단현황공시와 일치; 영업이익은 이 표에 없음). 2022 취득 후 영업수익은 이 표 8,501,052천원, 사업결합 주석 8,127백만원으로 서로 다르다(내부거래 제거 여부 차이로 보이나 미확인). target_op_pre 재조사: (a) 문피아 2022-07-05 공시 요약재무는 매출·순이익만, (b) NAVER 2019~2021 사업보고서 관계기업 주석은 순자산·지분법손익·특수관계자 거래만, (c) JHS는 비외감이라 DART 감사보고서가 없고 2022-09-30 계열 편입 전에는 대규모기업집단현황공시 대상이 아니어서 2020·2021 손익현황이 없음, (d) WEBTOON 424B4 JHS 주석은 취득일 이후 매출만 — 영업이익 미확인 유지.</t>
        </is>
      </c>
      <c r="AH182" s="41" t="inlineStr">
        <is>
          <t>㈜문피아(네이버웹툰(유)의 자회사, 지분 56.26%; NAVER 연결 종속회사, 비상장)</t>
        </is>
      </c>
      <c r="AI182" s="41" t="inlineStr">
        <is>
          <t>"당사는 (주)스튜디오제이에이치에스를 100% 완전 자회사로 편입하여 웹소설,웹툰 사업을 확장하고 시너지 창출을 통해 기업가치를 제고하고자 함" (문피아 공정위 공시 주식교환ㆍ이전결정 교환목적, 2022-07-05) / "사업확장 및 시너지 창출" (타법인주식및출자증권취득결정 취득목적) / "This acquisition allows the Company to expand its business and create synergies in the market." (WEBTOON 424B4)</t>
        </is>
      </c>
      <c r="AJ182" s="41" t="inlineStr">
        <is>
          <t>㈜문피아: 웹소설 연재 플랫폼 운영(인터넷 정보제공 서비스업, 인터넷 이북제작 및 배포업). 2021 별도 영업수익 43,037백만원·영업이익 3,681백만원</t>
        </is>
      </c>
      <c r="AK182" s="41" t="inlineStr">
        <is>
          <t>인접</t>
        </is>
      </c>
      <c r="AL182" s="41" t="inlineStr">
        <is>
          <t>스튜디오JHS는 웹소설·웹툰 콘텐츠를 만드는 제작사(J5811 서적출판업, 대표품목 콘텐츠)로, 플랫폼인 문피아에 작품을 공급하는 쪽의 가치사슬이다 — 플랫폼 회사가 공급 콘텐츠사를 인수한 인접 영역. 그룹 정점 NAVER 기준으로도 콘텐츠 부문 안의 제작 기능이라 인접(네이버웹툰은 2018년부터 관계기업으로 보유).</t>
        </is>
      </c>
      <c r="AM182" s="41" t="inlineStr">
        <is>
          <t>46,773,286,994원 (문피아 별도, 2021-12-31; 비유동자산취득결정 '최근 사업연도말 자산총액')</t>
        </is>
      </c>
      <c r="AN182" s="41" t="inlineStr">
        <is>
          <t>33,691,006백만원 (NAVER 연결, 2021-12-31; 2021 사업보고서 요약재무)</t>
        </is>
      </c>
      <c r="AO182" s="41" t="inlineStr">
        <is>
          <t>89.79 (문피아 공정위 비유동자산취득결정 '자산총액 대비'). 참고 계산: NAVER 연결 자산 대비 0.12</t>
        </is>
      </c>
      <c r="AP182" s="41" t="inlineStr">
        <is>
          <t>117.58 (문피아 공정위 타법인주식및출자증권취득결정 '자기자본대비', 자기자본 35,720,479,328원)</t>
        </is>
      </c>
      <c r="AQ182" s="41" t="inlineStr">
        <is>
          <t>계산: 38,551,534,975,000원(약 38.6조원) = NAVER 2022-07-04 종가 235,000원 × 발행주식 164,049,085주. 참고: 이사회일 전 거래일(2022-06-29) 종가 246,500원 기준 40,438,099,452,500원</t>
        </is>
      </c>
      <c r="AR182" s="41" t="inlineStr">
        <is>
          <t>문피아 총자산·자기자본·비율: 2022-07-05 공정위 공시(2021-12-31 별도, 문피아 2021 별도감사보고서와 일치). NAVER 연결 자산: 2021 사업보고서. 시가총액: 네이버금융 일별 시세 × NAVER 2022 사업보고서 발행주식수(2021-11 소각 후 164,049,085주; 다음 소각 결정 2023-10-31). 상장 지배회사가 NAVER뿐이므로 문피아 자체 시가총액은 없음. 환율: Frankfurter API(ECB 기준환율 교차환율).</t>
        </is>
      </c>
      <c r="AS182" s="41" t="inlineStr">
        <is>
          <t>KRX:035420</t>
        </is>
      </c>
      <c r="AT182" s="41" t="inlineStr">
        <is>
          <t>인수 주체 문피아·대상 스튜디오JHS 모두 비상장, 상장 지배회사 NAVER. WEBTOON Entertainment(NASDAQ:WBTN)는 2024-06-27 상장으로 해당 없음. NAVER 거래소 공시 없이 공정위 공시로만 알려진 NAVER 시가총액 대비 0.1%의 거래라 주가 이벤트로서 정보성은 낮음</t>
        </is>
      </c>
      <c r="AU182" s="41" t="inlineStr">
        <is>
          <t>2022-07-05 문피아의 공정위 대규모기업집단 공시 4건(주식교환ㆍ이전결정, 타법인주식및출자증권취득결정, 비유동자산취득결정, 특수관계인의 유상증자 참여; 이사회 2022-06-30). 사전 보도는 찾지 못함</t>
        </is>
      </c>
      <c r="AV182" s="41" t="inlineStr">
        <is>
          <t>2018-04-13: ㈜스튜디오제이에이치에스 설립(대표 손제호); 2018(424B4상 8월): 네이버웹툰 측이 지분 35.0% 취득(NAVER 연결 취득가 700,033천원), 지분법 관계기업; 2019: NAVER 장부가 649,342 → 503,209천원(지분법손실 146,133천원), JHS 순자산 13,461천원; 2019·2020: NAVER 연결회사가 관계기업 JHS에 영업비용 1,041,362천원·1,518,218천원 지급(NAVER 2020·2021 사업보고서 특수관계자 거래; 2020 JHS 매출의 약 33% — 인수 전부터 네이버웹툰의 콘텐츠 공급사); 2020: 매출 4,593백만원·순이익 49백만원, 자본 -16백만원(NAVER 장부가 491,363천원); 2021: 매출 11,454백만원·순이익 1,669백만원, 자산 7,542·부채 5,889·자본 1,653백만원(NAVER 장부가 1,148,699천원); 2022-02-09: 문피아가 NAVER 연결 종속회사로 편입(N067); 2022-06-30: 문피아 이사회 주식교환 결의</t>
        </is>
      </c>
      <c r="AW182" s="41" t="inlineStr">
        <is>
          <t>2022-07-05: 공정위 공시; 2022-07-18: 문피아 임시주총(주식교환 승인 예정일), 손제호 문피아 대표이사 선임; 같은 날 이사회가 손제호 주식매수선택권 234,576주(행사가 33,251원) 부여를 위한 임시주총 소집과 손제호 대여 4,000백만원(당좌대출이자율 4.6%, 거래 예정일 2022-08-02)을 결의; 2022-08: 대여 실행(이후 2023·2024·2025·2026년 매년 08-05자로 만기 연장, 2026-07-24 공시 잔액 4,000백만원·이자율 4.6%); 2022-08-22: 주식교환 완료(문피아 신주 1,263,119주; 손제호 758,200주 7.37%, 네이버웹툰 442,112주), 문피아 K-IFRS 이전대가 42,000,001천원·영업권 35,750,009천원; 2022-08-31: 반대주주 매수청구로 문피아 자기주식 561,647주(18,675백만원) 취득 — 추정: 엔씨소프트 보유분(같은 주식수, 같은 날 엔씨소프트 측 이사 사임, N067 참조); 2022-08-31: WEBTOON 연결 편입(편의일), US GAAP 영업권 USD 26.6백만·기존 지분 재측정이익 USD 9.9백만; 2022-09-30: 공정위 계열 편입; 2022: JHS 매출 19,186백만원·영업이익 1,084백만원·순이익 897백만원(문피아 연결 반영분 8/22~12/31 영업수익 8,127백만원·순손실 190백만원); 2023: 문피아 연결 JHS 영업권 손상 6,944백만원, 문피아 별도 종속기업투자주식 손상 7,730백만원(장부가 42,000 → 34,270백만원; '재무성과 및 향후 전망이 인수시의 사업계획을 하회'), JHS 매출 17,909·영업이익 1,609백만원; 2024: 손상 없음, 매출 19,568·영업이익 2,364백만원; 2025: 손상 없음(회수가능액이 장부금액 30,603백만원을 23,650백만원 초과), 매출 23,836·영업이익 4,013백만원; 2026-03-27: JHS가 계열회사 (주)제이에이치코믹스로부터 사무실(일산) 1,460백만원 매수 결의; 2026-05 기준: 대표 손제호, 종업원 33명, 문피아 100% 자회사 유지</t>
        </is>
      </c>
      <c r="AX182" s="41" t="inlineStr">
        <is>
          <t>있음 (2023년: 문피아 연결(K-IFRS) 스튜디오JHS 인수 영업권이 속한 현금창출단위 손상 6,944백만원(2023 연결감사보고서, 접수 20240329003581) 및 문피아 별도 종속기업투자주식 손상 7,730백만원(2023 별도감사보고서, 20240329003580). 2024·2025년 손상 없음(2024·2025 연결감사보고서). WEBTOON(US GAAP)은 JHS 별도 보고단위 손상을 밝히지 않음 — 문피아 보고단위 손상(2023 USD 25.6·2024 20.3·2025 74.0백만)에 포함되는지 미확인)</t>
        </is>
      </c>
      <c r="AY182" s="41" t="inlineStr">
        <is>
          <t>수집·검토 기록에 인수 뒤 손상이 적혀 있음</t>
        </is>
      </c>
      <c r="AZ182" s="41" t="inlineStr">
        <is>
          <t>2020: 4,593백만원; 2021: 11,454백만원 (JHS 별도, 문피아 2022-07-05 공시 요약재무)</t>
        </is>
      </c>
      <c r="BA182" s="41" t="inlineStr">
        <is>
          <t>2022: 19,186백만원; 2023: 17,909백만원; 2025(최근): 23,836백만원 (JHS 개별; 2024: 19,568백만원)</t>
        </is>
      </c>
      <c r="BB182" s="41" t="inlineStr">
        <is>
          <t>미확인 (JHS 비외감·영업이익 미공시. 참고 당기순이익 2020: 49백만원, 2021: 1,669백만원)</t>
        </is>
      </c>
      <c r="BC182" s="41" t="inlineStr">
        <is>
          <t>2022: 1,084백만원; 2023: 1,609백만원; 2025(최근): 4,013백만원 (JHS 개별; 2024: 2,364백만원)</t>
        </is>
      </c>
      <c r="BD182" s="41" t="inlineStr">
        <is>
          <t>㈜스튜디오제이에이치에스 개별 재무(12월 결산, 외부감사 대상 아님 — DART 감사보고서 없음). 인수 전: 문피아 2022-07-05 공정위 공시 '발행회사의 요약 재무상황'(2021년 재무제표 기준). 인수 후: JHS 대규모기업집단현황공시(연1회)의 '회사 손익현황'(직전 사업연도, 백만원, 2024년분부터 '개별 손익계산서 기준' 표기) — 2023-05-26(2022), 2024-05-28(2023), 2025-05-28(2024), 2026-05-29 기재정정(2025). 완료가 2022-08-22이므로 2022를 인수 후 첫해로 봄.</t>
        </is>
      </c>
      <c r="BE182" s="41" t="inlineStr">
        <is>
          <t>어닝콜·IR에서 스튜디오JHS를 언급한 발언은 찾지 못함. 공식 설명으로 대체: WEBTOON 424B4 'This acquisition allows the Company to expand its business and create synergies in the market'; 문피아 2023 별도감사보고서 손상 사유 '재무성과 및 향후 전망이 인수시의 사업계획을 하회함에 따라 손상 징후가 있다고 판단'; 2022-12-28 NAVER 보도자료에서 손제호 문피아 대표 '문피아는 지난 10년 동안 웹소설 업계를 선도하는 플레이어로서 다양한 작품을 발굴, 양성하기 위해 노력해왔다'</t>
        </is>
      </c>
      <c r="BF182" s="40" t="inlineStr">
        <is>
          <t>부분</t>
        </is>
      </c>
      <c r="BG182" s="40" t="inlineStr">
        <is>
          <t>2026-10-26</t>
        </is>
      </c>
    </row>
    <row r="183" ht="72" customHeight="1">
      <c r="A183" s="40" t="inlineStr">
        <is>
          <t>N076</t>
        </is>
      </c>
      <c r="B183" s="40" t="inlineStr">
        <is>
          <t>Naver</t>
        </is>
      </c>
      <c r="C183" s="40" t="inlineStr">
        <is>
          <t>2022-07-18</t>
        </is>
      </c>
      <c r="D183" s="41" t="inlineStr">
        <is>
          <t>Shake Hands Sdn. Bhd.</t>
        </is>
      </c>
      <c r="E183" s="40" t="n">
        <v>149</v>
      </c>
      <c r="F183" s="40" t="inlineStr">
        <is>
          <t>False</t>
        </is>
      </c>
      <c r="G183" s="40" t="n"/>
      <c r="H183" s="40" t="inlineStr">
        <is>
          <t>MA③</t>
        </is>
      </c>
      <c r="I183" s="40" t="inlineStr">
        <is>
          <t>MA③</t>
        </is>
      </c>
      <c r="J183" s="40" t="inlineStr">
        <is>
          <t>같음</t>
        </is>
      </c>
      <c r="K183" s="40" t="inlineStr">
        <is>
          <t>있음</t>
        </is>
      </c>
      <c r="L183" s="40" t="inlineStr">
        <is>
          <t>일치</t>
        </is>
      </c>
      <c r="M183" s="40" t="inlineStr">
        <is>
          <t>편입 후</t>
        </is>
      </c>
      <c r="N183" s="40" t="inlineStr">
        <is>
          <t>Announced</t>
        </is>
      </c>
      <c r="O183" s="42" t="n">
        <v>1.7</v>
      </c>
      <c r="P183" s="41" t="inlineStr">
        <is>
          <t>Kream Corporation</t>
        </is>
      </c>
      <c r="Q183" s="41" t="inlineStr">
        <is>
          <t>-</t>
        </is>
      </c>
      <c r="R183" s="41" t="inlineStr">
        <is>
          <t>Kream Corporation agreed to acquire 22.47% stake in Shake Hands Sdn Bhd for KRW 2.232 billion on July 18, 2022. Transaction is expected to be completed on July 29, 2022.</t>
        </is>
      </c>
      <c r="S183" s="41" t="inlineStr">
        <is>
          <t>Commerce &amp; Marketing</t>
        </is>
      </c>
      <c r="T183" s="41" t="inlineStr">
        <is>
          <t>E-commerce / Marketplace</t>
        </is>
      </c>
      <c r="U183" s="41" t="inlineStr">
        <is>
          <t>MA-1 그룹이 매수자</t>
        </is>
      </c>
      <c r="V183" s="41" t="inlineStr">
        <is>
          <t>소수지분(&lt;50%)</t>
        </is>
      </c>
      <c r="W183" s="41" t="inlineStr">
        <is>
          <t>MA③ 소수지분 매입</t>
        </is>
      </c>
      <c r="X183" s="41" t="n"/>
      <c r="Y183" s="40" t="inlineStr">
        <is>
          <t>False</t>
        </is>
      </c>
      <c r="Z183" s="41" t="inlineStr">
        <is>
          <t>MA③ 소수지분 매입</t>
        </is>
      </c>
      <c r="AA183" s="41" t="inlineStr">
        <is>
          <t>편입 후 (매수자 크림㈜는 스노우㈜ 자회사로 NAVER 연결 종속회사(크림 2021 감사보고서: 스노우 53.13%). 대상 SHAKE HANDS SDN BHD는 크림의 지분법 관계기업(22.47%)으로 NAVER 연결 대상 아님)</t>
        </is>
      </c>
      <c r="AB183" s="41" t="inlineStr">
        <is>
          <t>완료 (송금예정일 2022-07-29; 크림 2022 감사보고서에 2022-12-31 관계기업 SHAKE HANDS SDN BHD 22.47%, 장부금액 2,216,898천원 계상. Malay Mail/Yahoo 2022-08-26 보도 '22.47 per cent share stake was acquired')</t>
        </is>
      </c>
      <c r="AC183" s="41" t="inlineStr">
        <is>
          <t>USD 1,700,075 (공시 원화 환산 2,232,028,468원, USD 1 = 1,312.90원 이사회 결의일 매매기준율); 5,462주 현금 취득</t>
        </is>
      </c>
      <c r="AD183" s="41" t="inlineStr">
        <is>
          <t>원자료와 일치 (USD 1.70백만)</t>
        </is>
      </c>
      <c r="AE183" s="41" t="inlineStr">
        <is>
          <t>2022-07-13 (크림 이사회 결의일; 공개 공시는 2022-07-18 DART 공정위 공시 '타법인주식및출자증권취득결정')</t>
        </is>
      </c>
      <c r="AF183" s="41" t="inlineStr">
        <is>
          <t>기준 분류 유지: 크림 공정위 공시상 취득 후 지분 22.47%로 소수지분이며, 크림은 이를 관계기업(지분법)으로 분류했다. 다만 공시의 수치끼리 맞지 않는다: 발행주식총수 20,003주(2021-06 기준) 대비 5,462주는 27.3%이고, 신주 발행을 가정한 25,465주 대비로는 21.4%다. 공시 지분율 22.47%(=5,462/약 24,308주)를 따랐고, 신주인지 구주인지는 공시·보도 모두 밝히지 않아 미확인이다.</t>
        </is>
      </c>
      <c r="AG183" s="41" t="inlineStr">
        <is>
          <t>단독 거래. 크림의 2022년 아시아 리셀 플랫폼 지분 투자 연쇄의 하나: 2021-07 일본 SODA(N064), 2022-04 싱가포르 Quista Technology, 2022-07 말레이시아 SHAKE HANDS(이 거래), 2022-08 태국 Sasom, 2022-11 인도네시아 PT Karunia(Kick Avenue). KED Global은 이 투자를 'Through the acquisitions, Naver expects to build an Asia-wide, borderless resale platform'이라고 보도했다. SHAKE HANDS는 2015년부터 말레이시아 스니커즈 리셀 커뮤니티 SneakerLAH를 운영해 온 모회사(대표 Bryan Chin Sing Lik)다. 크림은 2024년 이 관계기업 투자주식 전액(장부 2,216,898천원)을 손상 처리했다. 공시의 '자기자본대비 347.21%'는 분모가 크림 2021말 자본금(642,855,000원)이라 의미 없고, 크림의 실제 2021말 자본총계는 -64,811,378,593원이다. 인수 후 실적은 크림 감사보고서 관계기업 요약재무에서만 확인되는데, SHAKE HANDS가 6월 결산이라 각 연도 값이 어느 회계기간인지 주석에 없다. 이 거래만 다룬 NAVER IR 언급은 찾지 못했다.</t>
        </is>
      </c>
      <c r="AH183" s="41" t="inlineStr">
        <is>
          <t>크림㈜ (KREAM Corporation; 스노우㈜ 자회사, NAVER 손자회사, 비상장)</t>
        </is>
      </c>
      <c r="AI183" s="41" t="inlineStr">
        <is>
          <t>"전략적 사업 시너지 강화" (크림 공정위 공시 타법인주식및출자증권취득결정) / "Naver expects to build an Asia-wide, borderless resale platform" (KED Global 보도)</t>
        </is>
      </c>
      <c r="AJ183" s="41" t="inlineStr">
        <is>
          <t>한정판 상품(스니커즈 중심) 리셀 중개 플랫폼 KREAM 운영(통신판매중개, 주된 영업수익은 수수료수익). 2021-01-01 스노우㈜의 스니커즈 거래 플랫폼 사업부문을 물적분할해 설립. 2021 별도 영업수익 3,284,943,182원, 영업손실 59,549,118,226원(크림 2021 감사보고서)</t>
        </is>
      </c>
      <c r="AK183" s="41" t="inlineStr">
        <is>
          <t>핵심</t>
        </is>
      </c>
      <c r="AL183" s="41" t="inlineStr">
        <is>
          <t>SHAKE HANDS(SneakerLAH)는 말레이시아 최대 스니커즈 리셀 커뮤니티·마켓플레이스로, 크림의 주력인 스니커즈 리셀 중개와 같은 영역을 다른 지역에서 하는 회사다. NAVER 기준으로는 커머스 부문의 해외 C2C 확장으로 인접 영역이다.</t>
        </is>
      </c>
      <c r="AM183" s="41" t="inlineStr">
        <is>
          <t>129,045,181,994원 (크림 별도, 2021-12-31; 크림 2021 감사보고서 재무상태표. 자본총계 -64,811,378,593원, 자본금 642,855,000원)</t>
        </is>
      </c>
      <c r="AN183" s="41" t="inlineStr">
        <is>
          <t>33,691,006백만원 (NAVER 연결, 2021-12-31; NAVER 2021 사업보고서 요약재무정보)</t>
        </is>
      </c>
      <c r="AO183" s="41" t="inlineStr">
        <is>
          <t>계산: 1.73 (2,232,028,468원 ÷ 크림 2021말 별도 자산총계 129,045,181,994원). 공시에는 총자산대비 항목 없음</t>
        </is>
      </c>
      <c r="AP183" s="41" t="inlineStr">
        <is>
          <t>347.21 (공시값이나 분모 642,855,000원은 크림 2021말 '자본금'이라 의미 없음. 실제 자본총계는 -64,811,378,593원이라 계산 불가)</t>
        </is>
      </c>
      <c r="AQ183" s="41" t="inlineStr">
        <is>
          <t>계산: 38,305,461,347,500원(약 38.3조원) = NAVER 2022-07-12(이사회 2022-07-13 직전 거래일) 종가 233,500원 × 발행주식 164,049,085주. 참고: 공시일 2022-07-18 직전 거래일(2022-07-15) 종가 231,000원 기준 37,895,338,635,000원</t>
        </is>
      </c>
      <c r="AR183" s="41" t="inlineStr">
        <is>
          <t>크림 자산·자본: 2021 감사보고서(20220401003163). NAVER 연결 자산: 2021 사업보고서(20220304000687). 종가: Yahoo Finance 035420.KS(조정 불필요), 발행주식수: NAVER 2021 사업보고서 2021-12-31 발행주식 총수. 거래 규모는 NAVER 시가총액 대비 약 0.006%.</t>
        </is>
      </c>
      <c r="AS183" s="41" t="inlineStr">
        <is>
          <t>KRX:035420</t>
        </is>
      </c>
      <c r="AT183" s="41" t="inlineStr">
        <is>
          <t>인수 주체 크림㈜와 중간 지배회사 스노우㈜가 비상장이라 상장 지배회사 NAVER를 쓴다. 대상 SHAKE HANDS SDN BHD는 말레이시아 비상장사. 거래 규모가 극히 작아 주가 반응 분석에는 부적합하다.</t>
        </is>
      </c>
      <c r="AU183" s="41" t="inlineStr">
        <is>
          <t>2022-07-18 크림 공정위 공시(DART)와 같은 날 이후 보도(KED Global 2022-07-19). 공식 발표 전 보도는 찾지 못함</t>
        </is>
      </c>
      <c r="AV183" s="41" t="inlineStr">
        <is>
          <t>2015: Bryan Chin이 말레이시아 스니커즈 리셀 커뮤니티 SneakerLAH 시작(Malay Mail/Yahoo 보도); FY2019/6~FY2021/6: SHAKE HANDS 매출 278→842→244백만원, 순이익 -35→183→-17백만원(공시 요약재무, MYR 원화 환산); 2021-01: 크림㈜ 설립(스노우 물적분할); 2021-07: 크림 일본 SODA 지분 투자(N064); 2022-04: 크림 싱가포르 Quista Technology 2.71% 등 해외 리셀 투자 시작; 2022-07-13: 크림 이사회 SHAKE HANDS 22.47% 취득 결의</t>
        </is>
      </c>
      <c r="AW183" s="41" t="inlineStr">
        <is>
          <t>2022-07-29: 송금 예정일; 2022-08: 크림 태국 Sasom 지분 취득; 2022-08-26: 현지 보도 'RM7.6 million investment', SneakerLAH 첫 오프라인 매장 추진; 2022-11: 크림 인도네시아 PT Karunia 지분 취득; 2022-12: 크림 관계기업 SHAKE HANDS 22.47%, 장부 2,216,898천원; 2023-12: 같은 장부 유지; 2024: 크림이 SHAKE HANDS 투자주식 전액 손상(장부 0), 같은 해 종속기업 팹㈜ 7,998백만원 손상; 2025-12: 지분 22.47% 유지, 장부 0</t>
        </is>
      </c>
      <c r="AX183" s="41" t="inlineStr">
        <is>
          <t>있음 (2024, 관계기업투자 전액 손상 2,216,898천원 추정(직전 장부금액), 크림 2024 감사보고서 20250409000271: '관계기업인 SHAKE HANDS SDN BHD에 대해 전액 손상차손을 인식하여 장부금액이 없습니다'. NAVER 연결 단위의 별도 손상 기재는 확인 안 함)</t>
        </is>
      </c>
      <c r="AY183" s="41" t="inlineStr">
        <is>
          <t>수집·검토 기록에 인수 뒤 손상이 적혀 있음</t>
        </is>
      </c>
      <c r="AZ183" s="41" t="inlineStr">
        <is>
          <t>FY2020/6: 842백만원; FY2021/6: 244백만원 (추정: FY2022/6은 69,857천원, 크림 2022 감사보고서 요약재무)</t>
        </is>
      </c>
      <c r="BA183" s="41" t="inlineStr">
        <is>
          <t>크림 2023 감사보고서 기준(추정: FY2023/6): 85,229천원; 크림 2024 감사보고서 기준(추정: FY2024/6): 622,410천원; 크림 2025 감사보고서 기준(추정: FY2025/6): 591,026천원</t>
        </is>
      </c>
      <c r="BB183" s="41" t="inlineStr">
        <is>
          <t>미확인 (순이익만 공시: FY2020/6: 183백만원; FY2021/6: -17백만원)</t>
        </is>
      </c>
      <c r="BC183" s="41" t="inlineStr">
        <is>
          <t>미확인 (당기순손익만 확인: 크림 2023 감사보고서 기준 -344,564천원; 2024 기준 -431,071천원; 2025 기준 -679,900천원)</t>
        </is>
      </c>
      <c r="BD183" s="41" t="inlineStr">
        <is>
          <t>인수 전: 크림 공정위 공시의 발행회사 요약 재무상황(6월 결산, MYR 원화 환산, 백만원). 인수 후: 크림 별도 감사보고서 관계기업 요약재무정보(천원). SHAKE HANDS는 6월 결산인데 크림 주석은 회계기간을 밝히지 않아, 각 보고서의 값이 직전 6월 결산 연도라고 추정했다(근거: 2022 보고서 값의 자본 -31,569천원이 2023 보고서에서 1,373,759천원으로 바뀌어 2022-07 투자금 유입 시점과 맞음). 영업이익은 어느 자료에도 없다.</t>
        </is>
      </c>
      <c r="BE183" s="41" t="inlineStr">
        <is>
          <t>미확인 (NAVER 2022 실적발표·컨퍼런스콜에서 SHAKE HANDS 언급을 찾지 못함. 관련 언급은 언론 보도뿐: KED Global 2022-07-19 'Naver expects to build an Asia-wide, borderless resale platform')</t>
        </is>
      </c>
      <c r="BF183" s="40" t="inlineStr">
        <is>
          <t>완료</t>
        </is>
      </c>
      <c r="BG183" s="40" t="inlineStr">
        <is>
          <t>2026-10-31</t>
        </is>
      </c>
    </row>
    <row r="184" ht="72" customHeight="1">
      <c r="A184" s="40" t="inlineStr">
        <is>
          <t>N077</t>
        </is>
      </c>
      <c r="B184" s="40" t="inlineStr">
        <is>
          <t>Naver</t>
        </is>
      </c>
      <c r="C184" s="40" t="inlineStr">
        <is>
          <t>2022-07-22</t>
        </is>
      </c>
      <c r="D184" s="41" t="inlineStr">
        <is>
          <t>Sublime Artist Agency Inc.</t>
        </is>
      </c>
      <c r="E184" s="40" t="n">
        <v>138</v>
      </c>
      <c r="F184" s="40" t="inlineStr">
        <is>
          <t>False</t>
        </is>
      </c>
      <c r="G184" s="40" t="n"/>
      <c r="H184" s="40" t="inlineStr">
        <is>
          <t>MA⑥</t>
        </is>
      </c>
      <c r="I184" s="40" t="inlineStr">
        <is>
          <t>MA⑥</t>
        </is>
      </c>
      <c r="J184" s="40" t="inlineStr">
        <is>
          <t>같음</t>
        </is>
      </c>
      <c r="K184" s="40" t="inlineStr">
        <is>
          <t>해당 없음</t>
        </is>
      </c>
      <c r="L184" s="40" t="inlineStr">
        <is>
          <t>일치</t>
        </is>
      </c>
      <c r="M184" s="40" t="inlineStr">
        <is>
          <t>편입 전</t>
        </is>
      </c>
      <c r="N184" s="40" t="inlineStr">
        <is>
          <t>Closed</t>
        </is>
      </c>
      <c r="O184" s="42" t="n">
        <v>3.07</v>
      </c>
      <c r="P184" s="41" t="inlineStr">
        <is>
          <t>HLL JoongAng Co., Ltd.</t>
        </is>
      </c>
      <c r="Q184" s="41" t="inlineStr">
        <is>
          <t>-</t>
        </is>
      </c>
      <c r="R184" s="41" t="inlineStr">
        <is>
          <t>HLL JoongAng Co., Ltd. agreed to acquire additional 6.6% in Sublime Artist Agency Inc. for KRW 4 billion on July 20, 2022. Sublime generated the Total assets of KRW 11,714 million, Total Debt of KRW 2,236 million, Total equity of KRW 9,478 million and Net Income of KRW 680 million for the year 2021.</t>
        </is>
      </c>
      <c r="S184" s="41" t="inlineStr">
        <is>
          <t>Music &amp; Fan Entertainment</t>
        </is>
      </c>
      <c r="T184" s="41" t="inlineStr">
        <is>
          <t>Music / Artist Management</t>
        </is>
      </c>
      <c r="U184" s="41" t="inlineStr">
        <is>
          <t>MA-4 외부자 간 거래</t>
        </is>
      </c>
      <c r="V184" s="41" t="n"/>
      <c r="W184" s="41" t="inlineStr">
        <is>
          <t>MA⑥ 외부자 간 거래</t>
        </is>
      </c>
      <c r="X184" s="41" t="n"/>
      <c r="Y184" s="40" t="inlineStr">
        <is>
          <t>False</t>
        </is>
      </c>
      <c r="Z184" s="41" t="inlineStr">
        <is>
          <t>MA⑥ 외부자 간 거래</t>
        </is>
      </c>
      <c r="AA184" s="41" t="inlineStr">
        <is>
          <t>편입 전 (그룹 계보 밖: 매수자 HLL중앙㈜은 중앙그룹(콘텐트리중앙 100% 자회사)이고, 대상 써브라임㈜은 NAVER 연결 종속회사였던 적이 확인되지 않음(NAVER 2021·2022 사업보고서에 없음). NAVER와의 연결고리는 NAVER 종속회사 플레이리스트가 2019-09~2022-06에 보유한 소수지분(2022년 기준 2.35%)뿐이며, 2022-07 이후 써브라임은 콘텐트리중앙 연결 종속회사)</t>
        </is>
      </c>
      <c r="AB184" s="41" t="inlineStr">
        <is>
          <t>완료 (2022-07-22, 취득예정일; 콘텐트리중앙 2022 사업보고서 기말 지분 59.51% = 4,354/7,317주와 일치)</t>
        </is>
      </c>
      <c r="AC184" s="41" t="inlineStr">
        <is>
          <t>4,013,447,928원 (483주, 주당 약 8,309,416원)</t>
        </is>
      </c>
      <c r="AD184" s="41" t="inlineStr">
        <is>
          <t>원자료와 일치</t>
        </is>
      </c>
      <c r="AE184" s="41" t="inlineStr">
        <is>
          <t>2022-07-20</t>
        </is>
      </c>
      <c r="AF184" s="41" t="inlineStr">
        <is>
          <t>기준 분류 유지: 매수자 HLL중앙(중앙그룹)이 NAVER 계보 밖이고, NAVER 쪽 매도자도 없다(플레이리스트는 2022-06에 이미 전량 처분). 원자료의 '6.6%'는 483/7,317주 = 6.60%로 맞다. 매도자는 공시에 없어 미확인.</t>
        </is>
      </c>
      <c r="AG184" s="41" t="inlineStr">
        <is>
          <t>N074와 같은 인수의 3단계다(2022-07-01 42%, 2022-07-14 52.9%(Capital IQ 목록에 없음), 2022-07-22 59.5%). 따라서 이 거래 직전에 HLL중앙은 이미 과반(52.9%)을 가진 지배주주였고, 중앙그룹 쪽에서 보면 '기존 지분 확대'에 해당한다. 주당 가격이 N074(6,286,730원)보다 약 32% 높다(8,309,416원). 매도자와 가격 차이의 이유는 공시와 보도에서 확인하지 못했다. NAVER 분석 대상으로는 부적합하다(분석 제외 후보).</t>
        </is>
      </c>
      <c r="AH184" s="41" t="inlineStr">
        <is>
          <t>에이치엘엘중앙㈜(HLL중앙, 콘텐트리중앙 100% 자회사, 비상장, 기업집단 중앙; NAVER 그룹 밖)</t>
        </is>
      </c>
      <c r="AI184" s="41" t="inlineStr">
        <is>
          <t>"광고 및 콘텐트 사업 역량 강화" (HLL중앙 타법인주식및출자증권취득결정, 공정거래법 공시)</t>
        </is>
      </c>
      <c r="AJ184" s="41" t="inlineStr">
        <is>
          <t>인수 주체 HLL중앙㈜은 2022-04-27 콘텐트리중앙이 100% 출자해 설립한 회사로 디지털마케팅 및 커머스, 잡지(매거진) 사업을 한다(콘텐트리중앙 2022 사업보고서 종속기업 현황 '디지털마케팅 및 커머스사업'; 2025 사업보고서 영업권 표의 'HLL 매거진사업부문').</t>
        </is>
      </c>
      <c r="AK184" s="41" t="inlineStr">
        <is>
          <t>인접</t>
        </is>
      </c>
      <c r="AL184" s="41" t="inlineStr">
        <is>
          <t>매거진·광고·디지털마케팅 회사가 연예인 매니지먼트사를 인수해 광고 모델과 콘텐츠 공급을 붙인 것으로, 같은 광고·콘텐츠 가치사슬에 속한다. NAVER 기준으로는 NAVER 그룹이 인수한 거래가 아니어서 판단 대상이 아니다(NAVER 종속 플레이리스트는 지분을 판 쪽).</t>
        </is>
      </c>
      <c r="AM184" s="41" t="inlineStr">
        <is>
          <t>미확인 (공시에는 자기자본 16,000,000,000원(설립일 납입자본금)만 있음; 참고: HLL중앙 2022-12-31 총자산 67,006,877천원, 콘텐트리중앙 2022 사업보고서 종속기업 요약재무)</t>
        </is>
      </c>
      <c r="AN184" s="41" t="inlineStr">
        <is>
          <t>2,245,640,002,695원 (콘텐트리중앙 2021-12-31 연결 총자산, 2022 사업보고서 전기)</t>
        </is>
      </c>
      <c r="AO184" s="41" t="inlineStr">
        <is>
          <t>미확인 (공시에 총자산대비 없음); 참고 계산: 4,013,447,928 / 콘텐트리중앙 2021말 연결 총자산 2,245,640,002,695 = 0.18%</t>
        </is>
      </c>
      <c r="AP184" s="41" t="inlineStr">
        <is>
          <t>25.0</t>
        </is>
      </c>
      <c r="AQ184" s="41" t="inlineStr">
        <is>
          <t>계산: 콘텐트리중앙 2022-07-21 종가 37,300원 × 발행주식총수 19,262,308주 = 약 7,185억원</t>
        </is>
      </c>
      <c r="AR184" s="41" t="inlineStr">
        <is>
          <t>acq_total_assets는 HLL중앙 공시의 '자기자본(설립일 납입자본금) 16,000,000,000원'만 확인되어 총자산은 미확인. apex는 인수 주체의 상장 지배회사 콘텐트리중앙(KRX:036420)의 2021-12-31 연결 총자산(2022 사업보고서 전기). 시가총액은 Yahoo Finance 036420.KS 종가 × 2022 사업보고서 발행주식총수 19,262,308주(기말 기준, 2022년 중 주식수 변동 여부는 확인하지 않음).</t>
        </is>
      </c>
      <c r="AS184" s="41" t="inlineStr">
        <is>
          <t>KRX:036420</t>
        </is>
      </c>
      <c r="AT184" s="41" t="inlineStr">
        <is>
          <t>인수 주체 HLL중앙은 비상장이며 상장 지배회사는 콘텐트리중앙(KRX:036420). NAVER(KRX:035420)는 거래 당사자가 아니므로 NAVER 이벤트 분석에는 쓰지 않는다. 대상회사 써브라임은 비상장.</t>
        </is>
      </c>
      <c r="AU184" s="41" t="inlineStr">
        <is>
          <t>2022-07-22 HLL중앙 타법인주식및출자증권취득결정(DART 공정거래법 공시). 언론 선행 보도는 찾지 못함</t>
        </is>
      </c>
      <c r="AV184" s="41" t="inlineStr">
        <is>
          <t>2019-06: 써브라임이 크리스피스튜디오 등으로부터 나일론코리아미디어 94% 인수(N047, 원자료); 2019-09: 플레이리스트(NAVER 연결 종속회사, 2021말 NAVER 보유 58.04%)가 써브라임 172주(3.76%)를 약 3억원에 취득(N049, 원자료); 2020: 써브라임 매출 22,193백만원·순이익 685백만원(HLL중앙 공시 요약재무 '전년도'); 2021: 매출 7,737백만원·순이익 680백만원·총자산 11,714백만원(같은 공시 '당해 연도'); 2022-04-27: 콘텐트리중앙이 HLL중앙㈜ 설립(100%, 디지털마케팅·커머스, 잡지 사업); 2022-06-20: 플레이리스트 이사회가 써브라임 172주(2.35%) 처분 결의, 처분금액 1,081,317,560원, 처분목적 '양사 합의에 의한 보유주식 처분'(N073); 2022-07-01: HLL중앙 42% 취득(N074); 2022-07-14: 798주 추가로 52.9% 과반 취득</t>
        </is>
      </c>
      <c r="AW184" s="41" t="inlineStr">
        <is>
          <t>2022-07-01: HLL중앙 42% 취득(3,073주, 19,319백만원); 2022-07-14: 798주 추가(6,216백만원) 52.9%로 과반 취득(Capital IQ 목록에 없음); 2022-07-22: 483주 추가(4,013백만원) 59.5%; 2022-12: 콘텐트리중앙 연결 종속기업으로 편입, 이전대가 현금 29,549,051천원, 영업권 18,178,738천원(콘텐트리중앙 2022 사업보고서); 2023-06-12: HLL중앙이 대표이사 라강윤에게서 477주(6.52%) 2,999백만원에 추가 취득, 66.02%; 2023-12-28: 238주 추가 69.28%(라강윤도 32주 취득, 8.41%); 2025-12: 콘텐트리중앙 연결 기준 보유 69.28% 유지(2025 사업보고서); 2026-06: 중앙그룹이 중앙홀딩스·JTBC·콘텐트리중앙·메가박스중앙 등의 기업회생절차 신청(비즈한국 2026-08-27 보도, HLL중앙·써브라임은 기사에 언급 없음)</t>
        </is>
      </c>
      <c r="AX184" s="41" t="inlineStr">
        <is>
          <t>확인 안 됨 (콘텐트리중앙 연결재무제표: 2023 사업보고서 영업권 변동표에서 써브라임 사업부문 영업권 26,295,601천원 손상 없음; 2025 사업보고서 MD&amp;A 손상 표에서 써브라임 사업부문 2023·2024·2025년 손상 '-'; 써브라임 자체 감사보고서 2022~2025에서도 관련 손상 확인 안 됨)</t>
        </is>
      </c>
      <c r="AY184" s="41" t="inlineStr">
        <is>
          <t>매수자가 그룹 계보 밖(MA⑥)이라 그룹의 손상을 따지지 않음</t>
        </is>
      </c>
      <c r="AZ184" s="41" t="inlineStr">
        <is>
          <t>2020: 22,193백만원(HLL중앙 공시 요약재무); 2021: 7,737백만원(같은 공시) 또는 25,006백만원(써브라임 2022 감사보고서 비교표시 전기, 감사받지 아니한 재무제표)</t>
        </is>
      </c>
      <c r="BA184" s="41" t="inlineStr">
        <is>
          <t>2022: 20,648백만원; 2023: 18,849백만원; 2024: 14,216백만원; 2025: 22,659백만원</t>
        </is>
      </c>
      <c r="BB184" s="41" t="inlineStr">
        <is>
          <t>2020: 미확인(순이익 685백만원); 2021: 780백만원(써브라임 2022 감사보고서 비교표시, 감사받지 아니함; 순이익 680백만원)</t>
        </is>
      </c>
      <c r="BC184" s="41" t="inlineStr">
        <is>
          <t>2022: -3,043백만원; 2023: -1,381백만원; 2024: -1,970백만원; 2025: 526백만원</t>
        </is>
      </c>
      <c r="BD184" s="41" t="inlineStr">
        <is>
          <t>써브라임㈜ 별도, K-IFRS, 12월 결산. 2022~2025는 써브라임 자체 감사보고서(하온회계법인 2022·2023, 안진회계법인 2024·2025; 접수번호 20230405002629, 20240405003471, 20250331001348, 20260402002607). 2021 매출이 출처마다 다르다: HLL중앙 취득결정 공시의 요약재무는 7,737백만원, 2022 감사보고서 비교표시 전기(감사받지 아니한 재무제표)는 25,006백만원이다. 2022년이 최초 외부감사로 보이며, 공시 요약재무는 다른 기준(예: 순액 인식)일 가능성이 있으나 확인하지 못했다. 2020 수치는 공시 요약재무만 있다. 콘텐트리중앙 2022 사업보고서 종속기업 요약재무의 써브라임 2022 매출 8,821,628천원은 편입 이후 기간분으로 보인다.</t>
        </is>
      </c>
      <c r="BE184" s="41" t="inlineStr">
        <is>
          <t>미확인 (콘텐트리중앙 IR·실적발표에서 써브라임 언급은 찾아보지 않음; 인수 주체가 NAVER 그룹 밖이어서 우선순위를 낮춤)</t>
        </is>
      </c>
      <c r="BF184" s="40" t="inlineStr">
        <is>
          <t>부분</t>
        </is>
      </c>
      <c r="BG184" s="40" t="inlineStr">
        <is>
          <t>2026-10-31</t>
        </is>
      </c>
    </row>
    <row r="185" ht="72" customHeight="1">
      <c r="A185" s="40" t="inlineStr">
        <is>
          <t>N078</t>
        </is>
      </c>
      <c r="B185" s="40" t="inlineStr">
        <is>
          <t>Naver</t>
        </is>
      </c>
      <c r="C185" s="40" t="inlineStr">
        <is>
          <t>2022-10-03</t>
        </is>
      </c>
      <c r="D185" s="41" t="inlineStr">
        <is>
          <t>Poshmark, Inc.</t>
        </is>
      </c>
      <c r="E185" s="40" t="n">
        <v>2</v>
      </c>
      <c r="F185" s="40" t="inlineStr">
        <is>
          <t>True</t>
        </is>
      </c>
      <c r="G185" s="40" t="n"/>
      <c r="H185" s="40" t="inlineStr">
        <is>
          <t>MA①</t>
        </is>
      </c>
      <c r="I185" s="40" t="inlineStr">
        <is>
          <t>MA①</t>
        </is>
      </c>
      <c r="J185" s="40" t="inlineStr">
        <is>
          <t>같음</t>
        </is>
      </c>
      <c r="K185" s="40" t="inlineStr">
        <is>
          <t>없음 (확인)</t>
        </is>
      </c>
      <c r="L185" s="40" t="inlineStr">
        <is>
          <t>일치</t>
        </is>
      </c>
      <c r="M185" s="40" t="inlineStr">
        <is>
          <t>편입 후</t>
        </is>
      </c>
      <c r="N185" s="40" t="inlineStr">
        <is>
          <t>Closed</t>
        </is>
      </c>
      <c r="O185" s="42" t="n">
        <v>1637.54</v>
      </c>
      <c r="P185" s="41" t="inlineStr">
        <is>
          <t>NAVER Corporation (KOSE:A035420)</t>
        </is>
      </c>
      <c r="Q185" s="41" t="inlineStr">
        <is>
          <t>J.F. Shea Venture Capital; Mayfield Fund, L.L.C.; Menlo Ventures Management, L.P.; Temasek Holdings (Private) Limited; The Vanguard Group, Inc.; Granite Asia; Inventus Capital Partners; Cross Creek Advisors, LLC; UGVP Management, LLC; Dorsey Asset Management LLC; Anderson Investments Pte Ltd</t>
        </is>
      </c>
      <c r="R185" s="41" t="inlineStr">
        <is>
          <t>NAVER Corporation (KOSE:A035420) entered into a definitive agreement to acquire Poshmark, Inc. (NasdaqGS:POSH) from GGV Capital V Entrepreneurs Fund L.P., GGV Capital V L.P. managed by GGV Capital, LLC, Mayfield XIII, L.P., Mayfield Select managed by Mayfield Fund, LLC and others for $1.6 billion on October 3, 2022. Under the agreement, Naver will acquire all of the issued and outstanding shares of Poshmark for $17.90 in cash, representing an enterprise value of approximately $1.2 billion, assuming $436 million of unrestricted cash on balance sheet as of June 30, 2022. The transaction is expected to be funded with Naver’s cash balances and other existing financing sources. Upon completion of the transaction, Poshmark will become a standalone U.S. subsidiary of Naver and will continue to be led by Founder and Chief Executive Officer Manish Chandra and Poshmark’s current management team. Poshmark will pay a termination fee of $52.913 million to NAVER, in case Poshmark terminates the transaction. Poshmark will continue to operate under its existing brand, as well as maintain its employee base, Poshmark community, and headquarters in Redwood City, California.
The transaction is subject to approval by Poshmark stockholders, expiration or termination of any applicable waiting periods under the Hart-Scott-Rodino Act and the satisfaction of certain other customary closing conditions. The transaction is not contingent on any financing. The transaction was unanimously approved by both Naver’s and Poshmark’s Boards of Directors. Naver has secured voting and support agreements with certain stockholders of Poshmark, representing approximately 77% of the outstanding voting power of Poshmark common shares. The special meeting of Poshmark is scheduled on December 27, 2022. The transaction has been approved by the shareholders of Poshmark on December 27, 2022, The transaction is expected to close by the first quarter of 2023. As of December 27, 2022, the transaction is expected to close in early January 2023. The acquisition is expected to be accretive to go-forward growth with clear path to profitability and is expected to generate significant revenue and cost synergies, consisting primarily of re-acceleration of annual revenue growth beyond 20% in the near-term by leveraging Naver’s advertising capabilities and approximately $30 million in run-rate annual cost savings within 24 months post-closing.
LionTree LLC is serving as Naver’s exclusive financial advisor and Edward J. Lee, Rohit A. Nafday, John Kleinjan, Adam Kool, Jake Jung, Seth Traxler, Bernadette Coppola, Ian G. John, Marin Boney, Peter C. Fritz, and Rachael G. Coffey of Kirkland &amp; Ellis LLP is serving as Naver’s legal counsel. Goldman Sachs &amp; Co. LLC is serving as exclusive financial advisor and fairness opinion provider to Poshmark, and Anthony McCusker, Joshua Zachariah, Jean Lee, Jeffrey Letalien, Jacqueline Klosek, James Riley, Lynda Galligan, Monica Patel, Janet Andolina, Benjamin Gossels, Britt Hamilton, Andrew Lacy, Simone Waterbury, Michael Casaburi, Deborah Birnbach, Richard Matheny, Ce (Charles) Li of Goodwin Procter LLP are serving as Poshmark’s legal counsel. Innisfree M&amp;A Inc. is acting as proxy solicitation agent for Poshmark for a fee of up to $45,000. American Stock Transfer &amp; Trust Company, LLC is the transfer agent for shares of Poshmark. Goldman Sachs &amp; Co. LLC will receive a fee of $35.2 million from Poshmark for its services. Stephen M. Kotran of Sullivan &amp; Cromwell LLP represents Goldman Sachs &amp; Co. LLC as exclusive financial adviser to Poshmark, Inc.</t>
        </is>
      </c>
      <c r="S185" s="41" t="inlineStr">
        <is>
          <t>Commerce &amp; Marketing</t>
        </is>
      </c>
      <c r="T185" s="41" t="inlineStr">
        <is>
          <t>E-commerce / Marketplace</t>
        </is>
      </c>
      <c r="U185" s="41" t="inlineStr">
        <is>
          <t>MA-1 그룹이 매수자</t>
        </is>
      </c>
      <c r="V185" s="41" t="inlineStr">
        <is>
          <t>과반 인수(≥50%)</t>
        </is>
      </c>
      <c r="W185" s="41" t="inlineStr">
        <is>
          <t>MA① 경영권 인수</t>
        </is>
      </c>
      <c r="X185" s="41" t="n"/>
      <c r="Y185" s="40" t="inlineStr">
        <is>
          <t>False</t>
        </is>
      </c>
      <c r="Z185" s="41" t="inlineStr">
        <is>
          <t>MA① 경영권 인수</t>
        </is>
      </c>
      <c r="AA185" s="41" t="inlineStr">
        <is>
          <t>편입 후 (매수자는 그룹 지배회사 NAVER㈜ 본체와 그 신설 SPC. 이 거래로 Poshmark가 2023-01-05 NAVER 종속기업으로 편입 — NAVER 2022 사업보고서 보고기간 후 사건 주석)</t>
        </is>
      </c>
      <c r="AB185" s="41" t="inlineStr">
        <is>
          <t>완료 (2023-01-05, 미국 시간 기준 합병 효력 발생·Nasdaq 거래정지)</t>
        </is>
      </c>
      <c r="AC185" s="41" t="inlineStr">
        <is>
          <t>주당 USD 17.90 현금. 발표 시 지분가치 약 USD 1,634 million·기업가치 약 USD 1,200 million(DEFM14A, 2022-06-30 비제한 현금 USD 436백만 가정). NAVER 최초 공시 취득예정금액 2,344,147,113,560원(USD 16억 상당, 2022-09-30 매매기준율 1,434.80원) → 종결 정정공시 확정 1,875,140,721,155원(Proton Parent의 Poshmark 주식 취득대가 = NAVER 출자 1,667,307,600,000원[USD 13.1억] + Poshmark 가용현금 약 0.21조원[USD 1.6억], 2023-01-05 1,274.70원). K-IFRS 이전대가 1,887,832,704천원(현금 1,875,154,705천원 + 기존 경영진 RSU 주식교환 12,677,999천원)</t>
        </is>
      </c>
      <c r="AD185" s="41" t="inlineStr">
        <is>
          <t>원자료와 일치 (원자료 1,637.54 vs 발표 지분가치 약 USD 1,634; NAVER 공시 2,344,147,113,560원 ÷ 1,434.80 = 1,633.8). 참고: 종결 시 실제 지급 합병대가는 USD 약 1,471.0백만(1,875,140,721,155원 ÷ 1,274.70; 미가득 스톡옵션·RSU는 이후 Poshmark가 인건비로 지급해 제외)</t>
        </is>
      </c>
      <c r="AE185" s="41" t="inlineStr">
        <is>
          <t>2022-10-03</t>
        </is>
      </c>
      <c r="AF185" s="41" t="inlineStr">
        <is>
          <t>기준 분류 유지: NAVER가 신설 SPC를 통해 Poshmark 지분 100%를 현금 취득해 경영권을 처음 확보(공시 취득목적 '경영권 확보'). 금액·상태도 원자료와 일치(원자료 1,637.54 = 서명 시 지분가치 약 USD 1,634 million; 2022-12-27 주주총회 승인, 2023-01-05 종결). 실제로 외부에 지급된 대가는 이보다 작다: 종결 정정공시상 Proton Parent의 Poshmark 주식 취득금액 1,875,140,721,155원(NAVER 출자분 USD 13.1억 + Poshmark 가용현금 USD 1.6억, 1,274.70원) ≈ USD 1,471백만이며, 미가득 스톡옵션·RSU는 Poshmark가 인건비로 지급해 합병대가에서 빠졌다. NAVER 쪽 투입액은 Proton Parent 투자 장부금액 1,735,303,734천원(유상증자 1,667,307,600천원 + 대여금 출자전환 67,996백만원; NAVER 2023년 1분기보고서 별도 주석). 원자료 sellers 목록(GGV/Granite Asia, Mayfield, Menlo 등)은 전체 주주 중 일부 VC이며, 서명일에 의결권 지지계약을 맺은 주주는 Chandra CEO·Mayfield XIII·Mayfield Select·GGV Capital V L.P.·GGV Capital V Entrepreneurs Fund L.P.(의결권 약 77%, DEFM14A)이다.</t>
        </is>
      </c>
      <c r="AG185" s="41" t="inlineStr">
        <is>
          <t>[Proton Parent PP 확인] 원자료의 2022-10-03 'Proton Parent' 사모발행(1조 6,673억원)은 별개 거래가 아니라 이 인수의 자금 납입 기록이다. Proton Parent, Inc.는 NAVER가 Poshmark 인수만을 위해 2022년 9월 설립한 델라웨어 SPC(대표 김남선·박애너스)로, 합병계약 당사자(NAVER=Parent, Proton Parent, Proton Merger Sub)이며 종결 후 Poshmark의 직접 모회사다(DEFM14A: 'formed by NAVER solely for the purpose of engaging in the transactions contemplated by the Merger Agreement'). NAVER는 2022-10-04 '유상증자결정(종속회사의 주요경영사항)'(20221004800009, 이사회 2022-10-03, 주주배정, 기타자금 2,344,147,113,560원)과 '타법인주식및출자증권취득결정'(20221004800002, 취득방법 '유상증자 참여')으로 이를 공시했고, 종결일 정정공시(20230106800004·20230106800002)에서 신주 73,072,626주 × 22,817원 = 1,667,307,600,000원(USD 13.1억, 1,274.70원), 납입일 2023-01-05로 확정했다. 정정공시 20230106800005는 정산 구조를 'Parent가 네이버로부터 출자 받은 1.67조원을 Poshmark의 기존주주에게 지급', 'Poshmark의 가용 현금 0.21조원을 활용'이라고 적었다. 따라서 PP 1조 6,673억원은 N078 인수대가(합계 1,875,140,721,155원)의 NAVER 부담분이며, 별도 M&amp;A·투자로 집계하면 이중 집계다. 원자료 날짜 2022-10-03은 이사회 결의일, 금액은 종결 시 확정액이다. [그 밖] (1) N068(Suede One 인수, 2021-10)은 Poshmark가 편입 전에 한 거래로 이 인수와 직접 관련 없음. (2) NAVER IR: 'Poshmark인수와 더불어 조달한 차입금 총 8억달러'를 2023년 4분기까지 전액 상환. (3) 종결 후 NAVER의 Proton Parent 지분은 99.27%다. 나머지 약 0.73%는 기존 경영진 RSU를 Proton Parent 주식으로 바꾼 몫이다: DEFM14A는 Chandra CEO의 미가득 RSU(약 USD 10,000,000)가 종결일에 전부 가득되어 'fully vested shares of Proton Parent common stock'으로 전환된다고 적었고, NAVER 사업결합 주석의 '기존 경영진 보유한 RSU에 대한 주식교환' 12,677,999천원(≈USD 9.9백만, 1,274.70원)과 규모가 맞는다(교환 대상이 Chandra 1인뿐인지는 미확인). DEFM14A상 Chandra에게는 Proton Parent IPO(S-1 제출·상장)에 연동해 가득되는 New Hire Options와, 종결 5주년까지 IPO·지배권 변동이 없고 Proton Parent 기업가치가 종결 시의 1.5배 이상이면 보유 주식을 Proton Parent에 되팔 수 있는 풋옵션이 주어졌고, 합병대가 중 USD 20,000,000은 3년 근속 조건으로 에스크로(holdback)에 묶였다. NAVER 2023 1분기·반기보고서 사업결합 주석의 'PROTON PARENT, INC. 주식과 관련하여 일정 조건을 충족하는 경우 주식의 전부 또는 일부를 연결회사에 매각할 수 있도록 하는 권리'는 이 풋옵션과 내용이 맞는다. (4) NAVER 별도 재무제표상 Proton Parent 장부금액 1,735,303,734천원과 유상증자 출자액 1,667,307,600천원의 차이 67,996,134천원은 대여금 출자전환이다(NAVER 2023년 1분기보고서 별도 주석: '당분기 취득금액 중 대여금 출자전환으로 인한 취득금액은 67,996백만원'; 같은 분기 NAVER→Proton Parent 자금대여 207,833,121천원·회수 139,836,987천원으로 차액이 출자전환액과 같다). (5) 한계: NAVER는 Poshmark 개별 매출·영업이익을 2024년 이후 공시하지 않고(연결 주석 요약재무정보는 주요 5개 종속기업만), Poshmark는 2023-01-17 SEC 등록 말소로 2022 연간 실적을 내지 않아 2022 연간·2024~2025 실적은 미확인. 2022-10-04 인수 설명회 IR 자료(PDF)는 텍스트 추출이 안 되는 이미지형이라 대신 보도로 발언을 확인함. (6) Proton Parent 설립일은 출처마다 다르다: 2022-10-04 KRX 공시는 '2022년 9월 신설 법인', NAVER 2023 사업보고서 연결대상 종속회사 상세표는 설립일 2022-10-03. 델라웨어 등기 원부는 열람하지 못해 두 값을 함께 적는다. (7) 인수 후 Poshmark 자신의 인수: 2026-08-03 미국 위탁판매업체 Linda's Stuff의 전용 운영시설을 인수(회사·브랜드 전체 인수는 아님)했다고 발표. 2024-05 추출 이후라 원자료에 행이 없다. (8) 그룹 C2C 확장 맥락: NAVER는 2025-08-05 스페인 C2C 플랫폼 Wallapop 100% 취득을 결정(20250805800320), 2026년부터 IR에 KREAM·SODA·Poshmark·Wallapop을 묶은 'C2C' 부문을 공시.</t>
        </is>
      </c>
      <c r="AH185" s="41" t="inlineStr">
        <is>
          <t>NAVER㈜(그룹 지배회사, 합병계약 당사자 'Parent'이자 SPC 의무 이행 연대보증) → 실제 취득 법인 Proton Parent, Inc.(NAVER가 Poshmark 인수 목적으로 설립한 델라웨어 SPC — 2022-10-04 KRX 공시는 '2022년 9월 신설 법인', NAVER 2023 사업보고서 상세표는 설립일 2022-10-03, 종결 후 NAVER 지분 99.27%) → 그 100% 자회사 Proton Merger Sub, Inc.가 Poshmark에 흡수합병(역삼각합병)되어 Poshmark는 Proton Parent의 100% 자회사(NAVER의 간접 자회사)가 됨</t>
        </is>
      </c>
      <c r="AI185" s="41" t="inlineStr">
        <is>
          <t>"미국 커머스 시장 진출을 위한 전략적 투자" (NAVER 타법인주식및출자증권취득결정 공시, 취득목적) / "미국 커머스 시장 진출을 위한 발행회사의 경영권 확보" (타법인주식및출자증권취득결정(종속회사의 주요경영사항) 공시) / "Acquisition expands and diversifies Naver’s leading e-commerce platform" (2022-10-03 공동 보도자료) / "글로벌 C2C 포트폴리오를 북미시장까지 확대함과 동시에 본격적인 글로벌 경쟁에 진출" (NAVER 2023 사업보고서 사업결합 주석)</t>
        </is>
      </c>
      <c r="AJ185" s="41" t="inlineStr">
        <is>
          <t>NAVER: 국내 1위 검색포털 기반 광고(서치플랫폼)와 커머스(스마트스토어 등 중개·판매 수수료, 커머스 광고, 멤버십)가 양대 축. 연결 영업수익 2021년 6조 8,176억원 중 서치플랫폼 3조 3,078억원(48.5%)·커머스 1조 4,885억원(21.8%)·핀테크 9,790억원·콘텐츠 6,596억원·클라우드 3,826억원; 2022년 8조 2,201억원 중 서치플랫폼 43.4%·커머스 21.9% (NAVER 2022 사업보고서 부문별 실적, 2022년 재분류 기준)</t>
        </is>
      </c>
      <c r="AK185" s="41" t="inlineStr">
        <is>
          <t>핵심</t>
        </is>
      </c>
      <c r="AL185" s="41" t="inlineStr">
        <is>
          <t>Poshmark는 미국 C2C 패션 리커머스 마켓플레이스(판매자 수수료 20% 모델)로, NAVER의 2대 주력 부문인 커머스(중개·판매 수수료)와 같은 영역이다. NAVER는 이미 C2C 리셀 플랫폼 KREAM을 2022년 1분기부터 커머스 부문에 포함하고 있었다. 차이는 지역(미국 신규 진출)과 중고 패션 특화. 인수 후 NAVER 사업보고서도 Poshmark를 커머스 부문의 'C2C 플랫폼(KREAM, Poshmark)'으로 분류했다(2026년부터 IR상 '글로벌 도전-C2C'로 재편). 인수 주체가 그룹 정점 NAVER 자신이므로 정점 기준 판단도 같다.</t>
        </is>
      </c>
      <c r="AM185" s="41" t="inlineStr">
        <is>
          <t>33,691,006,757,040원 (NAVER 연결, 2021-12-31; 2022-10-04 타법인주식및출자증권취득결정 공시의 '최근 사업연도말 자산총액'). 실제 취득 법인 Proton Parent, Inc.는 2022년 9월 신설 SPC로 공시상 자산총액 '-'. 참고: 종결 직전 회계연도말(2022-12-31) NAVER 연결 자산총계 33,899,043백만원</t>
        </is>
      </c>
      <c r="AN185" s="41" t="inlineStr">
        <is>
          <t>acq_total_assets와 같음</t>
        </is>
      </c>
      <c r="AO185" s="41" t="inlineStr">
        <is>
          <t>6.96 (2022-10-04 최초 공시: 취득예정금액 2,344,147,113,560원 ÷ 자산총액 33,691,006,757,040원) / 종결 정정공시: NAVER 출자액 기준 4.95, Proton Parent의 Poshmark 취득금액(1,875,140,721,155원) 기준 5.57</t>
        </is>
      </c>
      <c r="AP185" s="41" t="inlineStr">
        <is>
          <t>9.76 (2022-10-04 최초 공시, 자기자본 24,027,376,349,275원 기준) / 종결 정정공시(NAVER 출자 1,667,307,600,000원 기준) 6.94</t>
        </is>
      </c>
      <c r="AQ185" s="41" t="inlineStr">
        <is>
          <t>계산: 31,743,497,947,500원 (NAVER 2022-09-30 종가 193,500원 × 발행주식총수 164,049,085주; 2022-10-03 개천절 휴장으로 9-30이 발표 직전 거래일. 자기주식 14,079,543주를 뺀 유통주식 기준 29,019,106,377,000원)</t>
        </is>
      </c>
      <c r="AR185" s="41" t="inlineStr">
        <is>
          <t>자산·자기자본·비율: NAVER 2022-10-04 KRX 공시(20221004800002, 20221004800011)와 2023-01-06 정정공시(20230106800002, 20230106800005), 모두 2021-12-31 연결재무제표 기준. 시가총액: 네이버금융 일별시세 종가와 NAVER 2022년 3분기보고서 '주식의 총수'(2022-09-30). 참고: 취득금액 ÷ 시가총액 = 7.38%(최초 공시 2,344,147,113,560원 기준)·5.91%(종결 확정 1,875,140,721,155원 기준).</t>
        </is>
      </c>
      <c r="AS185" s="41" t="inlineStr">
        <is>
          <t>KRX:035420</t>
        </is>
      </c>
      <c r="AT185" s="41" t="inlineStr">
        <is>
          <t>인수 주체 NAVER㈜의 유가증권시장 종목. 한국 첫 반응일은 2022-10-04(10-03 개천절 휴장): 종가 193,500원(09-30) → 176,500원(10-04, -8.8%) → 164,000원(10-05, -7.1%). 대상회사 Poshmark는 NASDAQ:POSH(2021-01-14 상장, 2023-01-05 거래정지·상장폐지): 발표 직전 2022-10-03 종가 USD 15.57, 발표 다음 날 장중 약 13% 상승.</t>
        </is>
      </c>
      <c r="AU185" s="41" t="inlineStr">
        <is>
          <t>2022-10-03 (NAVER·Poshmark 공동 보도자료, BusinessWire 2022-10-03자; Poshmark 8-K는 2022-10-04 07:31 ET 접수, DEFA14A도 같은 날 제출. 추정: 미국 동부시간 장 마감 후 — 보도자료가 10-03 종가 대비 15% 프리미엄을 제시하고 첫 주가 반응이 10-04(Motley Fool, 10:30 ET +13%)인 점에 근거하며, 발표 시각을 직접 밝힌 문서는 찾지 못함) / 한국: 2022-10-04 KRX 공시 '타법인주식및출자증권취득결정' 등 4건(20221004800002 등)과 같은 날 10:00 인수 설명 컨퍼런스콜. 발표 전 인수설 보도는 찾지 못함(영문·국문 뉴스 검색)</t>
        </is>
      </c>
      <c r="AV185" s="41" t="inlineStr">
        <is>
          <t>2011-01: Poshmark 설립(GoshPosh, Inc.로 델라웨어 설립 후 같은 해 사명 변경; NAVER 상세표상 설립일 2011-01-28); ~2020: Mayfield·Menlo·Inventus·Anderson Investments·GGV 등 VC 투자 유치(IPO 직전 의결권 Mayfield 26.5%·Menlo 15.8%·Inventus 10.4%·Anderson Investments 9.2%·GGV 7.9%, Chandra 9.2% — 424B4; 2020-12-31 상환전환우선주 52,286,631주, 청산우선권 USD 159,704천); 2019-05: 캐나다 진출; 2021-01-14: Nasdaq 상장(공모가 USD 42.00, 6,600,000주; 2021-01-19 공모 종결·우선주 보통주 전환); 2021-02: 호주 진출; 2021-09: 인도 진출; 2021-10-12: Suede One 인수(N068); 2020→2021: 순매출 USD 261,601천→326,009천, 영업손익 USD 25,191천→(44,425)천으로 적자 전환; 2022-01-04: Poshmark 이사가 Chandra CEO를 NAVER에 소개(한·일 진출·NAVER 미국 진출 제휴와 지분투자 논의; NAVER는 인수 전 Poshmark 지분 없음 — DEFM14A 'Parent does not beneficially own any shares'); 2022-01-12: 상호 비밀유지계약; 2022-02-16: NAVER, USD 1.25억 전환우선주 투자를 포함한 제휴안 제시; 2022-04-01: Poshmark, Goldman Sachs 자문 선임; 2022-05-02: NAVER가 전량 인수 의향 표명; 2022-08-02: 제휴·투자안 종료, NAVER에 정식 인수 제안 요청; 2022-08-05: NAVER 주당 USD 16.50 비구속 제안; 2022-08-08~09-02: 전략적 투자자 5곳·재무적 투자자 1곳 대상 시장 점검(모두 검토 포기); 2022-08-25: USD 17.50; 2022-09-07: USD 17.80; 2022-09-09: 최종 USD 17.90, 09-11 독점협상 계약; 2022-09: NAVER, 인수용 SPC Proton Parent 설립(KRX 공시 '2022년 9월 신설'; NAVER 2023 사업보고서 상세표 설립일 2022-10-03); 2022년 1~9월: 순매출 USD 268,430천(전년 동기 241,806천), 영업손실 USD (61,632)천(전년 동기 (29,429)천); 2022-10-03: 이사회 승인·합병계약 서명, Poshmark 종가 USD 15.57(공모가 대비 약 63% 하락)</t>
        </is>
      </c>
      <c r="AW185" s="41" t="inlineStr">
        <is>
          <t>2022-10-04: NAVER 주가 -8.8%(176,500원), 10-05 -7.1%(164,000원); 2022-11-18: 미국 HSR 승인; 2022-11-25: 합병 위임장(DEFM14A) 제출; 2022-12-27: Poshmark 주주총회 합병 승인(찬성 258,328,439표, 반대 86,220표); 2023-01-05: 합병 종결·Nasdaq 거래정지와 상장폐지 신청, 기존 이사 전원 퇴임, NAVER가 Proton Parent 유상증자 1,667,307,600,000원 납입(73,072,626주); 2023-01-17: SEC 등록 말소(Form 15-12G); 2023-01: 영국 마켓플레이스 진출(TechCrunch 2023-10-19 'its entry to the U.K. happened in January this year', 단일 출처); 2023-02(2023-02-24 보도): 인력 2% 미만 감축, 주로 미국('our return to being a private company' 등 사유 — TechCrunch; JoongAng Daily 2023-03-09 '약 2%', NAVER '자회사가 독자 결정'); 2023-1Q: Poshmark 조정 EBITDA 흑자 달성, 인수 관련 차입금 USD 8억 중 2.3억 상환(NAVER IR); 2023-03-31: 잠정 PPA(NAVER 1분기보고서) 이전대가 1,749,543,091천원·영업권 1,562,216,641천원 → 2023 사업보고서 확정치는 이전대가 1,887,832,704천원, 무형자산 349,652,189천원 인식, 영업권 1,350,669,471천원; 2023-07-20: NAVER '스마트렌즈' AI 이미지 검색 기술을 접목한 '포시 렌즈' 출시('네이버의 기술력이 포시마크 신규 서비스 출시로 이어진 첫 사례', MTN); 2023-10-19: 인도·호주·영국 마켓플레이스 철수 발표(미국·캐나다 집중); 2023-4Q: 인수 관련 차입금 USD 8억 상환 완료; 2023-12-31: 영업권 1,350,669,471천원 인식(PPA 확정), 취득일 이후 영업수익 473,849백만원·순손실 19,063백만원; 2024: 1·2·4분기 영업이익 흑자, 3분기 적자(NAVER 설명, 딜사이트 보도); 2024-10: 판매 수수료 인하·구매자 수수료 도입 개편 후 판매 감소로 2024-10-24 기존 수수료(20%)로 환원, CEO 사과; 2025-04: NAVER 김남선(투자부문 대표, 전 CFO) Poshmark 이사회 의장(executive chairman) 취임; 2025-08-11: Chandra CEO 퇴임 발표, 김남선 CEO 선임(2025-10-01 효력), Chandra는 이사회 잔류; 2025: Poshmark Pty Ltd.(호주 법인) 청산(NAVER 2025 사업보고서 연결범위 변동); 2025-12-31: Poshmark CGU 영업권 1,520,417,058천원, Poshmark 손상 기재 없음; 2026-03: Poshmark 앱 전면 개편(세로형 화면, 취향 기반 상품·유행 추천 — 파이낸셜뉴스 2026-08-07); 2026-1Q·2Q: NAVER IR이 'C2C' 부문 성장 요인으로 Poshmark 플랫폼 경쟁력 강화·서비스 개편을 언급; 2026-08-03: Linda's Stuff의 전용 운영시설 인수와 기존 Consignment Network를 시설 기반 'consignment as a service'로 바꾼다고 발표(List Perfectly·Value Added Resource 2026-08-11, 딜사이트 2026-10-16); 2026-2Q: Poshmark 매출 전년 동기 대비 40% 이상 증가(NAVER CFO, 2026-08-07 컨퍼런스콜 — 이데일리·딜사이트)</t>
        </is>
      </c>
      <c r="AX185" s="41" t="inlineStr">
        <is>
          <t>확인 안 됨 (NAVER 2023·2024·2025 사업보고서 연결 무형자산 주석: Poshmark CGU 영업권 2023말 1,366,245,561천원 → 2024말 1,557,608,945천원 → 2025말 1,520,417,058천원으로 Poshmark 손상 기재 없음. 추정: 증감은 환율 효과(2023→2024 증가율 14.0%). 그룹 전체 영업권 손상 2023년 19,630,042천원(이 해 Poshmark CGU 영업권은 PPA 확정치 1,350,669,471천원보다 늘었다)·2024년 137,561백만원·2025년 411,965백만원은 CGU별 배분이 공시되지 않았으나, 같은 기간 Wattpad(632,996→269,755백만원)·문피아(101,615→41,601백만원) 영업권 감소와 대응. 2025년 브랜드 손상 7,368백만원도 CGU 미기재. NAVER 별도 재무제표의 Proton Parent 투자 장부금액은 2023말~2026-06-30 1,735,303,734천원으로 변동 없음. 2026 반기보고서까지 확인)</t>
        </is>
      </c>
      <c r="AY185" s="41" t="inlineStr">
        <is>
          <t>NAVER 연결 Poshmark 현금창출단위 영업권 2023~2025 손상 기재 없음(환율 변동)</t>
        </is>
      </c>
      <c r="AZ185" s="41" t="inlineStr">
        <is>
          <t>2020: USD 261,601천; 2021: USD 326,009천 (NAVER 공시 원화 환산 467,758백만원, 1,434.80원); 2022: 1~9월 USD 268,430천 (연간 미확인 — Poshmark는 2023-01-17 등록 말소로 2022 10-K 미제출)</t>
        </is>
      </c>
      <c r="BA185" s="41" t="inlineStr">
        <is>
          <t>2023: 473,849백만원 (2023-01-05 취득일 이후 NAVER 연결에 반영된 영업수익; 1분기 119,691백만원, 상반기 241,916백만원); 2024: 미확인 (NAVER 개별 실적 미공시; 참고: NAVER 1Q26 IR의 C2C 부문(KREAM·SODA·Poshmark 합산) 4Q24 매출 2,140억원); 2025: 미확인 (NAVER IR은 2026년부터 'C2C' 부문 합산치만 공개 — 2025년 4개 분기 합 9,865억원, KREAM·SODA 포함); 참고 2026: 2Q26 Poshmark 매출 전년 동기 대비 40% 이상 증가(NAVER CFO 컨퍼런스콜 발언, 금액 미공시 — 이데일리 2026-08-07·딜사이트 2026-10-16)</t>
        </is>
      </c>
      <c r="BB185" s="41" t="inlineStr">
        <is>
          <t>2020: USD 25,191천; 2021: USD (44,425)천 (영업손실; 순손실 USD (98,329)천, NAVER 공시 환산 (141,082)백만원); 2022: 1~9월 USD (61,632)천 (연간 미확인; NAVER는 2022년 연간 조정 EBITDA 손실 약 300억원이라고 설명 — 뉴시스 2023-02-03)</t>
        </is>
      </c>
      <c r="BC185" s="41" t="inlineStr">
        <is>
          <t>2023: 미확인 (영업이익 미공시; 취득일 이후 당기순손실 19,063백만원, NAVER IR상 2023-1Q부터 조정 EBITDA 흑자); 2024: 미확인 (NAVER 설명상 1·2·4분기 영업이익 흑자·3분기 적자, 금액 미공시 — 딜사이트 2025-04-17); 2025: 미확인; 참고 2026: 1Q26 EBITDA 이익률 20% 초과(김남선 Poshmark CEO 2026-05 발언, 딜사이트 2026-10-16 재인용, 발언 원출처 미확인)</t>
        </is>
      </c>
      <c r="BD185" s="41" t="inlineStr">
        <is>
          <t>인수 전: Poshmark 10-K 2021·10-Q 3Q22 연결, US GAAP, 12월 결산, USD 천 단위(10-Q 3Q22는 2021년 수치를 일부 재분류해 2021년 1~9월 순매출이 242,363→241,806천으로 바뀜; 2021 연간은 10-K 원 수치). 인수 후: NAVER 연결재무제표(K-IFRS) 사업결합 주석의 '취득일 이후 피취득자 영업수익·당기순손익'(Poshmark, Inc. 및 그 종속회사), 원화 백만원. 참고: Poshmark, Inc. 총자산(NAVER 상세표, 백만원) 2023말 551,183 / 2024말 588,949 / 2025말 763,415.</t>
        </is>
      </c>
      <c r="BE185" s="41" t="inlineStr">
        <is>
          <t>2022-10-04 인수 설명 컨퍼런스콜(MTN 2022-10-04 보도): 김남선 CFO "고점에서 많이 내려온 가격에 이 회사를 인수할 수 있었던 측면도 있다", "포쉬마크는 이미 흑자를 냈던 경험이 있고"; 2023-02-03 4Q22 실적발표: 김남선 CFO "1분기 더 많은 비용 효율화 노력으로 EBITDA 흑자를 충분히 낼 수 있는 상황", 포쉬마크 2022년 연간 조정 EBITDA 손실 약 300억원(뉴시스 2023-02-03); 2023-05-08 1Q23 IR 자료: "Poshmark의 EBITDA 흑자 달성", Poshmark 편입 효과로 커머스 매출 +1,197억원; 2023-08-04 2Q23 IR 자료: 조정 EBITDA 증가 요인 "포시마크의 흑자 확대", 최수연 대표 "포쉬마크는 높은 유저 리텐션을 기반으로 성장을 지속하며 시장점유율을 확대했다"(MTN 2023-10-24 재인용); 2024-05-03 1Q24 IR 자료: 조정 EBITDA 증가 요인 "포시마크의 영업이익 확대"; 2025-02-07 4Q24 컨퍼런스콜: 최수연 대표가 광고비 상승·이커머스 경쟁 심화로 "성장세가 다소 둔화"됐으나 "영업익 흑자를 달성했다"고 언급(딜사이트 2025-04-17 재인용); 2026-04-30 1Q26 IR 자료: "Poshmark 플랫폼 경쟁력 강화에 따른 거래액과 매출 가속화"; 2026-05 김남선 Poshmark CEO: "올해 1분기 상각 전 영업이익(EBITDA) 이익률이 20%를 넘어섰다", "거래액과 매출 증가율도 30%에 근접했다"(딜사이트 2026-10-16 재인용, 원출처 미확인); 2026-08-07 2Q26 IR 자료: "Poshmark 서비스 개편 등 플랫폼 경쟁력 강화로 성장 폭 확대"; 2026-08-07 2Q26 컨퍼런스콜: NAVER CFO(딜사이트·이데일리 표기 김희철) "인공지능(AI) 기반 검색·추천 기능 개선으로 구매 전환율과 구매 빈도가 높아졌다", Poshmark 2분기 매출 YoY 40% 이상 증가(딜사이트 2026-10-16; 이데일리 영문 2026-08-07 "Poshmark recorded revenue growth of over 40% year-over-year in the second quarter")</t>
        </is>
      </c>
      <c r="BF185" s="40" t="inlineStr">
        <is>
          <t>부분</t>
        </is>
      </c>
      <c r="BG185" s="40" t="inlineStr">
        <is>
          <t>2026-10-25</t>
        </is>
      </c>
    </row>
    <row r="186" ht="72" customHeight="1">
      <c r="A186" s="40" t="inlineStr">
        <is>
          <t>N079</t>
        </is>
      </c>
      <c r="B186" s="40" t="inlineStr">
        <is>
          <t>Naver</t>
        </is>
      </c>
      <c r="C186" s="40" t="inlineStr">
        <is>
          <t>2022-12-21</t>
        </is>
      </c>
      <c r="D186" s="41" t="inlineStr">
        <is>
          <t>Munpia Inc.</t>
        </is>
      </c>
      <c r="E186" s="40" t="n">
        <v>166</v>
      </c>
      <c r="F186" s="40" t="inlineStr">
        <is>
          <t>False</t>
        </is>
      </c>
      <c r="G186" s="40" t="n"/>
      <c r="H186" s="40" t="inlineStr">
        <is>
          <t>MA①</t>
        </is>
      </c>
      <c r="I186" s="40" t="inlineStr">
        <is>
          <t>MA②</t>
        </is>
      </c>
      <c r="J186" s="40" t="inlineStr">
        <is>
          <t>변경</t>
        </is>
      </c>
      <c r="K186" s="40" t="inlineStr">
        <is>
          <t>있음</t>
        </is>
      </c>
      <c r="L186" s="40" t="inlineStr">
        <is>
          <t>불일치</t>
        </is>
      </c>
      <c r="M186" s="40" t="inlineStr">
        <is>
          <t>편입 후</t>
        </is>
      </c>
      <c r="N186" s="40" t="inlineStr">
        <is>
          <t>Closed</t>
        </is>
      </c>
      <c r="O186" s="42" t="n">
        <v>0.527</v>
      </c>
      <c r="P186" s="41" t="inlineStr">
        <is>
          <t>Naver Webtoon Ltd.</t>
        </is>
      </c>
      <c r="Q186" s="41" t="inlineStr">
        <is>
          <t>Cloudary Holdings Limited</t>
        </is>
      </c>
      <c r="R186" s="41" t="inlineStr">
        <is>
          <t>Naver Webtoon Ltd. agreed to acquire 57.78% stake in Munpia Inc. from Cloudary Holdings Limited for KRW 14.132 billion on December 21, 2022. As of December 21, 2022, the board of directors of Naver Webtoon Ltd. approved the transaction and is expected to complete on December 23, 2022.</t>
        </is>
      </c>
      <c r="S186" s="41" t="inlineStr">
        <is>
          <t>Story IP Platforms</t>
        </is>
      </c>
      <c r="T186" s="41" t="inlineStr">
        <is>
          <t>Story / Webtoon / Web Novel Platform</t>
        </is>
      </c>
      <c r="U186" s="41" t="inlineStr">
        <is>
          <t>MA-1 그룹이 매수자</t>
        </is>
      </c>
      <c r="V186" s="41" t="inlineStr">
        <is>
          <t>과반 인수(≥50%)</t>
        </is>
      </c>
      <c r="W186" s="41" t="inlineStr">
        <is>
          <t>MA① 경영권 인수</t>
        </is>
      </c>
      <c r="X186" s="41" t="n"/>
      <c r="Y186" s="40" t="inlineStr">
        <is>
          <t>True</t>
        </is>
      </c>
      <c r="Z186" s="41" t="inlineStr">
        <is>
          <t>MA② 기존 지분 확대</t>
        </is>
      </c>
      <c r="AA186" s="41" t="inlineStr">
        <is>
          <t>편입 후 (매수자 네이버웹툰(유)는 NAVER의 100% 간접 연결 종속회사; 대상 문피아는 2022-02-09부터 NAVER 연결 종속회사, 거래 직전 네이버웹툰 지분 53.65%)</t>
        </is>
      </c>
      <c r="AB186" s="41" t="inlineStr">
        <is>
          <t>완료 (2022-12-23)</t>
        </is>
      </c>
      <c r="AC186" s="41" t="inlineStr">
        <is>
          <t>14,132,207,016원 (문피아 보통주 425,016주 × 33,251원; 공정위 공시 취득금액 14,132백만원, 최대주주등 변동 공시 14,132,207천원)</t>
        </is>
      </c>
      <c r="AD186" s="41" t="inlineStr">
        <is>
          <t>원자료 오류: 계산 USD 11.0백만 (14,132,207,016원 ÷ 1,285.85원/USD(2022-12-21 ECB 기준환율 교차환율, Frankfurter API)). 원자료 0.527은 약 21분의 1로 과소(value_flag=True 확인). WEBTOON 424B4의 상환가능비지배지분 감소액 USD 11.3백만과 부합</t>
        </is>
      </c>
      <c r="AE186" s="41" t="inlineStr">
        <is>
          <t>2022-12-21</t>
        </is>
      </c>
      <c r="AF186" s="41" t="inlineStr">
        <is>
          <t>분류 수정 MA① → MA②: 이 거래 전 네이버웹툰은 이미 문피아 지분 53.65%(5,517,684주)를 가진 지배주주였고(2022-02-09 지배력 획득, N067), 이 거래로 4.13%(425,016주)를 더 사 57.78%가 됐다. 원자료 comment의 'acquire 57.78% stake'는 취득 후 지분율을 취득 지분으로 잘못 적은 것. 거래 성격은 2021-09 Cloudary와 맺은 사이드레터상 풋옵션(주당 33,251원, 2023-03 또는 Cloudary 지분 5% 미만 시 소멸)의 행사에 따른 매입(공시 취득목적 '거래상대방의 Put option 행사에 따른 주식 인수'). 금액: 원자료 0.527 USD백만은 틀리고 공시 금액 14,132백만원(≈USD 11.0백만)이 맞다. 날짜·매도자·상태는 원자료와 일치(이사회·공시 2022-12-21, 거래일 2022-12-23). 매도자 Cloudary Holdings Limited는 추정: China Literature(위예원 그룹, 텐센트 계열)의 투자회사(Global Venturing은 Cloudary를 'China Literature's international-focused subsidiary'로 보도; 법인명 'Holdings Limited'까지 확인한 1차 자료는 없음) — 문피아 감사보고서상 2018년부터 주주이고, 바이라인(2019)은 2018-10 China Literature 투자를 보도했으며, 문피아 사외이사 명단에 '위예원 그룹 콘텐츠 담당'이 있음.</t>
        </is>
      </c>
      <c r="AG186" s="41" t="inlineStr">
        <is>
          <t>N067(2022-02 문피아 지배력 획득)의 후속 잔여지분 매입이며, 매도자 Cloudary는 2021-09 20.17%(N067의 다른 다리)를 판 같은 주주다. 이 거래 직전 지분율 53.65%는 N075(2022-08 스튜디오JHS 주식교환 신주 발행)로 56.26%에서 희석된 결과. 거래 후 Cloudary 잔여 30,000주(0.29%)는 상환가능하지 않은 비지배지분으로 재분류. 지분율 표기: 공정위 공시 57.78%는 발행주식 10,285,287주 기준, NAVER 사업보고서 61.12%는 자기주식 561,693주 제외 기준. 이 거래는 NAVER 거래소 공시 대상이 아니어서 공정위 대규모기업집단 공시(특수관계인으로부터 주식의 취득; 거래상대방 '계열회사 주주')로만 공개됐다. WEBTOON 10-K 2025는 이 풋옵션 행사를 'In December 2023'으로 잘못 적었다(DART 2022-12-23, 424B4 'In December 2022'). 2023-01 주요주주: 네이버웹툰 57.78%, 프리미어루나 1,654,098주(16.08%), 손제호 7.37%, 김환철 6.14%, 자기주식 5.46%. 프리미어 측 풋옵션(33,251원+연15%, 상장 관련 의무 해태 시)은 2025말에도 남아 있음(상환가능비지배지분 USD 24.5백만) — 향후 추가 매입 가능성. 소액 의무 매입이라 이벤트 분석 대상으로서 정보성은 낮다. [검토 추가] 424B4 상환가능비지배지분 변동표: 문피아 취득일 인식 USD 84,002천, 'Redemption of redeemable non-controlling interest (11,311)'(이 거래), 비지배지분 재분류 (25,818)천(각주: Cloudary 잔여분과 'the Munpia shares sold by Premier'), 2022말 46,964천 → 2023말 41,429천. 2023~2025 연결감사보고서 주주현황상 이 거래 뒤 네이버웹툰 보유 주식수는 5,942,700주로 변하지 않았다.</t>
        </is>
      </c>
      <c r="AH186" s="41" t="inlineStr">
        <is>
          <t>네이버웹툰 유한회사(NAVER의 100% 간접 자회사이자 WEBTOON Entertainment Inc.의 한국 자회사, 비상장; 문피아 최대주주)</t>
        </is>
      </c>
      <c r="AI186" s="41" t="inlineStr">
        <is>
          <t>"거래상대방의 Put option 행사에 따른 주식 인수" (네이버웹툰 공정위 공시 '특수관계인으로부터 주식의 취득' 취득목적, 2022-12-21)</t>
        </is>
      </c>
      <c r="AJ186" s="41" t="inlineStr">
        <is>
          <t>네이버웹툰(유): 웹툰 서비스 개발·운영(WEBTOON·WEBTOON Korea·네이버 시리즈 웹소설). 2021 영업수익 355,326백만원, 2022 548,854백만원(별도)</t>
        </is>
      </c>
      <c r="AK186" s="41" t="inlineStr">
        <is>
          <t>핵심</t>
        </is>
      </c>
      <c r="AL186" s="41" t="inlineStr">
        <is>
          <t>이미 지배하던 웹소설 플랫폼 문피아의 잔여지분 매입으로, 문피아 사업은 네이버웹툰이 운영하는 네이버 시리즈(웹소설)와 같은 플랫폼 사업이다. 그룹 정점 NAVER 기준으로는 콘텐츠 부문(2022 매출 비중 15.4%)에 속해 주력인 검색·커머스 대비 인접.</t>
        </is>
      </c>
      <c r="AM186" s="41" t="inlineStr">
        <is>
          <t>699,088,160,355원 (네이버웹툰(유) 별도, 2021-12-31 감사보고서; 이 거래 공시에는 총자산 기재 없음)</t>
        </is>
      </c>
      <c r="AN186" s="41" t="inlineStr">
        <is>
          <t>33,691,006백만원 (NAVER 연결, 2021-12-31; 2021 사업보고서 요약재무)</t>
        </is>
      </c>
      <c r="AO186" s="41" t="inlineStr">
        <is>
          <t>계산: 2.02 (14,132,207,016원 ÷ 699,088,160,355원, 네이버웹툰 2021말 별도). NAVER 연결 자산 대비 0.04</t>
        </is>
      </c>
      <c r="AP186" s="41" t="inlineStr">
        <is>
          <t>계산: 2.65 (14,132,207,016원 ÷ 자본총계 533,017,578,054원, 네이버웹툰 2021말 별도)</t>
        </is>
      </c>
      <c r="AQ186" s="41" t="inlineStr">
        <is>
          <t>계산: 29,610,859,842,500원(약 29.6조원) = NAVER 2022-12-20 종가 180,500원 × 발행주식 164,049,085주(2022-12-31 기준, 2021-11 이익소각 반영)</t>
        </is>
      </c>
      <c r="AR186" s="41" t="inlineStr">
        <is>
          <t>공시에 총자산·비율이 없어 네이버웹툰 2021 감사보고서(직전 회계연도말 별도)로 계산. NAVER 연결 자산: 2021 사업보고서. 시가총액: 네이버금융 일별 시세(2022-12-20 종가) × NAVER 2022 사업보고서 '주식의 총수'의 발행주식 164,049,085주. 환율: Frankfurter API(ECB 기준환율 교차환율).</t>
        </is>
      </c>
      <c r="AS186" s="41" t="inlineStr">
        <is>
          <t>KRX:035420</t>
        </is>
      </c>
      <c r="AT186" s="41" t="inlineStr">
        <is>
          <t>인수 주체 네이버웹툰(유)는 비상장, 상장 지배회사 NAVER. 대상회사 문피아는 비상장. WEBTOON Entertainment(NASDAQ:WBTN)는 2024-06-27 상장으로 해당 없음. 풋옵션 행사에 따른 소액(NAVER 시가총액의 0.05%) 의무 매입이라 이벤트로서 정보성은 낮음</t>
        </is>
      </c>
      <c r="AU186" s="41" t="inlineStr">
        <is>
          <t>2022-12-21 네이버웹툰 공정위 공시(특수관계인으로부터 주식의 취득). 이후 2022-12-26 문피아 최대주주등 주식보유변동, 2023-01-31 주요주주 주식보유변동 공시. 풋옵션 계약 자체는 WEBTOON 424B4(2024-06)에서 처음 자세히 공개. 사전 보도는 찾지 못함</t>
        </is>
      </c>
      <c r="AV186" s="41" t="inlineStr">
        <is>
          <t>2012-12-27: ㈜문피아 설립; 2016: PEF S2L파트너스 지분 취득(언론); 2018-10: China Literature(Cloudary)·엔씨소프트 250억원 투자, 2018말 Cloudary 25.62%; 2019말: Cloudary 2,275,077주(25.22%); 2020: 문피아 연결 영업수익 41,717백만원·영업이익 7,315백만원; 2021-09: 네이버웹툰이 Cloudary로부터 1,820,061주(20.17%) 현금 60,519백만원에 매입하고, 잔여 455,016주에 대해 주당 33,251원 풋옵션 사이드레터 체결(2023-03 또는 Cloudary 지분 5% 미만 시 소멸); 2021: 연결 영업수익 48,043백만원·영업이익 5,073백만원; 2022-02-09: 네이버웹툰 36.08% 대물변제 취득으로 56.26% 지배력 획득(N067), Cloudary 지분은 상환가능비지배지분으로 인식; 2022-03-30: 김환철이 기타 주주로부터 631,551주(7.00%) 매입(424B4 각주상 프리미어가 판 문피아 주식은 상환가능비지배지분에서 비지배지분으로 재분류); 2022-08-22: 스튜디오JHS 주식교환(N075) 신주 발행으로 네이버웹툰 지분 53.65%로 희석; 2022-08-31: 자기주식 561,647주 취득(추정: 엔씨소프트 매수청구); 2022(거래 연도): 연결 영업수익 63,429백만원·영업이익 4,469백만원</t>
        </is>
      </c>
      <c r="AW186" s="41" t="inlineStr">
        <is>
          <t>2022-12-23: 425,016주 매입 완료, 네이버웹툰 5,942,700주(57.78%; 자기주식 제외 61.12%), Cloudary 잔여 30,000주(0.29%)는 비지배지분으로 재분류; 2022-12-28: NAVER 보도자료 문피아 10주년(대표 손제호); 2022-12-23: 위예원 그룹 소속 사외이사 조우쩡위 사임(2023-02-24 임원변동 공시); 2023: WEBTOON 영업권 손상 USD 25.6백만, 문피아 연결 영업수익 70,970백만원·영업이익 2,084백만원·순손실 5,310백만원(JHS 영업권 손상 6,944백만원); 2024-06-27: WEBTOON Nasdaq 상장; 2024: 엠콘텐츠랩스·문피아웹툰문화산업전문회사 청산, WEBTOON 손상 USD 20.3백만, 연결 영업수익 74,947백만원·영업이익 4,661백만원; 2025: WEBTOON 손상 USD 74.0백만, NAVER K-IFRS 문피아 영업권 약 600억원 손상(1,016억원 → 416억원), 연결 영업수익 85,530백만원·영업이익 8,186백만원; 2023말~2025말: 문피아 주주 구성 변동 없음(네이버웹툰 5,942,700주 57.78%, 프리미어루나(유) 1,654,098주 16.08%, Cloudary 30,000주 0.29%, 자기주식 561,693주 5.46% — 문피아 2023·2025 연결감사보고서 주주현황) → 이 거래 뒤 그룹의 추가 취득 없음; 2025말: NAVER 연결실체 지분율 61.12% 유지, 프리미어 측 풋옵션 존속(상환가능비지배지분 USD 24.5백만)</t>
        </is>
      </c>
      <c r="AX186" s="41" t="inlineStr">
        <is>
          <t>있음 — WEBTOON Entertainment(US GAAP): Munpia 보고단위 영업권 손상 2023년 USD 25.6백만(424B4), 2024년 USD 20.3백만(10-K 2024), 2025년 USD 74.0백만(10-K 2025, 잔액 USD 85.6백만). NAVER(K-IFRS): 문피아 CGU 영업권 2022말 139,359,857천원 → 2023말 133,097,438 → 2024말 101,614,659 → 2025말 41,600,589천원; 원화 CGU라 감소분(2023 6,262,419천원, 2024 31,482,779천원, 2025 60,014,070천원)을 추정: 손상액으로 볼 수 있고 2025년 약 600억원은 뉴스토마토(2026-03-16) 보도와 일치(CGU별 손상액은 사업보고서 미공시). 이 거래(4.13% 추가 취득)는 지배력 유지 중 비지배지분 매입이라 새 영업권이 생기지 않으며(US GAAP상 상환가능비지배지분 USD 11.3백만 감소), 손상은 문피아 인수 전체(N067)에 관한 것</t>
        </is>
      </c>
      <c r="AY186" s="41" t="inlineStr">
        <is>
          <t>수집·검토 기록에 인수 뒤 손상이 적혀 있음</t>
        </is>
      </c>
      <c r="AZ186" s="41" t="inlineStr">
        <is>
          <t>2020: 41,717백만원; 2021: 48,043백만원 (연결; 거래 연도 2022: 63,429백만원)</t>
        </is>
      </c>
      <c r="BA186" s="41" t="inlineStr">
        <is>
          <t>2023: 70,970백만원; 2024: 74,947백만원; 2025(최근): 85,530백만원 (연결)</t>
        </is>
      </c>
      <c r="BB186" s="41" t="inlineStr">
        <is>
          <t>2020: 7,315백만원; 2021: 5,073백만원 (연결; 거래 연도 2022: 4,469백만원)</t>
        </is>
      </c>
      <c r="BC186" s="41" t="inlineStr">
        <is>
          <t>2023: 2,084백만원; 2024: 4,661백만원; 2025(최근): 8,186백만원 (연결)</t>
        </is>
      </c>
      <c r="BD186" s="41" t="inlineStr">
        <is>
          <t>㈜문피아 연결재무제표(K-IFRS, 12월 결산), DART 연결감사보고서. 거래가 2022-12-23이므로 직전 2개 회계연도는 2020·2021, 인수 후 첫 2개 회계연도는 2023·2024, 최근은 2025. 2022-08 이후 스튜디오JHS 연결 포함 — 별도 기준 영업수익 2020 39,731·2021 43,037·2023 52,327·2024 56,262·2025 62,594백만원, 영업이익 6,770·3,681·1,049·3,344·5,284백만원.</t>
        </is>
      </c>
      <c r="BE186" s="41" t="inlineStr">
        <is>
          <t>이 추가 취득을 언급한 어닝콜·IR 발언은 찾지 못함. 문피아 관련 경영진 공식 설명: 2022-12-28 NAVER 보도자료 손제호 대표 '문피아는 지난 10년 동안 웹소설 업계를 선도하는 플레이어로서 다양한 작품을 발굴, 양성하기 위해 노력해왔다'; WEBTOON 10-K 2024 'For Munpia, structural changes in operations, workforce reduction, and project delays resulted in the underperformance in revenue growth'; 10-K 2025 'while recent standalone operating performance remains stable ... a lower than expected realization of synergies from IP expansion'; WEBTOON 424B4 MD&amp;A(2023 대비 2022): IP Adaptations 매출 증가가 'partially offset by the decrease of IP Adaptations revenue of Munpia, LOCUS and SIDUS'</t>
        </is>
      </c>
      <c r="BF186" s="40" t="inlineStr">
        <is>
          <t>완료</t>
        </is>
      </c>
      <c r="BG186" s="40" t="inlineStr">
        <is>
          <t>2026-10-26</t>
        </is>
      </c>
    </row>
    <row r="187" ht="72" customHeight="1">
      <c r="A187" s="40" t="inlineStr">
        <is>
          <t>N080</t>
        </is>
      </c>
      <c r="B187" s="40" t="inlineStr">
        <is>
          <t>Naver</t>
        </is>
      </c>
      <c r="C187" s="40" t="inlineStr">
        <is>
          <t>2023-02-23</t>
        </is>
      </c>
      <c r="D187" s="41" t="inlineStr">
        <is>
          <t>Team Plus Co., Ltd</t>
        </is>
      </c>
      <c r="E187" s="40" t="n">
        <v>134</v>
      </c>
      <c r="F187" s="40" t="inlineStr">
        <is>
          <t>False</t>
        </is>
      </c>
      <c r="G187" s="40" t="n"/>
      <c r="H187" s="40" t="inlineStr">
        <is>
          <t>MA①</t>
        </is>
      </c>
      <c r="I187" s="40" t="inlineStr">
        <is>
          <t>MA③</t>
        </is>
      </c>
      <c r="J187" s="40" t="inlineStr">
        <is>
          <t>변경</t>
        </is>
      </c>
      <c r="K187" s="40" t="inlineStr">
        <is>
          <t>없음 (확인)</t>
        </is>
      </c>
      <c r="L187" s="40" t="inlineStr">
        <is>
          <t>일치</t>
        </is>
      </c>
      <c r="M187" s="40" t="inlineStr">
        <is>
          <t>편입 후</t>
        </is>
      </c>
      <c r="N187" s="40" t="inlineStr">
        <is>
          <t>Closed</t>
        </is>
      </c>
      <c r="O187" s="42" t="n">
        <v>3.37</v>
      </c>
      <c r="P187" s="41" t="inlineStr">
        <is>
          <t>Kream Corporation</t>
        </is>
      </c>
      <c r="Q187" s="41" t="inlineStr">
        <is>
          <t>-</t>
        </is>
      </c>
      <c r="R187" s="41" t="inlineStr">
        <is>
          <t>Kream Corporation entered into an agreement to acquire 51.75% stake in Team Plus Co., Ltd for KRW 4.4 million on February 22, 2023. The deal is expected to complete on March 3, 2023.</t>
        </is>
      </c>
      <c r="S187" s="41" t="inlineStr">
        <is>
          <t>Commerce &amp; Marketing</t>
        </is>
      </c>
      <c r="T187" s="41" t="inlineStr">
        <is>
          <t>E-commerce / Marketplace</t>
        </is>
      </c>
      <c r="U187" s="41" t="inlineStr">
        <is>
          <t>MA-1 그룹이 매수자</t>
        </is>
      </c>
      <c r="V187" s="41" t="inlineStr">
        <is>
          <t>과반 인수(≥50%)</t>
        </is>
      </c>
      <c r="W187" s="41" t="inlineStr">
        <is>
          <t>MA① 경영권 인수</t>
        </is>
      </c>
      <c r="X187" s="41" t="n"/>
      <c r="Y187" s="40" t="inlineStr">
        <is>
          <t>True</t>
        </is>
      </c>
      <c r="Z187" s="41" t="inlineStr">
        <is>
          <t>MA③ 소수지분 매입</t>
        </is>
      </c>
      <c r="AA187" s="41" t="inlineStr">
        <is>
          <t>편입 후 (매수자 크림㈜은 2021-01-01 스노우㈜ 물적분할로 설립된 NAVER 연결 종속회사. NAVER 2023 사업보고서 연결주석: 크림 지분율 50% 미만이나 주주·이사회 구성상 지배력 보유로 종속기업 분류, 접수번호 20240318000844)</t>
        </is>
      </c>
      <c r="AB187" s="41" t="inlineStr">
        <is>
          <t>완료 (2023-03-03)</t>
        </is>
      </c>
      <c r="AC187" s="41" t="inlineStr">
        <is>
          <t>4,372,500,000원 (보통주 구주 63,500주 2,372,500,000원 + 상환·전환우선주 신주 40,000주 2,000,000,000원[주당 50,000원])</t>
        </is>
      </c>
      <c r="AD187" s="41" t="inlineStr">
        <is>
          <t>원자료와 일치 (4,372.5백만원 ÷ 약 1,298원/USD[2023-02-22 무렵] ≈ USD 3.37백만)</t>
        </is>
      </c>
      <c r="AE187" s="41" t="inlineStr">
        <is>
          <t>2023-02-23</t>
        </is>
      </c>
      <c r="AF187" s="41" t="inlineStr">
        <is>
          <t>분류 수정: MA① 경영권 인수 → MA③ 소수지분 매입. 크림의 취득 후 지분율은 43.13%(103,500주/희석 후 240,000주)이고 보통주 기준으로는 31.75%(63,500주/200,000주)다. 크림 감사보고서(2023·2024·2025 회계연도)는 팀플러스를 '관계기업'으로, 팀플러스 감사보고서는 크림을 '기타 특수관계자'로 적어 지배관계가 없다. 원자료 설명란의 '51.75%'는 취득 주식 103,500주를 증자 전 발행주식 200,000주로 나눈 값으로 보이며 오류다. 금액 'KRW 4.4 million'은 'KRW 4.4 billion'의 오기다(value_flag=True의 원인). 금액(3.37백만 달러)은 공시 4,372,500,000원과 일치한다. 대금 중 20억원은 신주 대금으로 팀플러스에 유입됐다. 크림 측도 언론에 '인수는 아니고 ... 투자 개념'이라고 설명했다(아이뉴스24 2023-02-28). 다만 기존주주(보통주 56.9%)에게 매도선택권(풋옵션)을 부여해 향후 경영권 취득 가능성이 열려 있다.</t>
        </is>
      </c>
      <c r="AG187" s="41" t="inlineStr">
        <is>
          <t>같은 묶음의 N065·N066(나매인), N072(CHEXCAR), N076(Shake Hands)과 함께 크림의 C2C 플랫폼 투자 연쇄의 하나다. 원자료 설명란의 지분율(51.75%)과 금액 단위(million) 오류. 기존주주 풋옵션: 부여일 2023-02-27, 대상은 기존주주 보유 보통주 56.9%, 원래 행사기간은 계약 후 2년 경과일부터 3년, 행사조건 '행사시점 이전의 영업이익이 흑자를 달성한 경우'(크림 2024 감사보고서). 2025-02-17 변경합의로 행사기간이 계약 후 4년 경과일부터 1년(2027-02~2028-02 무렵)으로 바뀌었고, 행사가격 72,024원(표의 다른 열 83,043원)은 2024~2026 영업이익을 고려해 산정한다(크림 2025 감사보고서). 크림은 이 풋옵션 부채를 FVPL 금융부채로 2,043,269천원(2024말), 1,056,041천원(2025말) 계상했다. 2026-10까지 크림 DART 공시 목록에서 풋옵션 행사나 추가 취득 공시는 확인되지 않는다. 팀플러스의 2022 회계연도 매출·영업이익과 2020·2021 영업이익은 찾지 못했다(팀플러스는 2024 회계연도부터 외부감사 대상이라 DART 감사보고서가 2024·2025만 있고, 취득 공시 요약재무는 2019~2021 매출·순이익만 제공). NAVER 어닝콜에서 티켓베이 언급은 찾지 못했다. collect_status 부분: target_op_pre 미확인, target_rev_pre의 2022 값 미확인, 어닝콜 언급 없음. [검토 추가] 풋옵션 대상 56.9%는 한혜진 122,500주+권범순 14,000주=136,500주를 희석 후 240,000주로 나눈 값으로, 기존주주 보유 지분 전부다. 행사되면 크림 지분은 100%가 된다(팀플러스 2024·2025 감사보고서 주주 현황). 팀플러스 DART 공시는 감사보고서 2건(2024·2025 회계연도)뿐이다(고유번호 01855179, 2018-01~2026-10 검색).</t>
        </is>
      </c>
      <c r="AH187" s="41" t="inlineStr">
        <is>
          <t>크림㈜(KREAM, NAVER 연결 종속회사, 비상장; 2022말 주주 스노우 43.31%·NAVER 5.43% 등)</t>
        </is>
      </c>
      <c r="AI187" s="41" t="inlineStr">
        <is>
          <t>"전략적 사업 시너지 강화" (크림 타법인주식및출자증권취득결정 공시, 2023-02-23) / "전략적 사업 시너지 강화를 위해 ... 주식회사 팀플러스의 보통주 63,500주 및 전환우선주 40,000주를 취득" (크림 2022 감사보고서 보고기간후사건 주석)</t>
        </is>
      </c>
      <c r="AJ187" s="41" t="inlineStr">
        <is>
          <t>한정판 스니커즈 중심 C2C 리셀 중개 플랫폼(KREAM) 운영. 크림 2022 감사보고서: '한정판 스니커즈 중개 앱 개발 및 운영', 2022 영업수익 45,958백만원, 영업손실 86,061백만원(별도)</t>
        </is>
      </c>
      <c r="AK187" s="41" t="inlineStr">
        <is>
          <t>인접</t>
        </is>
      </c>
      <c r="AL187" s="41" t="inlineStr">
        <is>
          <t>티켓베이는 공연·스포츠 티켓의 개인간(C2C) 재판매 중개 플랫폼으로, 크림과 같은 C2C 중개수수료 모델이지만 상품군(티켓)이 다르다. 언론은 크림의 거래 분야가 스니커즈·명품에서 티켓으로 확장될 것으로 봤다(머니투데이 2023-03-01). NAVER 기준으로도 커머스 부문의 C2C 확장(포쉬마크 등)에 붙는 인접 영역이다.</t>
        </is>
      </c>
      <c r="AM187" s="41" t="inlineStr">
        <is>
          <t>228,119,442,693원 (크림 별도, 2022-12-31; 크림 2022 감사보고서). 같은 시점 자본총계는 (-)275,232,213,484원(상환전환우선주를 부채로 분류)</t>
        </is>
      </c>
      <c r="AN187" s="41" t="inlineStr">
        <is>
          <t>33,899,043백만원 (NAVER 연결, 2022-12-31; NAVER 2022 사업보고서 요약재무정보)</t>
        </is>
      </c>
      <c r="AO187" s="41" t="inlineStr">
        <is>
          <t>계산: 1.92 (4,372.5백만원 ÷ 크림 2022말 총자산 228,119.4백만원)</t>
        </is>
      </c>
      <c r="AP187" s="41" t="inlineStr">
        <is>
          <t>680.17 (공시값. 단 공시의 '자기자본'은 크림의 2021말 자본금 642,855,000원이라고 공시 비고에 적혀 있음. 크림의 실제 자본총계는 2022말 음수라 비율을 다시 계산할 수 없음)</t>
        </is>
      </c>
      <c r="AQ187" s="41" t="inlineStr">
        <is>
          <t>계산: 34,696,381,477,500원(약 34.7조원) = NAVER 2023-02-22(발표 직전 거래일) 종가 211,500원 × 발행주식 164,049,085주(2023-11 자기주식 소각 전)</t>
        </is>
      </c>
      <c r="AR187" s="41" t="inlineStr">
        <is>
          <t>크림 총자산·자본은 2022 감사보고서(20230410000641), NAVER 총자산은 2022 사업보고서 요약재무(기록 N082와 같은 값), 종가는 Yahoo Finance 035420.KS(NAVER는 2018 액면분할 이후 분할 없음), 거래금액·자기자본대비는 크림 공정거래법 공시(20230223003310)</t>
        </is>
      </c>
      <c r="AS187" s="41" t="inlineStr">
        <is>
          <t>KRX:035420</t>
        </is>
      </c>
      <c r="AT187" s="41" t="inlineStr">
        <is>
          <t>인수 주체 크림은 비상장이므로 상장 지배회사 NAVER를 쓴다. 대상회사 팀플러스도 비상장이다. 거래 규모가 NAVER 시가총액의 약 0.01%로 매우 작아 주가 반응을 기대하기 어렵다.</t>
        </is>
      </c>
      <c r="AU187" s="41" t="inlineStr">
        <is>
          <t>2023-02-23 DART 크림 '타법인주식및출자증권취득결정'(공정거래법 공시). 언론 보도는 2023-02-28 아이뉴스24 단독, 2023-03-01 머니투데이 단독</t>
        </is>
      </c>
      <c r="AV187" s="41" t="inlineStr">
        <is>
          <t>2018-03: ㈜팀플러스 설립(티켓 재판매 플랫폼 티켓베이 운영); 2019: 매출 4,376백만원, 순손실 581백만원; 2020: 코로나로 오프라인 공연 위축, 매출 1,021백만원·순손실 1,384백만원, 자본총계 (-)1,372백만원(완전자본잠식); 2021: 매출 1,341백만원·순손실 457백만원, 자본총계 (-)1,829백만원; 2022: 매출·영업이익 미확인. 팀플러스 2024 감사보고서 자본변동표의 2023-01-01(전기초) 자본총계는 (-)183,944,269원(미감사)이다. 추정: 자본금이 1,000,000,000원으로 변동 없으므로 2022 순이익은 약 +1,645백만원(2021말 -1,829백만원 → 2022말 -184백만원)으로 흑자 전환한 것으로 보인다; 2021-01: 크림㈜이 스노우 물적분할로 설립, 이후 SODA·나매인 등 C2C 플랫폼에 연쇄 투자; 2022-12: 크림 시리즈C에서 약 9,200억원 기업가치 인정(머니투데이); 2023-02-22: 크림 이사회 취득 결의; 2023-02-27: 기존주주에 풋옵션 부여 계약</t>
        </is>
      </c>
      <c r="AW187" s="41" t="inlineStr">
        <is>
          <t>2023-03-03: 보통주 63,500주·전환우선주 40,000주 취득 완료(지분 43.13%, 관계기업); 2023: 팀플러스 매출 4,903백만원·영업이익 1,624백만원; 2023-12: NAVER 연결 주석 관계기업 목록에 팀플러스 등재; 2024: 매출 10,418백만원(+112.5%)·영업이익 3,559백만원, 팀플러스 외부감사 대상 진입; 2025-02-17: 풋옵션 조건 변경합의(행사기간을 계약 후 4년 경과일부터 1년으로, 행사가격은 2024~2026 영업이익 반영); 2025-04: 언론이 티켓베이 2024 거래액 1,000억원 이상으로 추산; 2025: 매출 17,199백만원·영업이익 7,340백만원; 2026-10 현재: 크림 지분 43.13% 유지, 풋옵션 행사·추가 취득 공시 확인 안 됨</t>
        </is>
      </c>
      <c r="AX187" s="41" t="inlineStr">
        <is>
          <t>확인 안 됨 (크림 별도 감사보고서 2023·2024·2025 회계연도: 팀플러스 장부금액 4,372,500천원 불변이며, 손상차손 기재는 팹·Shake Hands 등 다른 회사만 해당)</t>
        </is>
      </c>
      <c r="AY187" s="41" t="inlineStr">
        <is>
          <t>크림 별도 팀플러스 장부금액 4,372,500천원 2023~2025 불변</t>
        </is>
      </c>
      <c r="AZ187" s="41" t="inlineStr">
        <is>
          <t>2020: 1,021백만원; 2021: 1,341백만원 (2022 회계연도: 미확인)</t>
        </is>
      </c>
      <c r="BA187" s="41" t="inlineStr">
        <is>
          <t>2023: 4,902,535,102원; 2024: 10,417,932,640원; 2025: 17,199,138,033원 (영업수익)</t>
        </is>
      </c>
      <c r="BB187" s="41" t="inlineStr">
        <is>
          <t>미확인 (공시 요약재무는 순이익만 제공: 2020 순손실 1,384백만원; 2021 순손실 457백만원)</t>
        </is>
      </c>
      <c r="BC187" s="41" t="inlineStr">
        <is>
          <t>2023: 1,624,139,097원; 2024: 3,559,293,302원; 2025: 7,339,542,437원</t>
        </is>
      </c>
      <c r="BD187" s="41" t="inlineStr">
        <is>
          <t>인수 전: 크림 취득 공시(20230223003310)의 '발행회사 요약 재무상황'(단위 백만원, 2021말 기준이 당해연도, 회계기준 미기재). 인수 후: 팀플러스 별도 감사보고서(2024 회계연도 20250331000472, 2025 회계연도 20260407000447; 12월 결산, 지인회계법인; 2023은 2024 보고서의 전기 수치이며, 이 비교 수치는 감사받지 않았다: 감사보고서 기타사항 "비교표시된 회사의 2023년 12월 31일로 종료된 보고기간의 재무제표는 감사받지 않았습니다"). 참고로 크림 감사보고서의 관계기업 요약재무는 매출 2023 4,231,407천원·2024 9,327,151천원·2025 17,203,119천원, 순이익 2023 1,503,918천원·2024 3,660,036천원·2025 7,787,183천원으로 2023 수치가 팀플러스 자체 보고서와 다르다(회계기준 차이로 추정). 팀플러스 자체 감사보고서를 우선했다.</t>
        </is>
      </c>
      <c r="BE187" s="41" t="inlineStr">
        <is>
          <t>NAVER 실적발표·어닝콜에서 티켓베이(팀플러스) 언급은 찾지 못함. 대신 발표 시 크림 측 코멘트: "인수는 아니고 우리와 시너지를 낼 수 있을 것 같은 플랫폼들에 하는 투자 개념", "당장 크림에 활용할지 별도의 플랫폼을 유지할지 등에 대해 정해진 게 없고" (아이뉴스24 2023-02-28); 크림 관계자 "팀플러스와 전략적인 측면에서 사업 시너지를 강화할 수 있는 방안을 모색하고 있다" (머니투데이 2023-03-01)</t>
        </is>
      </c>
      <c r="BF187" s="40" t="inlineStr">
        <is>
          <t>부분</t>
        </is>
      </c>
      <c r="BG187" s="40" t="inlineStr">
        <is>
          <t>2026-10-31</t>
        </is>
      </c>
    </row>
    <row r="188" ht="72" customHeight="1">
      <c r="A188" s="40" t="inlineStr">
        <is>
          <t>N081</t>
        </is>
      </c>
      <c r="B188" s="40" t="inlineStr">
        <is>
          <t>Naver</t>
        </is>
      </c>
      <c r="C188" s="40" t="inlineStr">
        <is>
          <t>2023-07-12</t>
        </is>
      </c>
      <c r="D188" s="41" t="inlineStr">
        <is>
          <t>Needs Games Inc.</t>
        </is>
      </c>
      <c r="E188" s="40" t="n">
        <v>156</v>
      </c>
      <c r="F188" s="40" t="inlineStr">
        <is>
          <t>False</t>
        </is>
      </c>
      <c r="G188" s="40" t="n"/>
      <c r="H188" s="40" t="inlineStr">
        <is>
          <t>MA⑦</t>
        </is>
      </c>
      <c r="I188" s="40" t="inlineStr">
        <is>
          <t>MA④</t>
        </is>
      </c>
      <c r="J188" s="40" t="inlineStr">
        <is>
          <t>변경</t>
        </is>
      </c>
      <c r="K188" s="40" t="inlineStr">
        <is>
          <t>해당 없음</t>
        </is>
      </c>
      <c r="L188" s="40" t="inlineStr">
        <is>
          <t>일치</t>
        </is>
      </c>
      <c r="M188" s="40" t="inlineStr">
        <is>
          <t>지분법 합작 계열</t>
        </is>
      </c>
      <c r="N188" s="40" t="inlineStr">
        <is>
          <t>Closed</t>
        </is>
      </c>
      <c r="O188" s="42" t="n">
        <v>1.06</v>
      </c>
      <c r="P188" s="41" t="inlineStr">
        <is>
          <t>-</t>
        </is>
      </c>
      <c r="Q188" s="41" t="inlineStr">
        <is>
          <t>LINE GAMES Corporation</t>
        </is>
      </c>
      <c r="R188" s="41" t="inlineStr">
        <is>
          <t>An unknown buyer agreed to acquire 15.15% stake in Needs Games Inc. from LINE GAMES Corporation for KRW 1.4 billion on July 5, 2023. The deal has been approved by board of directors of LINE GAMES Corporation. The deal is expected to be completed by August 8, 2023.</t>
        </is>
      </c>
      <c r="S188" s="41" t="inlineStr">
        <is>
          <t>Gaming &amp; Sport</t>
        </is>
      </c>
      <c r="T188" s="41" t="inlineStr">
        <is>
          <t>Game Development / Operating</t>
        </is>
      </c>
      <c r="U188" s="41" t="inlineStr">
        <is>
          <t>MA-5 매수자 미기재</t>
        </is>
      </c>
      <c r="V188" s="41" t="n"/>
      <c r="W188" s="41" t="inlineStr">
        <is>
          <t>MA⑦ 매수자 미기재</t>
        </is>
      </c>
      <c r="X188" s="41" t="n"/>
      <c r="Y188" s="40" t="inlineStr">
        <is>
          <t>False</t>
        </is>
      </c>
      <c r="Z188" s="41" t="inlineStr">
        <is>
          <t>MA④ 그룹 내부 재편</t>
        </is>
      </c>
      <c r="AA188" s="41" t="inlineStr">
        <is>
          <t>지분법 합작 계열 (거래일 2023-07~08은 LINE–Z홀딩스 경영통합 완료(2021-03-01) 뒤다. 매도자 라인게임즈㈜는 지배주주가 없는 비상장사로, 최대주주 LINE Corporation(219,232주, 35.66%; 라인게임즈 2024 감사보고서에 Z Intermediate Global Corporation으로 사명 변경 기재, LY 계열)은 라인게임즈 감사보고서에 '유의적인 영향력을 행사하는 기업'으로 적혀 있다(라인게임즈 2023 연결감사보고서). 그 위 A홀딩스는 NAVER가 지분법으로 처리하는 관계기업이다(NAVER 2021 사업보고서, 접수번호 20220304000687; N062 기록과 같은 판단). 공정거래법상으로는 기업집단 '네이버' 소속회사로 공시한다(2023-07-12 공시 '기업집단명 네이버'). 매수(소각) 주체 니즈게임즈는 거래 당시 라인게임즈의 연결 종속회사(53.30%)였다)</t>
        </is>
      </c>
      <c r="AB188" s="41" t="inlineStr">
        <is>
          <t>완료 (2023-08-05)</t>
        </is>
      </c>
      <c r="AC188" s="41" t="inlineStr">
        <is>
          <t>1,354,144,107원 (라인게임즈 보유 4,749주의 유상감자 대가, 주당 약 285,143원). 참고: 니즈게임즈 유상감자 전체는 8,908주, 감소 자본 약 2,548백만원(계산: 자본금 4,454천원 + 주식발행초과금 1,299천원 + 감자차손 2,542,431천원; 니즈게임즈 2023 감사보고서 자본변동)</t>
        </is>
      </c>
      <c r="AD188" s="41" t="inlineStr">
        <is>
          <t>원자료와 일치 (계산: 1,354,144,107원 ÷ 1,302.97원/USD[2023-07-05, Yahoo Finance KRW=X] = USD 1.04백만, 원자료 1.06 대비 -2%)</t>
        </is>
      </c>
      <c r="AE188" s="41" t="inlineStr">
        <is>
          <t>2023-07-05</t>
        </is>
      </c>
      <c r="AF188" s="41" t="inlineStr">
        <is>
          <t>분류 변경: MA⑦ 매수자 미기재 → MA④ 그룹 내부 재편. 원자료의 '미상 매수자'는 실제로는 대상회사 니즈게임즈 자신이다. 니즈게임즈가 균등 유상감자(전 주주 지분율대로 발행주식의 12.38%인 8,908주를 유상 소각)를 하면서 라인게임즈 보유분 4,749주를 1,354,144,107원에 사들여 소각했다(라인게임즈 처분결정 공시 처분목적 '니즈게임즈㈜의 유상감자로 인한 보유주식 처분'). 매수(소각) 주체와 매도자가 모두 라인게임즈 계열이므로 구조상 ④에 둔다. 다만 경영권 이전이 없는 지분율 중립 거래(라인게임즈 지분 53.30% → 53.30%)이고, 실질은 2022년 '언디셈버' 이익을 주주에게 현금으로 돌려준 자본 환원이므로 M&amp;A 분석에서는 빼는 편이 맞다. 원자료 설명란의 '15.15% stake'는 공시 어느 값과도 맞지 않는다(라인게임즈 처분분 4,749주는 감자 전 71,961주의 6.60%, 감자 총량 8,908주는 12.38%; 공시의 '자기자본대비 15.97%'와 혼동했을 가능성). 상태는 원자료대로 완료이며 효력일은 2023-08-05다(니즈게임즈 자본변동표 '2023-08-05 유상감자'; 공시의 처분예정일 2023-08-08은 등기예정일)</t>
        </is>
      </c>
      <c r="AG188" s="41" t="inlineStr">
        <is>
          <t>[관계] N083(2024-01, 라인게임즈가 니즈게임즈 지분 70.77% 전량을 맥스트에 60억원에 매각)과 같은 대상회사다. 이 유상감자는 매각 약 6개월 전에 니즈게임즈의 2022년 이익(당기순이익 7,375,862천원)을 주주에게 돌려준 단계로, 니즈게임즈 자본총계는 2,689,671천원(2022말)에서 -754,116천원(2023말)으로 줄었다. 라인게임즈 외 주주(전 대표 구인영 33.35% 등)도 같은 비율로 대가를 받았고, 라인게임즈 연결 현금흐름표의 '종속기업유상감자 (1,192,753,170)'원이 비지배주주 몫이다(라인게임즈 2023 연결감사보고서). [주식수] 공시의 처분 후 소유주식 33,606주와 니즈게임즈 감사보고서 주주현황 33,607주가 1주 다르다(감사보고서는 유상감자 때 단주 24주를 자기주식으로 취득했다고 적음). [배경] 니즈게임즈 창업자 구인영 대표가 2023-06 차기작을 두고 라인게임즈 경영진과 이견으로 퇴사했다는 보도(아이뉴스24 2023-06-28)가 있다. [조사 한계] 라인게임즈는 비상장이라 IR·어닝콜이 없다. 니즈게임즈 감사보고서는 2023 사업연도분 하나만 DART에 있어 2021년 영업이익은 미확인이다.</t>
        </is>
      </c>
      <c r="AH188" s="41" t="inlineStr">
        <is>
          <t>니즈게임즈㈜ (NEEDS Games Co., Ltd., DART 01732610, 비상장; 유상감자로 자기 주식을 사들여 소각한 주체. 거래 당시 라인게임즈㈜가 53.30%를 보유한 연결 종속회사, 대표 구인영→한상권). 매도자는 라인게임즈㈜(DART 00984119, 비상장, 지배주주 없음)</t>
        </is>
      </c>
      <c r="AI188" s="41" t="inlineStr">
        <is>
          <t>"니즈게임즈㈜의 유상감자로 인한 보유주식 처분" (라인게임즈 타법인주식및출자증권처분결정 공시 처분목적)</t>
        </is>
      </c>
      <c r="AJ188" s="41" t="inlineStr">
        <is>
          <t>핵앤슬래시 RPG '언디셈버(UNDECEMBER)' 개발사. 2022년 영업수익 17,852,240,387원·영업이익 7,713,776,516원(2022-01 국내, 2022-10 글로벌 출시). 영업수익은 퍼블리셔 라인게임즈와의 계약에 따른 정산수익·판권료이며, 2023년 영업수익 6,817,763천원 전액이 라인게임즈에서 나왔다(니즈게임즈 2023 감사보고서 특수관계자 거래)</t>
        </is>
      </c>
      <c r="AK188" s="41" t="inlineStr">
        <is>
          <t>해당 없음</t>
        </is>
      </c>
      <c r="AL188" s="41" t="inlineStr">
        <is>
          <t>매수 주체가 대상회사 자신(자기주식 유상소각)이라 사업 영역 비교가 성립하지 않는다. 그룹 쪽에서 보면 라인게임즈(게임 개발·퍼블리싱)가 자기 퍼블리싱작 개발 자회사의 지분 일부를 현금으로 회수한 것이고, 지분율이 그대로라 사업 범위 변화는 없다. 그룹 정점 NAVER 기준으로도 라인게임즈는 지분법 계열의 더 아래 단계라 직접 관련이 없다</t>
        </is>
      </c>
      <c r="AM188" s="41" t="inlineStr">
        <is>
          <t>11,724,371천원 (니즈게임즈 별도 총자산, 2022-12-31; 라인게임즈 2022 연결감사보고서 종속기업 요약재무정보, 니즈게임즈 2023 감사보고서 전기 수치와 같음)</t>
        </is>
      </c>
      <c r="AN188" s="41" t="inlineStr">
        <is>
          <t>해당 없음 (상장 지배회사 없음: 니즈게임즈의 지배회사 라인게임즈는 비상장이고 지배주주가 없으며, 최대주주 LINE Corporation[LY 계열]은 유의적 영향력만 있는 관계)</t>
        </is>
      </c>
      <c r="AO188" s="41" t="inlineStr">
        <is>
          <t>계산: 11.55 (1,354,144,107원 ÷ 니즈게임즈 총자산 11,724,371천원, 2022-12-31). 유상감자 전체(약 2,548백만원) 기준 21.73. 공시에 총자산대비 항목 없음</t>
        </is>
      </c>
      <c r="AP188" s="41" t="inlineStr">
        <is>
          <t>15.97 (라인게임즈 처분결정 공시 '자기자본대비'; 분모는 매도자 라인게임즈 2022년말 별도 자본 8,476,934,767원). 참고 계산: 매수(소각) 주체 니즈게임즈 자본총계 2,689,671천원(2022-12-31) 대비 50.35</t>
        </is>
      </c>
      <c r="AQ188" s="41" t="inlineStr">
        <is>
          <t>해당 없음 (니즈게임즈·라인게임즈 모두 비상장, 상장 지배회사 없음)</t>
        </is>
      </c>
      <c r="AR188" s="41" t="inlineStr">
        <is>
          <t>니즈게임즈 총자산·자본은 2022-12-31 별도(라인게임즈 2022 연결감사보고서 종속기업 요약재무, 니즈게임즈 2023 감사보고서 비교표시). 자기자본대비 15.97%는 라인게임즈 2023-07-12 공시 값(라인게임즈 2022년말 별도 자본 기준). 환율은 Yahoo Finance KRW=X 2023-07-05 종가</t>
        </is>
      </c>
      <c r="AS188" s="41" t="inlineStr">
        <is>
          <t>해당 없음</t>
        </is>
      </c>
      <c r="AT188" s="41" t="inlineStr">
        <is>
          <t>매수(소각) 주체 니즈게임즈와 매도자 라인게임즈가 모두 비상장이고 지배하는 상장사가 없다. 라인게임즈 최대주주의 모회사 LY Corporation(TSE:4689)과 그 상위 A홀딩스를 지분법으로 두는 NAVER(KRX:035420)는 지배 관계가 없고 금액이 매우 작아(약 USD 1백만) 주가 반응을 이 거래에 귀속할 수 없다. 대상 니즈게임즈는 비상장</t>
        </is>
      </c>
      <c r="AU188" s="41" t="inlineStr">
        <is>
          <t>2023-07-12 (라인게임즈 공정거래법 공시 '타법인주식및출자증권처분결정', 이사회 결의 2023-07-05). 그 전 보도는 찾지 못함</t>
        </is>
      </c>
      <c r="AV188" s="41" t="inlineStr">
        <is>
          <t>2019-01: 니즈게임즈 설립; 2019: 라인게임즈와 '언디셈버' 퍼블리싱 계약, 라인게임즈가 지분 31.35% 취득(관계기업, 2019말 장부금액 1,913,025천원); 2020: 매출 없음, 당기순손실 3,661,051천원; 2021-12-28: 라인게임즈 추가 취득으로 56.11%·종속기업 편입(현금 3,599,922천원, 이전대가 5,599,976천원, 영업권 2,505,033천원); 2021: 당기순손실 5,557백만원; 2022-01: 언디셈버 국내 출시, 2022-10 글로벌 출시; 2022: 영업수익 17,852,240천원·영업이익 7,713,777천원·당기순이익 7,375,862천원, 라인게임즈 지분 53.87%(주식선택권 행사로 희석); 2023-03-31: 주식선택권 765주 행사(발행주식 71,961주); 2023-06: 구인영 대표 퇴사 보도</t>
        </is>
      </c>
      <c r="AW188" s="41" t="inlineStr">
        <is>
          <t>2023-08-05: 균등 유상감자 8,908주 소각(발행주식 63,053주, 라인게임즈 33,607주 53.30% 유지); 2023: 영업수익 6,817,763천원·영업손실 1,361,963천원·당기순손실 835,391천원, 자본총계 -754,116천원; 2023-12-31: 라인게임즈 연결에서 매각예정자산집단(순자산 696,545천원)으로 분류; 2024-01: 신주 발행으로 발행주식 103,053주, 라인게임즈 보유 72,927주(70.77%)로 증가(발행 방식 미확인); 2024-01-19/22: 라인게임즈 이사회·공시로 72,927주 전량을 맥스트에 6,000,000,000원에 매각 결정(N083); 2024-02-05: 매각 완료, 최대주주 맥스트로 변경; 2024: 맥스트 연결상 영업권 6,221,193천원 중 1,900백만원 손상; 2024말 맥스트 지분 89.94%, 2025-06말 99.18%; 2025-02: 맥스트 사명 비트맥스로 변경·최대주주 메타플랫폼투자조합; 2025-12-24: 비트맥스가 니즈게임즈 3,672,927주 전량을 ㈜에이전트에이아이에 4,000,000,000원에 매각</t>
        </is>
      </c>
      <c r="AX188" s="41" t="inlineStr">
        <is>
          <t>확인 안 됨 (이 거래 자체는 유상감자라 손상 대상이 아님. 라인게임즈 연결의 니즈게임즈 영업권 2,505,033천원(2021 사업결합)에 대한 현금창출단위별 손상 금액은 라인게임즈 2022·2023 연결감사보고서 주석에 따로 공시되지 않음 — 영업권 손상 절과 사업결합 절까지 확인). 참고: 이후 매수자 맥스트가 2024년 니즈게임즈 영업권 1,900백만원을 손상(맥스트 2024 사업보고서)</t>
        </is>
      </c>
      <c r="AY188" s="41" t="inlineStr">
        <is>
          <t>유상감자 거래라 손상 대상이 아님</t>
        </is>
      </c>
      <c r="AZ188" s="41" t="inlineStr">
        <is>
          <t>2021: 0원 (매출 없음, '-'); 2022: 17,852,240,387원</t>
        </is>
      </c>
      <c r="BA188" s="41" t="inlineStr">
        <is>
          <t>2023: 6,817,762,506원; 2024: 4,925백만원 (별도; 맥스트 연결 편입 후 2024-02~12 게임콘텐츠 부문 4,411,300,911원); 2025 상반기: 1,029,221천원 (최근 확인)</t>
        </is>
      </c>
      <c r="BB188" s="41" t="inlineStr">
        <is>
          <t>2021: 미확인 (당기순손실 5,557백만원만 확인); 2022: 7,713,776,516원</t>
        </is>
      </c>
      <c r="BC188" s="41" t="inlineStr">
        <is>
          <t>2023: -1,361,962,739원; 2024: 미확인 (별도 당기순손실 969백만원; 맥스트 게임콘텐츠 부문 2024-02~12 영업손실 1,031,298,111원); 2025 상반기: 미확인 (반기순손실 2,094,478천원)</t>
        </is>
      </c>
      <c r="BD188" s="41" t="inlineStr">
        <is>
          <t>니즈게임즈 별도, K-IFRS, 12월 결산. 2023은 니즈게임즈 2023 감사보고서(삼덕회계법인, 감사의견 적정)의 당기 수치다. 2022는 같은 감사보고서의 전기 비교표시인데, 재무상태표·포괄손익계산서·현금흐름표의 전기 열이 '제 4(전) 기 (감사받지 아니한 재무제표)'로 표시돼 있어 감사받지 않은 수치다. 다만 라인게임즈 2022 연결감사보고서(20230412002751) '주요 종속기업의 요약 재무정보'(천원)의 니즈게임즈 자산 11,724,371·자본 2,689,671·영업수익 17,852,240·당기순이익 7,375,862와 같다(그 표에는 영업이익이 없어 2022 영업이익 7,713,776,516원은 감사받지 않은 비교표시 값에만 근거한다). 2021 매출('-')과 당기순손실(-5,557백만원)은 맥스트 '타법인주식및출자증권취득결정'(2024-01-22, 20240122900370)의 발행회사 요약 재무상황(2020~2022 사업연도, 별도, 백만원)에서 왔다. 2024 매출 4,925백만원·당기순이익 -969백만원은 비트맥스 양도결정 공시(2025-12-24, 20251224000655)의 발행회사 요약 재무상황(별도, 백만원)이며, 이 표의 2024년 감사의견·외부감사인 칸은 '-'다. 2024 부문 실적은 맥스트 2024 사업보고서 부문정보(사업결합 이후분). 2025 상반기는 비트맥스 2025 반기보고서 종속기업 요약재무</t>
        </is>
      </c>
      <c r="BE188" s="41" t="inlineStr">
        <is>
          <t>확인 안 됨 (라인게임즈·니즈게임즈는 비상장이라 IR·어닝콜이 없음. 이 소규모 자본 환원을 NAVER·LY IR에서 다뤘을 가능성이 낮아 그 자료는 열지 않음)</t>
        </is>
      </c>
      <c r="BF188" s="40" t="inlineStr">
        <is>
          <t>완료</t>
        </is>
      </c>
      <c r="BG188" s="40" t="inlineStr">
        <is>
          <t>2026-10-26</t>
        </is>
      </c>
    </row>
    <row r="189" ht="72" customHeight="1">
      <c r="A189" s="40" t="inlineStr">
        <is>
          <t>N082</t>
        </is>
      </c>
      <c r="B189" s="40" t="inlineStr">
        <is>
          <t>Naver</t>
        </is>
      </c>
      <c r="C189" s="40" t="inlineStr">
        <is>
          <t>2023-12-22</t>
        </is>
      </c>
      <c r="D189" s="41" t="inlineStr">
        <is>
          <t>SODA inc.</t>
        </is>
      </c>
      <c r="E189" s="40" t="n">
        <v>91</v>
      </c>
      <c r="F189" s="40" t="inlineStr">
        <is>
          <t>False</t>
        </is>
      </c>
      <c r="G189" s="40" t="n"/>
      <c r="H189" s="40" t="inlineStr">
        <is>
          <t>MA②</t>
        </is>
      </c>
      <c r="I189" s="40" t="inlineStr">
        <is>
          <t>MA②</t>
        </is>
      </c>
      <c r="J189" s="40" t="inlineStr">
        <is>
          <t>같음</t>
        </is>
      </c>
      <c r="K189" s="40" t="inlineStr">
        <is>
          <t>없음 (확인)</t>
        </is>
      </c>
      <c r="L189" s="40" t="inlineStr">
        <is>
          <t>일치</t>
        </is>
      </c>
      <c r="M189" s="40" t="inlineStr">
        <is>
          <t>편입 후</t>
        </is>
      </c>
      <c r="N189" s="40" t="inlineStr">
        <is>
          <t>Announced</t>
        </is>
      </c>
      <c r="O189" s="42" t="n">
        <v>12.15</v>
      </c>
      <c r="P189" s="41" t="inlineStr">
        <is>
          <t>Kream Corporation</t>
        </is>
      </c>
      <c r="Q189" s="41" t="inlineStr">
        <is>
          <t>-</t>
        </is>
      </c>
      <c r="R189" s="41" t="inlineStr">
        <is>
          <t>Kream Corporation entered into stock purchase agreement to acquire additional 6.5% stake in SODA inc. for KRW15.7 billion on December 19, 2023. Under the terms of the agreement Kream Corporation will acquire 2163 share of SODA inc. Kream Corporation cureently hold 43.2% stake in SODA inc. Number of shares acquired is scheduled to be acquired through two schedules. The first acquisition date is December 27, 2023 for 539 shares and the second acquisition date is December 28, 2023 for 1,624 shares. The transaction is expected to close on December 28, 2023. As of December 19, 2023 Foreign exchange reporting approval has been obtained.</t>
        </is>
      </c>
      <c r="S189" s="41" t="inlineStr">
        <is>
          <t>Communication &amp; Visual Effects Services</t>
        </is>
      </c>
      <c r="T189" s="41" t="inlineStr">
        <is>
          <t>Visual Communication Apps</t>
        </is>
      </c>
      <c r="U189" s="41" t="inlineStr">
        <is>
          <t>MA-1 그룹이 매수자</t>
        </is>
      </c>
      <c r="V189" s="41" t="inlineStr">
        <is>
          <t>추가지분</t>
        </is>
      </c>
      <c r="W189" s="41" t="inlineStr">
        <is>
          <t>MA② 기존 지분 확대</t>
        </is>
      </c>
      <c r="X189" s="41" t="n"/>
      <c r="Y189" s="40" t="inlineStr">
        <is>
          <t>False</t>
        </is>
      </c>
      <c r="Z189" s="41" t="inlineStr">
        <is>
          <t>MA② 기존 지분 확대</t>
        </is>
      </c>
      <c r="AA189" s="41" t="inlineStr">
        <is>
          <t>편입 후 (매수자 크림㈜는 NAVER 연결 종속회사. 크림 2023 감사보고서 주석: 지배기업 스노우㈜(보통주 82.66%), 최상위 지배기업 네이버㈜)</t>
        </is>
      </c>
      <c r="AB189" s="41" t="inlineStr">
        <is>
          <t>완료 (2023-12-28; 대금 지급 2023-12-27 539주·2023-12-28 1,624주 예정. 크림 2023 감사보고서상 2023말 SODA 지분 55.77%·종속기업 전환, NAVER 2023 사업보고서상 2023년 12월 사업결합으로 완료 확인. 원자료 status=Announced를 정정)</t>
        </is>
      </c>
      <c r="AC189" s="41" t="inlineStr">
        <is>
          <t>15,769,137,061원 (2,163주; 2023-12-15 서울외국환중개 JPY 1 = 9.1204원 적용 환산액. 역산 시 약 JPY 1,729백만, 주당 7,290,401원)</t>
        </is>
      </c>
      <c r="AD189" s="41" t="inlineStr">
        <is>
          <t>원자료와 일치 (15,769,137,061원 ÷ 1,302.93원/달러[Yahoo Finance KRW=X 2023-12-19 종가, 이사회결의일] ≈ USD 12.10백만 vs 원자료 12.15, 차이 0.4%)</t>
        </is>
      </c>
      <c r="AE189" s="41" t="inlineStr">
        <is>
          <t>2023-12-19</t>
        </is>
      </c>
      <c r="AF189" s="41" t="inlineStr">
        <is>
          <t>기준 분류 유지(MA②) + 단계적 경영권 인수: 거래 직전 SODA는 크림 별도 재무제표에서 관계기업(13.57%, 지분법 대상 관계기업투자; 크림 2022 감사보고서), NAVER 연결에서도 관계기업(그룹 합산 33.93%, 일부는 FVPL 측정; NAVER 2022 사업보고서)이었다. 이 거래(2,163주)와 같은 날 N084 1차분(6,769주)을 합쳐 2023년 12월 지배력을 처음 얻었고, NAVER는 '의결권 있는 주식 64.85%(선도계약 포함)를 인수'한 사업결합으로 회계처리(NAVER 2023 사업보고서 주석 34). 지분율: 원자료의 '현재 43.2% 보유'는 2021년 취득분 4,409주에 N084 미이행분 9,752주를 더한 값(공시 정정 후 43.1%)이고, 이 거래 뒤 크림 직접 지분은 미이행분 포함 16,324주(49.7%)다. 여기에 크림의 98.10% 종속 펀드(에스브이에이소다사모투자 합자회사) 보유 4,991주를 더하면 21,315주/32,868주 = 64.85%. 추정(매도자 일부 그룹 내부): 2,163주 중 2차분 1,624주는 그룹 펀드에서 산 것으로 보인다. 근거는 ① 크림 2023 감사보고서 특수관계자 지분거래 '에스브이에이소다 사모투자합자회사 | SODA 지분 취득 | 11,867,132천원'이 1,624주 × 주당 7,290,401원 = 11,839.6백만원과 0.23% 차이(지급일 환율 차이 수준), ② NAVER 2022 사업보고서 그룹 합산 33.93%(=11,024주)에서 크림 직접 4,409주를 빼면 펀드 6,615주이고, 6,615-1,624=4,991주가 2025-11 공시의 펀드 보유 우선주 4,991주와 일치. 이 추정이 맞으면 외부 매도자에게 간 대가는 539주분 약 3,929.5백만원(약 USD 3.0백만)이고 나머지 약 11.8~11.9십억원은 그룹 내부 이전(MA④ 성격)이다. 공시에는 매도자가 적혀 있지 않다.</t>
        </is>
      </c>
      <c r="AG189" s="41" t="inlineStr">
        <is>
          <t>같은 대상의 거래: N064(2021-07 크림 SODA 신주 4,409주, 35,576백만원, 관계기업 편입), N084(2023-09-27 SPA 9,752주 97,667,665,598원; 2023-12-27 6,769주·2024-03-28 2,983주 분할 취득. N084의 2023-12 1차분과 이 거래가 함께 지배력 획득을 이룸). NAVER 사업결합 이전대가 210,027,413천원 = 현금 53,226,261 + 사업결합전 보유지분 공정가치 108,625,015 + 선도계약(N084 2차분) 48,176,137(2023 잠정); 현금 53,226백만원은 N084 1차분 6,769주와 이 거래 중 외부분 539주(합 7,308주 × 약 728만원)와 맞아떨어져 1,624주 내부 이전 추정과 정합적. 단, N084 공시 평균 단가(97,667,665,598원 ÷ 9,752주 ≈ 1,001.5만원)를 1차분에 그대로 적용하면 이 대조는 성립하지 않는다. 1차분이 약 728만원이었다는 근거는 크림 2023 감사보고서의 SODA 장부금액 변동(36,309,422천원 → 101,402,812천원, 증가 65,093,390천원 = 2023년 직접 취득 8,932주[N084 1차 6,769 + 이 거래 2,163] × 약 728.8만원)이다. 이 경우 N084 2차분 2,983주는 약 4.83십억원(주당 약 1,620만원)으로 NAVER의 선도계약 48,176백만원과 비슷하고, 현금 53,226 + 선도계약 48,176 = 101,402백만원 ≈ N084 총액 97,668 + 이 거래 외부분 3,930 = 101,597백만원(차이 0.19%)이다(검토자 계산). N084 안에서 분할 회차별 단가가 크게 다른 이유(매도자·주식 종류별 가격 차이 등)는 공시에 없다. 자금: 같은 이사회일(2023-12-19) 크림이 Altos Korea Opportunity Fund 6에 상환전환우선주 14,877주(49,998,651,354원, 납입 2023-12-20) 발행, NAVER가 SODA 주식매매대금 관련 USD 37,150,013.53 지급보증(크림 2023 감사보고서 약정사항). 이 거래만 다룬 언론 보도는 찾지 못함(2023-10-04 경영통합 발표 보도만 있음). 공시상 '자기자본' 717,240,000원은 공시 주석상 '2022년 12월 말 개별 재무제표 자본금 기준'이라 크림의 실제 자본총계(2022말 -275,232,213,484원, 상환전환우선주의 부채 분류로 자본잠식)와 다르다. SODA 영업이익은 공개 자료에서 찾지 못함.</t>
        </is>
      </c>
      <c r="AH189" s="41" t="inlineStr">
        <is>
          <t>크림㈜ (KREAM Corporation; 스노우㈜ 자회사, NAVER 손자회사, 비상장)</t>
        </is>
      </c>
      <c r="AI189" s="41" t="inlineStr">
        <is>
          <t>"해외 사업 역량 강화 목적" / "당사의 해외 역량을 강화함으로써 통신판매중개 사업자로서의 역량을 강화하고자 합니다" (DART 타법인주식및출자증권취득결정, 공정위 공시)</t>
        </is>
      </c>
      <c r="AJ189" s="41" t="inlineStr">
        <is>
          <t>한정판 상품(스니커즈 중심) 리셀 중개 플랫폼 KREAM 운영(통신판매중개). 2022년 별도 영업수익 45,958,158,464원, 영업손실 86,060,851,519원(크림 2022 감사보고서). 태국 Sasom·말레이시아 SHAKE HANDS·인도네시아 Kick Avenue 등 아시아 리셀 플랫폼 지분 보유</t>
        </is>
      </c>
      <c r="AK189" s="41" t="inlineStr">
        <is>
          <t>핵심</t>
        </is>
      </c>
      <c r="AL189" s="41" t="inlineStr">
        <is>
          <t>SODA는 일본 한정판 커머스(스니커즈 리셀) 플랫폼 스니커덩크 운영사로 크림과 같은 사업(공시: '일본 한정판 커머스 플랫폼 SODA inc.'). NAVER(그룹 정점) 기준으로는 커머스 부문에 붙은 인접 영역이며, 2024Q1부터 NAVER 커머스 매출에 'SODA 편입 영향'으로 반영되고 2026Q1부터 C2C 부문으로 분리 공시.</t>
        </is>
      </c>
      <c r="AM189" s="41" t="inlineStr">
        <is>
          <t>228,119,442,693원 (크림 별도, 2022-12-31; 크림 2022 감사보고서 재무상태표. 자본총계 -275,232,213,484원)</t>
        </is>
      </c>
      <c r="AN189" s="41" t="inlineStr">
        <is>
          <t>33,899,043백만원 (NAVER 연결, 2022-12-31; NAVER 2022 사업보고서 요약재무정보)</t>
        </is>
      </c>
      <c r="AO189" s="41" t="inlineStr">
        <is>
          <t>계산: 6.91 (15,769,137,061원 ÷ 크림 2022말 별도 자산총계 228,119,442,693원)</t>
        </is>
      </c>
      <c r="AP189" s="41" t="inlineStr">
        <is>
          <t>2,198.59 (공시값. 분모 717,240,000원은 공시 주석상 '2022년 12월 말 개별 재무제표 자본금 기준'이며 크림의 실제 자본총계는 음수라 자기자본 대비 비율은 의미가 없음)</t>
        </is>
      </c>
      <c r="AQ189" s="41" t="inlineStr">
        <is>
          <t>계산: 36,217,116,462,000원(약 36.2조원) = NAVER 2023-12-18(이사회결의 직전 거래일) 종가 223,000원 × 발행주식 162,408,594주(2023-11-07 자기주식 1,640,491주 소각 후). 참고: 공시일 직전 거래일 2023-12-21 종가 216,500원 기준 35,161,460,601,000원</t>
        </is>
      </c>
      <c r="AR189" s="41" t="inlineStr">
        <is>
          <t>총자산은 크림 2022 감사보고서(DART 20230410000641) 별도 재무상태표, NAVER 총자산은 2022 사업보고서 요약재무. 자기자본대비 2,198.59%는 공시(DART 20231222000472) 값. 종가는 Yahoo Finance 035420.KS. 발행주식수는 NAVER 2023 사업보고서 주식의 총수(2023말 162,408,594주)와 2023-10-31 주식소각결정(소각예정일 2023-11-07)으로 확인.</t>
        </is>
      </c>
      <c r="AS189" s="41" t="inlineStr">
        <is>
          <t>KRX:035420</t>
        </is>
      </c>
      <c r="AT189" s="41" t="inlineStr">
        <is>
          <t>인수 주체 크림㈜와 중간 지배회사 스노우㈜가 비상장이므로 상장 지배회사 NAVER를 씀. 대상회사 SODA inc.는 비상장(일본)이라 대상 종목코드 없음. 거래액이 NAVER 시총의 0.04%여서 개별 반응은 작을 것으로 예상되며, 시장 정보로는 2023-10-04 경영통합 발표가 더 중요함.</t>
        </is>
      </c>
      <c r="AU189" s="41" t="inlineStr">
        <is>
          <t>2023-12-22 DART 공정위 공시(크림 '타법인 주식 및 출자증권 취득결정'). 사전 신호로 2023-10-04 크림 공시(N084)와 '크림-소다 경영 통합, 연결 자회사 편입' 보도(딜사이트)가 있었음.</t>
        </is>
      </c>
      <c r="AV189" s="41" t="inlineStr">
        <is>
          <t>2018-07: SODA 설립, 스니커덩크 운영; 2021-01: 시리즈A·B 누적 약 25억엔 조달 공표(시리즈B 약 22억엔, SoftBank Ventures Asia 리드); 2021-07: 크림이 SODA 신주 4,409주 35,576백만원 취득(N064), 크림 직접 13.57%·그룹 합산 33.93% 관계기업, SODA 시리즈C 약 62억엔·모노카부 인수; 2021-12: 시리즈D 제3자배정 증자(SoftBank Vision Fund 2, 평가액 약 380억엔; 기존 주주 도쿄통신그룹 2021-12-02 공지); 2021: SODA 매출 19,123백만원·순손실 42,432백만원(역년); 2022: 매출 45,540백만원·순손실 40,050백만원(역년), FY2022/5 매출 32,941백만원·순손실 55,202백만원; 2023-09-27: 크림 SODA 주식매매계약 9,752주 97,668백만원(N084); 2023-10-04: 크림-소다 경영통합·연결 자회사 편입 발표(2024 상반기 통합 목표, 일본 상장 추진 유지); 2023-12-19: 이 거래 SPA 체결, 같은 날 크림 이사회가 Altos Korea Opportunity Fund 6 대상 RCPS 499.99억원 발행 결의</t>
        </is>
      </c>
      <c r="AW189" s="41" t="inlineStr">
        <is>
          <t>2023-12-27~28: 대금 지급, N084 1차분 6,769주와 함께 지배력 획득; 2023-12: NAVER 연결 사업결합(선도계약 포함 64.85%, 잠정 영업권 200,270백만원), 크림 2023말 SODA 55.77% 종속기업 분류; 2024-03-28: N084 2차분 2,983주 취득 예정일; 2024-04-01: Yuta Uchiyama 크림 기타비상무이사 선임; 2024-05-03: NAVER 1Q24 커머스 매출에 'SODA 편입 영향' 반영; 2024: PPA 확정(무형자산 94,037백만원, 영업권 157,109백만원), SVA 소다 펀드 청산 절차 개시; 2024: SODA 매출 121,264백만원·순손실 5,704백만원; 2024-12: 크림 직접 49.85% + 펀드 15.11%; 2025-11-14: 크림, 펀드 보유 우선주 4,991주(JPY 3,989,560,841=37,665백만원) 취득 결의, 취득예정 2026-05-16(완료 여부 미확인); 2025: SODA 매출 190,393백만원(+57%)·순손실 5,857백만원, 크림 직접 49.92%; 2026Q1: NAVER 'C2C(크림 및 소다…)' 부문 신설, '일본 SODA의 빠른 성장'; 2026Q2: 'Soda 트레이딩 카드 거래 호황이 성장 견인'</t>
        </is>
      </c>
      <c r="AX189" s="41" t="inlineStr">
        <is>
          <t>확인 안 됨 (NAVER 연결: SODA CGU 영업권 2023말 200,270백만원(잠정)→PPA 확정 157,109백만원→2024말 161,209백만원→2025말 157,964백만원, 환율 수준 변동만 있음. NAVER의 2024년 영업권 손상 137,561백만원·2025년 411,965백만원은 CGU별 금액 미공시이나 SODA 잔액에는 손상 흔적 없음. 크림 별도: 2023~2025 감사보고서 종속·관계기업투자 변동표에서 SODA 손상 없음[2024 손상 10,215백만원은 팹·SHAKE HANDS])</t>
        </is>
      </c>
      <c r="AY189" s="41" t="inlineStr">
        <is>
          <t>NAVER 연결 SODA 영업권 환율 수준 변동만, 크림 별도 SODA 손상 없음</t>
        </is>
      </c>
      <c r="AZ189" s="41" t="inlineStr">
        <is>
          <t>역년 기준(크림 감사보고서 주석): 2021: 19,123백만원; 2022: 45,540백만원. 결산월(5월) 기준: FY2022/5: 32,941백만원(2023-12 공시, JPY1=9.1204원 환산); FY2023/5: 미확인</t>
        </is>
      </c>
      <c r="BA189" s="41" t="inlineStr">
        <is>
          <t>2023(인수 연도): 82,001백만원; 2024: 121,264백만원; 2025(최근): 190,393백만원 (역년, 크림 감사보고서 주석)</t>
        </is>
      </c>
      <c r="BB189" s="41" t="inlineStr">
        <is>
          <t>미확인 (영업이익 미공시). 당기순손익: 2021: -42,432백만원; 2022: -40,050백만원(역년, 크림 감사보고서 주석); FY2022/5: -55,202백만원(2023-12 공시)</t>
        </is>
      </c>
      <c r="BC189" s="41" t="inlineStr">
        <is>
          <t>미확인 (영업이익 미공시). 당기순손익: 2023: -7,943백만원; 2024: -5,704백만원; 2025: -5,857백만원 (역년, 크림 감사보고서 주석)</t>
        </is>
      </c>
      <c r="BD189" s="41" t="inlineStr">
        <is>
          <t>SODA inc.(일본 비상장, 결산월 5월) 단독 재무. 역년 값은 크림 별도 감사보고서 주석 '주요 종속기업 및 관계기업의 요약재무정보'(천원 단위, 2022~2025 각 연도 보고서)이며, 2025 매출 1,904억원이 언론 보도의 '2025년 매출'과 같아 1~12월 기준으로 판단(추정). FY2022/5 값은 크림 2023-12-22 공시 '발행회사의 요약 재무상황'(회사 제공 개별 재무제표, 원화 환산). 두 계열은 기간·환율이 달라 직접 비교하지 않음. 영업이익은 공개 자료 없음.</t>
        </is>
      </c>
      <c r="BE189" s="41" t="inlineStr">
        <is>
          <t>2024-05-03 NAVER 1Q24 실적발표 자료: '도착보장/브랜드솔루션 신규 매출 발생과 SODA 편입 영향으로 매출은 YoY 16.1% 성장', 'SODA편입효과 제외시 전체 매출 YoY 10.4%'; 2026-04-30 1Q26: '[C2C] ... 일본 SODA의 빠른 성장으로 전체 성장 견인'; 2026-08-07 2Q26: 'Soda 트레이딩 카드 거래 호황이 성장 견인'. 2023Q4 실적발표 자료 텍스트에는 SODA 언급 없음. 어닝콜 녹취는 확인하지 않음</t>
        </is>
      </c>
      <c r="BF189" s="40" t="inlineStr">
        <is>
          <t>완료</t>
        </is>
      </c>
      <c r="BG189" s="40" t="inlineStr">
        <is>
          <t>2026-10-26</t>
        </is>
      </c>
    </row>
    <row r="190" ht="72" customHeight="1">
      <c r="A190" s="40" t="inlineStr">
        <is>
          <t>N083</t>
        </is>
      </c>
      <c r="B190" s="40" t="inlineStr">
        <is>
          <t>Naver</t>
        </is>
      </c>
      <c r="C190" s="40" t="inlineStr">
        <is>
          <t>2024-01-22</t>
        </is>
      </c>
      <c r="D190" s="41" t="inlineStr">
        <is>
          <t>Needs Games Inc.</t>
        </is>
      </c>
      <c r="E190" s="40" t="n">
        <v>127</v>
      </c>
      <c r="F190" s="40" t="inlineStr">
        <is>
          <t>False</t>
        </is>
      </c>
      <c r="G190" s="40" t="n"/>
      <c r="H190" s="40" t="inlineStr">
        <is>
          <t>MA⑤</t>
        </is>
      </c>
      <c r="I190" s="40" t="inlineStr">
        <is>
          <t>MA⑤</t>
        </is>
      </c>
      <c r="J190" s="40" t="inlineStr">
        <is>
          <t>같음</t>
        </is>
      </c>
      <c r="K190" s="40" t="inlineStr">
        <is>
          <t>있음</t>
        </is>
      </c>
      <c r="L190" s="40" t="inlineStr">
        <is>
          <t>일치</t>
        </is>
      </c>
      <c r="M190" s="40" t="inlineStr">
        <is>
          <t>지분법 합작 계열</t>
        </is>
      </c>
      <c r="N190" s="40" t="inlineStr">
        <is>
          <t>Announced</t>
        </is>
      </c>
      <c r="O190" s="42" t="n">
        <v>4.48</v>
      </c>
      <c r="P190" s="41" t="inlineStr">
        <is>
          <t>MAXST Co., Ltd. (KOSDAQ:A377030)</t>
        </is>
      </c>
      <c r="Q190" s="41" t="inlineStr">
        <is>
          <t>LINE GAMES Corporation</t>
        </is>
      </c>
      <c r="R190" s="41" t="inlineStr">
        <is>
          <t>MAXST Co., Ltd. (KOSDAQ:A377030) agreed to acquire a 70.76% stake in Needs Games Inc. from LINE GAMES Corporation for KRW 6 billion on January 22, 2024.</t>
        </is>
      </c>
      <c r="S190" s="41" t="inlineStr">
        <is>
          <t>Gaming &amp; Sport</t>
        </is>
      </c>
      <c r="T190" s="41" t="inlineStr">
        <is>
          <t>Game Development / Operating</t>
        </is>
      </c>
      <c r="U190" s="41" t="inlineStr">
        <is>
          <t>MA-3 그룹의 지분 매각</t>
        </is>
      </c>
      <c r="V190" s="41" t="n"/>
      <c r="W190" s="41" t="inlineStr">
        <is>
          <t>MA⑤ 그룹의 지분 매각</t>
        </is>
      </c>
      <c r="X190" s="41" t="n"/>
      <c r="Y190" s="40" t="inlineStr">
        <is>
          <t>False</t>
        </is>
      </c>
      <c r="Z190" s="41" t="inlineStr">
        <is>
          <t>MA⑤ 그룹의 지분 매각</t>
        </is>
      </c>
      <c r="AA190" s="41" t="inlineStr">
        <is>
          <t>지분법 합작 계열 (거래일 2024-01은 LINE–Z홀딩스 경영통합 완료(2021-03-01) 뒤다. 매도자 라인게임즈㈜는 지배주주가 없는 비상장사로, 최대주주 LINE Corporation(219,232주, 35.66%; 라인게임즈 2024 감사보고서에 Z Intermediate Global Corporation으로 사명 변경 기재, LY 계열)은 라인게임즈 감사보고서에 '유의적인 영향력을 행사하는 기업'으로 적혀 있다(라인게임즈 2023 연결감사보고서; 맥스트 취득결정 공시의 상대방 최대주주도 LINE Corporation 35.66%). 그 위 A홀딩스는 NAVER가 지분법으로 처리하는 관계기업이다(NAVER 2021 사업보고서, 접수번호 20220304000687; N062 기록과 같은 판단). 공정거래법상으로는 기업집단 '네이버' 소속회사로 공시한다(2024-01-22 공시 '기업집단명 네이버'). 매수자 맥스트는 그룹 밖)</t>
        </is>
      </c>
      <c r="AB190" s="41" t="inlineStr">
        <is>
          <t>완료 (2024-02-05)</t>
        </is>
      </c>
      <c r="AC190" s="41" t="inlineStr">
        <is>
          <t>6,000,000,000원 (구주 72,927주 현금 취득, 주당 약 82,274원)</t>
        </is>
      </c>
      <c r="AD190" s="41" t="inlineStr">
        <is>
          <t>원자료와 일치 (계산: 6,000,000,000원 ÷ 1,333.21원/USD[2024-01-22, Yahoo Finance KRW=X] = USD 4.50백만, 원자료 4.48 대비 +0.5%)</t>
        </is>
      </c>
      <c r="AE190" s="41" t="inlineStr">
        <is>
          <t>2024-01-19</t>
        </is>
      </c>
      <c r="AF190" s="41" t="inlineStr">
        <is>
          <t>기준 분류 유지: 라인게임즈 계열(매도자 라인게임즈)이 연결 자회사 니즈게임즈 지분 전량을 그룹 밖 코스닥 상장사 맥스트에 판 거래다. 상태 변경: Announced → 완료(2024-02-05; 니즈게임즈 2023 감사보고서 보고기간 후 사건 '라인게임즈 주식회사의 보유 주식 72,927주가 2024년 2월 5일 주식회사 맥스트에 매각'). 지분율은 원자료 70.76% → 70.77%(맥스트 공시 72,927주/103,053주). 라인게임즈 공시의 '70.78'은 지분율이 아니라 자기자본대비(%) 값이며, IB토마토 기사의 '70.78%'는 이를 지분율로 옮긴 것으로 보인다</t>
        </is>
      </c>
      <c r="AG190" s="41" t="inlineStr">
        <is>
          <t>[관계] N081(2023-07~08, 니즈게임즈 균등 유상감자로 라인게임즈 보유 4,749주를 1,354,144,107원에 소각)과 같은 대상회사다. 유상감자로 니즈게임즈 자본총계가 -754,116천원(2023말)이 된 뒤 이 매각이 이뤄졌다. [매각 직전 지분 증가] 니즈게임즈 발행주식은 63,053주(2023-12-31)에서 103,053주(2024-01-22)로 40,000주 늘었고 라인게임즈 보유는 33,607주에서 72,927주로 늘었다. 라인게임즈 2024 별도감사보고서의 종속기업투자 '취득'에 니즈게임즈가 포함돼 있으나 신주 발행 방식·금액은 읽은 문서에 없다. [대가 평가] 계산: 맥스트 기준 식별가능 순자산 공정가치가 -312,552천원이라 대가 6,000,000천원 거의 전부가 영업권(6,221,193천원)이 됐고, 이 영업권의 31%(1,900백만원)를 1년 안에 손상했다. 맥스트는 2025년 니즈게임즈에 5,410백만원을 빌려주고(2025말 잔액 3,035백만원 중 1,517백만원 대손충당금) 2025-12-24 지분 전량을 4,000백만원에 팔았다 — 매수자 쪽에서 '승자의 저주'로 볼 수 있는 결과. 라인게임즈 쪽에서는 계산: 현금 회수 1,354백만원(2023 유상감자) + 6,000백만원(이번 매각) = 7,354백만원으로, 2021 추가 취득 현금 3,600백만원과 2019 최초 취득가(미확인)·2024-01 추가 취득분(미확인)과 비교해야 한다. [매도 배경] 라인게임즈 연결 자본총계가 2023말 -151,152,733천원(완전자본잠식)이었다(라인게임즈 2024 연결감사보고서 비교표시). [조사 한계] 매각 전 인수설 보도는 국문 검색 2회에서 찾지 못했다. 라인게임즈는 비상장이라 IR이 없다.</t>
        </is>
      </c>
      <c r="AH190" s="41" t="inlineStr">
        <is>
          <t>㈜맥스트 (MAXST Co., Ltd., 코스닥 377030, DART 01409095; 그룹 밖 매수자. AR·공간컴퓨팅 소프트웨어 회사. 2025-02 비트맥스㈜로 사명 변경)</t>
        </is>
      </c>
      <c r="AI190" s="41" t="inlineStr">
        <is>
          <t>"사업영역 확장 및 기존사업과의 시너지 확대" (맥스트 타법인주식및출자증권취득결정 공시 취득목적) / "투자금 회수를 통한 재무건전성 강화" (라인게임즈 타법인주식및출자증권처분결정 공시 처분목적)</t>
        </is>
      </c>
      <c r="AJ190" s="41" t="inlineStr">
        <is>
          <t>AR 플랫폼(AR SDK)·산업용 AR 솔루션·메타버스 플랫폼(MAXVERSE)·스마트 글래스 솔루션. 2023년(제14기) 연결 매출 1,766백만원 중 산업용 AR 솔루션 1,426백만원(80.8%), AR 플랫폼 179백만원(10.1%), 도서콘텐츠 플랫폼 155백만원(8.8%, 종속회사 북이오), 메타버스 플랫폼 6백만원(0.3%) (맥스트 2023 사업보고서 II. 주요 제품 및 서비스)</t>
        </is>
      </c>
      <c r="AK190" s="41" t="inlineStr">
        <is>
          <t>비핵심</t>
        </is>
      </c>
      <c r="AL190" s="41" t="inlineStr">
        <is>
          <t>맥스트는 인수 당시 게임 개발·서비스를 하지 않았고, 매출의 80%가 B2B 산업용 AR 솔루션이었다. 게임 엔진·실감형 콘텐츠 기술은 겹치지만 사업 모델(B2B 솔루션 대 퍼블리셔 정산형 게임 개발)과 고객이 다르고, 공시 목적도 '사업영역 확장'이다. 인수 후 맥스트는 '게임콘텐츠 부문'을 새 영업부문으로 두었다(맥스트 2024 사업보고서 부문정보). 그룹(라인게임즈·NAVER) 쪽에서는 게임 개발 자회사의 매각이라 사업 범위가 줄어든 거래다</t>
        </is>
      </c>
      <c r="AM190" s="41" t="inlineStr">
        <is>
          <t>66,914,355,361원 (맥스트 연결 '최근 사업연도말 자산총액', 2022-12-31 기준; 맥스트 취득결정 공시 2024-01-22)</t>
        </is>
      </c>
      <c r="AN190" s="41" t="inlineStr">
        <is>
          <t>acq_total_assets와 같음 (인수 주체 맥스트가 상장사 자신)</t>
        </is>
      </c>
      <c r="AO190" s="41" t="inlineStr">
        <is>
          <t>8.97 (맥스트 취득결정 공시 '취득가액/자산총액(%)')</t>
        </is>
      </c>
      <c r="AP190" s="41" t="inlineStr">
        <is>
          <t>15.79 (맥스트 취득결정 공시 '자기자본대비(%)'; 자기자본 37,989,913,659원, 2022년말 연결)</t>
        </is>
      </c>
      <c r="AQ190" s="41" t="inlineStr">
        <is>
          <t>계산: 약 152,149백만원 (발표 직전 거래일 2024-01-19 추정 실제 종가 약 7,774원 × 발행주식 19,570,882주[2023-12-31, 맥스트 2023 사업보고서 주식의 총수]). 종가는 Yahoo Finance 377030.KQ 수정종가 31,096.95원을 2026-04 75% 무상감자(4주→1주 병합, 비트맥스 감자결정 정정공시)에 맞춰 4로 나눈 값이라 추정치다(호가 단위 10원에 맞지 않아 수정 계수 오차 가능)</t>
        </is>
      </c>
      <c r="AR190" s="41" t="inlineStr">
        <is>
          <t>자산총액·자기자본·비율은 맥스트 2024-01-22 취득결정 공시 값(2022년말 연결). 시가총액은 Yahoo Finance 일별 수정종가와 맥스트 2023 사업보고서 발행주식수로 계산. 환율은 Yahoo Finance KRW=X 2024-01-22 종가</t>
        </is>
      </c>
      <c r="AS190" s="41" t="inlineStr">
        <is>
          <t>KOSDAQ:377030</t>
        </is>
      </c>
      <c r="AT190" s="41" t="inlineStr">
        <is>
          <t>인수 주체 맥스트(현 비트맥스) 상장 종목. 대상 니즈게임즈와 매도자 라인게임즈는 비상장이고, 라인게임즈를 지배하는 상장사가 없어 그룹 측 종목은 쓰기 어렵다(LY TSE:4689·NAVER KRX:035420는 지분법 계열의 더 위 단계이고 금액이 매우 작음). 참고 주가(Yahoo Finance 377030.KQ 수정종가): 2024-01-19 31,096.95 → 01-22 32,322.61(+3.94%) → 01-23 30,186.45(-6.61%). 2024-01 맥스트는 아이엘포유 인수(2023-12-28 공시)도 진행 중이라 사건 창이 겹친다</t>
        </is>
      </c>
      <c r="AU190" s="41" t="inlineStr">
        <is>
          <t>2024-01-22 (맥스트 코스닥 공시 '타법인주식및출자증권취득결정'과 라인게임즈 공정거래법 공시 '타법인주식및출자증권처분결정'이 같은 날 제출; 라인게임즈 이사회 2024-01-19, 맥스트 이사회 2024-01-22). 그 전 보도는 찾지 못함</t>
        </is>
      </c>
      <c r="AV190" s="41" t="inlineStr">
        <is>
          <t>2019-01: 니즈게임즈 설립; 2019: 라인게임즈와 '언디셈버' 퍼블리싱 계약, 라인게임즈 지분 31.35% 취득(관계기업); 2021-12-28: 라인게임즈 추가 취득으로 56.11%·종속기업 편입(이전대가 5,599,976천원, 영업권 2,505,033천원); 2022-01: 언디셈버 국내 출시, 2022-10 글로벌 출시; 2022: 영업수익 17,852,240천원·영업이익 7,713,777천원·당기순이익 7,375,862천원; 2023-06: 구인영 대표 퇴사 보도; 2023-08-05: 균등 유상감자 8,908주(N081), 라인게임즈 53.30% 유지; 2023: 영업수익 6,817,763천원·영업손실 1,361,963천원·당기순손실 835,391천원, 자본총계 -754,116천원; 2023-12-28: 맥스트, ㈜아이엘포유 100% 168억원 양수 결정(사업 다각화 병행); 2023-12-31: 라인게임즈 연결 자본총계 -151,152,733천원, 니즈게임즈를 매각예정자산집단으로 분류; 2024-01: 니즈게임즈 신주 40,000주 발행(103,053주), 라인게임즈 72,927주(70.77%)</t>
        </is>
      </c>
      <c r="AW190" s="41" t="inlineStr">
        <is>
          <t>2024-02-05: 매각 완료, 최대주주 맥스트(취득 순자산 공정가치 -312,552천원, 영업권 6,221,193천원); 2024: 맥스트 연결 영업권 1,900백만원 손상, 별도 종속기업투자 2,411백만원 손상, 게임콘텐츠 부문 매출 4,411,301천원·영업손실 1,031,298천원; 2024: 라인게임즈 별도 종속기업및관계기업투자주식처분이익 1,459,268천원(회사별 미구분); 2024-03·07·11: 언디셈버 시즌 4·5·6; 2024-12-31: 맥스트 지분 89.94%(종속기업 주식 추가 취득); 2025-02: 맥스트 최대주주가 메타플랫폼투자조합으로 바뀌고 비트맥스로 사명 변경, 가상자산 취득 목적 전환사채 발행; 2025: 신작 '모즈(Master of Zodiac)' 출시 계획(2024 사업보고서 손상검토 가정); 2025-06-30: 지분 99.18%, 상반기 매출 1,029,221천원·반기순손실 2,094,478천원; 2025: 비트맥스가 니즈게임즈에 5,410백만원 대여(기말 잔액 3,035백만원, 대손충당금 1,517백만원); 2025-12-24: 비트맥스가 니즈게임즈 3,672,927주 전량을 ㈜에이전트에이아이에 4,000,000,000원에 양도(외부평가 3,686~4,412백만원), 연결 제외</t>
        </is>
      </c>
      <c r="AX190" s="41" t="inlineStr">
        <is>
          <t>있음 (2024, 매수자 맥스트 연결 영업권 손상 계산: 1,900,363천원 = 사업결합 영업권 6,221,193천원 − 2024말 니즈게임즈 현금창출단위 영업권 장부가 4,320,829,939원; 2024 연결 영업권손상차손 합계 6,111,777,153원 = 니즈게임즈 1,900,363천원 + 아이엘포유 2,738,745천원[9,290,905천원 − 6,552,159,738원] + 북이오 1,472,669천원으로 대사됨; 별도 종속기업투자 손상 2,411백만원[경영진단 '니즈게임즈의 종속기업투자 손상검토 수행 결과 ... 2,411백만원의 손상차손을 기타비용으로 인식']; 맥스트 2024 사업보고서 접수 20250317000727). 매도자 라인게임즈 쪽 니즈게임즈 영업권(2,505,033천원)의 손상은 2022·2023 연결감사보고서에서 따로 공시되지 않음</t>
        </is>
      </c>
      <c r="AY190" s="41" t="inlineStr">
        <is>
          <t>수집·검토 기록에 인수 뒤 손상이 적혀 있음</t>
        </is>
      </c>
      <c r="AZ190" s="41" t="inlineStr">
        <is>
          <t>2022: 17,852,240,387원 (별도, 감사받지 아니한 전기 비교수치); 2023: 6,817,762,506원 (별도, 감사 적정)</t>
        </is>
      </c>
      <c r="BA190" s="41" t="inlineStr">
        <is>
          <t>2024: 4,925백만원 (별도, 미감사; 맥스트 연결 편입 후 2024-02-05~12-31 게임콘텐츠 부문 4,411,300,911원); 2025: 1,720,542,319원 (비트맥스 연결 게임콘텐츠 부문, 2025-01-01~2025-12-24 지배력 상실까지; 별도 연간은 매각으로 미공시, 상반기 별도 1,029,221천원)</t>
        </is>
      </c>
      <c r="BB190" s="41" t="inlineStr">
        <is>
          <t>2022: 7,713,776,516원 (별도, 감사받지 아니한 전기 비교수치); 2023: -1,361,962,739원 (별도, 감사 적정)</t>
        </is>
      </c>
      <c r="BC190" s="41" t="inlineStr">
        <is>
          <t>2024: 영업손실 1,031,298,111원 (맥스트 연결 게임콘텐츠 부문, 2024-02-05~12-31; 별도 영업손익은 미확인, 별도 당기순손실 969백만원); 2025: 영업손실 4,938,681,519원 (비트맥스 연결 게임콘텐츠 부문, 2025-01-01~2025-12-24; 부문 당기순손실 5,475,388,333원; 상반기 별도 반기순손실 2,094,478천원)</t>
        </is>
      </c>
      <c r="BD190" s="41" t="inlineStr">
        <is>
          <t>니즈게임즈 별도, K-IFRS, 12월 결산. 2022·2023은 니즈게임즈 2023 감사보고서(삼덕회계법인, 접수 20240403002703; 2023은 감사 적정, 2022 전기 비교수치는 '감사받지 아니한 재무제표'로 표시되고 비트맥스 양도결정 공시에도 2022 감사의견 '-'). 2024 매출·순손실은 비트맥스 양도결정 공시(2025-12-24, 접수 20251224000655) 발행회사 요약 재무상황(별도, 감사의견 '-'). 2024 부문 실적은 맥스트 2024 사업보고서(접수 20250317000727) 영업부문 주석(사업결합 2024-02-05 이후분, 게임콘텐츠 부문=니즈게임즈; 비트맥스 2025 사업보고서 종속기업 요약재무의 니즈게임즈 전기 매출 4,411,301천원과 같음). 2025 부문 실적은 비트맥스 2025 사업보고서(접수 20260316001419) 영업부문 주석(게임콘텐츠 부문, 2025-12-24 지배력 상실까지; 같은 해 신규 연결된 GameClub Inc[필리핀, 매출 0, 당기순손실 139,863천원]의 부문 배정은 주석에 없어 영업손실에 섞였을 수 있음). 2025 상반기 별도는 비트맥스 2025 반기보고서(접수 20250814002686) 종속기업 요약재무. 2025 별도 연간은 매각으로 공시되지 않음</t>
        </is>
      </c>
      <c r="BE190" s="41" t="inlineStr">
        <is>
          <t>2025-03-17, 맥스트(비트맥스) 2024 사업보고서 경영진단: "2024년 아이엘포유, 니즈게임즈의 신규 연결대상 편입으로 연결 매출이 증가하였습니다."; 같은 보고서 손상검토: 언디셈버는 "라이프사이클이 장기"라 매출이 지속된다고 가정했으나 1,900백만원 손상 인식; 2024-02-23 맥스트 IR(Korea SME's Scaleup Day) 공시의 주요내용은 '공간컴퓨팅 관련 기술 및 사업소개'로 게임 사업은 명시되지 않음(IR 자료 본문은 열지 않음). 어닝콜 녹취는 확인 안 됨</t>
        </is>
      </c>
      <c r="BF190" s="40" t="inlineStr">
        <is>
          <t>완료</t>
        </is>
      </c>
      <c r="BG190" s="40" t="inlineStr">
        <is>
          <t>2026-10-26</t>
        </is>
      </c>
    </row>
    <row r="191" ht="72" customHeight="1">
      <c r="A191" s="40" t="inlineStr">
        <is>
          <t>N084</t>
        </is>
      </c>
      <c r="B191" s="40" t="inlineStr">
        <is>
          <t>Naver</t>
        </is>
      </c>
      <c r="C191" s="40" t="inlineStr">
        <is>
          <t>2024-03-19</t>
        </is>
      </c>
      <c r="D191" s="41" t="inlineStr">
        <is>
          <t>SODA inc.</t>
        </is>
      </c>
      <c r="E191" s="40" t="n">
        <v>36</v>
      </c>
      <c r="F191" s="40" t="inlineStr">
        <is>
          <t>True</t>
        </is>
      </c>
      <c r="G191" s="40" t="n"/>
      <c r="H191" s="40" t="inlineStr">
        <is>
          <t>MA③</t>
        </is>
      </c>
      <c r="I191" s="40" t="inlineStr">
        <is>
          <t>MA②</t>
        </is>
      </c>
      <c r="J191" s="40" t="inlineStr">
        <is>
          <t>변경</t>
        </is>
      </c>
      <c r="K191" s="40" t="inlineStr">
        <is>
          <t>없음 (확인)</t>
        </is>
      </c>
      <c r="L191" s="40" t="inlineStr">
        <is>
          <t>일치</t>
        </is>
      </c>
      <c r="M191" s="40" t="inlineStr">
        <is>
          <t>편입 후</t>
        </is>
      </c>
      <c r="N191" s="40" t="inlineStr">
        <is>
          <t>Closed</t>
        </is>
      </c>
      <c r="O191" s="42" t="n">
        <v>73.01000000000001</v>
      </c>
      <c r="P191" s="41" t="inlineStr">
        <is>
          <t>Kream Corporation</t>
        </is>
      </c>
      <c r="Q191" s="41" t="inlineStr">
        <is>
          <t>-</t>
        </is>
      </c>
      <c r="R191" s="41" t="inlineStr">
        <is>
          <t>Kream Corporation agreed to acquire 29.67% stake in SODA inc. for KRW 97.7 billion on September 27, 2023. Prior to the transaction, Kream Corporation held 43.1%. The transaction is expected to close on March 28, 2024.</t>
        </is>
      </c>
      <c r="S191" s="41" t="inlineStr">
        <is>
          <t>Communication &amp; Visual Effects Services</t>
        </is>
      </c>
      <c r="T191" s="41" t="inlineStr">
        <is>
          <t>Visual Communication Apps</t>
        </is>
      </c>
      <c r="U191" s="41" t="inlineStr">
        <is>
          <t>MA-1 그룹이 매수자</t>
        </is>
      </c>
      <c r="V191" s="41" t="inlineStr">
        <is>
          <t>소수지분(&lt;50%)</t>
        </is>
      </c>
      <c r="W191" s="41" t="inlineStr">
        <is>
          <t>MA③ 소수지분 매입</t>
        </is>
      </c>
      <c r="X191" s="41" t="n"/>
      <c r="Y191" s="40" t="inlineStr">
        <is>
          <t>False</t>
        </is>
      </c>
      <c r="Z191" s="41" t="inlineStr">
        <is>
          <t>MA② 기존 지분 확대</t>
        </is>
      </c>
      <c r="AA191" s="41" t="inlineStr">
        <is>
          <t>편입 후 (매수자 크림㈜는 NAVER→스노우㈜→크림 구조의 NAVER 연결 종속회사. 크림 감사보고서 특수관계자 주석에 최상위 지배기업 네이버㈜, 지배기업 스노우㈜로 기재. 대상 SODA는 2023-12 NAVER 연결 편입)</t>
        </is>
      </c>
      <c r="AB191" s="41" t="inlineStr">
        <is>
          <t>완료 (1차 2023-12-27 6,769주, 2차 2024-03-28 2,983주. 2차 이행은 크림 2024년 감사보고서에서 SODA 직접 지분율이 40.59%(2023말)→49.85%(2024말)로 늘어난 것으로 확인)</t>
        </is>
      </c>
      <c r="AC191" s="41" t="inlineStr">
        <is>
          <t>97,667,665,598원 (9,752주. 공시상 원화 환산액이며 적용환율은 JPY=8.9621원(2023-09-26), USD=1,323.70원(2023-09-20)로 JPY·USD 혼합 지급으로 보임)</t>
        </is>
      </c>
      <c r="AD191" s="41" t="inlineStr">
        <is>
          <t>원자료와 일치 (97,667,665,598원 ÷ 1,323.70원/USD(공시 적용 USD 환율, 2023-09-20) = 약 USD 73.78백만, 원자료 73.01 대비 +1.1%)</t>
        </is>
      </c>
      <c r="AE191" s="41" t="inlineStr">
        <is>
          <t>2023-09-27</t>
        </is>
      </c>
      <c r="AF191" s="41" t="inlineStr">
        <is>
          <t>분류 수정: MA③ 소수지분 매입 → MA② 기존 지분 확대, 단계적 경영권 인수. 근거: (1) 거래 직전 크림은 SODA 4,409주(13.57%)를 관계기업(지분법)으로 보유(크림 2022 감사보고서 주석 14, 관계기업 SODA 13.57%, 장부 36,309,422천원)했고, 크림의 98.10% 종속기업 에스브이에이소다사모투자 합자회사도 SODA 지분(2024말 15.09%)을 보유했다. (2) 이 거래로 크림 직접 지분은 43.1%(14,161/32,868주)로 50% 미만이지만, NAVER 2023 사업보고서 사업결합 주석은 '2023년 12월 ... SODA inc.의 의결권 있는 주식 64.85%(선도계약 포함)를 인수'로 지배력 획득을 기재했고(2차 트랜치 2,983주를 선도계약으로 반영), 크림 2023 감사보고서는 SODA를 '추가 지분 취득으로 지배력을 획득하여 관계기업에서 종속기업으로 분류'했다. 따라서 그룹 기준 이 거래가 경영권 획득의 핵심 단계다. 원자료 설명란 오류: 'Prior to the transaction, Kream Corporation held 43.1%'는 틀리고 43.1%는 거래 후 직접 지분율(정정공시 20240319000378)이다. 거래 전 직접 지분은 4,409주(13.57%, 발행주식 32,489주 기준). 원자료 날짜 2024-03-19는 정정공시일이고 최초 결의·공시는 2023-09-27·2023-10-04다. 금액은 원자료와 일치.</t>
        </is>
      </c>
      <c r="AG191" s="41" t="inlineStr">
        <is>
          <t>N064(2021-07 크림의 SODA 최초 투자)·N082(2023-12-19 결의 2,163주 15,769,137,061원 추가 취득, 2023-12-27·28 이행)와 같은 단계적 인수의 연속이다. NAVER는 N084 1차분·N082·선도계약(N084 2차분)을 묶어 2023-12 하나의 사업결합으로 처리했다(이전대가 210,027,413천원, 영업권 확정 157,108,688천원). 엄밀히 50% 초과 시점은 N082 이행(2023-12-28) 직후이며 N084 2차분은 선도계약으로 지배력 판단에 포함됐다. 둘을 따로 세면 경영권 인수가 이중 집계될 수 있으니 분석 시 N082와 묶을지 정해야 한다. 공시의 '자기자본대비 13,617.15%'는 분모 717,240,000원이 크림 자본금(2022 재무상태표 자본금 717,240,000원)이라 의미 없는 값이다. 크림 2022말 자본총계는 -275,232,213,484원(상환전환우선주 부채 분류로 자본잠식)이라 자기자본 대비 비율은 계산할 수 없다. 매도자는 공시·보도 어디에도 이름이 없어 확인 못 했다(FASHIONSNAP은 '既存株主であったKREAMが…追加取得'만 기재). 거래 단가 약 10,015,142원/주로 계산한 SODA 전체 가치는 약 3,292억원인데, FASHIONSNAP 보도는 'KREAMが530億円の評価額でSODA株式を追加取得'이라고만 적어(주식 종류·기준 미기재) 공시 단가 기준 가치와 차이가 있다(원인 미확인). 지분율 표기 차이: 크림 2023 감사보고서는 SODA 2023말 지분율을 55.77%(에스브이에이소다사모투자 보유분 포함으로 보임)로, 크림 2024 감사보고서는 같은 시점 전기말을 40.59%(직접 지분)로 적었다. 후속: 2025-11-14 크림 이사회가 SVA Soda Private Equity Fund로부터 SODA 우선주 4,991주를 JPY 3,989,560,841(37,665,443,900원)에 사기로 결정했다(취득예정 2026-05-16, 이행 여부 미확인). SODA 영업이익은 공시·주석·보도에서 찾지 못했다(크림 감사보고서 주석에는 매출·당기순이익만 있음, 일본어 검색도 해 봄).</t>
        </is>
      </c>
      <c r="AH191" s="41" t="inlineStr">
        <is>
          <t>크림㈜ (KREAM, 비상장. NAVER 연결 종속회사로 스노우㈜의 자회사, NAVER 손자회사)</t>
        </is>
      </c>
      <c r="AI191" s="41" t="inlineStr">
        <is>
          <t>"해외 사업 역량 강화 목적" (공정위 공시 타법인주식및출자증권취득결정, 취득목적) / "당사의 해외 역량을 강화함으로써 통신판매중개 사업자로서의 역량을 강화하고자 합니다" (같은 공시, 기타 투자판단 참고사항) / "APAC最大のファッションマーケットプレイスの実現を目指す" (FASHIONSNAP 2023-10-04 보도)</t>
        </is>
      </c>
      <c r="AJ191" s="41" t="inlineStr">
        <is>
          <t>한정판 스니커즈 등 리셀 C2C 중개 앱 'KREAM' 개발·운영(통신판매중개). 2021-01-01 스노우㈜의 스니커즈 거래 플랫폼 사업부문을 물적분할해 설립(크림 감사보고서 주석 1). 2022 영업수익 45,958,158,464원, 영업손실 86,060,851,519원(별도)</t>
        </is>
      </c>
      <c r="AK191" s="41" t="inlineStr">
        <is>
          <t>핵심</t>
        </is>
      </c>
      <c r="AL191" s="41" t="inlineStr">
        <is>
          <t>SODA는 일본 최대 한정판 거래 플랫폼 스니커덩크(SNKRDUNK)를 운영해 크림의 주력인 한정판 리셀 중개와 같은 사업을 일본에서 한다(공시 주요사업 '전자상거래업', NAVER 주석 '일본 지역 한정판 커머스 플랫폼'). 그룹 정점 NAVER 기준으로는 커머스 부문 안의 글로벌 C2C 포트폴리오(Poshmark 2023-01 인수 등) 확장이므로 인접~핵심 영역이다.</t>
        </is>
      </c>
      <c r="AM191" s="41" t="inlineStr">
        <is>
          <t>228,119,442,693원 (크림㈜ 2022-12-31 별도 재무상태표 자산총계, 감사보고서 20230410000641)</t>
        </is>
      </c>
      <c r="AN191" s="41" t="inlineStr">
        <is>
          <t>33,899,043백만원 (NAVER 2022-12-31 연결 자산총계, 2022 사업보고서 요약재무정보 20230314001049)</t>
        </is>
      </c>
      <c r="AO191" s="41" t="inlineStr">
        <is>
          <t>계산: 42.81 (97,667,665,598원 ÷ 크림 2022말 자산총계 228,119,442,693원). NAVER 연결 자산총계 대비는 0.29%</t>
        </is>
      </c>
      <c r="AP191" s="41" t="inlineStr">
        <is>
          <t>13,617.15 (공시 기재값이나 분모 717,240,000원은 크림 자본금이라 무의미). 계산 불가: 크림 2022말 자본총계 -275,232,213,484원(자본잠식). NAVER 2022말 연결 자본총계 23,450,323백만원 대비 계산: 0.42</t>
        </is>
      </c>
      <c r="AQ191" s="41" t="inlineStr">
        <is>
          <t>계산: 32,973,866,085,000원 (NAVER 2023-09-26 종가 201,000원 × 발행주식총수 164,049,085주(2023 반기보고서). 크림 비상장이라 상장 지배회사 NAVER 기준)</t>
        </is>
      </c>
      <c r="AR191" s="41" t="inlineStr">
        <is>
          <t>인수 주체 총자산·자본은 직전 회계연도말(2022-12-31) 크림 별도 감사보고서, 정점 총자산은 NAVER 2022 연결. 시가총액은 이사회 결의일(2023-09-27) 직전 거래일 2023-09-26 종가(Yahoo Finance 035420.KS, 2018년 액면분할 이후로 분할 조정 없음)와 2023-06-30 기준 발행주식총수. 공시는 공정위 공시라 총자산대비 비율이 없다.</t>
        </is>
      </c>
      <c r="AS191" s="41" t="inlineStr">
        <is>
          <t>KRX:035420</t>
        </is>
      </c>
      <c r="AT191" s="41" t="inlineStr">
        <is>
          <t>인수 주체 크림㈜는 비상장이고 상장 지배회사는 NAVER(중간 지배회사 스노우㈜도 비상장). 대상회사 SODA inc.는 비상장(일본 별도 상장 추진 계획만 보도)이라 대상 종목코드 없음.</t>
        </is>
      </c>
      <c r="AU191" s="41" t="inlineStr">
        <is>
          <t>2023-10-04 DART 공정위 공시 '타법인 주식 및 출자증권 취득결정'(크림, 20231004000004)과 같은 날 보도(이투데이 16:18, 딜사이트 17:27, FASHIONSNAP). 공식 발표 전 인수설 보도는 찾지 못함</t>
        </is>
      </c>
      <c r="AV191" s="41" t="inlineStr">
        <is>
          <t>2018: SODA가 한정판 거래 플랫폼 스니커덩크 출시(이투데이 2023-10-04 보도); 2021-01: 크림㈜ 스노우에서 물적분할 설립; 2021-07: 크림이 SODA에 첫 투자(NAVER 보도자료 2021-10-14 '지난 7월 300억 원 규모를 투자', 원자료 N064는 18.57%·JPY 3.5 billion) 및 같은 달 SODA가 2위 업체 모노카부 인수; FY19/20→FY21/22(5월 결산): SODA 매출 6.5억→84.6억→323.7억원, 당기순손실 -2억→-256억→-542억원(원화 환산, 크림 공시); 2022-12: 크림 직접 지분 13.57%를 관계기업으로 보유(장부 363억원), 98.10% 종속기업 에스브이에이소다사모투자 합자회사도 SODA 지분 보유; 2023-01: NAVER가 Poshmark 인수로 글로벌 C2C 확장; 2023-09-05: 크림이 검수·물류 회사 페이머스스튜디오 지분 취득 결정(2023-12 100% 편입); 2023-09-27: 크림 이사회가 SODA 9,752주 매매계약 체결 결의</t>
        </is>
      </c>
      <c r="AW191" s="41" t="inlineStr">
        <is>
          <t>2023-10-04: 공시·발표(연결자회사 편입, 기존 경영진 유지, 일본 별도 상장 추진, 우치야마 유타 대표 크림 이사 합류 예정); 2023-12-19: 2,163주 추가 매입 결의(N082, 2023-12-27·28 이행); 2023-12-27: 1차분 6,769주 취득; 2023-12: NAVER가 SODA 64.85%(선도계약 포함)로 연결 편입, 잠정 영업권 200,269,810천원; 2024-03-19: 정정공시(발행주식 32,868주, 취득 후 지분 43.1%, 2차 취득일 2024-03-28); 2024-03-28: 2차분 2,983주 취득(크림 직접 지분 2024말 49.85%); 2024-04-01: Yuta Uchiyama 크림 사내 이사 선임(2024-04-09 등기); 2024-05-03: NAVER 1Q24 실적발표에서 SODA 편입으로 커머스 매출 증가 언급; 2024: 취득원가 배분 확정, 영업권 157,108,688천원으로 조정, 에스브이에이소다사모투자 청산 절차 진행(출자금 일부 4,044,592천원 회수); 2025: SODA 자사주 소각으로 크림 직접 지분 49.92%, 그룹 지분 65.02%(2025말); 2025-11-14: 크림이 SVA Soda Private Equity Fund로부터 SODA 우선주 4,991주를 37,665,443,900원(JPY 3,989,560,841)에 취득하기로 결의(예정일 2026-05-16, 이행 미확인); 2026-04-30·2026-08-07: NAVER 실적발표에서 SODA 고성장·트레이딩 카드 거래 호황 언급</t>
        </is>
      </c>
      <c r="AX191" s="41" t="inlineStr">
        <is>
          <t>확인 안 됨 (NAVER 연결 영업권 현금창출단위 SODA inc.: 2023말 200,269,810천원 → 2024말 161,209,152천원 → 2025말 157,964,243천원으로 감소는 PPA 확정 조정과 환율 변동이며 SODA 손상 기재는 찾지 못함, NAVER 2023~2025 사업보고서 무형자산 주석. 크림 별도 SODA 투자주식 장부 101,402,812천원(2023말) → 152,227,872천원(2024말·2025말)으로 손상 없음, 2024 손상은 팹·SHAKE HANDS만 해당)</t>
        </is>
      </c>
      <c r="AY191" s="41" t="inlineStr">
        <is>
          <t>NAVER 연결 SODA 영업권 감소는 PPA 확정·환율, 크림 별도 SODA 투자주식 손상 없음</t>
        </is>
      </c>
      <c r="AZ191" s="41" t="inlineStr">
        <is>
          <t>FY20/21(2021-05 결산): 8,455백만원; FY21/22(2022-05 결산): 32,370백만원 (원화 환산, JPY=8.9621원). 참고(크림 감사보고서 관계기업 요약재무정보, 기간 미기재): 2021: 19,123,022천원; 2022: 45,539,700천원</t>
        </is>
      </c>
      <c r="BA191" s="41" t="inlineStr">
        <is>
          <t>2023: 82,000,608천원; 2024: 121,263,666천원; 2025: 190,393,066천원</t>
        </is>
      </c>
      <c r="BB191" s="41" t="inlineStr">
        <is>
          <t>미확인 (영업이익 공시 없음). 당기순이익: FY20/21 -25,558백만원; FY21/22 -54,244백만원; 2021(크림 주석) -42,431,522천원; 2022(크림 주석) -40,049,823천원</t>
        </is>
      </c>
      <c r="BC191" s="41" t="inlineStr">
        <is>
          <t>미확인 (영업이익 공시 없음). 당기순이익: 2023 -7,943,098천원; 2024 -5,703,962천원; 2025 -5,857,109천원</t>
        </is>
      </c>
      <c r="BD191" s="41" t="inlineStr">
        <is>
          <t>인수 전: 크림 공시(20231004000004) '발행회사의 요약 재무상황'에 회사가 제공한 SODA 개별 재무제표(FY19/20~FY21/22. 공시는 결산월을 적지 않았고, 5월 결산은 크림 2023~2025 감사보고서와 NAVER 2024 사업보고서의 SODA 결산월 '5월' 기재에 근거)를 JPY=8.9621원(2023-09-26)으로 환산한 값(백만원). 2022 참고치와 인수 후 값은 크림 별도 감사보고서 주석 '주요 종속기업 및 관계기업의 요약재무정보'(천원)이며 SODA 결산월(5월)과 크림 회계연도 중 어느 기간 기준인지 주석에 없다. 영업이익은 어느 문서에도 없어 매출·당기순이익만 적었다. 결산월 표기가 문서마다 다르다: 크림 2021·2022 감사보고서는 SODA 결산월을 '12월', 크림 2023~2025 감사보고서와 NAVER 2024 사업보고서는 '5월', NAVER 2025 사업보고서 연결대상 종속기업 표는 SODA Inc. 결산월을 '12월'로 적어 2025년 중 결산월 변경 가능성이 있다(2025 값의 기간 미확인). 2021 참고치(크림 2021 감사보고서 주석)는 크림이 2021-07 처음 투자한 해의 값이라 연간 전체인지 투자 이후 기간인지 주석에 없다.</t>
        </is>
      </c>
      <c r="BE191" s="41" t="inlineStr">
        <is>
          <t>2024-05-03 NAVER 2024년 1분기 실적발표 PDF: 커머스 '도착보장/브랜드솔루션 신규 매출 발생과 SODA 편입 영향으로 매출은 YoY 16.1% 성장', 'SODA편입효과 제외시 전체 매출 YoY 10.4%'; 2024-08-09 NAVER 2024년 2분기 실적발표: 부문 손익 표를 '크림/어뮤즈/포시마크/SODA 제외'로 따로 표기; 2026-04-30 NAVER 2026년 1분기 실적발표: '[C2C] ... 일본 SODA 의 빠른 성장으로 전체 성장 견인'; 2026-08-07 NAVER 2026년 2분기 실적발표: 'Soda 트레이딩 카드 거래 호황이 성장 견인'. 어닝콜 녹취는 보지 못했고 IR PDF 문구다.</t>
        </is>
      </c>
      <c r="BF191" s="40" t="inlineStr">
        <is>
          <t>완료</t>
        </is>
      </c>
      <c r="BG191" s="40" t="inlineStr">
        <is>
          <t>2026-10-26</t>
        </is>
      </c>
    </row>
  </sheetData>
  <autoFilter ref="A3:BG191"/>
  <mergeCells count="12">
    <mergeCell ref="H1:M1"/>
    <mergeCell ref="A1:G1"/>
    <mergeCell ref="AZ1:BE1"/>
    <mergeCell ref="S1:T1"/>
    <mergeCell ref="AS1:AU1"/>
    <mergeCell ref="Z1:AG1"/>
    <mergeCell ref="AH1:AL1"/>
    <mergeCell ref="AV1:AY1"/>
    <mergeCell ref="U1:Y1"/>
    <mergeCell ref="AM1:AR1"/>
    <mergeCell ref="BF1:BG1"/>
    <mergeCell ref="N1:R1"/>
  </mergeCells>
  <conditionalFormatting sqref="K4:K191">
    <cfRule type="expression" priority="1" dxfId="0">
      <formula>$K4="있음"</formula>
    </cfRule>
    <cfRule type="expression" priority="2" dxfId="1">
      <formula>$K4="없음 (확인)"</formula>
    </cfRule>
    <cfRule type="expression" priority="3" dxfId="2">
      <formula>OR($K4="식별 불가",$K4="미확인")</formula>
    </cfRule>
  </conditionalFormatting>
  <conditionalFormatting sqref="I4:I191">
    <cfRule type="expression" priority="4" dxfId="3">
      <formula>$J4="변경"</formula>
    </cfRule>
  </conditionalFormatting>
  <conditionalFormatting sqref="J4:J191">
    <cfRule type="expression" priority="5" dxfId="3">
      <formula>$J4="변경"</formula>
    </cfRule>
  </conditionalFormatting>
  <conditionalFormatting sqref="L4:L191">
    <cfRule type="expression" priority="6" dxfId="0">
      <formula>$L4="불일치"</formula>
    </cfRule>
  </conditionalFormatting>
  <conditionalFormatting sqref="BF4:BF191">
    <cfRule type="expression" priority="7" dxfId="1">
      <formula>$BF4="완료"</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8" customWidth="1" min="3" max="3"/>
    <col width="12" customWidth="1" min="4" max="4"/>
    <col width="16" customWidth="1" min="5" max="5"/>
    <col width="70" customWidth="1" min="6" max="6"/>
    <col width="16" customWidth="1" min="7" max="7"/>
    <col width="12" customWidth="1" min="8" max="8"/>
    <col width="18" customWidth="1" min="9" max="9"/>
    <col width="45" customWidth="1" min="10" max="10"/>
    <col width="30" customWidth="1" min="11" max="11"/>
  </cols>
  <sheetData>
    <row r="1">
      <c r="A1" s="38" t="inlineStr">
        <is>
          <t>거래</t>
        </is>
      </c>
      <c r="B1" s="38" t="inlineStr">
        <is>
          <t>대상회사</t>
        </is>
      </c>
      <c r="C1" s="38" t="inlineStr">
        <is>
          <t>시점</t>
        </is>
      </c>
      <c r="D1" s="38" t="inlineStr">
        <is>
          <t>사건 날짜</t>
        </is>
      </c>
      <c r="E1" s="38" t="inlineStr">
        <is>
          <t>사건 종류</t>
        </is>
      </c>
      <c r="F1" s="38" t="inlineStr">
        <is>
          <t>내용</t>
        </is>
      </c>
      <c r="G1" s="38" t="inlineStr">
        <is>
          <t>문서 종류</t>
        </is>
      </c>
      <c r="H1" s="38" t="inlineStr">
        <is>
          <t>문서 날짜</t>
        </is>
      </c>
      <c r="I1" s="38" t="inlineStr">
        <is>
          <t>문서 번호</t>
        </is>
      </c>
      <c r="J1" s="38" t="inlineStr">
        <is>
          <t>URL</t>
        </is>
      </c>
      <c r="K1" s="38" t="inlineStr">
        <is>
          <t>뒷받침하는 열</t>
        </is>
      </c>
    </row>
    <row r="2" ht="45" customHeight="1">
      <c r="A2" s="40" t="inlineStr">
        <is>
          <t>C001</t>
        </is>
      </c>
      <c r="B2" s="41" t="inlineStr">
        <is>
          <t>CJ Entertainment Inc.</t>
        </is>
      </c>
      <c r="C2" s="40" t="inlineStr">
        <is>
          <t>발표</t>
        </is>
      </c>
      <c r="D2" s="40" t="inlineStr">
        <is>
          <t>2006-01-09</t>
        </is>
      </c>
      <c r="E2" s="41" t="inlineStr">
        <is>
          <t>발표</t>
        </is>
      </c>
      <c r="F2" s="41" t="inlineStr">
        <is>
          <t>CJ㈜ 회사합병결정: 'CJ엔터테인먼트㈜를 물적분할을 통해 존속회사(지주회사)와 신설회사(사업회사)로 분할한 후 CJ㈜는 존속하는 회사(지주회사)를 흡수합병'. 합병비율 1:0.1782004(합병가액 CJ㈜ 125,039원, CJ엔터 22,282원), 합병신주 3,176,905주, 상대회사 2005년 3분기 자산총계 264,025백만원, 합병기일 2006-04-10.</t>
        </is>
      </c>
      <c r="G2" s="41" t="inlineStr">
        <is>
          <t>DART 주요사항보고서</t>
        </is>
      </c>
      <c r="H2" s="40" t="inlineStr">
        <is>
          <t>2006-01-09</t>
        </is>
      </c>
      <c r="I2" s="40" t="inlineStr">
        <is>
          <t>20060109000243</t>
        </is>
      </c>
      <c r="J2" s="43" t="inlineStr">
        <is>
          <t>https://dart.fss.or.kr/dsaf001/main.do?rcpNo=20060109000243</t>
        </is>
      </c>
      <c r="K2" s="41" t="inlineStr">
        <is>
          <t>announce_date_chk,value_chk_local,chk_note,purpose_quote</t>
        </is>
      </c>
    </row>
    <row r="3" ht="45" customHeight="1">
      <c r="A3" s="40" t="inlineStr">
        <is>
          <t>C001</t>
        </is>
      </c>
      <c r="B3" s="41" t="inlineStr">
        <is>
          <t>CJ Entertainment Inc.</t>
        </is>
      </c>
      <c r="C3" s="40" t="inlineStr">
        <is>
          <t>발표</t>
        </is>
      </c>
      <c r="D3" s="40" t="inlineStr">
        <is>
          <t>2006-01-09</t>
        </is>
      </c>
      <c r="E3" s="41" t="inlineStr">
        <is>
          <t>발표</t>
        </is>
      </c>
      <c r="F3" s="41" t="inlineStr">
        <is>
          <t>CJ엔터테인먼트 회사합병결정: 같은 목적·비율. 합병상대 CJ(주) 주요사업 '당분유제조', 회사와의 관계 '지배회사', 2005년 3분기 자산총계 2,759,575백만원. 주식매수청구 행사가 21,586원.</t>
        </is>
      </c>
      <c r="G3" s="41" t="inlineStr">
        <is>
          <t>DART 주요사항보고서</t>
        </is>
      </c>
      <c r="H3" s="40" t="inlineStr">
        <is>
          <t>2006-01-09</t>
        </is>
      </c>
      <c r="I3" s="40" t="inlineStr">
        <is>
          <t>20060109000305</t>
        </is>
      </c>
      <c r="J3" s="43" t="inlineStr">
        <is>
          <t>https://dart.fss.or.kr/dsaf001/main.do?rcpNo=20060109000305</t>
        </is>
      </c>
      <c r="K3" s="41" t="inlineStr">
        <is>
          <t>purpose_quote,acq_total_assets,acquirer_core,chk_note,subtype_chk,is_core,core_basis</t>
        </is>
      </c>
    </row>
    <row r="4" ht="45" customHeight="1">
      <c r="A4" s="40" t="inlineStr">
        <is>
          <t>C001</t>
        </is>
      </c>
      <c r="B4" s="41" t="inlineStr">
        <is>
          <t>CJ Entertainment Inc.</t>
        </is>
      </c>
      <c r="C4" s="40" t="inlineStr">
        <is>
          <t>발표</t>
        </is>
      </c>
      <c r="D4" s="40" t="inlineStr">
        <is>
          <t>2006-01-09</t>
        </is>
      </c>
      <c r="E4" s="41" t="inlineStr">
        <is>
          <t>발표</t>
        </is>
      </c>
      <c r="F4" s="41" t="inlineStr">
        <is>
          <t>CJ엔터테인먼트 회사분할결정: 물적분할, 존속 'CJ EH주식회사(가칭)'(투자사업, 자본금 17,827,713,000원)는 CJ㈜에 흡수합병, 신설 '씨제이엔터테인먼트주식회사(가칭)'(자본금 150억원, 영화배급·제작투자), 분할기일 2006-04-10.</t>
        </is>
      </c>
      <c r="G4" s="41" t="inlineStr">
        <is>
          <t>DART 주요사항보고서</t>
        </is>
      </c>
      <c r="H4" s="40" t="inlineStr">
        <is>
          <t>2006-01-09</t>
        </is>
      </c>
      <c r="I4" s="40" t="inlineStr">
        <is>
          <t>20060109000249</t>
        </is>
      </c>
      <c r="J4" s="43" t="inlineStr">
        <is>
          <t>https://dart.fss.or.kr/dsaf001/main.do?rcpNo=20060109000249</t>
        </is>
      </c>
      <c r="K4" s="41" t="inlineStr">
        <is>
          <t>purpose_quote,chk_note</t>
        </is>
      </c>
    </row>
    <row r="5" ht="45" customHeight="1">
      <c r="A5" s="40" t="inlineStr">
        <is>
          <t>C001</t>
        </is>
      </c>
      <c r="B5" s="41" t="inlineStr">
        <is>
          <t>CJ Entertainment Inc.</t>
        </is>
      </c>
      <c r="C5" s="40" t="inlineStr">
        <is>
          <t>발표</t>
        </is>
      </c>
      <c r="D5" s="40" t="inlineStr">
        <is>
          <t>2006-01-09</t>
        </is>
      </c>
      <c r="E5" s="41" t="inlineStr">
        <is>
          <t>발표</t>
        </is>
      </c>
      <c r="F5" s="41" t="inlineStr">
        <is>
          <t>합병신고서: 합병회사 보유 피합병회사 주식 6,556,101주(36.77%); 합병가액 산정 표의 최근일(2006-01-06) 종가 CJ㈜ 136,000원·CJ엔터 23,300원; 2006-01-06 CJ㈜ 발행주식 보통주 24,054,227주·우선주 6,051,488주; 출자내역(2005-09-30) CJ㈜의 CJ엔터 36.78%·CJ미디어 58.06%·CJ인터넷 16.23%·CJ뮤직 95.51%, CJ엔터의 CJ CGV 36.73%·CJ미디어 31.16%·CJ인터넷 9.53%.</t>
        </is>
      </c>
      <c r="G5" s="41" t="inlineStr">
        <is>
          <t>DART 기타공시</t>
        </is>
      </c>
      <c r="H5" s="40" t="inlineStr">
        <is>
          <t>2006-01-09</t>
        </is>
      </c>
      <c r="I5" s="40" t="inlineStr">
        <is>
          <t>20060109000341</t>
        </is>
      </c>
      <c r="J5" s="43" t="inlineStr">
        <is>
          <t>https://dart.fss.or.kr/dsaf001/main.do?rcpNo=20060109000341</t>
        </is>
      </c>
      <c r="K5" s="41" t="inlineStr">
        <is>
          <t>value_chk_local,acquirer_core,notes,acq_mktcap,pre_events_summary,size_basis</t>
        </is>
      </c>
    </row>
    <row r="6" ht="45" customHeight="1">
      <c r="A6" s="40" t="inlineStr">
        <is>
          <t>C001</t>
        </is>
      </c>
      <c r="B6" s="41" t="inlineStr">
        <is>
          <t>CJ Entertainment Inc.</t>
        </is>
      </c>
      <c r="C6" s="40" t="inlineStr">
        <is>
          <t>발표</t>
        </is>
      </c>
      <c r="D6" s="40" t="inlineStr">
        <is>
          <t>2006-01-09</t>
        </is>
      </c>
      <c r="E6" s="41" t="inlineStr">
        <is>
          <t>발표</t>
        </is>
      </c>
      <c r="F6" s="41" t="inlineStr">
        <is>
          <t>코스닥시장본부의 CJ엔터테인먼트 주권매매거래정지 공시(합병·분할 결정 당일).</t>
        </is>
      </c>
      <c r="G6" s="41" t="inlineStr">
        <is>
          <t>DART 기타공시</t>
        </is>
      </c>
      <c r="H6" s="40" t="inlineStr">
        <is>
          <t>2006-01-09</t>
        </is>
      </c>
      <c r="I6" s="40" t="inlineStr">
        <is>
          <t>20060109900082</t>
        </is>
      </c>
      <c r="J6" s="43" t="inlineStr">
        <is>
          <t>https://dart.fss.or.kr/dsaf001/main.do?rcpNo=20060109900082</t>
        </is>
      </c>
      <c r="K6" s="41" t="inlineStr">
        <is>
          <t>first_filing_date,event_ticker,event_ticker_basis</t>
        </is>
      </c>
    </row>
    <row r="7" ht="45" customHeight="1">
      <c r="A7" s="40" t="inlineStr">
        <is>
          <t>C001</t>
        </is>
      </c>
      <c r="B7" s="41" t="inlineStr">
        <is>
          <t>CJ Entertainment Inc.</t>
        </is>
      </c>
      <c r="C7" s="40" t="inlineStr">
        <is>
          <t>인수 전</t>
        </is>
      </c>
      <c r="D7" s="40" t="inlineStr">
        <is>
          <t>2006-01-26</t>
        </is>
      </c>
      <c r="E7" s="41" t="inlineStr">
        <is>
          <t>실적</t>
        </is>
      </c>
      <c r="F7" s="41" t="inlineStr">
        <is>
          <t>CJ엔터테인먼트 매출액또는손익30%이상변경(잠정): 2005 매출 124,264,779,565원·영업이익 -4,180,994,921원, 2004 매출 118,415,302,227원·영업이익 1,045,124,599원; 원인 '부분 투자 작품의 투자 손실 발생', '인건비 증가에 따른 영업 비용의 증가', 2004년 경상이익은 지분법 평가 대상 주식 처분이익 영향.</t>
        </is>
      </c>
      <c r="G7" s="41" t="inlineStr">
        <is>
          <t>DART 기타공시</t>
        </is>
      </c>
      <c r="H7" s="40" t="inlineStr">
        <is>
          <t>2006-01-26</t>
        </is>
      </c>
      <c r="I7" s="40" t="inlineStr">
        <is>
          <t>20060126000257</t>
        </is>
      </c>
      <c r="J7" s="43" t="inlineStr">
        <is>
          <t>https://dart.fss.or.kr/dsaf001/main.do?rcpNo=20060126000257</t>
        </is>
      </c>
      <c r="K7" s="41" t="inlineStr">
        <is>
          <t>target_op_pre,pre_events_summary</t>
        </is>
      </c>
    </row>
    <row r="8" ht="45" customHeight="1">
      <c r="A8" s="40" t="inlineStr">
        <is>
          <t>C001</t>
        </is>
      </c>
      <c r="B8" s="41" t="inlineStr">
        <is>
          <t>CJ Entertainment Inc.</t>
        </is>
      </c>
      <c r="C8" s="40" t="inlineStr">
        <is>
          <t>인수 전</t>
        </is>
      </c>
      <c r="D8" s="40" t="inlineStr">
        <is>
          <t>2005-12-31</t>
        </is>
      </c>
      <c r="E8" s="41" t="inlineStr">
        <is>
          <t>실적</t>
        </is>
      </c>
      <c r="F8" s="41" t="inlineStr">
        <is>
          <t>구 CJ엔터테인먼트 2005 사업보고서 요약재무정보(백만원): 제9기(2005) 매출 124,364·영업이익 △3,942·자산총계 323,430; 제8기(2004) 매출 118,986·영업이익 △2,576; 제7기(2003) 매출 103,553·영업이익 11,147.</t>
        </is>
      </c>
      <c r="G8" s="41" t="inlineStr">
        <is>
          <t>DART 사업보고서</t>
        </is>
      </c>
      <c r="H8" s="40" t="inlineStr">
        <is>
          <t>2006-03-31</t>
        </is>
      </c>
      <c r="I8" s="40" t="inlineStr">
        <is>
          <t>20060331002319</t>
        </is>
      </c>
      <c r="J8" s="43" t="inlineStr">
        <is>
          <t>https://dart.fss.or.kr/dsaf001/main.do?rcpNo=20060331002319</t>
        </is>
      </c>
      <c r="K8" s="41" t="inlineStr">
        <is>
          <t>target_rev_pre,target_op_pre,perf_basis</t>
        </is>
      </c>
    </row>
    <row r="9" ht="45" customHeight="1">
      <c r="A9" s="40" t="inlineStr">
        <is>
          <t>C001</t>
        </is>
      </c>
      <c r="B9" s="41" t="inlineStr">
        <is>
          <t>CJ Entertainment Inc.</t>
        </is>
      </c>
      <c r="C9" s="40" t="inlineStr">
        <is>
          <t>인수 후</t>
        </is>
      </c>
      <c r="D9" s="40" t="inlineStr">
        <is>
          <t>2006-04-10</t>
        </is>
      </c>
      <c r="E9" s="41" t="inlineStr">
        <is>
          <t>완료</t>
        </is>
      </c>
      <c r="F9" s="41" t="inlineStr">
        <is>
          <t>합병종료보고서(CJ EH 합병): 합병 후 CJ㈜ 발행주식 33,967,919주; '물적분할된 CJ엔터테인먼트(주) 주주명부에 등재된 주주에게 보통주식 1주당 0.1782004주의 비율로 ... 합병으로 인해 발행될 주식의 총수는 3,176,905주'; CJ엔터 주식매수청구 3,123,159주·청구가 21,586원; CJ㈜ 측 청구 732,736주(보통주 청구가 114,298원); 합병기일 2006-04-10, 해산등기 2006-04-17.</t>
        </is>
      </c>
      <c r="G9" s="41" t="inlineStr">
        <is>
          <t>DART 기타공시</t>
        </is>
      </c>
      <c r="H9" s="40" t="inlineStr">
        <is>
          <t>2006-04-19</t>
        </is>
      </c>
      <c r="I9" s="40" t="inlineStr">
        <is>
          <t>20060419000229</t>
        </is>
      </c>
      <c r="J9" s="43" t="inlineStr">
        <is>
          <t>https://dart.fss.or.kr/dsaf001/main.do?rcpNo=20060419000229</t>
        </is>
      </c>
      <c r="K9" s="41" t="inlineStr">
        <is>
          <t>status_chk,post_events_summary,value_chk_local,notes</t>
        </is>
      </c>
    </row>
    <row r="10" ht="45" customHeight="1">
      <c r="A10" s="40" t="inlineStr">
        <is>
          <t>C001</t>
        </is>
      </c>
      <c r="B10" s="41" t="inlineStr">
        <is>
          <t>CJ Entertainment Inc.</t>
        </is>
      </c>
      <c r="C10" s="40" t="inlineStr">
        <is>
          <t>인수 후</t>
        </is>
      </c>
      <c r="D10" s="40" t="inlineStr">
        <is>
          <t>2006-04-20</t>
        </is>
      </c>
      <c r="E10" s="41" t="inlineStr">
        <is>
          <t>완료</t>
        </is>
      </c>
      <c r="F10" s="41" t="inlineStr">
        <is>
          <t>코스닥시장본부 상장폐지 공시: 씨제이엔터테인먼트(주) 보통주 A049370, 17,824,513주, 상장일 2002-02-05, 상장폐지사유 피흡수합병, 상장폐지일 2006-04-20, CJ(주) 합병신주 상장예정일 2006-04-25.</t>
        </is>
      </c>
      <c r="G10" s="41" t="inlineStr">
        <is>
          <t>DART 기타공시</t>
        </is>
      </c>
      <c r="H10" s="40" t="inlineStr">
        <is>
          <t>2006-04-19</t>
        </is>
      </c>
      <c r="I10" s="40" t="inlineStr">
        <is>
          <t>20060419900077</t>
        </is>
      </c>
      <c r="J10" s="43" t="inlineStr">
        <is>
          <t>https://dart.fss.or.kr/dsaf001/main.do?rcpNo=20060419900077</t>
        </is>
      </c>
      <c r="K10" s="41" t="inlineStr">
        <is>
          <t>status_chk,event_ticker_basis,post_events_summary</t>
        </is>
      </c>
    </row>
    <row r="11" ht="45" customHeight="1">
      <c r="A11" s="40" t="inlineStr">
        <is>
          <t>C001</t>
        </is>
      </c>
      <c r="B11" s="41" t="inlineStr">
        <is>
          <t>CJ Entertainment Inc.</t>
        </is>
      </c>
      <c r="C11" s="40" t="inlineStr">
        <is>
          <t>발표</t>
        </is>
      </c>
      <c r="D11" s="40" t="inlineStr">
        <is>
          <t>2005-12-31</t>
        </is>
      </c>
      <c r="E11" s="41" t="inlineStr">
        <is>
          <t>실적</t>
        </is>
      </c>
      <c r="F11" s="41" t="inlineStr">
        <is>
          <t>CJ㈜ 2005 사업보고서 요약재무정보(백만원): 제53기(2005) 자산총계 2,790,157, 자본총계 1,476,097, 매출액 2,459,901, 영업이익 192,480. 연결 요약은 2004년까지(2004 연결 총자산 5,197,979)만 실림.</t>
        </is>
      </c>
      <c r="G11" s="41" t="inlineStr">
        <is>
          <t>DART 사업보고서</t>
        </is>
      </c>
      <c r="H11" s="40" t="inlineStr">
        <is>
          <t>2006-03-31</t>
        </is>
      </c>
      <c r="I11" s="40" t="inlineStr">
        <is>
          <t>20060331000758</t>
        </is>
      </c>
      <c r="J11" s="43" t="inlineStr">
        <is>
          <t>https://dart.fss.or.kr/dsaf001/main.do?rcpNo=20060331000758</t>
        </is>
      </c>
      <c r="K11" s="41" t="inlineStr">
        <is>
          <t>acq_total_assets,deal_to_assets_pct,deal_to_equity_pct,acquirer_core</t>
        </is>
      </c>
    </row>
    <row r="12" ht="45" customHeight="1">
      <c r="A12" s="40" t="inlineStr">
        <is>
          <t>C001</t>
        </is>
      </c>
      <c r="B12" s="41" t="inlineStr">
        <is>
          <t>CJ Entertainment Inc.</t>
        </is>
      </c>
      <c r="C12" s="40" t="inlineStr">
        <is>
          <t>발표</t>
        </is>
      </c>
      <c r="D12" s="40" t="inlineStr">
        <is>
          <t>2005-12-31</t>
        </is>
      </c>
      <c r="E12" s="41" t="inlineStr">
        <is>
          <t>실적</t>
        </is>
      </c>
      <c r="F12" s="41" t="inlineStr">
        <is>
          <t>CJ㈜ 연결감사보고서(2005.12) 연결대차대조표: CJ주식회사 및 종속회사 자산총계 2005-12-31 5,990,100,383천원, 2004-12-31 5,197,979,683천원.</t>
        </is>
      </c>
      <c r="G12" s="41" t="inlineStr">
        <is>
          <t>DART 감사보고서</t>
        </is>
      </c>
      <c r="H12" s="40" t="inlineStr">
        <is>
          <t>2006-05-01</t>
        </is>
      </c>
      <c r="I12" s="40" t="inlineStr">
        <is>
          <t>20060501000035</t>
        </is>
      </c>
      <c r="J12" s="43" t="inlineStr">
        <is>
          <t>https://dart.fss.or.kr/dsaf001/main.do?rcpNo=20060501000035</t>
        </is>
      </c>
      <c r="K12" s="41" t="inlineStr">
        <is>
          <t>apex_total_assets,deal_to_assets_pct</t>
        </is>
      </c>
    </row>
    <row r="13" ht="45" customHeight="1">
      <c r="A13" s="40" t="inlineStr">
        <is>
          <t>C001</t>
        </is>
      </c>
      <c r="B13" s="41" t="inlineStr">
        <is>
          <t>CJ Entertainment Inc.</t>
        </is>
      </c>
      <c r="C13" s="40" t="inlineStr">
        <is>
          <t>발표</t>
        </is>
      </c>
      <c r="D13" s="40" t="inlineStr">
        <is>
          <t>2005-12-31</t>
        </is>
      </c>
      <c r="E13" s="41" t="inlineStr">
        <is>
          <t>실적</t>
        </is>
      </c>
      <c r="F13" s="41" t="inlineStr">
        <is>
          <t>CJ㈜ 연결감사보고서(2006.12) 연결대차대조표 비교표시: 2005-12-31 자산총계 5,997,710,235천원, 2006-12-31 7,200,333,028천원.</t>
        </is>
      </c>
      <c r="G13" s="41" t="inlineStr">
        <is>
          <t>DART 감사보고서</t>
        </is>
      </c>
      <c r="H13" s="40" t="inlineStr">
        <is>
          <t>2007-04-30</t>
        </is>
      </c>
      <c r="I13" s="40" t="inlineStr">
        <is>
          <t>20070430001558</t>
        </is>
      </c>
      <c r="J13" s="43" t="inlineStr">
        <is>
          <t>https://dart.fss.or.kr/dsaf001/main.do?rcpNo=20070430001558</t>
        </is>
      </c>
      <c r="K13" s="41" t="inlineStr">
        <is>
          <t>apex_total_assets</t>
        </is>
      </c>
    </row>
    <row r="14" ht="45" customHeight="1">
      <c r="A14" s="40" t="inlineStr">
        <is>
          <t>C001</t>
        </is>
      </c>
      <c r="B14" s="41" t="inlineStr">
        <is>
          <t>CJ Entertainment Inc.</t>
        </is>
      </c>
      <c r="C14" s="40" t="inlineStr">
        <is>
          <t>인수 후</t>
        </is>
      </c>
      <c r="D14" s="40" t="inlineStr">
        <is>
          <t>2006-12-31</t>
        </is>
      </c>
      <c r="E14" s="41" t="inlineStr">
        <is>
          <t>통합</t>
        </is>
      </c>
      <c r="F14" s="41" t="inlineStr">
        <is>
          <t>CJ㈜ 2006 감사보고서 주석 22: 씨제이이에치(주)(구 씨제이엔터테인먼트)는 1997-07-28 설립, 2000-04-18 CJ㈜ 엔터테인먼트 사업부 현물출자, 2002-02-05 KOSDAQ 등록, 합병기준일 CJ㈜ 36.77% 소유; '지배ㆍ종속회사간 합병에 해당되므로 ... 연결재무제표상 장부가액으로 승계하였으며, 승계한 순자산가액과 합병대가와의 차액은 자본잉여금으로 처리'. 2005년 CJ EH 매출 124,364·영업손실 3,942백만원. 주석 11 무형자산: 합병으로 인한 영업권 증가 13,826,229천원(4개사 합병 합계).</t>
        </is>
      </c>
      <c r="G14" s="41" t="inlineStr">
        <is>
          <t>DART 감사보고서</t>
        </is>
      </c>
      <c r="H14" s="40" t="inlineStr">
        <is>
          <t>2007-03-09</t>
        </is>
      </c>
      <c r="I14" s="40" t="inlineStr">
        <is>
          <t>20070309000171</t>
        </is>
      </c>
      <c r="J14" s="43" t="inlineStr">
        <is>
          <t>https://dart.fss.or.kr/dsaf001/main.do?rcpNo=20070309000171</t>
        </is>
      </c>
      <c r="K14" s="41" t="inlineStr">
        <is>
          <t>impairment,notes,pre_events_summary</t>
        </is>
      </c>
    </row>
    <row r="15" ht="45" customHeight="1">
      <c r="A15" s="40" t="inlineStr">
        <is>
          <t>C001</t>
        </is>
      </c>
      <c r="B15" s="41" t="inlineStr">
        <is>
          <t>CJ Entertainment Inc.</t>
        </is>
      </c>
      <c r="C15" s="40" t="inlineStr">
        <is>
          <t>인수 후</t>
        </is>
      </c>
      <c r="D15" s="40" t="inlineStr">
        <is>
          <t>2006-12-31</t>
        </is>
      </c>
      <c r="E15" s="41" t="inlineStr">
        <is>
          <t>기타</t>
        </is>
      </c>
      <c r="F15" s="41" t="inlineStr">
        <is>
          <t>CJ㈜ 2006 사업보고서 요약재무 주석: 제54기(2006) 중 CJ모닝웰(주), CJEH(주), (주)해찬들, 한일약품공업(주) 흡수합병.</t>
        </is>
      </c>
      <c r="G15" s="41" t="inlineStr">
        <is>
          <t>DART 사업보고서</t>
        </is>
      </c>
      <c r="H15" s="40" t="inlineStr">
        <is>
          <t>2007-03-30</t>
        </is>
      </c>
      <c r="I15" s="40" t="inlineStr">
        <is>
          <t>20070330000055</t>
        </is>
      </c>
      <c r="J15" s="43" t="inlineStr">
        <is>
          <t>https://dart.fss.or.kr/dsaf001/main.do?rcpNo=20070330000055</t>
        </is>
      </c>
      <c r="K15" s="41" t="inlineStr">
        <is>
          <t>post_events_summary,acquirer_entity</t>
        </is>
      </c>
    </row>
    <row r="16" ht="45" customHeight="1">
      <c r="A16" s="40" t="inlineStr">
        <is>
          <t>C001</t>
        </is>
      </c>
      <c r="B16" s="41" t="inlineStr">
        <is>
          <t>CJ Entertainment Inc.</t>
        </is>
      </c>
      <c r="C16" s="40" t="inlineStr">
        <is>
          <t>인수 후</t>
        </is>
      </c>
      <c r="D16" s="40" t="inlineStr">
        <is>
          <t>2010-12-02</t>
        </is>
      </c>
      <c r="E16" s="41" t="inlineStr">
        <is>
          <t>실적</t>
        </is>
      </c>
      <c r="F16" s="41" t="inlineStr">
        <is>
          <t>2010 CJ E&amp;M 합병 증권신고서(정정)의 신설 CJ엔터테인먼트 부분: '씨제이이에이치 주식회사(구, 씨제이엔터테인먼트 주식회사)로부터 2006년 4월 10일 물적분할방식에 의하여 설립', 분할 조건 '씨제이 주식회사의 100% 자회사로 설립'; 요약재무(백만원) 제1기(2006) 매출 118,381·영업손실 14,148, 제2기(2007) 129,857·△17,149, 제3기(2008) 140,177·6,333, 제4기(2009) 166,147·9,722; 연혁 2006.12 &lt;타짜&gt; 685만, 2009.08 &lt;해운대&gt; 1,152만; 최대주주 CJ㈜ 연혁 2007.09 CJ제일제당 인적분할·2007.11 지주회사 전환.</t>
        </is>
      </c>
      <c r="G16" s="41" t="inlineStr">
        <is>
          <t>DART 기타공시</t>
        </is>
      </c>
      <c r="H16" s="40" t="inlineStr">
        <is>
          <t>2010-12-02</t>
        </is>
      </c>
      <c r="I16" s="40" t="inlineStr">
        <is>
          <t>20101202000223</t>
        </is>
      </c>
      <c r="J16" s="43" t="inlineStr">
        <is>
          <t>https://dart.fss.or.kr/dsaf001/main.do?rcpNo=20101202000223</t>
        </is>
      </c>
      <c r="K16" s="41" t="inlineStr">
        <is>
          <t>target_rev_post,target_op_post,post_events_summary,notes,acquirer_entity</t>
        </is>
      </c>
    </row>
    <row r="17" ht="45" customHeight="1">
      <c r="A17" s="40" t="inlineStr">
        <is>
          <t>C001</t>
        </is>
      </c>
      <c r="B17" s="41" t="inlineStr">
        <is>
          <t>CJ Entertainment Inc.</t>
        </is>
      </c>
      <c r="C17" s="40" t="inlineStr">
        <is>
          <t>인수 후</t>
        </is>
      </c>
      <c r="D17" s="40" t="inlineStr">
        <is>
          <t>2010-12-31</t>
        </is>
      </c>
      <c r="E17" s="41" t="inlineStr">
        <is>
          <t>실적</t>
        </is>
      </c>
      <c r="F17" s="41" t="inlineStr">
        <is>
          <t>씨제이엔터테인먼트 2010 감사보고서 손익계산서: 제5기(2010) 매출액 163,080,002,913원, 영업이익 8,329,368,008원; 제4기(2009) 166,147,408,998원·9,721,771,839원.</t>
        </is>
      </c>
      <c r="G17" s="41" t="inlineStr">
        <is>
          <t>DART 감사보고서</t>
        </is>
      </c>
      <c r="H17" s="40" t="inlineStr">
        <is>
          <t>2011-03-31</t>
        </is>
      </c>
      <c r="I17" s="40" t="inlineStr">
        <is>
          <t>20110331003203</t>
        </is>
      </c>
      <c r="J17" s="43" t="inlineStr">
        <is>
          <t>https://dart.fss.or.kr/dsaf001/main.do?rcpNo=20110331003203</t>
        </is>
      </c>
      <c r="K17" s="41" t="inlineStr">
        <is>
          <t>target_rev_post,target_op_post</t>
        </is>
      </c>
    </row>
    <row r="18" ht="45" customHeight="1">
      <c r="A18" s="40" t="inlineStr">
        <is>
          <t>C001</t>
        </is>
      </c>
      <c r="B18" s="41" t="inlineStr">
        <is>
          <t>CJ Entertainment Inc.</t>
        </is>
      </c>
      <c r="C18" s="40" t="inlineStr">
        <is>
          <t>인수 후</t>
        </is>
      </c>
      <c r="D18" s="40" t="inlineStr">
        <is>
          <t>2011-03-01</t>
        </is>
      </c>
      <c r="E18" s="41" t="inlineStr">
        <is>
          <t>합병</t>
        </is>
      </c>
      <c r="F18" s="41" t="inlineStr">
        <is>
          <t>CJ E&amp;M 2011 사업보고서: 2011-03 온미디어·CJ인터넷·엠넷미디어·CJ미디어·CJ엔터테인먼트 흡수합병; 사업부문별 요약 연결재무현황 영화부문 매출 166,784백만원·영업이익 5,834백만원('합병소멸법인의 1~2월 실적은 포함되어 있지 않습니다').</t>
        </is>
      </c>
      <c r="G18" s="41" t="inlineStr">
        <is>
          <t>DART 사업보고서</t>
        </is>
      </c>
      <c r="H18" s="40" t="inlineStr">
        <is>
          <t>2012-03-30</t>
        </is>
      </c>
      <c r="I18" s="40" t="inlineStr">
        <is>
          <t>20120330002738</t>
        </is>
      </c>
      <c r="J18" s="43" t="inlineStr">
        <is>
          <t>https://dart.fss.or.kr/dsaf001/main.do?rcpNo=20120330002738</t>
        </is>
      </c>
      <c r="K18" s="41" t="inlineStr">
        <is>
          <t>post_events_summary,target_rev_post,target_op_post</t>
        </is>
      </c>
    </row>
    <row r="19" ht="45" customHeight="1">
      <c r="A19" s="40" t="inlineStr">
        <is>
          <t>C001</t>
        </is>
      </c>
      <c r="B19" s="41" t="inlineStr">
        <is>
          <t>CJ Entertainment Inc.</t>
        </is>
      </c>
      <c r="C19" s="40" t="inlineStr">
        <is>
          <t>인수 후</t>
        </is>
      </c>
      <c r="D19" s="40" t="inlineStr">
        <is>
          <t>2012-12-31</t>
        </is>
      </c>
      <c r="E19" s="41" t="inlineStr">
        <is>
          <t>실적</t>
        </is>
      </c>
      <c r="F19" s="41" t="inlineStr">
        <is>
          <t>CJ E&amp;M 2012 사업보고서 사업부문별 요약 연결재무현황: 영화부문 매출 218,960백만원, 영업이익 9,220백만원.</t>
        </is>
      </c>
      <c r="G19" s="41" t="inlineStr">
        <is>
          <t>DART 사업보고서</t>
        </is>
      </c>
      <c r="H19" s="40" t="inlineStr">
        <is>
          <t>2013-04-01</t>
        </is>
      </c>
      <c r="I19" s="40" t="inlineStr">
        <is>
          <t>20130401001853</t>
        </is>
      </c>
      <c r="J19" s="43" t="inlineStr">
        <is>
          <t>https://dart.fss.or.kr/dsaf001/main.do?rcpNo=20130401001853</t>
        </is>
      </c>
      <c r="K19" s="41" t="inlineStr">
        <is>
          <t>target_rev_post,target_op_post</t>
        </is>
      </c>
    </row>
    <row r="20" ht="45" customHeight="1">
      <c r="A20" s="40" t="inlineStr">
        <is>
          <t>C001</t>
        </is>
      </c>
      <c r="B20" s="41" t="inlineStr">
        <is>
          <t>CJ Entertainment Inc.</t>
        </is>
      </c>
      <c r="C20" s="40" t="inlineStr">
        <is>
          <t>인수 후</t>
        </is>
      </c>
      <c r="D20" s="40" t="inlineStr">
        <is>
          <t>2017-12-31</t>
        </is>
      </c>
      <c r="E20" s="41" t="inlineStr">
        <is>
          <t>실적</t>
        </is>
      </c>
      <c r="F20" s="41" t="inlineStr">
        <is>
          <t>CJ E&amp;M 2017 사업보고서 사업부문별 요약 연결재무현황: 영화부문 매출 198,667백만원·영업손실 9,044백만원. (2016 사업보고서 20170331004920: 영화부문 매출 189,551·영업손실 23,874백만원)</t>
        </is>
      </c>
      <c r="G20" s="41" t="inlineStr">
        <is>
          <t>DART 사업보고서</t>
        </is>
      </c>
      <c r="H20" s="40" t="inlineStr">
        <is>
          <t>2018-04-02</t>
        </is>
      </c>
      <c r="I20" s="40" t="inlineStr">
        <is>
          <t>20180330004046</t>
        </is>
      </c>
      <c r="J20" s="43" t="inlineStr">
        <is>
          <t>https://dart.fss.or.kr/dsaf001/main.do?rcpNo=20180330004046</t>
        </is>
      </c>
      <c r="K20" s="41" t="inlineStr">
        <is>
          <t>post_events_summary,target_rev_post,target_op_post</t>
        </is>
      </c>
    </row>
    <row r="21" ht="45" customHeight="1">
      <c r="A21" s="40" t="inlineStr">
        <is>
          <t>C001</t>
        </is>
      </c>
      <c r="B21" s="41" t="inlineStr">
        <is>
          <t>CJ Entertainment Inc.</t>
        </is>
      </c>
      <c r="C21" s="40" t="inlineStr">
        <is>
          <t>인수 후</t>
        </is>
      </c>
      <c r="D21" s="40" t="inlineStr">
        <is>
          <t>2018-07-01</t>
        </is>
      </c>
      <c r="E21" s="41" t="inlineStr">
        <is>
          <t>합병</t>
        </is>
      </c>
      <c r="F21" s="41" t="inlineStr">
        <is>
          <t>CJ ENM 2018 사업보고서 연혁: '2018년 7월 1일 (주)씨제이오쇼핑이 씨제이이앤엠(주)을 흡수합병하고, 사명을 (주)씨제이이엔엠으로 변경'.</t>
        </is>
      </c>
      <c r="G21" s="41" t="inlineStr">
        <is>
          <t>DART 사업보고서</t>
        </is>
      </c>
      <c r="H21" s="40" t="inlineStr">
        <is>
          <t>2019-04-01</t>
        </is>
      </c>
      <c r="I21" s="40" t="inlineStr">
        <is>
          <t>20190401005034</t>
        </is>
      </c>
      <c r="J21" s="43" t="inlineStr">
        <is>
          <t>https://dart.fss.or.kr/dsaf001/main.do?rcpNo=20190401005034</t>
        </is>
      </c>
      <c r="K21" s="41" t="inlineStr">
        <is>
          <t>post_events_summary,pre_incorp_chk</t>
        </is>
      </c>
    </row>
    <row r="22" ht="45" customHeight="1">
      <c r="A22" s="40" t="inlineStr">
        <is>
          <t>C001</t>
        </is>
      </c>
      <c r="B22" s="41" t="inlineStr">
        <is>
          <t>CJ Entertainment Inc.</t>
        </is>
      </c>
      <c r="C22" s="40" t="inlineStr">
        <is>
          <t>인수 후</t>
        </is>
      </c>
      <c r="D22" s="40" t="inlineStr">
        <is>
          <t>2024-12-31</t>
        </is>
      </c>
      <c r="E22" s="41" t="inlineStr">
        <is>
          <t>실적</t>
        </is>
      </c>
      <c r="F22" s="41" t="inlineStr">
        <is>
          <t>CJ ENM 2024 사업보고서 영업부문 주석: 영화드라마사업 영업수익 1,704,683,156천원, 영업손실 26,924,539천원(콘텐츠 제작·판매, 영화 제작·배급, 공연 기획·제작).</t>
        </is>
      </c>
      <c r="G22" s="41" t="inlineStr">
        <is>
          <t>DART 사업보고서</t>
        </is>
      </c>
      <c r="H22" s="40" t="inlineStr">
        <is>
          <t>2025-03-19</t>
        </is>
      </c>
      <c r="I22" s="40" t="inlineStr">
        <is>
          <t>20250319000884</t>
        </is>
      </c>
      <c r="J22" s="43" t="inlineStr">
        <is>
          <t>https://dart.fss.or.kr/dsaf001/main.do?rcpNo=20250319000884</t>
        </is>
      </c>
      <c r="K22" s="41" t="inlineStr">
        <is>
          <t>post_events_summary,target_rev_post,target_op_post</t>
        </is>
      </c>
    </row>
    <row r="23" ht="45" customHeight="1">
      <c r="A23" s="40" t="inlineStr">
        <is>
          <t>C001</t>
        </is>
      </c>
      <c r="B23" s="41" t="inlineStr">
        <is>
          <t>CJ Entertainment Inc.</t>
        </is>
      </c>
      <c r="C23" s="40" t="inlineStr">
        <is>
          <t>인수 후</t>
        </is>
      </c>
      <c r="D23" s="40" t="inlineStr">
        <is>
          <t>2015-12-31</t>
        </is>
      </c>
      <c r="E23" s="41" t="inlineStr">
        <is>
          <t>손상차손</t>
        </is>
      </c>
      <c r="F23" s="41" t="inlineStr">
        <is>
          <t>CJ E&amp;M 2015 사업보고서 연결재무제표 주석 15: '판권 중 미래현금흐름의 발생가능성이 높지 않은 판권은 회수가능액이 장부금액에 미달하여 95,154백만원의 손상차손을 인식'.</t>
        </is>
      </c>
      <c r="G23" s="41" t="inlineStr">
        <is>
          <t>DART 사업보고서</t>
        </is>
      </c>
      <c r="H23" s="40" t="inlineStr">
        <is>
          <t>2016-03-30</t>
        </is>
      </c>
      <c r="I23" s="40" t="inlineStr">
        <is>
          <t>20160330003711</t>
        </is>
      </c>
      <c r="J23" s="43" t="inlineStr">
        <is>
          <t>https://dart.fss.or.kr/dsaf001/main.do?rcpNo=20160330003711</t>
        </is>
      </c>
      <c r="K23" s="41" t="inlineStr">
        <is>
          <t>impairment</t>
        </is>
      </c>
    </row>
    <row r="24" ht="45" customHeight="1">
      <c r="A24" s="40" t="inlineStr">
        <is>
          <t>C001</t>
        </is>
      </c>
      <c r="B24" s="41" t="inlineStr">
        <is>
          <t>CJ Entertainment Inc.</t>
        </is>
      </c>
      <c r="C24" s="40" t="inlineStr">
        <is>
          <t>발표</t>
        </is>
      </c>
      <c r="D24" s="40" t="inlineStr">
        <is>
          <t>2006-01-09</t>
        </is>
      </c>
      <c r="E24" s="41" t="inlineStr">
        <is>
          <t>기타</t>
        </is>
      </c>
      <c r="F24" s="41" t="inlineStr">
        <is>
          <t>Yahoo Finance KRW=X 일별 종가: 2006-01-09 970.72원/달러.</t>
        </is>
      </c>
      <c r="G24" s="41" t="inlineStr">
        <is>
          <t>기타</t>
        </is>
      </c>
      <c r="H24" s="40" t="inlineStr">
        <is>
          <t>2026-10-26</t>
        </is>
      </c>
      <c r="I24" s="40" t="n"/>
      <c r="J24" s="43" t="inlineStr">
        <is>
          <t>https://query1.finance.yahoo.com/v8/finance/chart/KRW=X?period1=1136160000&amp;period2=1137196800&amp;interval=1d</t>
        </is>
      </c>
      <c r="K24" s="41" t="inlineStr">
        <is>
          <t>value_chk_usdmm</t>
        </is>
      </c>
    </row>
    <row r="25" ht="45" customHeight="1">
      <c r="A25" s="40" t="inlineStr">
        <is>
          <t>C001</t>
        </is>
      </c>
      <c r="B25" s="41" t="inlineStr">
        <is>
          <t>CJ Entertainment Inc.</t>
        </is>
      </c>
      <c r="C25" s="40" t="inlineStr">
        <is>
          <t>발표</t>
        </is>
      </c>
      <c r="D25" s="40" t="inlineStr">
        <is>
          <t>2010-11-16</t>
        </is>
      </c>
      <c r="E25" s="41" t="inlineStr">
        <is>
          <t>발표</t>
        </is>
      </c>
      <c r="F25" s="41" t="inlineStr">
        <is>
          <t>이투데이 2010-11-16 'CJ그룹, 엔터·미디어 통합 1조원대 미디어그룹 설립': CJ 측 '그룹이 목표로 하고 있는 콘텐츠 사업의 글로벌화와 계열사간 시너지 극대화를 위해 합병을 결정하게 됐다'(6사 합병 발표, C005 참조).</t>
        </is>
      </c>
      <c r="G25" s="41" t="inlineStr">
        <is>
          <t>언론 보도</t>
        </is>
      </c>
      <c r="H25" s="40" t="inlineStr">
        <is>
          <t>2010-11-16</t>
        </is>
      </c>
      <c r="I25" s="40" t="n"/>
      <c r="J25" s="43" t="inlineStr">
        <is>
          <t>https://www.etoday.co.kr/news/view/377690</t>
        </is>
      </c>
      <c r="K25" s="41" t="inlineStr">
        <is>
          <t>earnings_call_note</t>
        </is>
      </c>
    </row>
    <row r="26" ht="45" customHeight="1">
      <c r="A26" s="40" t="inlineStr">
        <is>
          <t>C002</t>
        </is>
      </c>
      <c r="B26" s="41" t="inlineStr">
        <is>
          <t>Orion Cinema Network Co., Ltd.</t>
        </is>
      </c>
      <c r="C26" s="40" t="inlineStr">
        <is>
          <t>발표</t>
        </is>
      </c>
      <c r="D26" s="40" t="inlineStr">
        <is>
          <t>2006-10-12</t>
        </is>
      </c>
      <c r="E26" s="41" t="inlineStr">
        <is>
          <t>발표</t>
        </is>
      </c>
      <c r="F26" s="41" t="inlineStr">
        <is>
          <t>온미디어 타법인주식및출자증권취득결정: 발행회사 ㈜오리온시네마네트워크(자회사, 발행주식 6,875,721주), 취득 4,000,000주·20,000,000,000원, 취득후 9,740,000주(83.48%), 취득목적 '자회사의 운영자금 조달을 위한 유상증자참여', 자기자본 286,535,479,074원(6.98%), 최근 사업연도말 자산총액 298,355,727,088원(6.70%), 취득예정일 2006-11-14, '실권주를 모두 인수할 예정'.</t>
        </is>
      </c>
      <c r="G26" s="41" t="inlineStr">
        <is>
          <t>DART 주요사항보고서</t>
        </is>
      </c>
      <c r="H26" s="40" t="inlineStr">
        <is>
          <t>2006-10-12</t>
        </is>
      </c>
      <c r="I26" s="40" t="inlineStr">
        <is>
          <t>20061012000143</t>
        </is>
      </c>
      <c r="J26" s="43" t="inlineStr">
        <is>
          <t>https://dart.fss.or.kr/dsaf001/main.do?rcpNo=20061012000143</t>
        </is>
      </c>
      <c r="K26" s="41" t="inlineStr">
        <is>
          <t>announce_date_chk,value_chk_local,purpose_quote,deal_to_assets_pct,deal_to_equity_pct,acq_total_assets</t>
        </is>
      </c>
    </row>
    <row r="27" ht="45" customHeight="1">
      <c r="A27" s="40" t="inlineStr">
        <is>
          <t>C002</t>
        </is>
      </c>
      <c r="B27" s="41" t="inlineStr">
        <is>
          <t>Orion Cinema Network Co., Ltd.</t>
        </is>
      </c>
      <c r="C27" s="40" t="inlineStr">
        <is>
          <t>발표</t>
        </is>
      </c>
      <c r="D27" s="40" t="inlineStr">
        <is>
          <t>2006-10-12</t>
        </is>
      </c>
      <c r="E27" s="41" t="inlineStr">
        <is>
          <t>발표</t>
        </is>
      </c>
      <c r="F27" s="41" t="inlineStr">
        <is>
          <t>온미디어 유상증자결정(자회사 OCN의 주요경영사항): 보통주 4,791,444주, 액면·발행가 5,000원, 증자전 6,875,721주, 운영자금 23,957,220,000원, 주주배정(1주당 0.6968642주), 납입일 2006-11-14, 실권주는 '(주)온미디어에 배정함', 기존 대주주 2인 대상.</t>
        </is>
      </c>
      <c r="G27" s="41" t="inlineStr">
        <is>
          <t>DART 주요사항보고서</t>
        </is>
      </c>
      <c r="H27" s="40" t="inlineStr">
        <is>
          <t>2006-10-12</t>
        </is>
      </c>
      <c r="I27" s="40" t="inlineStr">
        <is>
          <t>20061012000121</t>
        </is>
      </c>
      <c r="J27" s="43" t="inlineStr">
        <is>
          <t>https://dart.fss.or.kr/dsaf001/main.do?rcpNo=20061012000121</t>
        </is>
      </c>
      <c r="K27" s="41" t="inlineStr">
        <is>
          <t>value_chk_local,purpose_quote,notes</t>
        </is>
      </c>
    </row>
    <row r="28" ht="45" customHeight="1">
      <c r="A28" s="40" t="inlineStr">
        <is>
          <t>C002</t>
        </is>
      </c>
      <c r="B28" s="41" t="inlineStr">
        <is>
          <t>Orion Cinema Network Co., Ltd.</t>
        </is>
      </c>
      <c r="C28" s="40" t="inlineStr">
        <is>
          <t>발표</t>
        </is>
      </c>
      <c r="D28" s="40" t="inlineStr">
        <is>
          <t>2006-11-14</t>
        </is>
      </c>
      <c r="E28" s="41" t="inlineStr">
        <is>
          <t>완료</t>
        </is>
      </c>
      <c r="F28" s="41" t="inlineStr">
        <is>
          <t>정정신고: 정정사유 '실권주 및 단주 인수로 인한 출자주식수 및 출자금액 변경' — 취득주식 4,000,000→4,791,444주, 취득금액 20,000,000,000→23,957,220,000원, 자기자본대비 6.98→8.36%, 취득후 9,740,000(83.48%)→10,531,444주(90.27%), 취득가액/자산총액 6.70→8.03%.</t>
        </is>
      </c>
      <c r="G28" s="41" t="inlineStr">
        <is>
          <t>DART 주요사항보고서</t>
        </is>
      </c>
      <c r="H28" s="40" t="inlineStr">
        <is>
          <t>2006-11-14</t>
        </is>
      </c>
      <c r="I28" s="40" t="inlineStr">
        <is>
          <t>20061114001237</t>
        </is>
      </c>
      <c r="J28" s="43" t="inlineStr">
        <is>
          <t>https://dart.fss.or.kr/dsaf001/main.do?rcpNo=20061114001237</t>
        </is>
      </c>
      <c r="K28" s="41" t="inlineStr">
        <is>
          <t>value_chk_local,status_chk,deal_to_assets_pct,deal_to_equity_pct,chk_note</t>
        </is>
      </c>
    </row>
    <row r="29" ht="45" customHeight="1">
      <c r="A29" s="40" t="inlineStr">
        <is>
          <t>C002</t>
        </is>
      </c>
      <c r="B29" s="41" t="inlineStr">
        <is>
          <t>Orion Cinema Network Co., Ltd.</t>
        </is>
      </c>
      <c r="C29" s="40" t="inlineStr">
        <is>
          <t>인수 후</t>
        </is>
      </c>
      <c r="D29" s="40" t="inlineStr">
        <is>
          <t>2006-12-31</t>
        </is>
      </c>
      <c r="E29" s="41" t="inlineStr">
        <is>
          <t>추가취득</t>
        </is>
      </c>
      <c r="F29" s="41" t="inlineStr">
        <is>
          <t>OCN 2006 감사보고서 주석: 주요주주 ㈜온미디어 10,531,444주(90.27%), ㈜중앙일보사 1,135,721주(9.73%); 자본금 변동 유상증자 4,791,444주·23,957,220천원; '당기중 유상증자로 유입된 자금으로 단기차입금을 전액 상환하였습니다'; 1999년 ㈜대우 DCN 채널·㈜중앙일보 Catch One 채널사업권 양수(영업권).</t>
        </is>
      </c>
      <c r="G29" s="41" t="inlineStr">
        <is>
          <t>DART 감사보고서</t>
        </is>
      </c>
      <c r="H29" s="40" t="inlineStr">
        <is>
          <t>2007-03-21</t>
        </is>
      </c>
      <c r="I29" s="40" t="inlineStr">
        <is>
          <t>20070321000422</t>
        </is>
      </c>
      <c r="J29" s="43" t="inlineStr">
        <is>
          <t>https://dart.fss.or.kr/dsaf001/main.do?rcpNo=20070321000422</t>
        </is>
      </c>
      <c r="K29" s="41" t="inlineStr">
        <is>
          <t>notes,post_events_summary</t>
        </is>
      </c>
    </row>
    <row r="30" ht="45" customHeight="1">
      <c r="A30" s="40" t="inlineStr">
        <is>
          <t>C002</t>
        </is>
      </c>
      <c r="B30" s="41" t="inlineStr">
        <is>
          <t>Orion Cinema Network Co., Ltd.</t>
        </is>
      </c>
      <c r="C30" s="40" t="inlineStr">
        <is>
          <t>인수 전</t>
        </is>
      </c>
      <c r="D30" s="40" t="inlineStr">
        <is>
          <t>2005-12-31</t>
        </is>
      </c>
      <c r="E30" s="41" t="inlineStr">
        <is>
          <t>실적</t>
        </is>
      </c>
      <c r="F30" s="41" t="inlineStr">
        <is>
          <t>OCN 2005 감사보고서 손익계산서: 매출액 2005 100,340,749,421원·2004 75,042,524,947원, 영업이익 2005 24,451,561,884원·2004 12,471,195,779원; 대차대조표 자산총계 2005 99,306,934,951원, 단기차입금 11,515,684,263원.</t>
        </is>
      </c>
      <c r="G30" s="41" t="inlineStr">
        <is>
          <t>DART 감사보고서</t>
        </is>
      </c>
      <c r="H30" s="40" t="inlineStr">
        <is>
          <t>2006-03-20</t>
        </is>
      </c>
      <c r="I30" s="40" t="inlineStr">
        <is>
          <t>20060320000290</t>
        </is>
      </c>
      <c r="J30" s="43" t="inlineStr">
        <is>
          <t>https://dart.fss.or.kr/dsaf001/main.do?rcpNo=20060320000290</t>
        </is>
      </c>
      <c r="K30" s="41" t="inlineStr">
        <is>
          <t>target_rev_pre,target_op_pre,notes</t>
        </is>
      </c>
    </row>
    <row r="31" ht="45" customHeight="1">
      <c r="A31" s="40" t="inlineStr">
        <is>
          <t>C002</t>
        </is>
      </c>
      <c r="B31" s="41" t="inlineStr">
        <is>
          <t>Orion Cinema Network Co., Ltd.</t>
        </is>
      </c>
      <c r="C31" s="40" t="inlineStr">
        <is>
          <t>인수 후</t>
        </is>
      </c>
      <c r="D31" s="40" t="inlineStr">
        <is>
          <t>2007-12-31</t>
        </is>
      </c>
      <c r="E31" s="41" t="inlineStr">
        <is>
          <t>실적</t>
        </is>
      </c>
      <c r="F31" s="41" t="inlineStr">
        <is>
          <t>OCN 2007 감사보고서 손익계산서: 영업수익 2007 180,395,349,700원·2006 140,321,911,950원, 영업이익 2007 39,290,729,401원·2006 38,780,607,442원.</t>
        </is>
      </c>
      <c r="G31" s="41" t="inlineStr">
        <is>
          <t>DART 감사보고서</t>
        </is>
      </c>
      <c r="H31" s="40" t="inlineStr">
        <is>
          <t>2008-04-08</t>
        </is>
      </c>
      <c r="I31" s="40" t="inlineStr">
        <is>
          <t>20080408001290</t>
        </is>
      </c>
      <c r="J31" s="43" t="inlineStr">
        <is>
          <t>https://dart.fss.or.kr/dsaf001/main.do?rcpNo=20080408001290</t>
        </is>
      </c>
      <c r="K31" s="41" t="inlineStr">
        <is>
          <t>target_rev_post,target_op_post</t>
        </is>
      </c>
    </row>
    <row r="32" ht="45" customHeight="1">
      <c r="A32" s="40" t="inlineStr">
        <is>
          <t>C002</t>
        </is>
      </c>
      <c r="B32" s="41" t="inlineStr">
        <is>
          <t>Orion Cinema Network Co., Ltd.</t>
        </is>
      </c>
      <c r="C32" s="40" t="inlineStr">
        <is>
          <t>인수 후</t>
        </is>
      </c>
      <c r="D32" s="40" t="inlineStr">
        <is>
          <t>2007-02-06</t>
        </is>
      </c>
      <c r="E32" s="41" t="inlineStr">
        <is>
          <t>실적</t>
        </is>
      </c>
      <c r="F32" s="41" t="inlineStr">
        <is>
          <t>온미디어 '매출액 또는 손익구조 30% 이상 변경'(자회사 OCN, 2007-01-22 결의, 감사 확정 정정): 매출액 140,321,912천원(+39.8%), 영업이익 38,780,607천원(+58.6%), 자본금 58,335,825천원; 변동 주요원인 '광고시장 성장에 따른 매출액 증가'.</t>
        </is>
      </c>
      <c r="G32" s="41" t="inlineStr">
        <is>
          <t>DART 기타공시</t>
        </is>
      </c>
      <c r="H32" s="40" t="inlineStr">
        <is>
          <t>2007-02-06</t>
        </is>
      </c>
      <c r="I32" s="40" t="inlineStr">
        <is>
          <t>20070206800034</t>
        </is>
      </c>
      <c r="J32" s="43" t="inlineStr">
        <is>
          <t>https://dart.fss.or.kr/dsaf001/main.do?rcpNo=20070206800034</t>
        </is>
      </c>
      <c r="K32" s="41" t="inlineStr">
        <is>
          <t>earnings_call_note,target_rev_post,target_op_post</t>
        </is>
      </c>
    </row>
    <row r="33" ht="45" customHeight="1">
      <c r="A33" s="40" t="inlineStr">
        <is>
          <t>C002</t>
        </is>
      </c>
      <c r="B33" s="41" t="inlineStr">
        <is>
          <t>Orion Cinema Network Co., Ltd.</t>
        </is>
      </c>
      <c r="C33" s="40" t="inlineStr">
        <is>
          <t>인수 후</t>
        </is>
      </c>
      <c r="D33" s="40" t="inlineStr">
        <is>
          <t>2009-12-31</t>
        </is>
      </c>
      <c r="E33" s="41" t="inlineStr">
        <is>
          <t>실적</t>
        </is>
      </c>
      <c r="F33" s="41" t="inlineStr">
        <is>
          <t>OCN 2009 감사보고서: 영업수익 2009 161,260,715,511원·2008 170,528,960,494원, 영업이익 2009 10,004,982,260원·2008 21,213,370,633원.</t>
        </is>
      </c>
      <c r="G33" s="41" t="inlineStr">
        <is>
          <t>DART 감사보고서</t>
        </is>
      </c>
      <c r="H33" s="40" t="inlineStr">
        <is>
          <t>2010-03-26</t>
        </is>
      </c>
      <c r="I33" s="40" t="inlineStr">
        <is>
          <t>20100326000591</t>
        </is>
      </c>
      <c r="J33" s="43" t="inlineStr">
        <is>
          <t>https://dart.fss.or.kr/dsaf001/main.do?rcpNo=20100326000591</t>
        </is>
      </c>
      <c r="K33" s="41" t="inlineStr">
        <is>
          <t>post_events_summary</t>
        </is>
      </c>
    </row>
    <row r="34" ht="45" customHeight="1">
      <c r="A34" s="40" t="inlineStr">
        <is>
          <t>C002</t>
        </is>
      </c>
      <c r="B34" s="41" t="inlineStr">
        <is>
          <t>Orion Cinema Network Co., Ltd.</t>
        </is>
      </c>
      <c r="C34" s="40" t="inlineStr">
        <is>
          <t>인수 후</t>
        </is>
      </c>
      <c r="D34" s="40" t="inlineStr">
        <is>
          <t>2011-12-31</t>
        </is>
      </c>
      <c r="E34" s="41" t="inlineStr">
        <is>
          <t>실적</t>
        </is>
      </c>
      <c r="F34" s="41" t="inlineStr">
        <is>
          <t>OCN 2011 감사보고서(K-IFRS): 매출액 2011 222,297,461,052원·2010 181,511,359,589원, 영업이익 2011 30,929,197,125원·2010 8,275,331,221원.</t>
        </is>
      </c>
      <c r="G34" s="41" t="inlineStr">
        <is>
          <t>DART 감사보고서</t>
        </is>
      </c>
      <c r="H34" s="40" t="inlineStr">
        <is>
          <t>2012-03-28</t>
        </is>
      </c>
      <c r="I34" s="40" t="inlineStr">
        <is>
          <t>20120328000227</t>
        </is>
      </c>
      <c r="J34" s="43" t="inlineStr">
        <is>
          <t>https://dart.fss.or.kr/dsaf001/main.do?rcpNo=20120328000227</t>
        </is>
      </c>
      <c r="K34" s="41" t="inlineStr">
        <is>
          <t>post_events_summary</t>
        </is>
      </c>
    </row>
    <row r="35" ht="45" customHeight="1">
      <c r="A35" s="40" t="inlineStr">
        <is>
          <t>C002</t>
        </is>
      </c>
      <c r="B35" s="41" t="inlineStr">
        <is>
          <t>Orion Cinema Network Co., Ltd.</t>
        </is>
      </c>
      <c r="C35" s="40" t="inlineStr">
        <is>
          <t>인수 후</t>
        </is>
      </c>
      <c r="D35" s="40" t="inlineStr">
        <is>
          <t>2012-12-31</t>
        </is>
      </c>
      <c r="E35" s="41" t="inlineStr">
        <is>
          <t>실적</t>
        </is>
      </c>
      <c r="F35" s="41" t="inlineStr">
        <is>
          <t>OCN 2012 감사보고서(K-IFRS): 매출액 242,856,440,260원, 영업이익 33,656,826,184원(2011 비교표시 32,031,931,093원), 당기순이익 22,805,194,393원.</t>
        </is>
      </c>
      <c r="G35" s="41" t="inlineStr">
        <is>
          <t>DART 감사보고서</t>
        </is>
      </c>
      <c r="H35" s="40" t="inlineStr">
        <is>
          <t>2013-03-26</t>
        </is>
      </c>
      <c r="I35" s="40" t="inlineStr">
        <is>
          <t>20130326000223</t>
        </is>
      </c>
      <c r="J35" s="43" t="inlineStr">
        <is>
          <t>https://dart.fss.or.kr/dsaf001/main.do?rcpNo=20130326000223</t>
        </is>
      </c>
      <c r="K35" s="41" t="inlineStr">
        <is>
          <t>target_rev_post,target_op_post</t>
        </is>
      </c>
    </row>
    <row r="36" ht="45" customHeight="1">
      <c r="A36" s="40" t="inlineStr">
        <is>
          <t>C002</t>
        </is>
      </c>
      <c r="B36" s="41" t="inlineStr">
        <is>
          <t>Orion Cinema Network Co., Ltd.</t>
        </is>
      </c>
      <c r="C36" s="40" t="inlineStr">
        <is>
          <t>인수 전</t>
        </is>
      </c>
      <c r="D36" s="40" t="inlineStr">
        <is>
          <t>2006-12-31</t>
        </is>
      </c>
      <c r="E36" s="41" t="inlineStr">
        <is>
          <t>기타</t>
        </is>
      </c>
      <c r="F36" s="41" t="inlineStr">
        <is>
          <t>온미디어 2006 사업보고서: 연혁 '2000.06 ㈜온미디어 설립, ㈜오리온시네마네트워크 지분 50.48% 취득', 2006.07 유가증권시장 상장; 기업집단 오리온(OCN 설립 1999.05·계열편입 1999.08); 매출실적 제6기(2005) 지분법평가이익 19,940·수수료 14,433·광고 16,304·시청료 5,287·사업수익 3,812(합계 59,776백만원); 주요 MPP 점유율 온미디어 12.2%(2005); 2006년 10월 주가 최고 8,450원·최저 6,300원.</t>
        </is>
      </c>
      <c r="G36" s="41" t="inlineStr">
        <is>
          <t>DART 사업보고서</t>
        </is>
      </c>
      <c r="H36" s="40" t="inlineStr">
        <is>
          <t>2007-03-30</t>
        </is>
      </c>
      <c r="I36" s="40" t="inlineStr">
        <is>
          <t>20070330001485</t>
        </is>
      </c>
      <c r="J36" s="43" t="inlineStr">
        <is>
          <t>https://dart.fss.or.kr/dsaf001/main.do?rcpNo=20070330001485</t>
        </is>
      </c>
      <c r="K36" s="41" t="inlineStr">
        <is>
          <t>acquirer_core,pre_events_summary</t>
        </is>
      </c>
    </row>
    <row r="37" ht="45" customHeight="1">
      <c r="A37" s="40" t="inlineStr">
        <is>
          <t>C002</t>
        </is>
      </c>
      <c r="B37" s="41" t="inlineStr">
        <is>
          <t>Orion Cinema Network Co., Ltd.</t>
        </is>
      </c>
      <c r="C37" s="40" t="inlineStr">
        <is>
          <t>인수 전</t>
        </is>
      </c>
      <c r="D37" s="40" t="inlineStr">
        <is>
          <t>2006-09-27</t>
        </is>
      </c>
      <c r="E37" s="41" t="inlineStr">
        <is>
          <t>기타</t>
        </is>
      </c>
      <c r="F37" s="41" t="inlineStr">
        <is>
          <t>이투데이: 온미디어 주가 27일 오후 1시15분 7,310원(공모가 5,200원 대비 40.6% 상승), 외국계 주주 3곳 32.69% 보호예수 10월 5~8일 해제 예정.</t>
        </is>
      </c>
      <c r="G37" s="41" t="inlineStr">
        <is>
          <t>언론 보도</t>
        </is>
      </c>
      <c r="H37" s="40" t="inlineStr">
        <is>
          <t>2006-09-27</t>
        </is>
      </c>
      <c r="I37" s="40" t="n"/>
      <c r="J37" s="43" t="inlineStr">
        <is>
          <t>https://www.etoday.co.kr/news/view/100433</t>
        </is>
      </c>
      <c r="K37" s="41" t="inlineStr">
        <is>
          <t>acq_mktcap</t>
        </is>
      </c>
    </row>
    <row r="38" ht="45" customHeight="1">
      <c r="A38" s="40" t="inlineStr">
        <is>
          <t>C002</t>
        </is>
      </c>
      <c r="B38" s="41" t="inlineStr">
        <is>
          <t>Orion Cinema Network Co., Ltd.</t>
        </is>
      </c>
      <c r="C38" s="40" t="inlineStr">
        <is>
          <t>인수 후</t>
        </is>
      </c>
      <c r="D38" s="40" t="inlineStr">
        <is>
          <t>2009-12-31</t>
        </is>
      </c>
      <c r="E38" s="41" t="inlineStr">
        <is>
          <t>기타</t>
        </is>
      </c>
      <c r="F38" s="41" t="inlineStr">
        <is>
          <t>온미디어 2009 사업보고서 요약재무: 자본금 2006(제7기) 58,074백만원·2007 59,049백만원(액면 500원), 요약연결 제6기(2005) 자산총계 379,287백만원; 타법인출자 현황 OCN 10,531,444주 90.27%, 장부가 162,409,804→167,119,657천원(평가손익 4,709,853천원).</t>
        </is>
      </c>
      <c r="G38" s="41" t="inlineStr">
        <is>
          <t>DART 사업보고서</t>
        </is>
      </c>
      <c r="H38" s="40" t="inlineStr">
        <is>
          <t>2010-04-01</t>
        </is>
      </c>
      <c r="I38" s="40" t="inlineStr">
        <is>
          <t>20100401001044</t>
        </is>
      </c>
      <c r="J38" s="43" t="inlineStr">
        <is>
          <t>https://dart.fss.or.kr/dsaf001/main.do?rcpNo=20100401001044</t>
        </is>
      </c>
      <c r="K38" s="41" t="inlineStr">
        <is>
          <t>acq_mktcap,apex_total_assets</t>
        </is>
      </c>
    </row>
    <row r="39" ht="45" customHeight="1">
      <c r="A39" s="40" t="inlineStr">
        <is>
          <t>C002</t>
        </is>
      </c>
      <c r="B39" s="41" t="inlineStr">
        <is>
          <t>Orion Cinema Network Co., Ltd.</t>
        </is>
      </c>
      <c r="C39" s="40" t="inlineStr">
        <is>
          <t>발표</t>
        </is>
      </c>
      <c r="D39" s="40" t="inlineStr">
        <is>
          <t>2006-11-14</t>
        </is>
      </c>
      <c r="E39" s="41" t="inlineStr">
        <is>
          <t>기타</t>
        </is>
      </c>
      <c r="F39" s="41" t="inlineStr">
        <is>
          <t>Fed H.10 원/달러: 2006-10-12 957.60, 2006-11-14 936.70.</t>
        </is>
      </c>
      <c r="G39" s="41" t="inlineStr">
        <is>
          <t>기타</t>
        </is>
      </c>
      <c r="H39" s="40" t="inlineStr">
        <is>
          <t>2006-11-14</t>
        </is>
      </c>
      <c r="I39" s="40" t="n"/>
      <c r="J39" s="43" t="inlineStr">
        <is>
          <t>https://www.federalreserve.gov/releases/h10/hist/dat00_ko.htm</t>
        </is>
      </c>
      <c r="K39" s="41" t="inlineStr">
        <is>
          <t>value_chk_usdmm</t>
        </is>
      </c>
    </row>
    <row r="40" ht="45" customHeight="1">
      <c r="A40" s="40" t="inlineStr">
        <is>
          <t>C002</t>
        </is>
      </c>
      <c r="B40" s="41" t="inlineStr">
        <is>
          <t>Orion Cinema Network Co., Ltd.</t>
        </is>
      </c>
      <c r="C40" s="40" t="inlineStr">
        <is>
          <t>인수 후</t>
        </is>
      </c>
      <c r="D40" s="40" t="inlineStr">
        <is>
          <t>2013-12-01</t>
        </is>
      </c>
      <c r="E40" s="41" t="inlineStr">
        <is>
          <t>합병</t>
        </is>
      </c>
      <c r="F40" s="41" t="inlineStr">
        <is>
          <t>CJ E&amp;M 2013 연결감사보고서 주석 35: 2013-12-01 OCN 등 5개 방송 자회사 흡수합병, OCN 합병비율 1:0.6485944, '동일 지배하에 있는 종속기업 간 합병으로 … 장부가액으로 인식'; OCN 2013-12-01 매출액 224,097,517천원·순이익 11,894,111천원. 무형자산 변동표 당기 영업권 손상차손 957,306천원.</t>
        </is>
      </c>
      <c r="G40" s="41" t="inlineStr">
        <is>
          <t>DART 감사보고서</t>
        </is>
      </c>
      <c r="H40" s="40" t="inlineStr">
        <is>
          <t>2014-03-31</t>
        </is>
      </c>
      <c r="I40" s="40" t="inlineStr">
        <is>
          <t>20140331003132</t>
        </is>
      </c>
      <c r="J40" s="43" t="inlineStr">
        <is>
          <t>https://dart.fss.or.kr/dsaf001/main.do?rcpNo=20140331003132</t>
        </is>
      </c>
      <c r="K40" s="41" t="inlineStr">
        <is>
          <t>post_events_summary,impairment</t>
        </is>
      </c>
    </row>
    <row r="41" ht="45" customHeight="1">
      <c r="A41" s="40" t="inlineStr">
        <is>
          <t>C002</t>
        </is>
      </c>
      <c r="B41" s="41" t="inlineStr">
        <is>
          <t>Orion Cinema Network Co., Ltd.</t>
        </is>
      </c>
      <c r="C41" s="40" t="inlineStr">
        <is>
          <t>인수 후</t>
        </is>
      </c>
      <c r="D41" s="40" t="inlineStr">
        <is>
          <t>2014-12-31</t>
        </is>
      </c>
      <c r="E41" s="41" t="inlineStr">
        <is>
          <t>실적</t>
        </is>
      </c>
      <c r="F41" s="41" t="inlineStr">
        <is>
          <t>CJ E&amp;M 2014 사업보고서 '합병등 전후의 재무사항 비교표'(2013-12 5개 방송자회사 합병): 오리온시네마네트워크 매출 예측 271,812·293,483 / 실적 242,595(괴리 11%)·224,274(24%)백만원, 영업이익 예측 45,918·58,767 / 실적 23,250(49%)·34,944(41%), 비고 '방송 광고시장의 업황 부진으로 인한 매출 감소'.</t>
        </is>
      </c>
      <c r="G41" s="41" t="inlineStr">
        <is>
          <t>DART 사업보고서</t>
        </is>
      </c>
      <c r="H41" s="40" t="inlineStr">
        <is>
          <t>2015-03-31</t>
        </is>
      </c>
      <c r="I41" s="40" t="inlineStr">
        <is>
          <t>20150331004213</t>
        </is>
      </c>
      <c r="J41" s="43" t="inlineStr">
        <is>
          <t>https://dart.fss.or.kr/dsaf001/main.do?rcpNo=20150331004213</t>
        </is>
      </c>
      <c r="K41" s="41" t="inlineStr">
        <is>
          <t>target_rev_post,target_op_post,earnings_call_note</t>
        </is>
      </c>
    </row>
    <row r="42" ht="45" customHeight="1">
      <c r="A42" s="40" t="inlineStr">
        <is>
          <t>C002</t>
        </is>
      </c>
      <c r="B42" s="41" t="inlineStr">
        <is>
          <t>Orion Cinema Network Co., Ltd.</t>
        </is>
      </c>
      <c r="C42" s="40" t="inlineStr">
        <is>
          <t>인수 후</t>
        </is>
      </c>
      <c r="D42" s="40" t="inlineStr">
        <is>
          <t>2017-12-31</t>
        </is>
      </c>
      <c r="E42" s="41" t="inlineStr">
        <is>
          <t>실적</t>
        </is>
      </c>
      <c r="F42" s="41" t="inlineStr">
        <is>
          <t>CJ E&amp;M 2014·2017 사업보고서 사업부문별 요약 연결재무현황: 방송부문 매출 2014 825,918백만원·영업이익 2,150백만원; 2017 매출 1,294,153백만원·영업이익 61,822백만원.</t>
        </is>
      </c>
      <c r="G42" s="41" t="inlineStr">
        <is>
          <t>DART 사업보고서</t>
        </is>
      </c>
      <c r="H42" s="40" t="inlineStr">
        <is>
          <t>2018-04-02</t>
        </is>
      </c>
      <c r="I42" s="40" t="inlineStr">
        <is>
          <t>20180330004046</t>
        </is>
      </c>
      <c r="J42" s="43" t="inlineStr">
        <is>
          <t>https://dart.fss.or.kr/dsaf001/main.do?rcpNo=20180330004046</t>
        </is>
      </c>
      <c r="K42" s="41" t="inlineStr">
        <is>
          <t>target_rev_post,target_op_post,perf_basis</t>
        </is>
      </c>
    </row>
    <row r="43" ht="45" customHeight="1">
      <c r="A43" s="40" t="inlineStr">
        <is>
          <t>C002</t>
        </is>
      </c>
      <c r="B43" s="41" t="inlineStr">
        <is>
          <t>Orion Cinema Network Co., Ltd.</t>
        </is>
      </c>
      <c r="C43" s="40" t="inlineStr">
        <is>
          <t>인수 후</t>
        </is>
      </c>
      <c r="D43" s="40" t="inlineStr">
        <is>
          <t>2025-12-31</t>
        </is>
      </c>
      <c r="E43" s="41" t="inlineStr">
        <is>
          <t>실적</t>
        </is>
      </c>
      <c r="F43" s="41" t="inlineStr">
        <is>
          <t>CJ ENM 2025 사업보고서 영업부문 주석: 미디어플랫폼사업(TV채널·OTT·콘텐츠 유통·광고) 매출 1,500,699,339천원(부문간 포함; 외부 1,341,616,430천원), 영업이익 1,332,256천원(2024: 25,977,564천원); 영업권 미디어플랫폼사업부문 371,615,748천원.</t>
        </is>
      </c>
      <c r="G43" s="41" t="inlineStr">
        <is>
          <t>DART 사업보고서</t>
        </is>
      </c>
      <c r="H43" s="40" t="inlineStr">
        <is>
          <t>2026-03-18</t>
        </is>
      </c>
      <c r="I43" s="40" t="inlineStr">
        <is>
          <t>20260318001469</t>
        </is>
      </c>
      <c r="J43" s="43" t="inlineStr">
        <is>
          <t>https://dart.fss.or.kr/dsaf001/main.do?rcpNo=20260318001469</t>
        </is>
      </c>
      <c r="K43" s="41" t="inlineStr">
        <is>
          <t>target_rev_post,target_op_post</t>
        </is>
      </c>
    </row>
    <row r="44" ht="45" customHeight="1">
      <c r="A44" s="40" t="inlineStr">
        <is>
          <t>C003</t>
        </is>
      </c>
      <c r="B44" s="41" t="inlineStr">
        <is>
          <t>CJ Music Co., Ltd.</t>
        </is>
      </c>
      <c r="C44" s="40" t="inlineStr">
        <is>
          <t>발표</t>
        </is>
      </c>
      <c r="D44" s="40" t="inlineStr">
        <is>
          <t>2007-02-05</t>
        </is>
      </c>
      <c r="E44" s="41" t="inlineStr">
        <is>
          <t>발표</t>
        </is>
      </c>
      <c r="F44" s="41" t="inlineStr">
        <is>
          <t>엠넷미디어 회사합병결정: '엠넷미디어 (주)가 씨제이뮤직(주)를 흡수합병', 합병목적 '음반,방송 시장에서의 경쟁력 제고와 경영효율성 증대를 통하여 시너지 효과를 극대화하고 주주가치 극대화를 추구', 합병비율 1:0.9019140, 합병신주 14,575,869주, 상대회사 '계열회사'(2006년 자산총계 48,787·매출 25,629·당기순이익 589백만원), 합병기일 2007-05-31, 우회상장 해당 '예', 주식매수 청구예정가격 9,225원.</t>
        </is>
      </c>
      <c r="G44" s="41" t="inlineStr">
        <is>
          <t>DART 주요사항보고서</t>
        </is>
      </c>
      <c r="H44" s="40" t="inlineStr">
        <is>
          <t>2007-02-05</t>
        </is>
      </c>
      <c r="I44" s="40" t="inlineStr">
        <is>
          <t>20070205000127</t>
        </is>
      </c>
      <c r="J44" s="43" t="inlineStr">
        <is>
          <t>https://dart.fss.or.kr/dsaf001/main.do?rcpNo=20070205000127</t>
        </is>
      </c>
      <c r="K44" s="41" t="inlineStr">
        <is>
          <t>announce_date_chk,purpose_quote,value_chk_local,chk_note,subtype_chk</t>
        </is>
      </c>
    </row>
    <row r="45" ht="45" customHeight="1">
      <c r="A45" s="40" t="inlineStr">
        <is>
          <t>C003</t>
        </is>
      </c>
      <c r="B45" s="41" t="inlineStr">
        <is>
          <t>CJ Music Co., Ltd.</t>
        </is>
      </c>
      <c r="C45" s="40" t="inlineStr">
        <is>
          <t>발표</t>
        </is>
      </c>
      <c r="D45" s="40" t="inlineStr">
        <is>
          <t>2007-02-09</t>
        </is>
      </c>
      <c r="E45" s="41" t="inlineStr">
        <is>
          <t>발표</t>
        </is>
      </c>
      <c r="F45" s="41" t="inlineStr">
        <is>
          <t>회사합병결정 정정: 주식매수청구 대금 300억원 초과 시 서면 통지로 계약 해제 가능하도록 조건 변경(정정 전 600억원 초과 시 해지).</t>
        </is>
      </c>
      <c r="G45" s="41" t="inlineStr">
        <is>
          <t>DART 주요사항보고서</t>
        </is>
      </c>
      <c r="H45" s="40" t="inlineStr">
        <is>
          <t>2007-02-09</t>
        </is>
      </c>
      <c r="I45" s="40" t="inlineStr">
        <is>
          <t>20070209000355</t>
        </is>
      </c>
      <c r="J45" s="43" t="inlineStr">
        <is>
          <t>https://dart.fss.or.kr/dsaf001/main.do?rcpNo=20070209000355</t>
        </is>
      </c>
      <c r="K45" s="41" t="inlineStr">
        <is>
          <t>chk_note</t>
        </is>
      </c>
    </row>
    <row r="46" ht="45" customHeight="1">
      <c r="A46" s="40" t="inlineStr">
        <is>
          <t>C003</t>
        </is>
      </c>
      <c r="B46" s="41" t="inlineStr">
        <is>
          <t>CJ Music Co., Ltd.</t>
        </is>
      </c>
      <c r="C46" s="40" t="inlineStr">
        <is>
          <t>발표</t>
        </is>
      </c>
      <c r="D46" s="40" t="inlineStr">
        <is>
          <t>2007-03-29</t>
        </is>
      </c>
      <c r="E46" s="41" t="inlineStr">
        <is>
          <t>발표</t>
        </is>
      </c>
      <c r="F46" s="41" t="inlineStr">
        <is>
          <t>합병신고서(정정): 합병가액 엠넷미디어 8,690원(2007-02-02 종가, 기준주가)·씨제이뮤직 7,837.63원(본질가치; 자산가치 1,046.80원, 수익가치 12,364.85원), 평가기관 우리회계법인; 합병 전후 발행주식 33,863,145→48,439,014주; 최대주주 변동 CJ㈜ 20.40%→33.25%, CJ미디어 6.44%→15.07%, 포이보스 20.05%→14.02%; 보호예수 CJ㈜ 9,196,994주·CJ미디어 5,116,218주·씨제이뮤직 262,657주; 씨제이뮤직 주주 CJ㈜ 63.1%·CJ미디어 35.1%·자기주식 1.8%; 씨제이뮤직 매출실적 제4기(2006) 음악 16,922,980,862원·방송 8,705,728,248원, 제3기(2005) 1,973,050,299원; 요약재무 제4기 영업이익 2,512,586천원·제3기 -2,194,875천원; 엠넷미디어 제13기(2006) 자산총계 139,878,437천원·자본총계 119,783,024천원·매출 22,643,185천원·영업손실 10,137,612천원; 엠넷 분할·합병 후 영위사업 매출(2006-09-23~12월말) 컨텐츠 2,932,387천원·포털 3,346,330천원.</t>
        </is>
      </c>
      <c r="G46" s="41" t="inlineStr">
        <is>
          <t>DART 기타공시</t>
        </is>
      </c>
      <c r="H46" s="40" t="inlineStr">
        <is>
          <t>2007-03-29</t>
        </is>
      </c>
      <c r="I46" s="40" t="inlineStr">
        <is>
          <t>20070329001139</t>
        </is>
      </c>
      <c r="J46" s="43" t="inlineStr">
        <is>
          <t>https://dart.fss.or.kr/dsaf001/main.do?rcpNo=20070329001139</t>
        </is>
      </c>
      <c r="K46" s="41" t="inlineStr">
        <is>
          <t>value_chk_local,acq_total_assets,deal_to_assets_pct,deal_to_equity_pct,acq_mktcap,size_basis,notes,acquirer_core,core_basis,is_core,target_rev_pre,target_op_pre,pre_events_summary,perf_basis</t>
        </is>
      </c>
    </row>
    <row r="47" ht="45" customHeight="1">
      <c r="A47" s="40" t="inlineStr">
        <is>
          <t>C003</t>
        </is>
      </c>
      <c r="B47" s="41" t="inlineStr">
        <is>
          <t>CJ Music Co., Ltd.</t>
        </is>
      </c>
      <c r="C47" s="40" t="inlineStr">
        <is>
          <t>발표</t>
        </is>
      </c>
      <c r="D47" s="40" t="inlineStr">
        <is>
          <t>2007-02-05</t>
        </is>
      </c>
      <c r="E47" s="41" t="inlineStr">
        <is>
          <t>발표</t>
        </is>
      </c>
      <c r="F47" s="41" t="inlineStr">
        <is>
          <t>엠넷미디어 2007-02-05 공시 목록: 회사합병결정, 합병신고서, 주권매매거래정지(코스닥시장본부)·같은 날 주권매매거래정지해제(20070205900119). 씨제이뮤직도 같은 날 회사합병결정(20070205000187) 공시.</t>
        </is>
      </c>
      <c r="G47" s="41" t="inlineStr">
        <is>
          <t>DART 기타공시</t>
        </is>
      </c>
      <c r="H47" s="40" t="inlineStr">
        <is>
          <t>2007-02-05</t>
        </is>
      </c>
      <c r="I47" s="40" t="inlineStr">
        <is>
          <t>20070205000158</t>
        </is>
      </c>
      <c r="J47" s="43" t="inlineStr">
        <is>
          <t>https://dart.fss.or.kr/dsaf001/main.do?rcpNo=20070205000158</t>
        </is>
      </c>
      <c r="K47" s="41" t="inlineStr">
        <is>
          <t>first_filing_date,event_ticker,event_ticker_basis</t>
        </is>
      </c>
    </row>
    <row r="48" ht="45" customHeight="1">
      <c r="A48" s="40" t="inlineStr">
        <is>
          <t>C003</t>
        </is>
      </c>
      <c r="B48" s="41" t="inlineStr">
        <is>
          <t>CJ Music Co., Ltd.</t>
        </is>
      </c>
      <c r="C48" s="40" t="inlineStr">
        <is>
          <t>인수 후</t>
        </is>
      </c>
      <c r="D48" s="40" t="inlineStr">
        <is>
          <t>2007-05-31</t>
        </is>
      </c>
      <c r="E48" s="41" t="inlineStr">
        <is>
          <t>완료</t>
        </is>
      </c>
      <c r="F48" s="41" t="inlineStr">
        <is>
          <t>합병종료보고서: 합병 후 발행주식 48,439,014주; CJ㈜ 16,106,084주(33.25%), CJ미디어 7,298,036주(15.07%); 주식매수청구 실질주주 134명 1,748,989주, 청구가 9,225원, 매수일 2007-05-17, 소요자금 차입금; 합병 전후 요약재무(2007-03-31 기준 단순합산) 피합병법인 씨제이뮤직 자본총계 22,093,697,422원 = 자본금 7,287,934,500원 + 자본잉여금 15,375,093,451원 등.</t>
        </is>
      </c>
      <c r="G48" s="41" t="inlineStr">
        <is>
          <t>DART 기타공시</t>
        </is>
      </c>
      <c r="H48" s="40" t="inlineStr">
        <is>
          <t>2007-06-05</t>
        </is>
      </c>
      <c r="I48" s="40" t="inlineStr">
        <is>
          <t>20070605000295</t>
        </is>
      </c>
      <c r="J48" s="43" t="inlineStr">
        <is>
          <t>https://dart.fss.or.kr/dsaf001/main.do?rcpNo=20070605000295</t>
        </is>
      </c>
      <c r="K48" s="41" t="inlineStr">
        <is>
          <t>status_chk,post_events_summary,notes,impairment</t>
        </is>
      </c>
    </row>
    <row r="49" ht="45" customHeight="1">
      <c r="A49" s="40" t="inlineStr">
        <is>
          <t>C003</t>
        </is>
      </c>
      <c r="B49" s="41" t="inlineStr">
        <is>
          <t>CJ Music Co., Ltd.</t>
        </is>
      </c>
      <c r="C49" s="40" t="inlineStr">
        <is>
          <t>인수 후</t>
        </is>
      </c>
      <c r="D49" s="40" t="inlineStr">
        <is>
          <t>2008-03-28</t>
        </is>
      </c>
      <c r="E49" s="41" t="inlineStr">
        <is>
          <t>사명변경</t>
        </is>
      </c>
      <c r="F49" s="41" t="inlineStr">
        <is>
          <t>엠넷미디어 상호변경안내: 영문 M-net Media Corp. → Mnet Media Corp.; 과거 상호변경 2006-08-22 ㈜메디오피아테크날리지 → 엠넷미디어 주식회사.</t>
        </is>
      </c>
      <c r="G49" s="41" t="inlineStr">
        <is>
          <t>DART 기타공시</t>
        </is>
      </c>
      <c r="H49" s="40" t="inlineStr">
        <is>
          <t>2008-03-28</t>
        </is>
      </c>
      <c r="I49" s="40" t="inlineStr">
        <is>
          <t>20080328900492</t>
        </is>
      </c>
      <c r="J49" s="43" t="inlineStr">
        <is>
          <t>https://dart.fss.or.kr/dsaf001/main.do?rcpNo=20080328900492</t>
        </is>
      </c>
      <c r="K49" s="41" t="inlineStr">
        <is>
          <t>post_events_summary,acquirer_entity,notes</t>
        </is>
      </c>
    </row>
    <row r="50" ht="45" customHeight="1">
      <c r="A50" s="40" t="inlineStr">
        <is>
          <t>C003</t>
        </is>
      </c>
      <c r="B50" s="41" t="inlineStr">
        <is>
          <t>CJ Music Co., Ltd.</t>
        </is>
      </c>
      <c r="C50" s="40" t="inlineStr">
        <is>
          <t>인수 후</t>
        </is>
      </c>
      <c r="D50" s="40" t="inlineStr">
        <is>
          <t>2008-12-31</t>
        </is>
      </c>
      <c r="E50" s="41" t="inlineStr">
        <is>
          <t>손상차손</t>
        </is>
      </c>
      <c r="F50" s="41" t="inlineStr">
        <is>
          <t>엠넷미디어 2008 감사보고서 주석 9 영업권: 기초 51,711,000천원(전기초 62,521,008천원), 손상차손 제15기(2008) 26,944,153천원·제14기(2007) 7,683,957천원, 기말 22,045,216천원; 현금흐름표 지분법적용투자주식손상차손 13,073,303,878원.</t>
        </is>
      </c>
      <c r="G50" s="41" t="inlineStr">
        <is>
          <t>DART 감사보고서</t>
        </is>
      </c>
      <c r="H50" s="40" t="inlineStr">
        <is>
          <t>2009-04-08</t>
        </is>
      </c>
      <c r="I50" s="40" t="inlineStr">
        <is>
          <t>20090408000522</t>
        </is>
      </c>
      <c r="J50" s="43" t="inlineStr">
        <is>
          <t>https://dart.fss.or.kr/dsaf001/main.do?rcpNo=20090408000522</t>
        </is>
      </c>
      <c r="K50" s="41" t="inlineStr">
        <is>
          <t>impairment,post_events_summary</t>
        </is>
      </c>
    </row>
    <row r="51" ht="45" customHeight="1">
      <c r="A51" s="40" t="inlineStr">
        <is>
          <t>C003</t>
        </is>
      </c>
      <c r="B51" s="41" t="inlineStr">
        <is>
          <t>CJ Music Co., Ltd.</t>
        </is>
      </c>
      <c r="C51" s="40" t="inlineStr">
        <is>
          <t>인수 후</t>
        </is>
      </c>
      <c r="D51" s="40" t="inlineStr">
        <is>
          <t>2010-12-02</t>
        </is>
      </c>
      <c r="E51" s="41" t="inlineStr">
        <is>
          <t>실적</t>
        </is>
      </c>
      <c r="F51" s="41" t="inlineStr">
        <is>
          <t>2010 CJ E&amp;M 합병 증권신고서(정정) 엠넷미디어 부분: 요약재무(천원) 제14기(2007) 매출 62,892,777·영업손실 18,270,619, 제15기(2008) 118,535,379·-3,109,256, 제16기(2009) 128,772,807·3,986,559, 제13기(2006) 22,643,185·-10,137,612; 연혁 2006.07 CJ(주)로 최대주주 변경·지엠기획/에이디이천엔터테인먼트 주식교환, 2007.06 씨제이뮤직 흡수합병, 2008.04 YG엔터테인먼트 상호지분보유, 2009.10 SC PE와 CJ(주)를 통해 300억 CB·BW 발행. 씨제이미디어 연혁: 2006.09 Mnet 사업부문 CJ뮤직에 사업 양도.</t>
        </is>
      </c>
      <c r="G51" s="41" t="inlineStr">
        <is>
          <t>DART 기타공시</t>
        </is>
      </c>
      <c r="H51" s="40" t="inlineStr">
        <is>
          <t>2010-12-02</t>
        </is>
      </c>
      <c r="I51" s="40" t="inlineStr">
        <is>
          <t>20101202000223</t>
        </is>
      </c>
      <c r="J51" s="43" t="inlineStr">
        <is>
          <t>https://dart.fss.or.kr/dsaf001/main.do?rcpNo=20101202000223</t>
        </is>
      </c>
      <c r="K51" s="41" t="inlineStr">
        <is>
          <t>target_rev_post,target_op_post,post_events_summary,notes,impairment</t>
        </is>
      </c>
    </row>
    <row r="52" ht="45" customHeight="1">
      <c r="A52" s="40" t="inlineStr">
        <is>
          <t>C003</t>
        </is>
      </c>
      <c r="B52" s="41" t="inlineStr">
        <is>
          <t>CJ Music Co., Ltd.</t>
        </is>
      </c>
      <c r="C52" s="40" t="inlineStr">
        <is>
          <t>인수 후</t>
        </is>
      </c>
      <c r="D52" s="40" t="inlineStr">
        <is>
          <t>2010-12-31</t>
        </is>
      </c>
      <c r="E52" s="41" t="inlineStr">
        <is>
          <t>실적</t>
        </is>
      </c>
      <c r="F52" s="41" t="inlineStr">
        <is>
          <t>엠넷미디어 2010 감사보고서 손익계산서: 제17기(2010) 매출액 146,925,601,938원(포털 44,037,182,863·음악 49,209,071,991·방송 40,207,704,716·기타 13,471,642,368원), 영업이익 1,577,740,895원.</t>
        </is>
      </c>
      <c r="G52" s="41" t="inlineStr">
        <is>
          <t>DART 감사보고서</t>
        </is>
      </c>
      <c r="H52" s="40" t="inlineStr">
        <is>
          <t>2011-03-10</t>
        </is>
      </c>
      <c r="I52" s="40" t="inlineStr">
        <is>
          <t>20110310000462</t>
        </is>
      </c>
      <c r="J52" s="43" t="inlineStr">
        <is>
          <t>https://dart.fss.or.kr/dsaf001/main.do?rcpNo=20110310000462</t>
        </is>
      </c>
      <c r="K52" s="41" t="inlineStr">
        <is>
          <t>target_rev_post,target_op_post</t>
        </is>
      </c>
    </row>
    <row r="53" ht="45" customHeight="1">
      <c r="A53" s="40" t="inlineStr">
        <is>
          <t>C003</t>
        </is>
      </c>
      <c r="B53" s="41" t="inlineStr">
        <is>
          <t>CJ Music Co., Ltd.</t>
        </is>
      </c>
      <c r="C53" s="40" t="inlineStr">
        <is>
          <t>인수 후</t>
        </is>
      </c>
      <c r="D53" s="40" t="inlineStr">
        <is>
          <t>2011-03-01</t>
        </is>
      </c>
      <c r="E53" s="41" t="inlineStr">
        <is>
          <t>합병</t>
        </is>
      </c>
      <c r="F53" s="41" t="inlineStr">
        <is>
          <t>CJ E&amp;M 2011 사업보고서: 2011-03 엠넷미디어 등 5사 흡수합병(엠넷미디어 발행주식 65,170,746주, 2011-02-28 기준); 사업부문별 음악/공연부문 매출 132,460백만원·영업손실 847백만원(합병소멸법인 1~2월 실적 제외).</t>
        </is>
      </c>
      <c r="G53" s="41" t="inlineStr">
        <is>
          <t>DART 사업보고서</t>
        </is>
      </c>
      <c r="H53" s="40" t="inlineStr">
        <is>
          <t>2012-03-30</t>
        </is>
      </c>
      <c r="I53" s="40" t="inlineStr">
        <is>
          <t>20120330002738</t>
        </is>
      </c>
      <c r="J53" s="43" t="inlineStr">
        <is>
          <t>https://dart.fss.or.kr/dsaf001/main.do?rcpNo=20120330002738</t>
        </is>
      </c>
      <c r="K53" s="41" t="inlineStr">
        <is>
          <t>post_events_summary</t>
        </is>
      </c>
    </row>
    <row r="54" ht="45" customHeight="1">
      <c r="A54" s="40" t="inlineStr">
        <is>
          <t>C003</t>
        </is>
      </c>
      <c r="B54" s="41" t="inlineStr">
        <is>
          <t>CJ Music Co., Ltd.</t>
        </is>
      </c>
      <c r="C54" s="40" t="inlineStr">
        <is>
          <t>인수 후</t>
        </is>
      </c>
      <c r="D54" s="40" t="inlineStr">
        <is>
          <t>2011-12-31</t>
        </is>
      </c>
      <c r="E54" s="41" t="inlineStr">
        <is>
          <t>실적</t>
        </is>
      </c>
      <c r="F54" s="41" t="inlineStr">
        <is>
          <t>CJ E&amp;M 2011 사업보고서 사업부문별 요약 연결재무현황: 음악/공연부문 매출 132,460백만원, 영업이익 -847백만원.</t>
        </is>
      </c>
      <c r="G54" s="41" t="inlineStr">
        <is>
          <t>DART 사업보고서</t>
        </is>
      </c>
      <c r="H54" s="40" t="inlineStr">
        <is>
          <t>2012-03-30</t>
        </is>
      </c>
      <c r="I54" s="40" t="inlineStr">
        <is>
          <t>20120330002738</t>
        </is>
      </c>
      <c r="J54" s="43" t="inlineStr">
        <is>
          <t>https://dart.fss.or.kr/dsaf001/main.do?rcpNo=20120330002738</t>
        </is>
      </c>
      <c r="K54" s="41" t="inlineStr">
        <is>
          <t>target_rev_post,target_op_post</t>
        </is>
      </c>
    </row>
    <row r="55" ht="45" customHeight="1">
      <c r="A55" s="40" t="inlineStr">
        <is>
          <t>C003</t>
        </is>
      </c>
      <c r="B55" s="41" t="inlineStr">
        <is>
          <t>CJ Music Co., Ltd.</t>
        </is>
      </c>
      <c r="C55" s="40" t="inlineStr">
        <is>
          <t>인수 후</t>
        </is>
      </c>
      <c r="D55" s="40" t="inlineStr">
        <is>
          <t>2017-12-31</t>
        </is>
      </c>
      <c r="E55" s="41" t="inlineStr">
        <is>
          <t>실적</t>
        </is>
      </c>
      <c r="F55" s="41" t="inlineStr">
        <is>
          <t>CJ E&amp;M 2017 사업보고서 사업부문별 요약 연결재무현황: 음악부문 매출 230,732백만원, 영업이익 11,778백만원.</t>
        </is>
      </c>
      <c r="G55" s="41" t="inlineStr">
        <is>
          <t>DART 사업보고서</t>
        </is>
      </c>
      <c r="H55" s="40" t="inlineStr">
        <is>
          <t>2018-04-02</t>
        </is>
      </c>
      <c r="I55" s="40" t="inlineStr">
        <is>
          <t>20180330004046</t>
        </is>
      </c>
      <c r="J55" s="43" t="inlineStr">
        <is>
          <t>https://dart.fss.or.kr/dsaf001/main.do?rcpNo=20180330004046</t>
        </is>
      </c>
      <c r="K55" s="41" t="inlineStr">
        <is>
          <t>target_rev_post,target_op_post</t>
        </is>
      </c>
    </row>
    <row r="56" ht="45" customHeight="1">
      <c r="A56" s="40" t="inlineStr">
        <is>
          <t>C003</t>
        </is>
      </c>
      <c r="B56" s="41" t="inlineStr">
        <is>
          <t>CJ Music Co., Ltd.</t>
        </is>
      </c>
      <c r="C56" s="40" t="inlineStr">
        <is>
          <t>인수 후</t>
        </is>
      </c>
      <c r="D56" s="40" t="inlineStr">
        <is>
          <t>2018-10-01</t>
        </is>
      </c>
      <c r="E56" s="41" t="inlineStr">
        <is>
          <t>합병</t>
        </is>
      </c>
      <c r="F56" s="41" t="inlineStr">
        <is>
          <t>CJ ENM 2018 사업보고서 연혁: 2016-12-01 음악플랫폼사업 및 관련 사업 물적분할(신설 씨제이디지털뮤직㈜); 2018-07 ㈜씨제이오쇼핑·씨제이이앤엠㈜ 합병 및 사명 변경; 2018-10 '씨제이디지털뮤직(주), (주)지니뮤직에 흡수합병'.</t>
        </is>
      </c>
      <c r="G56" s="41" t="inlineStr">
        <is>
          <t>DART 사업보고서</t>
        </is>
      </c>
      <c r="H56" s="40" t="inlineStr">
        <is>
          <t>2019-04-01</t>
        </is>
      </c>
      <c r="I56" s="40" t="inlineStr">
        <is>
          <t>20190401005034</t>
        </is>
      </c>
      <c r="J56" s="43" t="inlineStr">
        <is>
          <t>https://dart.fss.or.kr/dsaf001/main.do?rcpNo=20190401005034</t>
        </is>
      </c>
      <c r="K56" s="41" t="inlineStr">
        <is>
          <t>post_events_summary,pre_incorp_chk</t>
        </is>
      </c>
    </row>
    <row r="57" ht="45" customHeight="1">
      <c r="A57" s="40" t="inlineStr">
        <is>
          <t>C003</t>
        </is>
      </c>
      <c r="B57" s="41" t="inlineStr">
        <is>
          <t>CJ Music Co., Ltd.</t>
        </is>
      </c>
      <c r="C57" s="40" t="inlineStr">
        <is>
          <t>인수 후</t>
        </is>
      </c>
      <c r="D57" s="40" t="inlineStr">
        <is>
          <t>2024-12-31</t>
        </is>
      </c>
      <c r="E57" s="41" t="inlineStr">
        <is>
          <t>실적</t>
        </is>
      </c>
      <c r="F57" s="41" t="inlineStr">
        <is>
          <t>CJ ENM 2024 사업보고서: 음악사업(음반·음원, 매니지먼트, 콘서트, 엠넷 채널 관련 사업) 영업수익 702,102,103천원·영업이익 30,882,579천원; 관계기업 ㈜지니뮤직 지분율 15.35%.</t>
        </is>
      </c>
      <c r="G57" s="41" t="inlineStr">
        <is>
          <t>DART 사업보고서</t>
        </is>
      </c>
      <c r="H57" s="40" t="inlineStr">
        <is>
          <t>2025-03-19</t>
        </is>
      </c>
      <c r="I57" s="40" t="inlineStr">
        <is>
          <t>20250319000884</t>
        </is>
      </c>
      <c r="J57" s="43" t="inlineStr">
        <is>
          <t>https://dart.fss.or.kr/dsaf001/main.do?rcpNo=20250319000884</t>
        </is>
      </c>
      <c r="K57" s="41" t="inlineStr">
        <is>
          <t>post_events_summary,target_rev_post,target_op_post</t>
        </is>
      </c>
    </row>
    <row r="58" ht="45" customHeight="1">
      <c r="A58" s="40" t="inlineStr">
        <is>
          <t>C003</t>
        </is>
      </c>
      <c r="B58" s="41" t="inlineStr">
        <is>
          <t>CJ Music Co., Ltd.</t>
        </is>
      </c>
      <c r="C58" s="40" t="inlineStr">
        <is>
          <t>발표</t>
        </is>
      </c>
      <c r="D58" s="40" t="inlineStr">
        <is>
          <t>2006-12-31</t>
        </is>
      </c>
      <c r="E58" s="41" t="inlineStr">
        <is>
          <t>실적</t>
        </is>
      </c>
      <c r="F58" s="41" t="inlineStr">
        <is>
          <t>CJ㈜ 연결감사보고서(2006.12): CJ주식회사 및 종속회사 자산총계 2006-12-31 7,200,333,028천원.</t>
        </is>
      </c>
      <c r="G58" s="41" t="inlineStr">
        <is>
          <t>DART 감사보고서</t>
        </is>
      </c>
      <c r="H58" s="40" t="inlineStr">
        <is>
          <t>2007-04-30</t>
        </is>
      </c>
      <c r="I58" s="40" t="inlineStr">
        <is>
          <t>20070430001558</t>
        </is>
      </c>
      <c r="J58" s="43" t="inlineStr">
        <is>
          <t>https://dart.fss.or.kr/dsaf001/main.do?rcpNo=20070430001558</t>
        </is>
      </c>
      <c r="K58" s="41" t="inlineStr">
        <is>
          <t>apex_total_assets,deal_to_assets_pct</t>
        </is>
      </c>
    </row>
    <row r="59" ht="45" customHeight="1">
      <c r="A59" s="40" t="inlineStr">
        <is>
          <t>C003</t>
        </is>
      </c>
      <c r="B59" s="41" t="inlineStr">
        <is>
          <t>CJ Music Co., Ltd.</t>
        </is>
      </c>
      <c r="C59" s="40" t="inlineStr">
        <is>
          <t>발표</t>
        </is>
      </c>
      <c r="D59" s="40" t="inlineStr">
        <is>
          <t>2007-03-31</t>
        </is>
      </c>
      <c r="E59" s="41" t="inlineStr">
        <is>
          <t>실적</t>
        </is>
      </c>
      <c r="F59" s="41" t="inlineStr">
        <is>
          <t>합병종료보고서 합병 전후 요약재무: 합병법인 엠넷미디어 자산총계 134,993,665,460원(2007-03-31 결산자료 기준).</t>
        </is>
      </c>
      <c r="G59" s="41" t="inlineStr">
        <is>
          <t>DART 기타공시</t>
        </is>
      </c>
      <c r="H59" s="40" t="inlineStr">
        <is>
          <t>2007-06-05</t>
        </is>
      </c>
      <c r="I59" s="40" t="inlineStr">
        <is>
          <t>20070605000295</t>
        </is>
      </c>
      <c r="J59" s="43" t="inlineStr">
        <is>
          <t>https://dart.fss.or.kr/dsaf001/main.do?rcpNo=20070605000295</t>
        </is>
      </c>
      <c r="K59" s="41" t="inlineStr">
        <is>
          <t>acq_total_assets</t>
        </is>
      </c>
    </row>
    <row r="60" ht="45" customHeight="1">
      <c r="A60" s="40" t="inlineStr">
        <is>
          <t>C003</t>
        </is>
      </c>
      <c r="B60" s="41" t="inlineStr">
        <is>
          <t>CJ Music Co., Ltd.</t>
        </is>
      </c>
      <c r="C60" s="40" t="inlineStr">
        <is>
          <t>인수 후</t>
        </is>
      </c>
      <c r="D60" s="40" t="inlineStr">
        <is>
          <t>2007-06-28</t>
        </is>
      </c>
      <c r="E60" s="41" t="inlineStr">
        <is>
          <t>완료</t>
        </is>
      </c>
      <c r="F60" s="41" t="inlineStr">
        <is>
          <t>코스닥시장본부 추가상장: 엠넷미디어 보통주 14,575,869주(타법인흡수합병), 추가상장 후 48,439,014주, 상장일 2007-06-28, 보호예수 2007.5.31~2009.5.30, 우회상장 표시 2007.6.28~2009.3.31.</t>
        </is>
      </c>
      <c r="G60" s="41" t="inlineStr">
        <is>
          <t>DART 기타공시</t>
        </is>
      </c>
      <c r="H60" s="40" t="inlineStr">
        <is>
          <t>2007-06-26</t>
        </is>
      </c>
      <c r="I60" s="40" t="inlineStr">
        <is>
          <t>20070626900061</t>
        </is>
      </c>
      <c r="J60" s="43" t="inlineStr">
        <is>
          <t>https://dart.fss.or.kr/dsaf001/main.do?rcpNo=20070626900061</t>
        </is>
      </c>
      <c r="K60" s="41" t="inlineStr">
        <is>
          <t>post_events_summary</t>
        </is>
      </c>
    </row>
    <row r="61" ht="45" customHeight="1">
      <c r="A61" s="40" t="inlineStr">
        <is>
          <t>C003</t>
        </is>
      </c>
      <c r="B61" s="41" t="inlineStr">
        <is>
          <t>CJ Music Co., Ltd.</t>
        </is>
      </c>
      <c r="C61" s="40" t="inlineStr">
        <is>
          <t>인수 전</t>
        </is>
      </c>
      <c r="D61" s="40" t="inlineStr">
        <is>
          <t>2006-12-29</t>
        </is>
      </c>
      <c r="E61" s="41" t="inlineStr">
        <is>
          <t>기타</t>
        </is>
      </c>
      <c r="F61" s="41" t="inlineStr">
        <is>
          <t>씨제이뮤직 감자결정: 액면 1,000원 2주를 1주로 병합(감자비율 50%), 발행주식 32,322,082주→16,161,041주, 감자기준일 2006-12-29, 사유 '재무구조 개선 및 자본효율성 증대'.</t>
        </is>
      </c>
      <c r="G61" s="41" t="inlineStr">
        <is>
          <t>DART 기타공시</t>
        </is>
      </c>
      <c r="H61" s="40" t="inlineStr">
        <is>
          <t>2006-11-30</t>
        </is>
      </c>
      <c r="I61" s="40" t="inlineStr">
        <is>
          <t>20061130000144</t>
        </is>
      </c>
      <c r="J61" s="43" t="inlineStr">
        <is>
          <t>https://dart.fss.or.kr/dsaf001/main.do?rcpNo=20061130000144</t>
        </is>
      </c>
      <c r="K61" s="41" t="inlineStr">
        <is>
          <t>value_chk_usdmm,pre_events_summary</t>
        </is>
      </c>
    </row>
    <row r="62" ht="45" customHeight="1">
      <c r="A62" s="40" t="inlineStr">
        <is>
          <t>C003</t>
        </is>
      </c>
      <c r="B62" s="41" t="inlineStr">
        <is>
          <t>CJ Music Co., Ltd.</t>
        </is>
      </c>
      <c r="C62" s="40" t="inlineStr">
        <is>
          <t>발표</t>
        </is>
      </c>
      <c r="D62" s="40" t="inlineStr">
        <is>
          <t>2007-02-05</t>
        </is>
      </c>
      <c r="E62" s="41" t="inlineStr">
        <is>
          <t>기타</t>
        </is>
      </c>
      <c r="F62" s="41" t="inlineStr">
        <is>
          <t>Yahoo Finance KRW=X 일별 종가: 2007-02-05 925.15원/달러.</t>
        </is>
      </c>
      <c r="G62" s="41" t="inlineStr">
        <is>
          <t>기타</t>
        </is>
      </c>
      <c r="H62" s="40" t="inlineStr">
        <is>
          <t>2026-10-26</t>
        </is>
      </c>
      <c r="I62" s="40" t="n"/>
      <c r="J62" s="43" t="inlineStr">
        <is>
          <t>https://query1.finance.yahoo.com/v8/finance/chart/KRW=X?period1=1170028800&amp;period2=1170892800&amp;interval=1d</t>
        </is>
      </c>
      <c r="K62" s="41" t="inlineStr">
        <is>
          <t>value_chk_usdmm</t>
        </is>
      </c>
    </row>
    <row r="63" ht="45" customHeight="1">
      <c r="A63" s="40" t="inlineStr">
        <is>
          <t>C004</t>
        </is>
      </c>
      <c r="B63" s="41" t="inlineStr">
        <is>
          <t>On Media Corp.</t>
        </is>
      </c>
      <c r="C63" s="40" t="inlineStr">
        <is>
          <t>발표</t>
        </is>
      </c>
      <c r="D63" s="40" t="inlineStr">
        <is>
          <t>2009-12-24</t>
        </is>
      </c>
      <c r="E63" s="41" t="inlineStr">
        <is>
          <t>발표</t>
        </is>
      </c>
      <c r="F63" s="41" t="inlineStr">
        <is>
          <t>CJ오쇼핑 타법인주식및출자증권취득결정: ㈜온미디어 65,148,910주(55.17%), 취득가액 434,479,300,000원, 자기자본 499,578,002,714원(86.97%), 자산총액 969,862,669,601원(44.80%), 취득목적 '홈쇼핑 사업 경쟁력 강화 등', 위약금 346억원 예치·정부기관 미승인 시 14.99%(17,700,700주)만 인수, 공정위 신고대상 '미해당'으로 기재.</t>
        </is>
      </c>
      <c r="G63" s="41" t="inlineStr">
        <is>
          <t>DART 기타공시</t>
        </is>
      </c>
      <c r="H63" s="40" t="inlineStr">
        <is>
          <t>2009-12-24</t>
        </is>
      </c>
      <c r="I63" s="40" t="inlineStr">
        <is>
          <t>20091224900008</t>
        </is>
      </c>
      <c r="J63" s="43" t="inlineStr">
        <is>
          <t>https://dart.fss.or.kr/dsaf001/main.do?rcpNo=20091224900008</t>
        </is>
      </c>
      <c r="K63" s="41" t="inlineStr">
        <is>
          <t>announce_date_chk,value_chk_local,purpose_quote,deal_to_assets_pct,deal_to_equity_pct,acq_total_assets</t>
        </is>
      </c>
    </row>
    <row r="64" ht="45" customHeight="1">
      <c r="A64" s="40" t="inlineStr">
        <is>
          <t>C004</t>
        </is>
      </c>
      <c r="B64" s="41" t="inlineStr">
        <is>
          <t>On Media Corp.</t>
        </is>
      </c>
      <c r="C64" s="40" t="inlineStr">
        <is>
          <t>발표</t>
        </is>
      </c>
      <c r="D64" s="40" t="inlineStr">
        <is>
          <t>2009-12-28</t>
        </is>
      </c>
      <c r="E64" s="41" t="inlineStr">
        <is>
          <t>발표</t>
        </is>
      </c>
      <c r="F64" s="41" t="inlineStr">
        <is>
          <t>주요사항보고서(중요한 자산양수도 결정): 양도인 ㈜오리온·담철곤 외 4인·Tabimax SGPS·Capital International GEM PE Fund·New Asia East; 배경 'CJ오쇼핑의 차별화를 위한 핵심 역량의 강화…', '컨버전스(Convergence)'모델, CJ헬로비전 SO 260만+온미디어 SO 56만=320만 가입자, MSP 사업모델; 6,669원/주 434,479,300,000원; 외부평가 지성회계법인 DCF 주당 4,846~7,406원, 기준주가 3,910원(2009-12-23 종가), 오리온 측 주당 7,292원(86.5% 할증)·기타 5,000원(27.88%); 매도자별 오리온 외 47,448,210주 345,976백만원 등.</t>
        </is>
      </c>
      <c r="G64" s="41" t="inlineStr">
        <is>
          <t>DART 주요사항보고서</t>
        </is>
      </c>
      <c r="H64" s="40" t="inlineStr">
        <is>
          <t>2009-12-28</t>
        </is>
      </c>
      <c r="I64" s="40" t="inlineStr">
        <is>
          <t>20091228000114</t>
        </is>
      </c>
      <c r="J64" s="43" t="inlineStr">
        <is>
          <t>https://dart.fss.or.kr/dsaf001/main.do?rcpNo=20091228000114</t>
        </is>
      </c>
      <c r="K64" s="41" t="inlineStr">
        <is>
          <t>purpose_quote,value_chk_local,chk_note,pre_events_summary,core_basis</t>
        </is>
      </c>
    </row>
    <row r="65" ht="45" customHeight="1">
      <c r="A65" s="40" t="inlineStr">
        <is>
          <t>C004</t>
        </is>
      </c>
      <c r="B65" s="41" t="inlineStr">
        <is>
          <t>On Media Corp.</t>
        </is>
      </c>
      <c r="C65" s="40" t="inlineStr">
        <is>
          <t>인수 전</t>
        </is>
      </c>
      <c r="D65" s="40" t="inlineStr">
        <is>
          <t>2009-04-30</t>
        </is>
      </c>
      <c r="E65" s="41" t="inlineStr">
        <is>
          <t>기타</t>
        </is>
      </c>
      <c r="F65" s="41" t="inlineStr">
        <is>
          <t>온미디어 조회공시 답변(미확정): '최대주주는 지분매각을 검토하고 있으나 현재 매각 여부등 구체적인 사항은 결정되지 않았습니다'(2009-04-29 거래소 '최대주주 지분매각설' 조회 요구).</t>
        </is>
      </c>
      <c r="G65" s="41" t="inlineStr">
        <is>
          <t>DART 기타공시</t>
        </is>
      </c>
      <c r="H65" s="40" t="inlineStr">
        <is>
          <t>2009-04-30</t>
        </is>
      </c>
      <c r="I65" s="40" t="inlineStr">
        <is>
          <t>20090430800278</t>
        </is>
      </c>
      <c r="J65" s="43" t="inlineStr">
        <is>
          <t>https://dart.fss.or.kr/dsaf001/main.do?rcpNo=20090430800278</t>
        </is>
      </c>
      <c r="K65" s="41" t="inlineStr">
        <is>
          <t>first_filing_date,pre_events_summary</t>
        </is>
      </c>
    </row>
    <row r="66" ht="45" customHeight="1">
      <c r="A66" s="40" t="inlineStr">
        <is>
          <t>C004</t>
        </is>
      </c>
      <c r="B66" s="41" t="inlineStr">
        <is>
          <t>On Media Corp.</t>
        </is>
      </c>
      <c r="C66" s="40" t="inlineStr">
        <is>
          <t>인수 전</t>
        </is>
      </c>
      <c r="D66" s="40" t="inlineStr">
        <is>
          <t>2009-06-22</t>
        </is>
      </c>
      <c r="E66" s="41" t="inlineStr">
        <is>
          <t>기타</t>
        </is>
      </c>
      <c r="F66" s="41" t="inlineStr">
        <is>
          <t>CJ오쇼핑 자율공시 '온미디어 인수 검토의 건': '당사는 온미디어 인수를 검토하고 있으나, 구체적으로 확정된 바는 없습니다'(확인일 2009-06-19). 2009-07-17·08-17 재공시(20090717900231, 20090817900190).</t>
        </is>
      </c>
      <c r="G66" s="41" t="inlineStr">
        <is>
          <t>DART 기타공시</t>
        </is>
      </c>
      <c r="H66" s="40" t="inlineStr">
        <is>
          <t>2009-06-22</t>
        </is>
      </c>
      <c r="I66" s="40" t="inlineStr">
        <is>
          <t>20090622900012</t>
        </is>
      </c>
      <c r="J66" s="43" t="inlineStr">
        <is>
          <t>https://dart.fss.or.kr/dsaf001/main.do?rcpNo=20090622900012</t>
        </is>
      </c>
      <c r="K66" s="41" t="inlineStr">
        <is>
          <t>first_filing_date,pre_events_summary</t>
        </is>
      </c>
    </row>
    <row r="67" ht="45" customHeight="1">
      <c r="A67" s="40" t="inlineStr">
        <is>
          <t>C004</t>
        </is>
      </c>
      <c r="B67" s="41" t="inlineStr">
        <is>
          <t>On Media Corp.</t>
        </is>
      </c>
      <c r="C67" s="40" t="inlineStr">
        <is>
          <t>인수 전</t>
        </is>
      </c>
      <c r="D67" s="40" t="inlineStr">
        <is>
          <t>2009-09-04</t>
        </is>
      </c>
      <c r="E67" s="41" t="inlineStr">
        <is>
          <t>기타</t>
        </is>
      </c>
      <c r="F67" s="41" t="inlineStr">
        <is>
          <t>온미디어 조회공시 답변(부인): 최대주주 ㈜오리온으로부터 '당사의 지분매각을 검토하였으나 매각하지 않기로 결정했다'는 통보.</t>
        </is>
      </c>
      <c r="G67" s="41" t="inlineStr">
        <is>
          <t>DART 기타공시</t>
        </is>
      </c>
      <c r="H67" s="40" t="inlineStr">
        <is>
          <t>2009-09-04</t>
        </is>
      </c>
      <c r="I67" s="40" t="inlineStr">
        <is>
          <t>20090904800506</t>
        </is>
      </c>
      <c r="J67" s="43" t="inlineStr">
        <is>
          <t>https://dart.fss.or.kr/dsaf001/main.do?rcpNo=20090904800506</t>
        </is>
      </c>
      <c r="K67" s="41" t="inlineStr">
        <is>
          <t>first_filing_date,pre_events_summary</t>
        </is>
      </c>
    </row>
    <row r="68" ht="45" customHeight="1">
      <c r="A68" s="40" t="inlineStr">
        <is>
          <t>C004</t>
        </is>
      </c>
      <c r="B68" s="41" t="inlineStr">
        <is>
          <t>On Media Corp.</t>
        </is>
      </c>
      <c r="C68" s="40" t="inlineStr">
        <is>
          <t>인수 전</t>
        </is>
      </c>
      <c r="D68" s="40" t="inlineStr">
        <is>
          <t>2009-09-07</t>
        </is>
      </c>
      <c r="E68" s="41" t="inlineStr">
        <is>
          <t>기타</t>
        </is>
      </c>
      <c r="F68" s="41" t="inlineStr">
        <is>
          <t>뉴스토마토 '온미디어 M&amp;A 불발 뚝..CJ오쇼핑 쑥': 온미디어 3,130원(−2.34%), CJ오쇼핑 80,300원(+2.42%); 신한금융투자 '오리온의 결정이 인수가격 재협상 카드일 가능성이 있지만' 인수 무산 가능성에 무게.</t>
        </is>
      </c>
      <c r="G68" s="41" t="inlineStr">
        <is>
          <t>언론 보도</t>
        </is>
      </c>
      <c r="H68" s="40" t="inlineStr">
        <is>
          <t>2009-09-07</t>
        </is>
      </c>
      <c r="I68" s="40" t="n"/>
      <c r="J68" s="43" t="inlineStr">
        <is>
          <t>https://www.newstomato.com/RealTime/RealTimeDetail.aspx?no=62495</t>
        </is>
      </c>
      <c r="K68" s="41" t="inlineStr">
        <is>
          <t>event_ticker_basis,notes</t>
        </is>
      </c>
    </row>
    <row r="69" ht="45" customHeight="1">
      <c r="A69" s="40" t="inlineStr">
        <is>
          <t>C004</t>
        </is>
      </c>
      <c r="B69" s="41" t="inlineStr">
        <is>
          <t>On Media Corp.</t>
        </is>
      </c>
      <c r="C69" s="40" t="inlineStr">
        <is>
          <t>인수 전</t>
        </is>
      </c>
      <c r="D69" s="40" t="inlineStr">
        <is>
          <t>2009-12-10</t>
        </is>
      </c>
      <c r="E69" s="41" t="inlineStr">
        <is>
          <t>기타</t>
        </is>
      </c>
      <c r="F69" s="41" t="inlineStr">
        <is>
          <t>온미디어 조회공시 답변(미확정): 'CJ그룹으로부터 인수의향과 가격에 대한 제안을 받았으나 현재 어떠한 사항도 결정된 바 없다'(CJ그룹으로의 피인수설). 2009-12-24 '최대주주의 보유주식 처분 결정'(오리온 44,152,210주 37.39%를 CJ오쇼핑에 매각, 20091224800117).</t>
        </is>
      </c>
      <c r="G69" s="41" t="inlineStr">
        <is>
          <t>DART 기타공시</t>
        </is>
      </c>
      <c r="H69" s="40" t="inlineStr">
        <is>
          <t>2009-12-10</t>
        </is>
      </c>
      <c r="I69" s="40" t="inlineStr">
        <is>
          <t>20091210800438</t>
        </is>
      </c>
      <c r="J69" s="43" t="inlineStr">
        <is>
          <t>https://dart.fss.or.kr/dsaf001/main.do?rcpNo=20091210800438</t>
        </is>
      </c>
      <c r="K69" s="41" t="inlineStr">
        <is>
          <t>first_filing_date,pre_events_summary</t>
        </is>
      </c>
    </row>
    <row r="70" ht="45" customHeight="1">
      <c r="A70" s="40" t="inlineStr">
        <is>
          <t>C004</t>
        </is>
      </c>
      <c r="B70" s="41" t="inlineStr">
        <is>
          <t>On Media Corp.</t>
        </is>
      </c>
      <c r="C70" s="40" t="inlineStr">
        <is>
          <t>발표</t>
        </is>
      </c>
      <c r="D70" s="40" t="inlineStr">
        <is>
          <t>2009-12-24</t>
        </is>
      </c>
      <c r="E70" s="41" t="inlineStr">
        <is>
          <t>발표</t>
        </is>
      </c>
      <c r="F70" s="41" t="inlineStr">
        <is>
          <t>머니투데이: CJ오쇼핑 '유통과 미디어를 결합해 다른 경쟁사와 차별화시키겠다', '보유 현금이 많고 자회사 배당금도 들어올 예정'; 주당 6,669원은 전날 종가 3,910원에 70.6% 프리미엄, 온미디어 상한가·시가총액 한때 5,300억원 상회; 애널리스트 'CJ오쇼핑에는 별다른 시너지가 없으나 CJ미디어와는 시너지'.</t>
        </is>
      </c>
      <c r="G70" s="41" t="inlineStr">
        <is>
          <t>언론 보도</t>
        </is>
      </c>
      <c r="H70" s="40" t="inlineStr">
        <is>
          <t>2009-12-24</t>
        </is>
      </c>
      <c r="I70" s="40" t="n"/>
      <c r="J70" s="43" t="inlineStr">
        <is>
          <t>https://www.mt.co.kr/living/2009/12/24/2009122413095760382</t>
        </is>
      </c>
      <c r="K70" s="41" t="inlineStr">
        <is>
          <t>purpose_quote,earnings_call_note,event_ticker_basis</t>
        </is>
      </c>
    </row>
    <row r="71" ht="45" customHeight="1">
      <c r="A71" s="40" t="inlineStr">
        <is>
          <t>C004</t>
        </is>
      </c>
      <c r="B71" s="41" t="inlineStr">
        <is>
          <t>On Media Corp.</t>
        </is>
      </c>
      <c r="C71" s="40" t="inlineStr">
        <is>
          <t>인수 전</t>
        </is>
      </c>
      <c r="D71" s="40" t="inlineStr">
        <is>
          <t>2009-12-31</t>
        </is>
      </c>
      <c r="E71" s="41" t="inlineStr">
        <is>
          <t>기타</t>
        </is>
      </c>
      <c r="F71" s="41" t="inlineStr">
        <is>
          <t>CJ오쇼핑 2009 사업보고서: 별도 2008 자산 969,862,670천원·매출 542,419,521천원·영업이익 87,250,975천원, 2009 자본금 55,053,485천원; 요약연결 제15기(2008) 자산총계 1,669,955,092천원·매출 963,557,328천원·영업이익 119,012,300천원; 2009년 12월 종가기준 최고 85,500원·최저 72,400원.</t>
        </is>
      </c>
      <c r="G71" s="41" t="inlineStr">
        <is>
          <t>DART 사업보고서</t>
        </is>
      </c>
      <c r="H71" s="40" t="inlineStr">
        <is>
          <t>2010-03-31</t>
        </is>
      </c>
      <c r="I71" s="40" t="inlineStr">
        <is>
          <t>20100331000039</t>
        </is>
      </c>
      <c r="J71" s="43" t="inlineStr">
        <is>
          <t>https://dart.fss.or.kr/dsaf001/main.do?rcpNo=20100331000039</t>
        </is>
      </c>
      <c r="K71" s="41" t="inlineStr">
        <is>
          <t>acq_mktcap,acquirer_core,apex_total_assets</t>
        </is>
      </c>
    </row>
    <row r="72" ht="45" customHeight="1">
      <c r="A72" s="40" t="inlineStr">
        <is>
          <t>C004</t>
        </is>
      </c>
      <c r="B72" s="41" t="inlineStr">
        <is>
          <t>On Media Corp.</t>
        </is>
      </c>
      <c r="C72" s="40" t="inlineStr">
        <is>
          <t>발표</t>
        </is>
      </c>
      <c r="D72" s="40" t="inlineStr">
        <is>
          <t>2009-12-23</t>
        </is>
      </c>
      <c r="E72" s="41" t="inlineStr">
        <is>
          <t>기타</t>
        </is>
      </c>
      <c r="F72" s="41" t="inlineStr">
        <is>
          <t>Yahoo Finance 035760.KQ 일별 수정종가: 2009-12-23 104,635.53, 12-24 107,948.53, 12월 최고 118,025.57(12-03)·최저 99,942.12(12-21) — 사업보고서 최고·최저와의 비율 1.380416로 복원 시 12-23 75,800원·12-24 78,200원.</t>
        </is>
      </c>
      <c r="G72" s="41" t="inlineStr">
        <is>
          <t>기타</t>
        </is>
      </c>
      <c r="H72" s="40" t="inlineStr">
        <is>
          <t>2026-10-26</t>
        </is>
      </c>
      <c r="I72" s="40" t="n"/>
      <c r="J72" s="43" t="inlineStr">
        <is>
          <t>https://query1.finance.yahoo.com/v8/finance/chart/035760.KQ?period1=1259539200&amp;period2=1262304000&amp;interval=1d</t>
        </is>
      </c>
      <c r="K72" s="41" t="inlineStr">
        <is>
          <t>acq_mktcap</t>
        </is>
      </c>
    </row>
    <row r="73" ht="45" customHeight="1">
      <c r="A73" s="40" t="inlineStr">
        <is>
          <t>C004</t>
        </is>
      </c>
      <c r="B73" s="41" t="inlineStr">
        <is>
          <t>On Media Corp.</t>
        </is>
      </c>
      <c r="C73" s="40" t="inlineStr">
        <is>
          <t>인수 전</t>
        </is>
      </c>
      <c r="D73" s="40" t="inlineStr">
        <is>
          <t>2008-12-31</t>
        </is>
      </c>
      <c r="E73" s="41" t="inlineStr">
        <is>
          <t>기타</t>
        </is>
      </c>
      <c r="F73" s="41" t="inlineStr">
        <is>
          <t>CJ오쇼핑 2008 사업보고서 사업의 내용: 케이블 TV홈쇼핑 프로그램 공급업체로 매출은 TV홈쇼핑·카탈로그·인터넷 통신판매·기타로 구성, TV홈쇼핑 시장점유율(취급고) 2008 25.1%; 자회사 씨제이헬로비전·씨제이헬로비전드림씨티방송(SO).</t>
        </is>
      </c>
      <c r="G73" s="41" t="inlineStr">
        <is>
          <t>DART 사업보고서</t>
        </is>
      </c>
      <c r="H73" s="40" t="inlineStr">
        <is>
          <t>2009-03-31</t>
        </is>
      </c>
      <c r="I73" s="40" t="inlineStr">
        <is>
          <t>20090331001954</t>
        </is>
      </c>
      <c r="J73" s="43" t="inlineStr">
        <is>
          <t>https://dart.fss.or.kr/dsaf001/main.do?rcpNo=20090331001954</t>
        </is>
      </c>
      <c r="K73" s="41" t="inlineStr">
        <is>
          <t>acquirer_core,core_basis</t>
        </is>
      </c>
    </row>
    <row r="74" ht="45" customHeight="1">
      <c r="A74" s="40" t="inlineStr">
        <is>
          <t>C004</t>
        </is>
      </c>
      <c r="B74" s="41" t="inlineStr">
        <is>
          <t>On Media Corp.</t>
        </is>
      </c>
      <c r="C74" s="40" t="inlineStr">
        <is>
          <t>인수 전</t>
        </is>
      </c>
      <c r="D74" s="40" t="inlineStr">
        <is>
          <t>2009-12-31</t>
        </is>
      </c>
      <c r="E74" s="41" t="inlineStr">
        <is>
          <t>실적</t>
        </is>
      </c>
      <c r="F74" s="41" t="inlineStr">
        <is>
          <t>온미디어 2009 사업보고서(정정) 요약재무: 별도 매출 2008 75,837·2009 67,746백만원, 영업이익 9,346·18,685백만원; 요약연결 매출 2007 316,356·2008 312,917·2009 281,091백만원, 영업이익 63,041·22,182·24,002백만원; MPP 점유율 2008 CJ 20.8%·온미디어 11.1%.</t>
        </is>
      </c>
      <c r="G74" s="41" t="inlineStr">
        <is>
          <t>DART 사업보고서</t>
        </is>
      </c>
      <c r="H74" s="40" t="inlineStr">
        <is>
          <t>2010-04-01</t>
        </is>
      </c>
      <c r="I74" s="40" t="inlineStr">
        <is>
          <t>20100401001044</t>
        </is>
      </c>
      <c r="J74" s="43" t="inlineStr">
        <is>
          <t>https://dart.fss.or.kr/dsaf001/main.do?rcpNo=20100401001044</t>
        </is>
      </c>
      <c r="K74" s="41" t="inlineStr">
        <is>
          <t>target_rev_pre,target_op_pre,pre_events_summary</t>
        </is>
      </c>
    </row>
    <row r="75" ht="45" customHeight="1">
      <c r="A75" s="40" t="inlineStr">
        <is>
          <t>C004</t>
        </is>
      </c>
      <c r="B75" s="41" t="inlineStr">
        <is>
          <t>On Media Corp.</t>
        </is>
      </c>
      <c r="C75" s="40" t="inlineStr">
        <is>
          <t>인수 전</t>
        </is>
      </c>
      <c r="D75" s="40" t="inlineStr">
        <is>
          <t>2009-10-01</t>
        </is>
      </c>
      <c r="E75" s="41" t="inlineStr">
        <is>
          <t>제휴</t>
        </is>
      </c>
      <c r="F75" s="41" t="inlineStr">
        <is>
          <t>온미디어 자율공시: 투니버스·OCN·수퍼액션·On Style·Story On·OCN series·바둑TV·ongamenet 8개 채널을 SK브로드밴드 '브로드앤TV'(IPTV)에 공급하는 계약(2009-10-01~2010-12-31).</t>
        </is>
      </c>
      <c r="G75" s="41" t="inlineStr">
        <is>
          <t>DART 기타공시</t>
        </is>
      </c>
      <c r="H75" s="40" t="inlineStr">
        <is>
          <t>2009-10-01</t>
        </is>
      </c>
      <c r="I75" s="40" t="inlineStr">
        <is>
          <t>20091001800080</t>
        </is>
      </c>
      <c r="J75" s="43" t="inlineStr">
        <is>
          <t>https://dart.fss.or.kr/dsaf001/main.do?rcpNo=20091001800080</t>
        </is>
      </c>
      <c r="K75" s="41" t="inlineStr">
        <is>
          <t>pre_events_summary</t>
        </is>
      </c>
    </row>
    <row r="76" ht="45" customHeight="1">
      <c r="A76" s="40" t="inlineStr">
        <is>
          <t>C004</t>
        </is>
      </c>
      <c r="B76" s="41" t="inlineStr">
        <is>
          <t>On Media Corp.</t>
        </is>
      </c>
      <c r="C76" s="40" t="inlineStr">
        <is>
          <t>인수 후</t>
        </is>
      </c>
      <c r="D76" s="40" t="inlineStr">
        <is>
          <t>2010-02-09</t>
        </is>
      </c>
      <c r="E76" s="41" t="inlineStr">
        <is>
          <t>기타</t>
        </is>
      </c>
      <c r="F76" s="41" t="inlineStr">
        <is>
          <t>뉴스토마토: 방통위가 'CJ오쇼핑의 온미디어 인수에 따른 심사계획' 마련 — 심사위원회가 케이블사 심사와 방송법 시행령상 소유제한 초과 여부 검토, '다음달 초 방통위가 최종 결정'.</t>
        </is>
      </c>
      <c r="G76" s="41" t="inlineStr">
        <is>
          <t>언론 보도</t>
        </is>
      </c>
      <c r="H76" s="40" t="inlineStr">
        <is>
          <t>2010-02-09</t>
        </is>
      </c>
      <c r="I76" s="40" t="n"/>
      <c r="J76" s="43" t="inlineStr">
        <is>
          <t>https://newstomato.com/ReadNews.aspx?no=78015</t>
        </is>
      </c>
      <c r="K76" s="41" t="inlineStr">
        <is>
          <t>post_events_summary</t>
        </is>
      </c>
    </row>
    <row r="77" ht="45" customHeight="1">
      <c r="A77" s="40" t="inlineStr">
        <is>
          <t>C004</t>
        </is>
      </c>
      <c r="B77" s="41" t="inlineStr">
        <is>
          <t>On Media Corp.</t>
        </is>
      </c>
      <c r="C77" s="40" t="inlineStr">
        <is>
          <t>인수 후</t>
        </is>
      </c>
      <c r="D77" s="40" t="inlineStr">
        <is>
          <t>2010-05-28</t>
        </is>
      </c>
      <c r="E77" s="41" t="inlineStr">
        <is>
          <t>완료</t>
        </is>
      </c>
      <c r="F77" s="41" t="inlineStr">
        <is>
          <t>CJ오쇼핑 대량보유상황보고서(신규, 보고의무발생일 2010-05-28): 65,148,910주(55.17%), 변동방법 '최종 정부기관(방통위,공정위) 승인 후 장외 매매계약 확정', '공정거래위원회 최종 기업결합심사 승인통보일 : 2010년 5월28일'; 취득자금 자기자금 2,285억·차입금 600억(국민은행·농협)·기타 1,460억(공모사채 600억, CJ헬로비전드림씨티방송 유상감자 약 860억).</t>
        </is>
      </c>
      <c r="G77" s="41" t="inlineStr">
        <is>
          <t>DART 기타공시</t>
        </is>
      </c>
      <c r="H77" s="40" t="inlineStr">
        <is>
          <t>2010-06-03</t>
        </is>
      </c>
      <c r="I77" s="40" t="inlineStr">
        <is>
          <t>20100603000188</t>
        </is>
      </c>
      <c r="J77" s="43" t="inlineStr">
        <is>
          <t>https://dart.fss.or.kr/dsaf001/main.do?rcpNo=20100603000188</t>
        </is>
      </c>
      <c r="K77" s="41" t="inlineStr">
        <is>
          <t>status_chk,post_events_summary,chk_note</t>
        </is>
      </c>
    </row>
    <row r="78" ht="45" customHeight="1">
      <c r="A78" s="40" t="inlineStr">
        <is>
          <t>C004</t>
        </is>
      </c>
      <c r="B78" s="41" t="inlineStr">
        <is>
          <t>On Media Corp.</t>
        </is>
      </c>
      <c r="C78" s="40" t="inlineStr">
        <is>
          <t>인수 후</t>
        </is>
      </c>
      <c r="D78" s="40" t="inlineStr">
        <is>
          <t>2010-05-30</t>
        </is>
      </c>
      <c r="E78" s="41" t="inlineStr">
        <is>
          <t>완료</t>
        </is>
      </c>
      <c r="F78" s="41" t="inlineStr">
        <is>
          <t>이투데이 '공정위, CJ의 온미디어 인수 조건부 승인': 계열 SO와 경쟁하는 IPTV 등 다채널유료방송사업자에 동등한 콘텐츠 접근 기회 제공, 기한 2013-12-31; 2008 매출 기준 결합 후 PP 점유율 31.9%(CJ 20.8%+온미디어 11.1%), 영화·생활여성 100%·만화 82%.</t>
        </is>
      </c>
      <c r="G78" s="41" t="inlineStr">
        <is>
          <t>언론 보도</t>
        </is>
      </c>
      <c r="H78" s="40" t="inlineStr">
        <is>
          <t>2010-05-30</t>
        </is>
      </c>
      <c r="I78" s="40" t="n"/>
      <c r="J78" s="43" t="inlineStr">
        <is>
          <t>https://www.etoday.co.kr/news/view/321372</t>
        </is>
      </c>
      <c r="K78" s="41" t="inlineStr">
        <is>
          <t>post_events_summary,chk_note</t>
        </is>
      </c>
    </row>
    <row r="79" ht="45" customHeight="1">
      <c r="A79" s="40" t="inlineStr">
        <is>
          <t>C004</t>
        </is>
      </c>
      <c r="B79" s="41" t="inlineStr">
        <is>
          <t>On Media Corp.</t>
        </is>
      </c>
      <c r="C79" s="40" t="inlineStr">
        <is>
          <t>인수 후</t>
        </is>
      </c>
      <c r="D79" s="40" t="inlineStr">
        <is>
          <t>2010-05-31</t>
        </is>
      </c>
      <c r="E79" s="41" t="inlineStr">
        <is>
          <t>완료</t>
        </is>
      </c>
      <c r="F79" s="41" t="inlineStr">
        <is>
          <t>서울신문 'CJ오쇼핑 온미디어 인수 조건부 승인': 공정위가 30일 최종 승인, IPTV 등 경쟁사업자에 '동등한 콘텐츠 접근 기회를 제공하도록 의무화', 2013년까지, 결합 후 PP 점유율 31.9%.</t>
        </is>
      </c>
      <c r="G79" s="41" t="inlineStr">
        <is>
          <t>언론 보도</t>
        </is>
      </c>
      <c r="H79" s="40" t="inlineStr">
        <is>
          <t>2010-05-31</t>
        </is>
      </c>
      <c r="I79" s="40" t="n"/>
      <c r="J79" s="43" t="inlineStr">
        <is>
          <t>https://www.seoul.co.kr/news/economy/2010/05/31/20100531008019</t>
        </is>
      </c>
      <c r="K79" s="41" t="inlineStr">
        <is>
          <t>post_events_summary</t>
        </is>
      </c>
    </row>
    <row r="80" ht="45" customHeight="1">
      <c r="A80" s="40" t="inlineStr">
        <is>
          <t>C004</t>
        </is>
      </c>
      <c r="B80" s="41" t="inlineStr">
        <is>
          <t>On Media Corp.</t>
        </is>
      </c>
      <c r="C80" s="40" t="inlineStr">
        <is>
          <t>인수 후</t>
        </is>
      </c>
      <c r="D80" s="40" t="inlineStr">
        <is>
          <t>2010-05-31</t>
        </is>
      </c>
      <c r="E80" s="41" t="inlineStr">
        <is>
          <t>완료</t>
        </is>
      </c>
      <c r="F80" s="41" t="inlineStr">
        <is>
          <t>이투데이 '애매한 법 해석 논란': 공정위는 경쟁제한성 추정요건에는 해당하지 않으나 PP시장 전체에서 상당한 지배력을 가진다고 판단; 공정위 기업결합과장 'IPTV에 콘텐츠를 제대로 공급하지 않을 것으로 보고' 조건; 인수 후 외형 5,504억→8,400억원.</t>
        </is>
      </c>
      <c r="G80" s="41" t="inlineStr">
        <is>
          <t>언론 보도</t>
        </is>
      </c>
      <c r="H80" s="40" t="inlineStr">
        <is>
          <t>2010-05-31</t>
        </is>
      </c>
      <c r="I80" s="40" t="n"/>
      <c r="J80" s="43" t="inlineStr">
        <is>
          <t>https://www.etoday.co.kr/news/view/321622</t>
        </is>
      </c>
      <c r="K80" s="41" t="inlineStr">
        <is>
          <t>post_events_summary</t>
        </is>
      </c>
    </row>
    <row r="81" ht="45" customHeight="1">
      <c r="A81" s="40" t="inlineStr">
        <is>
          <t>C004</t>
        </is>
      </c>
      <c r="B81" s="41" t="inlineStr">
        <is>
          <t>On Media Corp.</t>
        </is>
      </c>
      <c r="C81" s="40" t="inlineStr">
        <is>
          <t>인수 후</t>
        </is>
      </c>
      <c r="D81" s="40" t="inlineStr">
        <is>
          <t>2011-03</t>
        </is>
      </c>
      <c r="E81" s="41" t="inlineStr">
        <is>
          <t>기타</t>
        </is>
      </c>
      <c r="F81" s="41" t="inlineStr">
        <is>
          <t>법무법인 세종 미디어센터 뉴스레터(2011-03): 공정위가 CJ오쇼핑의 온미디어 인수를 '조건을 붙여 승인' — '경쟁 다채널유료방송사업자(특히, IPTV)에 대하여 정당한 이유가 없는 한 동등한 채널(콘텐츠)접근 기회를 제공', 계속 거래 사업자에 종전 기준에 준하여 채널 공급 계속.</t>
        </is>
      </c>
      <c r="G81" s="41" t="inlineStr">
        <is>
          <t>기타</t>
        </is>
      </c>
      <c r="H81" s="40" t="inlineStr">
        <is>
          <t>2011-03</t>
        </is>
      </c>
      <c r="I81" s="40" t="n"/>
      <c r="J81" s="43" t="inlineStr">
        <is>
          <t>https://www.shinkim.com/kor/media/newsletter/112</t>
        </is>
      </c>
      <c r="K81" s="41" t="inlineStr">
        <is>
          <t>post_events_summary</t>
        </is>
      </c>
    </row>
    <row r="82" ht="45" customHeight="1">
      <c r="A82" s="40" t="inlineStr">
        <is>
          <t>C004</t>
        </is>
      </c>
      <c r="B82" s="41" t="inlineStr">
        <is>
          <t>On Media Corp.</t>
        </is>
      </c>
      <c r="C82" s="40" t="inlineStr">
        <is>
          <t>인수 후</t>
        </is>
      </c>
      <c r="D82" s="40" t="inlineStr">
        <is>
          <t>2010-05-28</t>
        </is>
      </c>
      <c r="E82" s="41" t="inlineStr">
        <is>
          <t>통합</t>
        </is>
      </c>
      <c r="F82" s="41" t="inlineStr">
        <is>
          <t>CJ오쇼핑 지주회사의 자회사 편입: ㈜온미디어 65,148,910주(55.2%), 지분가액 434,479백만원(자산총액비중 38.4%), 편입사유 '홈쇼핑사업 경쟁력 강화 등', 편입일 2010-05-28.</t>
        </is>
      </c>
      <c r="G82" s="41" t="inlineStr">
        <is>
          <t>DART 기타공시</t>
        </is>
      </c>
      <c r="H82" s="40" t="inlineStr">
        <is>
          <t>2010-05-28</t>
        </is>
      </c>
      <c r="I82" s="40" t="inlineStr">
        <is>
          <t>20100528900066</t>
        </is>
      </c>
      <c r="J82" s="43" t="inlineStr">
        <is>
          <t>https://dart.fss.or.kr/dsaf001/main.do?rcpNo=20100528900066</t>
        </is>
      </c>
      <c r="K82" s="41" t="inlineStr">
        <is>
          <t>pre_incorp_chk,post_events_summary</t>
        </is>
      </c>
    </row>
    <row r="83" ht="45" customHeight="1">
      <c r="A83" s="40" t="inlineStr">
        <is>
          <t>C004</t>
        </is>
      </c>
      <c r="B83" s="41" t="inlineStr">
        <is>
          <t>On Media Corp.</t>
        </is>
      </c>
      <c r="C83" s="40" t="inlineStr">
        <is>
          <t>인수 후</t>
        </is>
      </c>
      <c r="D83" s="40" t="inlineStr">
        <is>
          <t>2010-06-08</t>
        </is>
      </c>
      <c r="E83" s="41" t="inlineStr">
        <is>
          <t>완료</t>
        </is>
      </c>
      <c r="F83" s="41" t="inlineStr">
        <is>
          <t>온미디어 최대주주변경: ㈜오리온 외 10인 → ㈜CJ오쇼핑 외 3인, ㈜오리온외 5인이 47,448,210주를 매각, 변경일 2010-06-08(매매대금 지급일), 지분인수목적 '경영권 확보'; CJ오쇼핑 대량보유보고서(2010-06-09, 20100609000154)는 오리온 지분 단가 7,292원·외국계 5,000원.</t>
        </is>
      </c>
      <c r="G83" s="41" t="inlineStr">
        <is>
          <t>DART 기타공시</t>
        </is>
      </c>
      <c r="H83" s="40" t="inlineStr">
        <is>
          <t>2010-06-08</t>
        </is>
      </c>
      <c r="I83" s="40" t="inlineStr">
        <is>
          <t>20100608800327</t>
        </is>
      </c>
      <c r="J83" s="43" t="inlineStr">
        <is>
          <t>https://dart.fss.or.kr/dsaf001/main.do?rcpNo=20100608800327</t>
        </is>
      </c>
      <c r="K83" s="41" t="inlineStr">
        <is>
          <t>status_chk,value_chk_local,post_events_summary</t>
        </is>
      </c>
    </row>
    <row r="84" ht="45" customHeight="1">
      <c r="A84" s="40" t="inlineStr">
        <is>
          <t>C004</t>
        </is>
      </c>
      <c r="B84" s="41" t="inlineStr">
        <is>
          <t>On Media Corp.</t>
        </is>
      </c>
      <c r="C84" s="40" t="inlineStr">
        <is>
          <t>인수 후</t>
        </is>
      </c>
      <c r="D84" s="40" t="inlineStr">
        <is>
          <t>2010-06-30</t>
        </is>
      </c>
      <c r="E84" s="41" t="inlineStr">
        <is>
          <t>완료</t>
        </is>
      </c>
      <c r="F84" s="41" t="inlineStr">
        <is>
          <t>CJ오쇼핑 합병등종료보고서(자산양수도): 온미디어 65,148,910주(55.17%), 1주당 평균 6,669원, 총 434,479,300,000원, 자산양수도 완료일(매매대금 결제일) 2010-06-30; 대량보유보고서(2010-07-02, 20100702000224): Tabimax·CIGEMPE·NAEI 14.99% 대금지급 및 주식양수일 2010-06-30.</t>
        </is>
      </c>
      <c r="G84" s="41" t="inlineStr">
        <is>
          <t>DART 기타공시</t>
        </is>
      </c>
      <c r="H84" s="40" t="inlineStr">
        <is>
          <t>2010-06-30</t>
        </is>
      </c>
      <c r="I84" s="40" t="inlineStr">
        <is>
          <t>20100630000309</t>
        </is>
      </c>
      <c r="J84" s="43" t="inlineStr">
        <is>
          <t>https://dart.fss.or.kr/dsaf001/main.do?rcpNo=20100630000309</t>
        </is>
      </c>
      <c r="K84" s="41" t="inlineStr">
        <is>
          <t>status_chk,value_chk_local</t>
        </is>
      </c>
    </row>
    <row r="85" ht="45" customHeight="1">
      <c r="A85" s="40" t="inlineStr">
        <is>
          <t>C004</t>
        </is>
      </c>
      <c r="B85" s="41" t="inlineStr">
        <is>
          <t>On Media Corp.</t>
        </is>
      </c>
      <c r="C85" s="40" t="inlineStr">
        <is>
          <t>인수 후</t>
        </is>
      </c>
      <c r="D85" s="40" t="inlineStr">
        <is>
          <t>2010-06-30</t>
        </is>
      </c>
      <c r="E85" s="41" t="inlineStr">
        <is>
          <t>경영진변경</t>
        </is>
      </c>
      <c r="F85" s="41" t="inlineStr">
        <is>
          <t>온미디어 대표이사 변경: 담철곤·조경민·김성수 각자대표 → 김성수 단독대표(담철곤·조경민 사임), 변경일 2010-06-30.</t>
        </is>
      </c>
      <c r="G85" s="41" t="inlineStr">
        <is>
          <t>DART 기타공시</t>
        </is>
      </c>
      <c r="H85" s="40" t="inlineStr">
        <is>
          <t>2010-06-30</t>
        </is>
      </c>
      <c r="I85" s="40" t="inlineStr">
        <is>
          <t>20100701800430</t>
        </is>
      </c>
      <c r="J85" s="43" t="inlineStr">
        <is>
          <t>https://dart.fss.or.kr/dsaf001/main.do?rcpNo=20100701800430</t>
        </is>
      </c>
      <c r="K85" s="41" t="inlineStr">
        <is>
          <t>post_events_summary</t>
        </is>
      </c>
    </row>
    <row r="86" ht="45" customHeight="1">
      <c r="A86" s="40" t="inlineStr">
        <is>
          <t>C004</t>
        </is>
      </c>
      <c r="B86" s="41" t="inlineStr">
        <is>
          <t>On Media Corp.</t>
        </is>
      </c>
      <c r="C86" s="40" t="inlineStr">
        <is>
          <t>인수 후</t>
        </is>
      </c>
      <c r="D86" s="40" t="inlineStr">
        <is>
          <t>2010-06-07</t>
        </is>
      </c>
      <c r="E86" s="41" t="inlineStr">
        <is>
          <t>어닝콜</t>
        </is>
      </c>
      <c r="F86" s="41" t="inlineStr">
        <is>
          <t>온미디어 IR 개최 안내(2010-06-08, 기관 1:1): '온미디어 최대주주 변경 관련 주요 경영현황 설명', '최대주주 변경에 따른 조직 안정화를 위한 일회성 비용등'.</t>
        </is>
      </c>
      <c r="G86" s="41" t="inlineStr">
        <is>
          <t>DART 기타공시</t>
        </is>
      </c>
      <c r="H86" s="40" t="inlineStr">
        <is>
          <t>2010-06-07</t>
        </is>
      </c>
      <c r="I86" s="40" t="inlineStr">
        <is>
          <t>20100607800407</t>
        </is>
      </c>
      <c r="J86" s="43" t="inlineStr">
        <is>
          <t>https://dart.fss.or.kr/dsaf001/main.do?rcpNo=20100607800407</t>
        </is>
      </c>
      <c r="K86" s="41" t="inlineStr">
        <is>
          <t>earnings_call_note</t>
        </is>
      </c>
    </row>
    <row r="87" ht="45" customHeight="1">
      <c r="A87" s="40" t="inlineStr">
        <is>
          <t>C004</t>
        </is>
      </c>
      <c r="B87" s="41" t="inlineStr">
        <is>
          <t>On Media Corp.</t>
        </is>
      </c>
      <c r="C87" s="40" t="inlineStr">
        <is>
          <t>인수 후</t>
        </is>
      </c>
      <c r="D87" s="40" t="inlineStr">
        <is>
          <t>2010-06-10</t>
        </is>
      </c>
      <c r="E87" s="41" t="inlineStr">
        <is>
          <t>기타</t>
        </is>
      </c>
      <c r="F87" s="41" t="inlineStr">
        <is>
          <t>CJ오쇼핑 회사분할결정: 유통사업부문과 투자사업부문을 인적분할, 분할기일 2010-09-01, 분할비율 CJ오쇼핑 0.55 : 오미디어홀딩스 0.45, 목적 '사업 전문성을 제고하고 경영의 효율성을 강화'; 2010-07-29 온미디어 자회사 탈퇴 공시(20100729900208).</t>
        </is>
      </c>
      <c r="G87" s="41" t="inlineStr">
        <is>
          <t>DART 기타공시</t>
        </is>
      </c>
      <c r="H87" s="40" t="inlineStr">
        <is>
          <t>2010-06-10</t>
        </is>
      </c>
      <c r="I87" s="40" t="inlineStr">
        <is>
          <t>20100610900104</t>
        </is>
      </c>
      <c r="J87" s="43" t="inlineStr">
        <is>
          <t>https://dart.fss.or.kr/dsaf001/main.do?rcpNo=20100610900104</t>
        </is>
      </c>
      <c r="K87" s="41" t="inlineStr">
        <is>
          <t>post_events_summary,notes</t>
        </is>
      </c>
    </row>
    <row r="88" ht="45" customHeight="1">
      <c r="A88" s="40" t="inlineStr">
        <is>
          <t>C004</t>
        </is>
      </c>
      <c r="B88" s="41" t="inlineStr">
        <is>
          <t>On Media Corp.</t>
        </is>
      </c>
      <c r="C88" s="40" t="inlineStr">
        <is>
          <t>인수 후</t>
        </is>
      </c>
      <c r="D88" s="40" t="inlineStr">
        <is>
          <t>2010-09-15</t>
        </is>
      </c>
      <c r="E88" s="41" t="inlineStr">
        <is>
          <t>소유주변경</t>
        </is>
      </c>
      <c r="F88" s="41" t="inlineStr">
        <is>
          <t>온미디어 최대주주변경: ㈜씨제이오쇼핑 → ㈜오미디어홀딩스(65,148,910주 55.17%), '기존 최대주주 ㈜씨제이오쇼핑의 회사분할에 따른 최대주주 변경', 오미디어홀딩스 분할재무(2010-09-01) 자산 474,852,301,036원.</t>
        </is>
      </c>
      <c r="G88" s="41" t="inlineStr">
        <is>
          <t>DART 기타공시</t>
        </is>
      </c>
      <c r="H88" s="40" t="inlineStr">
        <is>
          <t>2010-09-15</t>
        </is>
      </c>
      <c r="I88" s="40" t="inlineStr">
        <is>
          <t>20100915800245</t>
        </is>
      </c>
      <c r="J88" s="43" t="inlineStr">
        <is>
          <t>https://dart.fss.or.kr/dsaf001/main.do?rcpNo=20100915800245</t>
        </is>
      </c>
      <c r="K88" s="41" t="inlineStr">
        <is>
          <t>post_events_summary,notes</t>
        </is>
      </c>
    </row>
    <row r="89" ht="45" customHeight="1">
      <c r="A89" s="40" t="inlineStr">
        <is>
          <t>C004</t>
        </is>
      </c>
      <c r="B89" s="41" t="inlineStr">
        <is>
          <t>On Media Corp.</t>
        </is>
      </c>
      <c r="C89" s="40" t="inlineStr">
        <is>
          <t>인수 후</t>
        </is>
      </c>
      <c r="D89" s="40" t="inlineStr">
        <is>
          <t>2010-12-07</t>
        </is>
      </c>
      <c r="E89" s="41" t="inlineStr">
        <is>
          <t>어닝콜</t>
        </is>
      </c>
      <c r="F89" s="41" t="inlineStr">
        <is>
          <t>오미디어홀딩스 영업실적 등에 대한 전망(공정공시, CJ E&amp;M 합병 설명회): 2011 매출 13,970억·영업이익 1,550억원; 방송사업 2010 5,597억/304억, 2011E 6,978억/703억, 2012E 7,523억/765억; 근거 'OSMU(One Souce Multy Use)강화', '컨텐츠 구매 경쟁력 강화를 통한 비용 절감'. 같은 날 온미디어 지분 최대 15% 매각 계획(20101207900215)·자회사 지분 매각 계획(온미디어 20101207800217).</t>
        </is>
      </c>
      <c r="G89" s="41" t="inlineStr">
        <is>
          <t>DART 기타공시</t>
        </is>
      </c>
      <c r="H89" s="40" t="inlineStr">
        <is>
          <t>2010-12-07</t>
        </is>
      </c>
      <c r="I89" s="40" t="inlineStr">
        <is>
          <t>20101207900213</t>
        </is>
      </c>
      <c r="J89" s="43" t="inlineStr">
        <is>
          <t>https://dart.fss.or.kr/dsaf001/main.do?rcpNo=20101207900213</t>
        </is>
      </c>
      <c r="K89" s="41" t="inlineStr">
        <is>
          <t>earnings_call_note,post_events_summary</t>
        </is>
      </c>
    </row>
    <row r="90" ht="45" customHeight="1">
      <c r="A90" s="40" t="inlineStr">
        <is>
          <t>C004</t>
        </is>
      </c>
      <c r="B90" s="41" t="inlineStr">
        <is>
          <t>On Media Corp.</t>
        </is>
      </c>
      <c r="C90" s="40" t="inlineStr">
        <is>
          <t>인수 후</t>
        </is>
      </c>
      <c r="D90" s="40" t="inlineStr">
        <is>
          <t>2011-01-28</t>
        </is>
      </c>
      <c r="E90" s="41" t="inlineStr">
        <is>
          <t>매각</t>
        </is>
      </c>
      <c r="F90" s="41" t="inlineStr">
        <is>
          <t>CJ E&amp;M 타법인주식처분결정(정정): 온미디어 11,800,000주를 2011-01-28 시간외 경쟁 대량매매로 주당 4,900원, 57,820,000,000원에 매각, 처분목적 '재무구조 개선', 처분 후 53,348,910주(45.17%).</t>
        </is>
      </c>
      <c r="G90" s="41" t="inlineStr">
        <is>
          <t>DART 기타공시</t>
        </is>
      </c>
      <c r="H90" s="40" t="inlineStr">
        <is>
          <t>2011-01-28</t>
        </is>
      </c>
      <c r="I90" s="40" t="inlineStr">
        <is>
          <t>20110131900334</t>
        </is>
      </c>
      <c r="J90" s="43" t="inlineStr">
        <is>
          <t>https://dart.fss.or.kr/dsaf001/main.do?rcpNo=20110131900334</t>
        </is>
      </c>
      <c r="K90" s="41" t="inlineStr">
        <is>
          <t>post_events_summary,notes</t>
        </is>
      </c>
    </row>
    <row r="91" ht="45" customHeight="1">
      <c r="A91" s="40" t="inlineStr">
        <is>
          <t>C004</t>
        </is>
      </c>
      <c r="B91" s="41" t="inlineStr">
        <is>
          <t>On Media Corp.</t>
        </is>
      </c>
      <c r="C91" s="40" t="inlineStr">
        <is>
          <t>인수 후</t>
        </is>
      </c>
      <c r="D91" s="40" t="inlineStr">
        <is>
          <t>2011-02-17</t>
        </is>
      </c>
      <c r="E91" s="41" t="inlineStr">
        <is>
          <t>매각</t>
        </is>
      </c>
      <c r="F91" s="41" t="inlineStr">
        <is>
          <t>온미디어 타법인주식처분결정: ㈜디지틀온미디어 2,064,791주(우선주 146,000주 포함) 23,500,000,000원 처분(처분예정 2011-02-22), 목적 '자회사 지분 처분을 통한 유동성 확보'.</t>
        </is>
      </c>
      <c r="G91" s="41" t="inlineStr">
        <is>
          <t>DART 기타공시</t>
        </is>
      </c>
      <c r="H91" s="40" t="inlineStr">
        <is>
          <t>2011-02-17</t>
        </is>
      </c>
      <c r="I91" s="40" t="inlineStr">
        <is>
          <t>20110217800579</t>
        </is>
      </c>
      <c r="J91" s="43" t="inlineStr">
        <is>
          <t>https://dart.fss.or.kr/dsaf001/main.do?rcpNo=20110217800579</t>
        </is>
      </c>
      <c r="K91" s="41" t="inlineStr">
        <is>
          <t>post_events_summary</t>
        </is>
      </c>
    </row>
    <row r="92" ht="45" customHeight="1">
      <c r="A92" s="40" t="inlineStr">
        <is>
          <t>C004</t>
        </is>
      </c>
      <c r="B92" s="41" t="inlineStr">
        <is>
          <t>On Media Corp.</t>
        </is>
      </c>
      <c r="C92" s="40" t="inlineStr">
        <is>
          <t>인수 후</t>
        </is>
      </c>
      <c r="D92" s="40" t="inlineStr">
        <is>
          <t>2012-03-14</t>
        </is>
      </c>
      <c r="E92" s="41" t="inlineStr">
        <is>
          <t>매각</t>
        </is>
      </c>
      <c r="F92" s="41" t="inlineStr">
        <is>
          <t>CJ E&amp;M 타법인주식처분결정: ㈜씨제이헬로비전영동방송·대구수성방송·대구동구방송·아라방송(옛 온미디어 SO) 6,283,000주 전량을 169,700,000,000원에 계열사 ㈜씨제이헬로비전에 매각, 목적 '비핵심 사업에 대한 사업구조조정 및 재무구조 개선'.</t>
        </is>
      </c>
      <c r="G92" s="41" t="inlineStr">
        <is>
          <t>DART 기타공시</t>
        </is>
      </c>
      <c r="H92" s="40" t="inlineStr">
        <is>
          <t>2012-03-14</t>
        </is>
      </c>
      <c r="I92" s="40" t="inlineStr">
        <is>
          <t>20120314900866</t>
        </is>
      </c>
      <c r="J92" s="43" t="inlineStr">
        <is>
          <t>https://dart.fss.or.kr/dsaf001/main.do?rcpNo=20120314900866</t>
        </is>
      </c>
      <c r="K92" s="41" t="inlineStr">
        <is>
          <t>post_events_summary</t>
        </is>
      </c>
    </row>
    <row r="93" ht="45" customHeight="1">
      <c r="A93" s="40" t="inlineStr">
        <is>
          <t>C004</t>
        </is>
      </c>
      <c r="B93" s="41" t="inlineStr">
        <is>
          <t>On Media Corp.</t>
        </is>
      </c>
      <c r="C93" s="40" t="inlineStr">
        <is>
          <t>인수 후</t>
        </is>
      </c>
      <c r="D93" s="40" t="inlineStr">
        <is>
          <t>2010-12-31</t>
        </is>
      </c>
      <c r="E93" s="41" t="inlineStr">
        <is>
          <t>실적</t>
        </is>
      </c>
      <c r="F93" s="41" t="inlineStr">
        <is>
          <t>온미디어 2010 감사보고서(별도): 영업수익 73,556,536,273원, 영업이익 15,701,866,969원; 연결감사보고서(20110426000457): 매출액 260,354,763,959원(2009 281,091,307,865원), 영업이익 21,799,200,936원(2009 24,001,768,039원).</t>
        </is>
      </c>
      <c r="G93" s="41" t="inlineStr">
        <is>
          <t>DART 감사보고서</t>
        </is>
      </c>
      <c r="H93" s="40" t="inlineStr">
        <is>
          <t>2011-03-31</t>
        </is>
      </c>
      <c r="I93" s="40" t="inlineStr">
        <is>
          <t>20110331002850</t>
        </is>
      </c>
      <c r="J93" s="43" t="inlineStr">
        <is>
          <t>https://dart.fss.or.kr/dsaf001/main.do?rcpNo=20110331002850</t>
        </is>
      </c>
      <c r="K93" s="41" t="inlineStr">
        <is>
          <t>target_rev_post,target_op_post</t>
        </is>
      </c>
    </row>
    <row r="94" ht="45" customHeight="1">
      <c r="A94" s="40" t="inlineStr">
        <is>
          <t>C004</t>
        </is>
      </c>
      <c r="B94" s="41" t="inlineStr">
        <is>
          <t>On Media Corp.</t>
        </is>
      </c>
      <c r="C94" s="40" t="inlineStr">
        <is>
          <t>인수 후</t>
        </is>
      </c>
      <c r="D94" s="40" t="inlineStr">
        <is>
          <t>2010-12-31</t>
        </is>
      </c>
      <c r="E94" s="41" t="inlineStr">
        <is>
          <t>기타</t>
        </is>
      </c>
      <c r="F94" s="41" t="inlineStr">
        <is>
          <t>오미디어홀딩스(CJ E&amp;M) 2010 연결감사보고서 주석 8 무형자산: 영업권 기초 184,355,735천원, 상각 (3,098,415)천원, 손상차손 없음, 기말 181,257,320천원; 연결대상 ㈜온미디어 65,148,910주(55.17%).</t>
        </is>
      </c>
      <c r="G94" s="41" t="inlineStr">
        <is>
          <t>DART 감사보고서</t>
        </is>
      </c>
      <c r="H94" s="40" t="inlineStr">
        <is>
          <t>2011-05-02</t>
        </is>
      </c>
      <c r="I94" s="40" t="inlineStr">
        <is>
          <t>20110331002961</t>
        </is>
      </c>
      <c r="J94" s="43" t="inlineStr">
        <is>
          <t>https://dart.fss.or.kr/dsaf001/main.do?rcpNo=20110331002961</t>
        </is>
      </c>
      <c r="K94" s="41" t="inlineStr">
        <is>
          <t>impairment</t>
        </is>
      </c>
    </row>
    <row r="95" ht="45" customHeight="1">
      <c r="A95" s="40" t="inlineStr">
        <is>
          <t>C004</t>
        </is>
      </c>
      <c r="B95" s="41" t="inlineStr">
        <is>
          <t>On Media Corp.</t>
        </is>
      </c>
      <c r="C95" s="40" t="inlineStr">
        <is>
          <t>인수 후</t>
        </is>
      </c>
      <c r="D95" s="40" t="inlineStr">
        <is>
          <t>2011-12-31</t>
        </is>
      </c>
      <c r="E95" s="41" t="inlineStr">
        <is>
          <t>실적</t>
        </is>
      </c>
      <c r="F95" s="41" t="inlineStr">
        <is>
          <t>CJ E&amp;M 2011 사업보고서: 사업부문별 요약 연결재무현황 방송부문 매출 635,789백만원·영업이익 47,394백만원(합병소멸법인 1~2월 제외); 연결 매출 11,431억·영업이익 701억원, '방송 부문의 콘텐츠 투자 … 투자비용이 반영되어 영업이익은 701억원'.</t>
        </is>
      </c>
      <c r="G95" s="41" t="inlineStr">
        <is>
          <t>DART 사업보고서</t>
        </is>
      </c>
      <c r="H95" s="40" t="inlineStr">
        <is>
          <t>2012-03-30</t>
        </is>
      </c>
      <c r="I95" s="40" t="inlineStr">
        <is>
          <t>20120330002738</t>
        </is>
      </c>
      <c r="J95" s="43" t="inlineStr">
        <is>
          <t>https://dart.fss.or.kr/dsaf001/main.do?rcpNo=20120330002738</t>
        </is>
      </c>
      <c r="K95" s="41" t="inlineStr">
        <is>
          <t>target_rev_post,target_op_post,earnings_call_note</t>
        </is>
      </c>
    </row>
    <row r="96" ht="45" customHeight="1">
      <c r="A96" s="40" t="inlineStr">
        <is>
          <t>C004</t>
        </is>
      </c>
      <c r="B96" s="41" t="inlineStr">
        <is>
          <t>On Media Corp.</t>
        </is>
      </c>
      <c r="C96" s="40" t="inlineStr">
        <is>
          <t>인수 후</t>
        </is>
      </c>
      <c r="D96" s="40" t="inlineStr">
        <is>
          <t>2012-12-31</t>
        </is>
      </c>
      <c r="E96" s="41" t="inlineStr">
        <is>
          <t>실적</t>
        </is>
      </c>
      <c r="F96" s="41" t="inlineStr">
        <is>
          <t>CJ E&amp;M 2012 사업보고서: 방송부문 매출 764,151백만원·영업이익 44,554백만원; 2013 사업보고서(20140331003132): 2013 방송부문 770,754백만원·2,002백만원.</t>
        </is>
      </c>
      <c r="G96" s="41" t="inlineStr">
        <is>
          <t>DART 사업보고서</t>
        </is>
      </c>
      <c r="H96" s="40" t="inlineStr">
        <is>
          <t>2013-04-01</t>
        </is>
      </c>
      <c r="I96" s="40" t="inlineStr">
        <is>
          <t>20130401001853</t>
        </is>
      </c>
      <c r="J96" s="43" t="inlineStr">
        <is>
          <t>https://dart.fss.or.kr/dsaf001/main.do?rcpNo=20130401001853</t>
        </is>
      </c>
      <c r="K96" s="41" t="inlineStr">
        <is>
          <t>target_rev_post,target_op_post</t>
        </is>
      </c>
    </row>
    <row r="97" ht="45" customHeight="1">
      <c r="A97" s="40" t="inlineStr">
        <is>
          <t>C004</t>
        </is>
      </c>
      <c r="B97" s="41" t="inlineStr">
        <is>
          <t>On Media Corp.</t>
        </is>
      </c>
      <c r="C97" s="40" t="inlineStr">
        <is>
          <t>인수 후</t>
        </is>
      </c>
      <c r="D97" s="40" t="inlineStr">
        <is>
          <t>2025-12-31</t>
        </is>
      </c>
      <c r="E97" s="41" t="inlineStr">
        <is>
          <t>실적</t>
        </is>
      </c>
      <c r="F97" s="41" t="inlineStr">
        <is>
          <t>CJ ENM 2025 사업보고서: 미디어플랫폼사업 매출 1,341,616,430천원(외부)·1,500,699,339천원(부문간 포함), 영업이익 1,332,256천원; 영업권 현금창출단위 미디어플랫폼사업부문 371,615,748천원(2024 376,778,468천원).</t>
        </is>
      </c>
      <c r="G97" s="41" t="inlineStr">
        <is>
          <t>DART 사업보고서</t>
        </is>
      </c>
      <c r="H97" s="40" t="inlineStr">
        <is>
          <t>2026-03-18</t>
        </is>
      </c>
      <c r="I97" s="40" t="inlineStr">
        <is>
          <t>20260318001469</t>
        </is>
      </c>
      <c r="J97" s="43" t="inlineStr">
        <is>
          <t>https://dart.fss.or.kr/dsaf001/main.do?rcpNo=20260318001469</t>
        </is>
      </c>
      <c r="K97" s="41" t="inlineStr">
        <is>
          <t>target_rev_post,target_op_post,impairment</t>
        </is>
      </c>
    </row>
    <row r="98" ht="45" customHeight="1">
      <c r="A98" s="40" t="inlineStr">
        <is>
          <t>C004</t>
        </is>
      </c>
      <c r="B98" s="41" t="inlineStr">
        <is>
          <t>On Media Corp.</t>
        </is>
      </c>
      <c r="C98" s="40" t="inlineStr">
        <is>
          <t>발표</t>
        </is>
      </c>
      <c r="D98" s="40" t="inlineStr">
        <is>
          <t>2009-12-24</t>
        </is>
      </c>
      <c r="E98" s="41" t="inlineStr">
        <is>
          <t>기타</t>
        </is>
      </c>
      <c r="F98" s="41" t="inlineStr">
        <is>
          <t>Fed H.10 원/달러: 2009-12-24 1,173.07, 2010-06-08 1,233.99, 2010-06-30 1,220.85.</t>
        </is>
      </c>
      <c r="G98" s="41" t="inlineStr">
        <is>
          <t>기타</t>
        </is>
      </c>
      <c r="H98" s="40" t="inlineStr">
        <is>
          <t>2009-12-24</t>
        </is>
      </c>
      <c r="I98" s="40" t="n"/>
      <c r="J98" s="43" t="inlineStr">
        <is>
          <t>https://www.federalreserve.gov/releases/h10/hist/dat00_ko.htm</t>
        </is>
      </c>
      <c r="K98" s="41" t="inlineStr">
        <is>
          <t>value_chk_usdmm</t>
        </is>
      </c>
    </row>
    <row r="99" ht="45" customHeight="1">
      <c r="A99" s="40" t="inlineStr">
        <is>
          <t>C004</t>
        </is>
      </c>
      <c r="B99" s="41" t="inlineStr">
        <is>
          <t>On Media Corp.</t>
        </is>
      </c>
      <c r="C99" s="40" t="inlineStr">
        <is>
          <t>인수 후</t>
        </is>
      </c>
      <c r="D99" s="40" t="inlineStr">
        <is>
          <t>2012-12-31</t>
        </is>
      </c>
      <c r="E99" s="41" t="inlineStr">
        <is>
          <t>어닝콜</t>
        </is>
      </c>
      <c r="F99" s="41" t="inlineStr">
        <is>
          <t>CJ E&amp;M 2012 사업보고서 '합병등 전후의 재무사항 비교표'(2011-03 온미디어 등 5사 합병): 매출 예측 1,397,000·1,661,000 / 실적 1,279,186(8%)·1,394,585(16%)백만원, 영업이익 예측 155,000·189,000 / 실적 75,420(51%)·38,947(79%); 영업이익 미달 사유 '종편출범에 따른 경쟁비용 증가, 킬러콘텐츠 확보 및 제작역량 강화를 위한 콘텐츠 투자 확대 및 게임사업부문의 역성장'.</t>
        </is>
      </c>
      <c r="G99" s="41" t="inlineStr">
        <is>
          <t>DART 사업보고서</t>
        </is>
      </c>
      <c r="H99" s="40" t="inlineStr">
        <is>
          <t>2013-04-01</t>
        </is>
      </c>
      <c r="I99" s="40" t="inlineStr">
        <is>
          <t>20130401001853</t>
        </is>
      </c>
      <c r="J99" s="43" t="inlineStr">
        <is>
          <t>https://dart.fss.or.kr/dsaf001/main.do?rcpNo=20130401001853</t>
        </is>
      </c>
      <c r="K99" s="41" t="inlineStr">
        <is>
          <t>earnings_call_note</t>
        </is>
      </c>
    </row>
    <row r="100" ht="45" customHeight="1">
      <c r="A100" s="40" t="inlineStr">
        <is>
          <t>C005</t>
        </is>
      </c>
      <c r="B100" s="41" t="inlineStr">
        <is>
          <t>CJ Entertainment Inc.</t>
        </is>
      </c>
      <c r="C100" s="40" t="inlineStr">
        <is>
          <t>발표</t>
        </is>
      </c>
      <c r="D100" s="40" t="inlineStr">
        <is>
          <t>2010-11-16</t>
        </is>
      </c>
      <c r="E100" s="41" t="inlineStr">
        <is>
          <t>발표</t>
        </is>
      </c>
      <c r="F100" s="41" t="inlineStr">
        <is>
          <t>오미디어홀딩스 회사합병결정(거래소): '(주)오미디어홀딩스가 (주)온미디어, 씨제이인터넷(주), 엠넷미디어(주), 씨제이미디어(주) 및 씨제이엔터테인먼트(주)를 흡수합병함', 합병목적 '경영효율성을 증대시키고 엔터테인먼트사업(영화, 음악, 게임)과 미디어사업을 통합하여 시너지 효과를 극대화하고 규모의 경제를 갖추어 세계적 회사로 성장', 합병비율 온미디어 0.1212693·CJ인터넷 0.4767753·엠넷미디어 0.0977702·CJ미디어 0.9471698·CJ엔터테인먼트 1.1731389, 합병신주 29,904,465주, 합병기일 2011-03-01, 우회상장 해당 '아니오'; 상대회사 2009년 재무(CJ인터넷 매출 220,575·자산 296,459, 엠넷 128,773·151,613, CJ엔터 166,147·280,718백만원, CJ미디어 2010-10-01 분할 자산 223,433백만원).</t>
        </is>
      </c>
      <c r="G100" s="41" t="inlineStr">
        <is>
          <t>DART 기타공시</t>
        </is>
      </c>
      <c r="H100" s="40" t="inlineStr">
        <is>
          <t>2010-11-16</t>
        </is>
      </c>
      <c r="I100" s="40" t="inlineStr">
        <is>
          <t>20101116900247</t>
        </is>
      </c>
      <c r="J100" s="43" t="inlineStr">
        <is>
          <t>https://dart.fss.or.kr/dsaf001/main.do?rcpNo=20101116900247</t>
        </is>
      </c>
      <c r="K100" s="41" t="inlineStr">
        <is>
          <t>announce_date_chk,purpose_quote,value_chk_local,acquirer_entity</t>
        </is>
      </c>
    </row>
    <row r="101" ht="45" customHeight="1">
      <c r="A101" s="40" t="inlineStr">
        <is>
          <t>C005</t>
        </is>
      </c>
      <c r="B101" s="41" t="inlineStr">
        <is>
          <t>CJ Entertainment Inc.</t>
        </is>
      </c>
      <c r="C101" s="40" t="inlineStr">
        <is>
          <t>발표</t>
        </is>
      </c>
      <c r="D101" s="40" t="inlineStr">
        <is>
          <t>2010-11-16</t>
        </is>
      </c>
      <c r="E101" s="41" t="inlineStr">
        <is>
          <t>발표</t>
        </is>
      </c>
      <c r="F101" s="41" t="inlineStr">
        <is>
          <t>주요사항보고서(합병결정): 최대주주 지분율 오미디어홀딩스 CJ㈜ 39.94%, 온미디어 오미디어홀딩스 55.17%, CJ인터넷 CJ㈜ 27.45%, 엠넷미디어 CJ㈜ 49.31%, CJ미디어 CJ㈜ 49.93%, CJ엔터테인먼트 CJ㈜ 100%, 피합병 5사 '모두 동일 기업집단인 씨제이 기업집단 소속의 계열회사'; 예상 시너지 'OSMU 실현', '광고 영업 효율화, 구매력 강화', '규모의 경제 확보'; 합병가액 오미디어 29,150원(2010-11-15 종가)·CJ인터넷 13,898원·엠넷 2,850원·CJ미디어 27,610원·CJ엔터 34,197원(비상장 2사는 삼일회계법인 본질가치 평가); 일정 주총 2010-12-30, 합병기일 2011-03-01; 주식매수청구액 한도(CJ인터넷 500억·엠넷 200억·CJ미디어 150억·CJ엔터 100억원) 초과 시 해당 회사 제외 가능.</t>
        </is>
      </c>
      <c r="G101" s="41" t="inlineStr">
        <is>
          <t>DART 주요사항보고서</t>
        </is>
      </c>
      <c r="H101" s="40" t="inlineStr">
        <is>
          <t>2010-11-16</t>
        </is>
      </c>
      <c r="I101" s="40" t="inlineStr">
        <is>
          <t>20101116000288</t>
        </is>
      </c>
      <c r="J101" s="43" t="inlineStr">
        <is>
          <t>https://dart.fss.or.kr/dsaf001/main.do?rcpNo=20101116000288</t>
        </is>
      </c>
      <c r="K101" s="41" t="inlineStr">
        <is>
          <t>purpose_quote,status_chk,value_chk_local,acq_mktcap,pre_incorp_chk,chk_note</t>
        </is>
      </c>
    </row>
    <row r="102" ht="45" customHeight="1">
      <c r="A102" s="40" t="inlineStr">
        <is>
          <t>C005</t>
        </is>
      </c>
      <c r="B102" s="41" t="inlineStr">
        <is>
          <t>CJ Entertainment Inc.</t>
        </is>
      </c>
      <c r="C102" s="40" t="inlineStr">
        <is>
          <t>발표</t>
        </is>
      </c>
      <c r="D102" s="40" t="inlineStr">
        <is>
          <t>2010-12-02</t>
        </is>
      </c>
      <c r="E102" s="41" t="inlineStr">
        <is>
          <t>발표</t>
        </is>
      </c>
      <c r="F102" s="41" t="inlineStr">
        <is>
          <t>증권신고서(합병, 정정): 오미디어홀딩스 '2010년 9월 15일 (주)씨제이오쇼핑의 미디어사업 투자부문이 분할되어 설립', 2010-10-15 코스닥 재상장, '자회사인 (주)온미디어 주식을 보유하고 있는 순수지주회사로 영업수익은 지분법이익으로 구성'; 당사회사 요약(2010-09-30, 백만원) 총자산 오미디어 477,015·온미디어 455,121·CJ인터넷 290,065·엠넷 145,887·CJ미디어 223,432(2010-10-01)·CJ엔터 323,594; 발행주식 오미디어 4,958,257주; 합병신주 예상 30,449,753주(29,150원 기준 887,610백만원).</t>
        </is>
      </c>
      <c r="G102" s="41" t="inlineStr">
        <is>
          <t>DART 기타공시</t>
        </is>
      </c>
      <c r="H102" s="40" t="inlineStr">
        <is>
          <t>2010-12-02</t>
        </is>
      </c>
      <c r="I102" s="40" t="inlineStr">
        <is>
          <t>20101202000223</t>
        </is>
      </c>
      <c r="J102" s="43" t="inlineStr">
        <is>
          <t>https://dart.fss.or.kr/dsaf001/main.do?rcpNo=20101202000223</t>
        </is>
      </c>
      <c r="K102" s="41" t="inlineStr">
        <is>
          <t>acquirer_entity,acquirer_core,acq_total_assets,apex_total_assets,size_basis,notes</t>
        </is>
      </c>
    </row>
    <row r="103" ht="45" customHeight="1">
      <c r="A103" s="40" t="inlineStr">
        <is>
          <t>C005</t>
        </is>
      </c>
      <c r="B103" s="41" t="inlineStr">
        <is>
          <t>CJ Entertainment Inc.</t>
        </is>
      </c>
      <c r="C103" s="40" t="inlineStr">
        <is>
          <t>인수 후</t>
        </is>
      </c>
      <c r="D103" s="40" t="inlineStr">
        <is>
          <t>2011-03-01</t>
        </is>
      </c>
      <c r="E103" s="41" t="inlineStr">
        <is>
          <t>완료</t>
        </is>
      </c>
      <c r="F103" s="41" t="inlineStr">
        <is>
          <t>증권발행실적보고서(합병등): 합병기일 2011-03-01, 합병·해산등기 2011-03-03, 신주교부 예정 2011-03-21·상장 예정 2011-03-22; 발행 합병신주 총 32,971,307주(엠넷 CB 전환·온미디어 주식 매각으로 30,449,753주에서 증가); 합병 전 CJ㈜ 지분 오미디어 45.38%·온미디어 3.46%·CJ인터넷 32.71%·엠넷 45.21%·CJ미디어 49.93%·CJ엔터 100%, 합병 후 CJ㈜ 39.22%; 주식매수청구 CJ인터넷 4,420주·엠넷 1,872주·CJ미디어 1,347주·CJ엔터 없음; 합병 전 요약재무(2010-09-30) 오미디어 자산 477,015·자본 302,024백만원, 합병 후 개략 연결 자산 1,691,841백만원.</t>
        </is>
      </c>
      <c r="G103" s="41" t="inlineStr">
        <is>
          <t>DART 기타공시</t>
        </is>
      </c>
      <c r="H103" s="40" t="inlineStr">
        <is>
          <t>2011-03-10</t>
        </is>
      </c>
      <c r="I103" s="40" t="inlineStr">
        <is>
          <t>20110310000585</t>
        </is>
      </c>
      <c r="J103" s="43" t="inlineStr">
        <is>
          <t>https://dart.fss.or.kr/dsaf001/main.do?rcpNo=20110310000585</t>
        </is>
      </c>
      <c r="K103" s="41" t="inlineStr">
        <is>
          <t>status_chk,value_chk_local,chk_note,notes,deal_to_assets_pct,deal_to_equity_pct</t>
        </is>
      </c>
    </row>
    <row r="104" ht="45" customHeight="1">
      <c r="A104" s="40" t="inlineStr">
        <is>
          <t>C005</t>
        </is>
      </c>
      <c r="B104" s="41" t="inlineStr">
        <is>
          <t>CJ Entertainment Inc.</t>
        </is>
      </c>
      <c r="C104" s="40" t="inlineStr">
        <is>
          <t>발표</t>
        </is>
      </c>
      <c r="D104" s="40" t="inlineStr">
        <is>
          <t>2010-11-16</t>
        </is>
      </c>
      <c r="E104" s="41" t="inlineStr">
        <is>
          <t>발표</t>
        </is>
      </c>
      <c r="F104" s="41" t="inlineStr">
        <is>
          <t>코스닥시장본부: (주)오미디어홀딩스 주권매매거래정지, 정지사유 '우회상장여부 및 요건충족확인', 정지일시 2010-11-16 16:24.</t>
        </is>
      </c>
      <c r="G104" s="41" t="inlineStr">
        <is>
          <t>DART 기타공시</t>
        </is>
      </c>
      <c r="H104" s="40" t="inlineStr">
        <is>
          <t>2010-11-16</t>
        </is>
      </c>
      <c r="I104" s="40" t="inlineStr">
        <is>
          <t>20101116900252</t>
        </is>
      </c>
      <c r="J104" s="43" t="inlineStr">
        <is>
          <t>https://dart.fss.or.kr/dsaf001/main.do?rcpNo=20101116900252</t>
        </is>
      </c>
      <c r="K104" s="41" t="inlineStr">
        <is>
          <t>first_filing_date,event_ticker,event_ticker_basis</t>
        </is>
      </c>
    </row>
    <row r="105" ht="45" customHeight="1">
      <c r="A105" s="40" t="inlineStr">
        <is>
          <t>C005</t>
        </is>
      </c>
      <c r="B105" s="41" t="inlineStr">
        <is>
          <t>CJ Entertainment Inc.</t>
        </is>
      </c>
      <c r="C105" s="40" t="inlineStr">
        <is>
          <t>발표</t>
        </is>
      </c>
      <c r="D105" s="40" t="inlineStr">
        <is>
          <t>2010-11-18</t>
        </is>
      </c>
      <c r="E105" s="41" t="inlineStr">
        <is>
          <t>발표</t>
        </is>
      </c>
      <c r="F105" s="41" t="inlineStr">
        <is>
          <t>코스닥시장본부: (주)오미디어홀딩스 주권매매거래정지해제, 해제사유 '주요사항보고서 제출(우회상장 미해당 - 합병)', 해제일시 2010-11-18.</t>
        </is>
      </c>
      <c r="G105" s="41" t="inlineStr">
        <is>
          <t>DART 기타공시</t>
        </is>
      </c>
      <c r="H105" s="40" t="inlineStr">
        <is>
          <t>2010-11-17</t>
        </is>
      </c>
      <c r="I105" s="40" t="inlineStr">
        <is>
          <t>20101117900402</t>
        </is>
      </c>
      <c r="J105" s="43" t="inlineStr">
        <is>
          <t>https://dart.fss.or.kr/dsaf001/main.do?rcpNo=20101117900402</t>
        </is>
      </c>
      <c r="K105" s="41" t="inlineStr">
        <is>
          <t>first_filing_date,event_ticker,event_ticker_basis</t>
        </is>
      </c>
    </row>
    <row r="106" ht="45" customHeight="1">
      <c r="A106" s="40" t="inlineStr">
        <is>
          <t>C005</t>
        </is>
      </c>
      <c r="B106" s="41" t="inlineStr">
        <is>
          <t>CJ Entertainment Inc.</t>
        </is>
      </c>
      <c r="C106" s="40" t="inlineStr">
        <is>
          <t>발표</t>
        </is>
      </c>
      <c r="D106" s="40" t="inlineStr">
        <is>
          <t>2010-11-16</t>
        </is>
      </c>
      <c r="E106" s="41" t="inlineStr">
        <is>
          <t>발표</t>
        </is>
      </c>
      <c r="F106" s="41" t="inlineStr">
        <is>
          <t>이투데이 2010-11-16 16:14 'CJ그룹, 엔터·미디어 통합 1조원대 미디어그룹 설립': 6사 통합 CJ E&amp;M(가칭), 합병 후 자산 약 1조7,000억원·매출 약 1조3,000억원 예상, CJ 측 '그룹이 목표로 하고 있는 콘텐츠 사업의 글로벌화와 계열사간 시너지 극대화를 위해 합병을 결정하게 됐다'.</t>
        </is>
      </c>
      <c r="G106" s="41" t="inlineStr">
        <is>
          <t>언론 보도</t>
        </is>
      </c>
      <c r="H106" s="40" t="inlineStr">
        <is>
          <t>2010-11-16</t>
        </is>
      </c>
      <c r="I106" s="40" t="n"/>
      <c r="J106" s="43" t="inlineStr">
        <is>
          <t>https://www.etoday.co.kr/news/view/377690</t>
        </is>
      </c>
      <c r="K106" s="41" t="inlineStr">
        <is>
          <t>first_filing_date,purpose_quote</t>
        </is>
      </c>
    </row>
    <row r="107" ht="45" customHeight="1">
      <c r="A107" s="40" t="inlineStr">
        <is>
          <t>C005</t>
        </is>
      </c>
      <c r="B107" s="41" t="inlineStr">
        <is>
          <t>CJ Entertainment Inc.</t>
        </is>
      </c>
      <c r="C107" s="40" t="inlineStr">
        <is>
          <t>인수 후</t>
        </is>
      </c>
      <c r="D107" s="40" t="inlineStr">
        <is>
          <t>2011-01-31</t>
        </is>
      </c>
      <c r="E107" s="41" t="inlineStr">
        <is>
          <t>사명변경</t>
        </is>
      </c>
      <c r="F107" s="41" t="inlineStr">
        <is>
          <t>주요사항보고서(합병결정) 정정: '2010년 12월 30일 개최된 주주총회에서 정관변경(안)의 안건이 승인되었으며 회사의 상호는 (주)오미디어홀딩스에서 씨제이이앤엠(주)로 변경'; 2011-01-28 보유 온미디어 11,800,000주 매도로 온미디어 지분 45.17%.</t>
        </is>
      </c>
      <c r="G107" s="41" t="inlineStr">
        <is>
          <t>DART 주요사항보고서</t>
        </is>
      </c>
      <c r="H107" s="40" t="inlineStr">
        <is>
          <t>2011-01-31</t>
        </is>
      </c>
      <c r="I107" s="40" t="inlineStr">
        <is>
          <t>20110131000353</t>
        </is>
      </c>
      <c r="J107" s="43" t="inlineStr">
        <is>
          <t>https://dart.fss.or.kr/dsaf001/main.do?rcpNo=20110131000353</t>
        </is>
      </c>
      <c r="K107" s="41" t="inlineStr">
        <is>
          <t>acquirer_entity,post_events_summary</t>
        </is>
      </c>
    </row>
    <row r="108" ht="45" customHeight="1">
      <c r="A108" s="40" t="inlineStr">
        <is>
          <t>C005</t>
        </is>
      </c>
      <c r="B108" s="41" t="inlineStr">
        <is>
          <t>CJ Entertainment Inc.</t>
        </is>
      </c>
      <c r="C108" s="40" t="inlineStr">
        <is>
          <t>인수 후</t>
        </is>
      </c>
      <c r="D108" s="40" t="inlineStr">
        <is>
          <t>2011-12-31</t>
        </is>
      </c>
      <c r="E108" s="41" t="inlineStr">
        <is>
          <t>통합</t>
        </is>
      </c>
      <c r="F108" s="41" t="inlineStr">
        <is>
          <t>CJ E&amp;M 2011 사업보고서: 합병은 '지배회사인 CJ 주식회사의 동일 지배 하에 있는 종속회사 간 합병으로 동 지배회사의 연결재무제표를 구성하는 피합병법인의 자산 및 부채를 승계하여 장부금액으로 인식 ... 합병대가와 순자산과의 차이는 합병 신주 발행에 따른 자본잉여금에 가감'; 2011-03-03 합병 완료, 2011-11-13 게임개발 자회사 관리부문 물적분할(씨제이게임즈); 2011년 연결 매출 11,431억원·영업이익 701억원, '합병 이후 ... 콘텐츠 투자, 게임부문의 신규 게임 개발 ... 투자비용이 반영'; 사업부문별(백만원, 소멸법인 1~2월 제외) 방송 635,789/47,394, 게임 208,115/17,755, 영화 166,784/5,834, 음악/공연 132,460/-847.</t>
        </is>
      </c>
      <c r="G108" s="41" t="inlineStr">
        <is>
          <t>DART 사업보고서</t>
        </is>
      </c>
      <c r="H108" s="40" t="inlineStr">
        <is>
          <t>2012-03-30</t>
        </is>
      </c>
      <c r="I108" s="40" t="inlineStr">
        <is>
          <t>20120330002738</t>
        </is>
      </c>
      <c r="J108" s="43" t="inlineStr">
        <is>
          <t>https://dart.fss.or.kr/dsaf001/main.do?rcpNo=20120330002738</t>
        </is>
      </c>
      <c r="K108" s="41" t="inlineStr">
        <is>
          <t>impairment,post_events_summary,earnings_call_note,pre_incorp_chk,perf_basis</t>
        </is>
      </c>
    </row>
    <row r="109" ht="45" customHeight="1">
      <c r="A109" s="40" t="inlineStr">
        <is>
          <t>C005</t>
        </is>
      </c>
      <c r="B109" s="41" t="inlineStr">
        <is>
          <t>CJ Entertainment Inc.</t>
        </is>
      </c>
      <c r="C109" s="40" t="inlineStr">
        <is>
          <t>인수 후</t>
        </is>
      </c>
      <c r="D109" s="40" t="inlineStr">
        <is>
          <t>2011-02-28</t>
        </is>
      </c>
      <c r="E109" s="41" t="inlineStr">
        <is>
          <t>어닝콜</t>
        </is>
      </c>
      <c r="F109" s="41" t="inlineStr">
        <is>
          <t>뉴스토마토 2011-02-28 'CJ E&amp;M, 종합콘텐츠기업으로 공식 출범.."2015년 매출 3조"': 2011년 목표 매출 1조3,970억원·영업이익 1,550억원, 2015년 매출 3조1,070억원(해외 9,300억원) 목표, 2015년 부문 비중 목표 방송 36%·게임 29%·음악공연 18%·영화 17%; 대표 하대중, 방송 김성수·영화 김정아·음악공연 김병석·게임 남궁훈.</t>
        </is>
      </c>
      <c r="G109" s="41" t="inlineStr">
        <is>
          <t>언론 보도</t>
        </is>
      </c>
      <c r="H109" s="40" t="inlineStr">
        <is>
          <t>2011-02-28</t>
        </is>
      </c>
      <c r="I109" s="40" t="n"/>
      <c r="J109" s="43" t="inlineStr">
        <is>
          <t>https://newstomato.com/ReadNews.aspx?no=142226</t>
        </is>
      </c>
      <c r="K109" s="41" t="inlineStr">
        <is>
          <t>earnings_call_note</t>
        </is>
      </c>
    </row>
    <row r="110" ht="45" customHeight="1">
      <c r="A110" s="40" t="inlineStr">
        <is>
          <t>C005</t>
        </is>
      </c>
      <c r="B110" s="41" t="inlineStr">
        <is>
          <t>CJ Entertainment Inc.</t>
        </is>
      </c>
      <c r="C110" s="40" t="inlineStr">
        <is>
          <t>인수 후</t>
        </is>
      </c>
      <c r="D110" s="40" t="inlineStr">
        <is>
          <t>2013-02-06</t>
        </is>
      </c>
      <c r="E110" s="41" t="inlineStr">
        <is>
          <t>실적</t>
        </is>
      </c>
      <c r="F110" s="41" t="inlineStr">
        <is>
          <t>아이뉴스24 2013-02-06 'CJ E&amp;M, 2012년 매출 9%↑ 영업이익 49%↓': 2012년 매출 1조3,946억원·영업이익 388억원; 방송 7,641억원(+14%), 게임 2,121억원(-18%, '서든어택 계약 변경'·신작 연기), 영화 2,190억원, 음악·공연·온라인 1,994억원; 회사 측 '2012년 전체 방송시장이 5% 역성장한 가운데 올린 실적이라 매우 의미있는 성과'.</t>
        </is>
      </c>
      <c r="G110" s="41" t="inlineStr">
        <is>
          <t>언론 보도</t>
        </is>
      </c>
      <c r="H110" s="40" t="inlineStr">
        <is>
          <t>2013-02-06</t>
        </is>
      </c>
      <c r="I110" s="40" t="n"/>
      <c r="J110" s="43" t="inlineStr">
        <is>
          <t>https://www.inews24.com/view/722636</t>
        </is>
      </c>
      <c r="K110" s="41" t="inlineStr">
        <is>
          <t>earnings_call_note,post_events_summary</t>
        </is>
      </c>
    </row>
    <row r="111" ht="45" customHeight="1">
      <c r="A111" s="40" t="inlineStr">
        <is>
          <t>C005</t>
        </is>
      </c>
      <c r="B111" s="41" t="inlineStr">
        <is>
          <t>CJ Entertainment Inc.</t>
        </is>
      </c>
      <c r="C111" s="40" t="inlineStr">
        <is>
          <t>인수 후</t>
        </is>
      </c>
      <c r="D111" s="40" t="inlineStr">
        <is>
          <t>2018-07-01</t>
        </is>
      </c>
      <c r="E111" s="41" t="inlineStr">
        <is>
          <t>합병</t>
        </is>
      </c>
      <c r="F111" s="41" t="inlineStr">
        <is>
          <t>CJ ENM 2018 사업보고서 연혁: 2018-07-01 ㈜씨제이오쇼핑이 씨제이이앤엠㈜을 흡수합병하고 사명을 ㈜씨제이이엔엠으로 변경; 합병 전 CJ E&amp;M 2014-08 게임 부문 물적분할·씨제이넷마블 설립·넷마블게임즈 합병, 2016-05 드라마 부문 물적분할(스튜디오드래곤), 2016-12 음악플랫폼 물적분할(씨제이디지털뮤직), 2018-10 씨제이디지털뮤직의 지니뮤직 흡수합병.</t>
        </is>
      </c>
      <c r="G111" s="41" t="inlineStr">
        <is>
          <t>DART 사업보고서</t>
        </is>
      </c>
      <c r="H111" s="40" t="inlineStr">
        <is>
          <t>2019-04-01</t>
        </is>
      </c>
      <c r="I111" s="40" t="inlineStr">
        <is>
          <t>20190401005034</t>
        </is>
      </c>
      <c r="J111" s="43" t="inlineStr">
        <is>
          <t>https://dart.fss.or.kr/dsaf001/main.do?rcpNo=20190401005034</t>
        </is>
      </c>
      <c r="K111" s="41" t="inlineStr">
        <is>
          <t>post_events_summary,pre_incorp_chk</t>
        </is>
      </c>
    </row>
    <row r="112" ht="45" customHeight="1">
      <c r="A112" s="40" t="inlineStr">
        <is>
          <t>C005</t>
        </is>
      </c>
      <c r="B112" s="41" t="inlineStr">
        <is>
          <t>CJ Entertainment Inc.</t>
        </is>
      </c>
      <c r="C112" s="40" t="inlineStr">
        <is>
          <t>인수 후</t>
        </is>
      </c>
      <c r="D112" s="40" t="inlineStr">
        <is>
          <t>2018-07-02</t>
        </is>
      </c>
      <c r="E112" s="41" t="inlineStr">
        <is>
          <t>합병</t>
        </is>
      </c>
      <c r="F112" s="41" t="inlineStr">
        <is>
          <t>CJ오쇼핑 증권발행실적보고서(합병등): 합병기일 2018-07-01, 피합병회사 씨제이이앤엠 보통주 1주당 ㈜씨제이오쇼핑 보통주 0.4104397주 교부, 합병 후 회사명 '(주) 씨제이이엔엠 (CJ ENM)', CJ㈜ 지분 40.08%.</t>
        </is>
      </c>
      <c r="G112" s="41" t="inlineStr">
        <is>
          <t>DART 기타공시</t>
        </is>
      </c>
      <c r="H112" s="40" t="inlineStr">
        <is>
          <t>2018-07-02</t>
        </is>
      </c>
      <c r="I112" s="40" t="inlineStr">
        <is>
          <t>20180702000188</t>
        </is>
      </c>
      <c r="J112" s="43" t="inlineStr">
        <is>
          <t>https://dart.fss.or.kr/dsaf001/main.do?rcpNo=20180702000188</t>
        </is>
      </c>
      <c r="K112" s="41" t="inlineStr">
        <is>
          <t>post_events_summary,pre_incorp_chk</t>
        </is>
      </c>
    </row>
    <row r="113" ht="45" customHeight="1">
      <c r="A113" s="40" t="inlineStr">
        <is>
          <t>C005</t>
        </is>
      </c>
      <c r="B113" s="41" t="inlineStr">
        <is>
          <t>CJ Entertainment Inc.</t>
        </is>
      </c>
      <c r="C113" s="40" t="inlineStr">
        <is>
          <t>발표</t>
        </is>
      </c>
      <c r="D113" s="40" t="inlineStr">
        <is>
          <t>2010-11-16</t>
        </is>
      </c>
      <c r="E113" s="41" t="inlineStr">
        <is>
          <t>기타</t>
        </is>
      </c>
      <c r="F113" s="41" t="inlineStr">
        <is>
          <t>Yahoo Finance KRW=X 일별 종가: 2010-11-16 1,138.10원/달러(2010-11-15 1,126.60원).</t>
        </is>
      </c>
      <c r="G113" s="41" t="inlineStr">
        <is>
          <t>기타</t>
        </is>
      </c>
      <c r="H113" s="40" t="inlineStr">
        <is>
          <t>2026-10-26</t>
        </is>
      </c>
      <c r="I113" s="40" t="n"/>
      <c r="J113" s="43" t="inlineStr">
        <is>
          <t>https://query1.finance.yahoo.com/v8/finance/chart/KRW=X?period1=1289347200&amp;period2=1290124800&amp;interval=1d</t>
        </is>
      </c>
      <c r="K113" s="41" t="inlineStr">
        <is>
          <t>value_chk_usdmm</t>
        </is>
      </c>
    </row>
    <row r="114" ht="45" customHeight="1">
      <c r="A114" s="40" t="inlineStr">
        <is>
          <t>C005</t>
        </is>
      </c>
      <c r="B114" s="41" t="inlineStr">
        <is>
          <t>CJ Entertainment Inc.</t>
        </is>
      </c>
      <c r="C114" s="40" t="inlineStr">
        <is>
          <t>발표</t>
        </is>
      </c>
      <c r="D114" s="40" t="inlineStr">
        <is>
          <t>2010-11-16</t>
        </is>
      </c>
      <c r="E114" s="41" t="inlineStr">
        <is>
          <t>발표</t>
        </is>
      </c>
      <c r="F114" s="41" t="inlineStr">
        <is>
          <t>씨제이엔터테인먼트 회사합병결정(대상회사 공시).</t>
        </is>
      </c>
      <c r="G114" s="41" t="inlineStr">
        <is>
          <t>DART 기타공시</t>
        </is>
      </c>
      <c r="H114" s="40" t="inlineStr">
        <is>
          <t>2010-11-16</t>
        </is>
      </c>
      <c r="I114" s="40" t="inlineStr">
        <is>
          <t>20101116000187</t>
        </is>
      </c>
      <c r="J114" s="43" t="inlineStr">
        <is>
          <t>https://dart.fss.or.kr/dsaf001/main.do?rcpNo=20101116000187</t>
        </is>
      </c>
      <c r="K114" s="41" t="inlineStr">
        <is>
          <t>value_chk_local,subtype_chk,chk_note,notes</t>
        </is>
      </c>
    </row>
    <row r="115" ht="45" customHeight="1">
      <c r="A115" s="40" t="inlineStr">
        <is>
          <t>C005</t>
        </is>
      </c>
      <c r="B115" s="41" t="inlineStr">
        <is>
          <t>CJ Entertainment Inc.</t>
        </is>
      </c>
      <c r="C115" s="40" t="inlineStr">
        <is>
          <t>발표</t>
        </is>
      </c>
      <c r="D115" s="40" t="inlineStr">
        <is>
          <t>2010-12-02</t>
        </is>
      </c>
      <c r="E115" s="41" t="inlineStr">
        <is>
          <t>발표</t>
        </is>
      </c>
      <c r="F115" s="41" t="inlineStr">
        <is>
          <t>증권신고서(합병) 씨제이엔터테인먼트 부분: 최대주주 씨제이(주) 3,000,000주(100.00%, '모회사'); 고유번호 00576309, 설립 2006-04-10, 발행주식 3,000,000주; 합병가액 평가 본질가치 34,197원(자산가치 40,264원, 수익가치 30,152원), 평가기관 삼일회계법인; 요약재무 제4기(2009) 매출 166,147·영업이익 9,722백만원; 연혁 2009.08 &lt;해운대&gt; 1,152만 관객, 2009.11 T-JOY 합작 선포, 2009.12 엠바로 설립, 2010.04 CJEJ 설립.</t>
        </is>
      </c>
      <c r="G115" s="41" t="inlineStr">
        <is>
          <t>DART 기타공시</t>
        </is>
      </c>
      <c r="H115" s="40" t="inlineStr">
        <is>
          <t>2010-12-02</t>
        </is>
      </c>
      <c r="I115" s="40" t="inlineStr">
        <is>
          <t>20101202000223</t>
        </is>
      </c>
      <c r="J115" s="43" t="inlineStr">
        <is>
          <t>https://dart.fss.or.kr/dsaf001/main.do?rcpNo=20101202000223</t>
        </is>
      </c>
      <c r="K115" s="41" t="inlineStr">
        <is>
          <t>value_chk_local,notes,subtype_chk</t>
        </is>
      </c>
    </row>
    <row r="116" ht="45" customHeight="1">
      <c r="A116" s="40" t="inlineStr">
        <is>
          <t>C005</t>
        </is>
      </c>
      <c r="B116" s="41" t="inlineStr">
        <is>
          <t>CJ Entertainment Inc.</t>
        </is>
      </c>
      <c r="C116" s="40" t="inlineStr">
        <is>
          <t>인수 전</t>
        </is>
      </c>
      <c r="D116" s="40" t="inlineStr">
        <is>
          <t>2010-12-31</t>
        </is>
      </c>
      <c r="E116" s="41" t="inlineStr">
        <is>
          <t>실적</t>
        </is>
      </c>
      <c r="F116" s="41" t="inlineStr">
        <is>
          <t>씨제이엔터테인먼트 2010 감사보고서 손익계산서: 제5기(2010) 매출액 163,080,002,913원·영업이익 8,329,368,008원; 제4기(2009) 166,147,408,998원·9,721,771,839원.</t>
        </is>
      </c>
      <c r="G116" s="41" t="inlineStr">
        <is>
          <t>DART 감사보고서</t>
        </is>
      </c>
      <c r="H116" s="40" t="inlineStr">
        <is>
          <t>2011-03-31</t>
        </is>
      </c>
      <c r="I116" s="40" t="inlineStr">
        <is>
          <t>20110331003203</t>
        </is>
      </c>
      <c r="J116" s="43" t="inlineStr">
        <is>
          <t>https://dart.fss.or.kr/dsaf001/main.do?rcpNo=20110331003203</t>
        </is>
      </c>
      <c r="K116" s="41" t="inlineStr">
        <is>
          <t>target_rev_pre,target_op_pre,pre_events_summary</t>
        </is>
      </c>
    </row>
    <row r="117" ht="45" customHeight="1">
      <c r="A117" s="40" t="inlineStr">
        <is>
          <t>C005</t>
        </is>
      </c>
      <c r="B117" s="41" t="inlineStr">
        <is>
          <t>CJ Entertainment Inc.</t>
        </is>
      </c>
      <c r="C117" s="40" t="inlineStr">
        <is>
          <t>인수 후</t>
        </is>
      </c>
      <c r="D117" s="40" t="inlineStr">
        <is>
          <t>2011-12-31</t>
        </is>
      </c>
      <c r="E117" s="41" t="inlineStr">
        <is>
          <t>실적</t>
        </is>
      </c>
      <c r="F117" s="41" t="inlineStr">
        <is>
          <t>CJ E&amp;M 2011 사업보고서: 영화부문 매출 166,784백만원·영업이익 5,834백만원; MD&amp;A '영화 배급사별 관객 점유율에서 지난 수년간 지속적으로 시장점유율 1위', '트랜스포머3, 미션임파서블4 ... 써니, 완득이, 도가니 등 ... 흥행으로 매출 1,668억원'.</t>
        </is>
      </c>
      <c r="G117" s="41" t="inlineStr">
        <is>
          <t>DART 사업보고서</t>
        </is>
      </c>
      <c r="H117" s="40" t="inlineStr">
        <is>
          <t>2012-03-30</t>
        </is>
      </c>
      <c r="I117" s="40" t="inlineStr">
        <is>
          <t>20120330002738</t>
        </is>
      </c>
      <c r="J117" s="43" t="inlineStr">
        <is>
          <t>https://dart.fss.or.kr/dsaf001/main.do?rcpNo=20120330002738</t>
        </is>
      </c>
      <c r="K117" s="41" t="inlineStr">
        <is>
          <t>target_rev_post,target_op_post,earnings_call_note</t>
        </is>
      </c>
    </row>
    <row r="118" ht="45" customHeight="1">
      <c r="A118" s="40" t="inlineStr">
        <is>
          <t>C005</t>
        </is>
      </c>
      <c r="B118" s="41" t="inlineStr">
        <is>
          <t>CJ Entertainment Inc.</t>
        </is>
      </c>
      <c r="C118" s="40" t="inlineStr">
        <is>
          <t>인수 후</t>
        </is>
      </c>
      <c r="D118" s="40" t="inlineStr">
        <is>
          <t>2012-12-31</t>
        </is>
      </c>
      <c r="E118" s="41" t="inlineStr">
        <is>
          <t>실적</t>
        </is>
      </c>
      <c r="F118" s="41" t="inlineStr">
        <is>
          <t>CJ E&amp;M 2012 사업보고서 사업부문별 요약 연결재무현황: 영화부문 매출 218,960백만원·영업이익 9,220백만원.</t>
        </is>
      </c>
      <c r="G118" s="41" t="inlineStr">
        <is>
          <t>DART 사업보고서</t>
        </is>
      </c>
      <c r="H118" s="40" t="inlineStr">
        <is>
          <t>2013-04-01</t>
        </is>
      </c>
      <c r="I118" s="40" t="inlineStr">
        <is>
          <t>20130401001853</t>
        </is>
      </c>
      <c r="J118" s="43" t="inlineStr">
        <is>
          <t>https://dart.fss.or.kr/dsaf001/main.do?rcpNo=20130401001853</t>
        </is>
      </c>
      <c r="K118" s="41" t="inlineStr">
        <is>
          <t>target_rev_post,target_op_post</t>
        </is>
      </c>
    </row>
    <row r="119" ht="45" customHeight="1">
      <c r="A119" s="40" t="inlineStr">
        <is>
          <t>C005</t>
        </is>
      </c>
      <c r="B119" s="41" t="inlineStr">
        <is>
          <t>CJ Entertainment Inc.</t>
        </is>
      </c>
      <c r="C119" s="40" t="inlineStr">
        <is>
          <t>인수 후</t>
        </is>
      </c>
      <c r="D119" s="40" t="inlineStr">
        <is>
          <t>2014-12-31</t>
        </is>
      </c>
      <c r="E119" s="41" t="inlineStr">
        <is>
          <t>실적</t>
        </is>
      </c>
      <c r="F119" s="41" t="inlineStr">
        <is>
          <t>CJ E&amp;M 2014 사업보고서: 게임 분할로 공연부문 별도 공시, 영화부문 매출 211,318백만원·영업손실 3,975백만원.</t>
        </is>
      </c>
      <c r="G119" s="41" t="inlineStr">
        <is>
          <t>DART 사업보고서</t>
        </is>
      </c>
      <c r="H119" s="40" t="inlineStr">
        <is>
          <t>2015-03-31</t>
        </is>
      </c>
      <c r="I119" s="40" t="inlineStr">
        <is>
          <t>20150331004213</t>
        </is>
      </c>
      <c r="J119" s="43" t="inlineStr">
        <is>
          <t>https://dart.fss.or.kr/dsaf001/main.do?rcpNo=20150331004213</t>
        </is>
      </c>
      <c r="K119" s="41" t="inlineStr">
        <is>
          <t>post_events_summary</t>
        </is>
      </c>
    </row>
    <row r="120" ht="45" customHeight="1">
      <c r="A120" s="40" t="inlineStr">
        <is>
          <t>C005</t>
        </is>
      </c>
      <c r="B120" s="41" t="inlineStr">
        <is>
          <t>CJ Entertainment Inc.</t>
        </is>
      </c>
      <c r="C120" s="40" t="inlineStr">
        <is>
          <t>인수 후</t>
        </is>
      </c>
      <c r="D120" s="40" t="inlineStr">
        <is>
          <t>2015-12-31</t>
        </is>
      </c>
      <c r="E120" s="41" t="inlineStr">
        <is>
          <t>손상차손</t>
        </is>
      </c>
      <c r="F120" s="41" t="inlineStr">
        <is>
          <t>CJ E&amp;M 2015 사업보고서 주석 15: '판권 중 미래현금흐름의 발생가능성이 높지 않은 판권은 ... 95,154백만원의 손상차손'; 무형자산 전기(2014) 표 판권 손상차손 7,556,919천원·영업권 손상 3,072,325천원; 손상검사 가정 표의 CGU는 방송사업부문·음악사업부문·메조미디어·제이에스픽쳐스.</t>
        </is>
      </c>
      <c r="G120" s="41" t="inlineStr">
        <is>
          <t>DART 사업보고서</t>
        </is>
      </c>
      <c r="H120" s="40" t="inlineStr">
        <is>
          <t>2016-03-30</t>
        </is>
      </c>
      <c r="I120" s="40" t="inlineStr">
        <is>
          <t>20160330003711</t>
        </is>
      </c>
      <c r="J120" s="43" t="inlineStr">
        <is>
          <t>https://dart.fss.or.kr/dsaf001/main.do?rcpNo=20160330003711</t>
        </is>
      </c>
      <c r="K120" s="41" t="inlineStr">
        <is>
          <t>impairment,post_events_summary</t>
        </is>
      </c>
    </row>
    <row r="121" ht="45" customHeight="1">
      <c r="A121" s="40" t="inlineStr">
        <is>
          <t>C005</t>
        </is>
      </c>
      <c r="B121" s="41" t="inlineStr">
        <is>
          <t>CJ Entertainment Inc.</t>
        </is>
      </c>
      <c r="C121" s="40" t="inlineStr">
        <is>
          <t>인수 후</t>
        </is>
      </c>
      <c r="D121" s="40" t="inlineStr">
        <is>
          <t>2014-12-31</t>
        </is>
      </c>
      <c r="E121" s="41" t="inlineStr">
        <is>
          <t>손상차손</t>
        </is>
      </c>
      <c r="F121" s="41" t="inlineStr">
        <is>
          <t>CJ E&amp;M 2014 사업보고서 주석 15: '회수가능가액이 장부금액에 미달하는 ImaginAsian Entertainment, Inc.의 영업권에 대하여 손상차손 3,072백만원'.</t>
        </is>
      </c>
      <c r="G121" s="41" t="inlineStr">
        <is>
          <t>DART 사업보고서</t>
        </is>
      </c>
      <c r="H121" s="40" t="inlineStr">
        <is>
          <t>2015-03-31</t>
        </is>
      </c>
      <c r="I121" s="40" t="inlineStr">
        <is>
          <t>20150331004213</t>
        </is>
      </c>
      <c r="J121" s="43" t="inlineStr">
        <is>
          <t>https://dart.fss.or.kr/dsaf001/main.do?rcpNo=20150331004213</t>
        </is>
      </c>
      <c r="K121" s="41" t="inlineStr">
        <is>
          <t>impairment</t>
        </is>
      </c>
    </row>
    <row r="122" ht="45" customHeight="1">
      <c r="A122" s="40" t="inlineStr">
        <is>
          <t>C005</t>
        </is>
      </c>
      <c r="B122" s="41" t="inlineStr">
        <is>
          <t>CJ Entertainment Inc.</t>
        </is>
      </c>
      <c r="C122" s="40" t="inlineStr">
        <is>
          <t>인수 후</t>
        </is>
      </c>
      <c r="D122" s="40" t="inlineStr">
        <is>
          <t>2017-12-31</t>
        </is>
      </c>
      <c r="E122" s="41" t="inlineStr">
        <is>
          <t>실적</t>
        </is>
      </c>
      <c r="F122" s="41" t="inlineStr">
        <is>
          <t>CJ E&amp;M 2017 사업보고서: 영화부문 매출 198,667백만원·영업손실 9,044백만원 (2016 사업보고서 20170331004920: 189,551·-23,874백만원).</t>
        </is>
      </c>
      <c r="G122" s="41" t="inlineStr">
        <is>
          <t>DART 사업보고서</t>
        </is>
      </c>
      <c r="H122" s="40" t="inlineStr">
        <is>
          <t>2018-04-02</t>
        </is>
      </c>
      <c r="I122" s="40" t="inlineStr">
        <is>
          <t>20180330004046</t>
        </is>
      </c>
      <c r="J122" s="43" t="inlineStr">
        <is>
          <t>https://dart.fss.or.kr/dsaf001/main.do?rcpNo=20180330004046</t>
        </is>
      </c>
      <c r="K122" s="41" t="inlineStr">
        <is>
          <t>post_events_summary,target_rev_post,target_op_post</t>
        </is>
      </c>
    </row>
    <row r="123" ht="45" customHeight="1">
      <c r="A123" s="40" t="inlineStr">
        <is>
          <t>C005</t>
        </is>
      </c>
      <c r="B123" s="41" t="inlineStr">
        <is>
          <t>CJ Entertainment Inc.</t>
        </is>
      </c>
      <c r="C123" s="40" t="inlineStr">
        <is>
          <t>인수 후</t>
        </is>
      </c>
      <c r="D123" s="40" t="inlineStr">
        <is>
          <t>2024-12-31</t>
        </is>
      </c>
      <c r="E123" s="41" t="inlineStr">
        <is>
          <t>실적</t>
        </is>
      </c>
      <c r="F123" s="41" t="inlineStr">
        <is>
          <t>CJ ENM 2024 사업보고서 영업부문 주석: 영화드라마사업 영업수익 1,704,683,156천원·영업손실 26,924,539천원.</t>
        </is>
      </c>
      <c r="G123" s="41" t="inlineStr">
        <is>
          <t>DART 사업보고서</t>
        </is>
      </c>
      <c r="H123" s="40" t="inlineStr">
        <is>
          <t>2025-03-19</t>
        </is>
      </c>
      <c r="I123" s="40" t="inlineStr">
        <is>
          <t>20250319000884</t>
        </is>
      </c>
      <c r="J123" s="43" t="inlineStr">
        <is>
          <t>https://dart.fss.or.kr/dsaf001/main.do?rcpNo=20250319000884</t>
        </is>
      </c>
      <c r="K123" s="41" t="inlineStr">
        <is>
          <t>target_rev_post,target_op_post,post_events_summary</t>
        </is>
      </c>
    </row>
    <row r="124" ht="45" customHeight="1">
      <c r="A124" s="40" t="inlineStr">
        <is>
          <t>C005</t>
        </is>
      </c>
      <c r="B124" s="41" t="inlineStr">
        <is>
          <t>CJ Entertainment Inc.</t>
        </is>
      </c>
      <c r="C124" s="40" t="inlineStr">
        <is>
          <t>발표</t>
        </is>
      </c>
      <c r="D124" s="40" t="inlineStr">
        <is>
          <t>2010-11-30</t>
        </is>
      </c>
      <c r="E124" s="41" t="inlineStr">
        <is>
          <t>기타</t>
        </is>
      </c>
      <c r="F124" s="41" t="inlineStr">
        <is>
          <t>증권신고서 투자위험요소: 오미디어홀딩스는 '자회사인 (주)온미디어 주식을 보유하고 있는 순수지주회사', 온미디어는 '방송산업에 속하는 사업을 영위'; 피합병 CJ엔터테인먼트 주요사업 '영화배급, 제작, 공연사업'(거래소 합병결정 공시).</t>
        </is>
      </c>
      <c r="G124" s="41" t="inlineStr">
        <is>
          <t>DART 기타공시</t>
        </is>
      </c>
      <c r="H124" s="40" t="inlineStr">
        <is>
          <t>2010-12-02</t>
        </is>
      </c>
      <c r="I124" s="40" t="inlineStr">
        <is>
          <t>20101202000223</t>
        </is>
      </c>
      <c r="J124" s="43" t="inlineStr">
        <is>
          <t>https://dart.fss.or.kr/dsaf001/main.do?rcpNo=20101202000223</t>
        </is>
      </c>
      <c r="K124" s="41" t="inlineStr">
        <is>
          <t>is_core,core_basis,acquirer_core</t>
        </is>
      </c>
    </row>
    <row r="125" ht="45" customHeight="1">
      <c r="A125" s="40" t="inlineStr">
        <is>
          <t>C006</t>
        </is>
      </c>
      <c r="B125" s="41" t="inlineStr">
        <is>
          <t>CJ Internet Corp.</t>
        </is>
      </c>
      <c r="C125" s="40" t="inlineStr">
        <is>
          <t>발표</t>
        </is>
      </c>
      <c r="D125" s="40" t="inlineStr">
        <is>
          <t>2010-11-16</t>
        </is>
      </c>
      <c r="E125" s="41" t="inlineStr">
        <is>
          <t>발표</t>
        </is>
      </c>
      <c r="F125" s="41" t="inlineStr">
        <is>
          <t>오미디어홀딩스 회사합병결정(거래소): '(주)오미디어홀딩스가 (주)온미디어, 씨제이인터넷(주), 엠넷미디어(주), 씨제이미디어(주) 및 씨제이엔터테인먼트(주)를 흡수합병함', 합병목적 '경영효율성을 증대시키고 엔터테인먼트사업(영화, 음악, 게임)과 미디어사업을 통합하여 시너지 효과를 극대화하고 규모의 경제를 갖추어 세계적 회사로 성장', 합병비율 온미디어 0.1212693·CJ인터넷 0.4767753·엠넷미디어 0.0977702·CJ미디어 0.9471698·CJ엔터테인먼트 1.1731389, 합병신주 29,904,465주, 합병기일 2011-03-01, 우회상장 해당 '아니오'; 상대회사 2009년 재무(CJ인터넷 매출 220,575·자산 296,459, 엠넷 128,773·151,613, CJ엔터 166,147·280,718백만원, CJ미디어 2010-10-01 분할 자산 223,433백만원).</t>
        </is>
      </c>
      <c r="G125" s="41" t="inlineStr">
        <is>
          <t>DART 기타공시</t>
        </is>
      </c>
      <c r="H125" s="40" t="inlineStr">
        <is>
          <t>2010-11-16</t>
        </is>
      </c>
      <c r="I125" s="40" t="inlineStr">
        <is>
          <t>20101116900247</t>
        </is>
      </c>
      <c r="J125" s="43" t="inlineStr">
        <is>
          <t>https://dart.fss.or.kr/dsaf001/main.do?rcpNo=20101116900247</t>
        </is>
      </c>
      <c r="K125" s="41" t="inlineStr">
        <is>
          <t>announce_date_chk,purpose_quote,value_chk_local,acquirer_entity</t>
        </is>
      </c>
    </row>
    <row r="126" ht="45" customHeight="1">
      <c r="A126" s="40" t="inlineStr">
        <is>
          <t>C006</t>
        </is>
      </c>
      <c r="B126" s="41" t="inlineStr">
        <is>
          <t>CJ Internet Corp.</t>
        </is>
      </c>
      <c r="C126" s="40" t="inlineStr">
        <is>
          <t>발표</t>
        </is>
      </c>
      <c r="D126" s="40" t="inlineStr">
        <is>
          <t>2010-11-16</t>
        </is>
      </c>
      <c r="E126" s="41" t="inlineStr">
        <is>
          <t>발표</t>
        </is>
      </c>
      <c r="F126" s="41" t="inlineStr">
        <is>
          <t>주요사항보고서(합병결정): 최대주주 지분율 오미디어홀딩스 CJ㈜ 39.94%, 온미디어 오미디어홀딩스 55.17%, CJ인터넷 CJ㈜ 27.45%, 엠넷미디어 CJ㈜ 49.31%, CJ미디어 CJ㈜ 49.93%, CJ엔터테인먼트 CJ㈜ 100%, 피합병 5사 '모두 동일 기업집단인 씨제이 기업집단 소속의 계열회사'; 예상 시너지 'OSMU 실현', '광고 영업 효율화, 구매력 강화', '규모의 경제 확보'; 합병가액 오미디어 29,150원(2010-11-15 종가)·CJ인터넷 13,898원·엠넷 2,850원·CJ미디어 27,610원·CJ엔터 34,197원(비상장 2사는 삼일회계법인 본질가치 평가); 일정 주총 2010-12-30, 합병기일 2011-03-01; 주식매수청구액 한도(CJ인터넷 500억·엠넷 200억·CJ미디어 150억·CJ엔터 100억원) 초과 시 해당 회사 제외 가능.</t>
        </is>
      </c>
      <c r="G126" s="41" t="inlineStr">
        <is>
          <t>DART 주요사항보고서</t>
        </is>
      </c>
      <c r="H126" s="40" t="inlineStr">
        <is>
          <t>2010-11-16</t>
        </is>
      </c>
      <c r="I126" s="40" t="inlineStr">
        <is>
          <t>20101116000288</t>
        </is>
      </c>
      <c r="J126" s="43" t="inlineStr">
        <is>
          <t>https://dart.fss.or.kr/dsaf001/main.do?rcpNo=20101116000288</t>
        </is>
      </c>
      <c r="K126" s="41" t="inlineStr">
        <is>
          <t>purpose_quote,status_chk,value_chk_local,acq_mktcap,pre_incorp_chk,chk_note</t>
        </is>
      </c>
    </row>
    <row r="127" ht="45" customHeight="1">
      <c r="A127" s="40" t="inlineStr">
        <is>
          <t>C006</t>
        </is>
      </c>
      <c r="B127" s="41" t="inlineStr">
        <is>
          <t>CJ Internet Corp.</t>
        </is>
      </c>
      <c r="C127" s="40" t="inlineStr">
        <is>
          <t>발표</t>
        </is>
      </c>
      <c r="D127" s="40" t="inlineStr">
        <is>
          <t>2010-12-02</t>
        </is>
      </c>
      <c r="E127" s="41" t="inlineStr">
        <is>
          <t>발표</t>
        </is>
      </c>
      <c r="F127" s="41" t="inlineStr">
        <is>
          <t>증권신고서(합병, 정정): 오미디어홀딩스 '2010년 9월 15일 (주)씨제이오쇼핑의 미디어사업 투자부문이 분할되어 설립', 2010-10-15 코스닥 재상장, '자회사인 (주)온미디어 주식을 보유하고 있는 순수지주회사로 영업수익은 지분법이익으로 구성'; 당사회사 요약(2010-09-30, 백만원) 총자산 오미디어 477,015·온미디어 455,121·CJ인터넷 290,065·엠넷 145,887·CJ미디어 223,432(2010-10-01)·CJ엔터 323,594; 발행주식 오미디어 4,958,257주; 합병신주 예상 30,449,753주(29,150원 기준 887,610백만원).</t>
        </is>
      </c>
      <c r="G127" s="41" t="inlineStr">
        <is>
          <t>DART 기타공시</t>
        </is>
      </c>
      <c r="H127" s="40" t="inlineStr">
        <is>
          <t>2010-12-02</t>
        </is>
      </c>
      <c r="I127" s="40" t="inlineStr">
        <is>
          <t>20101202000223</t>
        </is>
      </c>
      <c r="J127" s="43" t="inlineStr">
        <is>
          <t>https://dart.fss.or.kr/dsaf001/main.do?rcpNo=20101202000223</t>
        </is>
      </c>
      <c r="K127" s="41" t="inlineStr">
        <is>
          <t>acquirer_entity,acquirer_core,acq_total_assets,apex_total_assets,size_basis,notes</t>
        </is>
      </c>
    </row>
    <row r="128" ht="45" customHeight="1">
      <c r="A128" s="40" t="inlineStr">
        <is>
          <t>C006</t>
        </is>
      </c>
      <c r="B128" s="41" t="inlineStr">
        <is>
          <t>CJ Internet Corp.</t>
        </is>
      </c>
      <c r="C128" s="40" t="inlineStr">
        <is>
          <t>인수 후</t>
        </is>
      </c>
      <c r="D128" s="40" t="inlineStr">
        <is>
          <t>2011-03-01</t>
        </is>
      </c>
      <c r="E128" s="41" t="inlineStr">
        <is>
          <t>완료</t>
        </is>
      </c>
      <c r="F128" s="41" t="inlineStr">
        <is>
          <t>증권발행실적보고서(합병등): 합병기일 2011-03-01, 합병·해산등기 2011-03-03, 신주교부 예정 2011-03-21·상장 예정 2011-03-22; 발행 합병신주 총 32,971,307주(엠넷 CB 전환·온미디어 주식 매각으로 30,449,753주에서 증가); 합병 전 CJ㈜ 지분 오미디어 45.38%·온미디어 3.46%·CJ인터넷 32.71%·엠넷 45.21%·CJ미디어 49.93%·CJ엔터 100%, 합병 후 CJ㈜ 39.22%; 주식매수청구 CJ인터넷 4,420주·엠넷 1,872주·CJ미디어 1,347주·CJ엔터 없음; 합병 전 요약재무(2010-09-30) 오미디어 자산 477,015·자본 302,024백만원, 합병 후 개략 연결 자산 1,691,841백만원.</t>
        </is>
      </c>
      <c r="G128" s="41" t="inlineStr">
        <is>
          <t>DART 기타공시</t>
        </is>
      </c>
      <c r="H128" s="40" t="inlineStr">
        <is>
          <t>2011-03-10</t>
        </is>
      </c>
      <c r="I128" s="40" t="inlineStr">
        <is>
          <t>20110310000585</t>
        </is>
      </c>
      <c r="J128" s="43" t="inlineStr">
        <is>
          <t>https://dart.fss.or.kr/dsaf001/main.do?rcpNo=20110310000585</t>
        </is>
      </c>
      <c r="K128" s="41" t="inlineStr">
        <is>
          <t>status_chk,value_chk_local,chk_note,notes,deal_to_assets_pct,deal_to_equity_pct</t>
        </is>
      </c>
    </row>
    <row r="129" ht="45" customHeight="1">
      <c r="A129" s="40" t="inlineStr">
        <is>
          <t>C006</t>
        </is>
      </c>
      <c r="B129" s="41" t="inlineStr">
        <is>
          <t>CJ Internet Corp.</t>
        </is>
      </c>
      <c r="C129" s="40" t="inlineStr">
        <is>
          <t>발표</t>
        </is>
      </c>
      <c r="D129" s="40" t="inlineStr">
        <is>
          <t>2010-11-16</t>
        </is>
      </c>
      <c r="E129" s="41" t="inlineStr">
        <is>
          <t>발표</t>
        </is>
      </c>
      <c r="F129" s="41" t="inlineStr">
        <is>
          <t>코스닥시장본부: (주)오미디어홀딩스 주권매매거래정지, 정지사유 '우회상장여부 및 요건충족확인', 정지일시 2010-11-16 16:24.</t>
        </is>
      </c>
      <c r="G129" s="41" t="inlineStr">
        <is>
          <t>DART 기타공시</t>
        </is>
      </c>
      <c r="H129" s="40" t="inlineStr">
        <is>
          <t>2010-11-16</t>
        </is>
      </c>
      <c r="I129" s="40" t="inlineStr">
        <is>
          <t>20101116900252</t>
        </is>
      </c>
      <c r="J129" s="43" t="inlineStr">
        <is>
          <t>https://dart.fss.or.kr/dsaf001/main.do?rcpNo=20101116900252</t>
        </is>
      </c>
      <c r="K129" s="41" t="inlineStr">
        <is>
          <t>first_filing_date,event_ticker,event_ticker_basis</t>
        </is>
      </c>
    </row>
    <row r="130" ht="45" customHeight="1">
      <c r="A130" s="40" t="inlineStr">
        <is>
          <t>C006</t>
        </is>
      </c>
      <c r="B130" s="41" t="inlineStr">
        <is>
          <t>CJ Internet Corp.</t>
        </is>
      </c>
      <c r="C130" s="40" t="inlineStr">
        <is>
          <t>발표</t>
        </is>
      </c>
      <c r="D130" s="40" t="inlineStr">
        <is>
          <t>2010-11-18</t>
        </is>
      </c>
      <c r="E130" s="41" t="inlineStr">
        <is>
          <t>발표</t>
        </is>
      </c>
      <c r="F130" s="41" t="inlineStr">
        <is>
          <t>코스닥시장본부: (주)오미디어홀딩스 주권매매거래정지해제, 해제사유 '주요사항보고서 제출(우회상장 미해당 - 합병)', 해제일시 2010-11-18.</t>
        </is>
      </c>
      <c r="G130" s="41" t="inlineStr">
        <is>
          <t>DART 기타공시</t>
        </is>
      </c>
      <c r="H130" s="40" t="inlineStr">
        <is>
          <t>2010-11-17</t>
        </is>
      </c>
      <c r="I130" s="40" t="inlineStr">
        <is>
          <t>20101117900402</t>
        </is>
      </c>
      <c r="J130" s="43" t="inlineStr">
        <is>
          <t>https://dart.fss.or.kr/dsaf001/main.do?rcpNo=20101117900402</t>
        </is>
      </c>
      <c r="K130" s="41" t="inlineStr">
        <is>
          <t>first_filing_date,event_ticker,event_ticker_basis</t>
        </is>
      </c>
    </row>
    <row r="131" ht="45" customHeight="1">
      <c r="A131" s="40" t="inlineStr">
        <is>
          <t>C006</t>
        </is>
      </c>
      <c r="B131" s="41" t="inlineStr">
        <is>
          <t>CJ Internet Corp.</t>
        </is>
      </c>
      <c r="C131" s="40" t="inlineStr">
        <is>
          <t>발표</t>
        </is>
      </c>
      <c r="D131" s="40" t="inlineStr">
        <is>
          <t>2010-11-16</t>
        </is>
      </c>
      <c r="E131" s="41" t="inlineStr">
        <is>
          <t>발표</t>
        </is>
      </c>
      <c r="F131" s="41" t="inlineStr">
        <is>
          <t>이투데이 2010-11-16 16:14 'CJ그룹, 엔터·미디어 통합 1조원대 미디어그룹 설립': 6사 통합 CJ E&amp;M(가칭), 합병 후 자산 약 1조7,000억원·매출 약 1조3,000억원 예상, CJ 측 '그룹이 목표로 하고 있는 콘텐츠 사업의 글로벌화와 계열사간 시너지 극대화를 위해 합병을 결정하게 됐다'.</t>
        </is>
      </c>
      <c r="G131" s="41" t="inlineStr">
        <is>
          <t>언론 보도</t>
        </is>
      </c>
      <c r="H131" s="40" t="inlineStr">
        <is>
          <t>2010-11-16</t>
        </is>
      </c>
      <c r="I131" s="40" t="n"/>
      <c r="J131" s="43" t="inlineStr">
        <is>
          <t>https://www.etoday.co.kr/news/view/377690</t>
        </is>
      </c>
      <c r="K131" s="41" t="inlineStr">
        <is>
          <t>first_filing_date,purpose_quote</t>
        </is>
      </c>
    </row>
    <row r="132" ht="45" customHeight="1">
      <c r="A132" s="40" t="inlineStr">
        <is>
          <t>C006</t>
        </is>
      </c>
      <c r="B132" s="41" t="inlineStr">
        <is>
          <t>CJ Internet Corp.</t>
        </is>
      </c>
      <c r="C132" s="40" t="inlineStr">
        <is>
          <t>인수 후</t>
        </is>
      </c>
      <c r="D132" s="40" t="inlineStr">
        <is>
          <t>2011-01-31</t>
        </is>
      </c>
      <c r="E132" s="41" t="inlineStr">
        <is>
          <t>사명변경</t>
        </is>
      </c>
      <c r="F132" s="41" t="inlineStr">
        <is>
          <t>주요사항보고서(합병결정) 정정: '2010년 12월 30일 개최된 주주총회에서 정관변경(안)의 안건이 승인되었으며 회사의 상호는 (주)오미디어홀딩스에서 씨제이이앤엠(주)로 변경'; 2011-01-28 보유 온미디어 11,800,000주 매도로 온미디어 지분 45.17%.</t>
        </is>
      </c>
      <c r="G132" s="41" t="inlineStr">
        <is>
          <t>DART 주요사항보고서</t>
        </is>
      </c>
      <c r="H132" s="40" t="inlineStr">
        <is>
          <t>2011-01-31</t>
        </is>
      </c>
      <c r="I132" s="40" t="inlineStr">
        <is>
          <t>20110131000353</t>
        </is>
      </c>
      <c r="J132" s="43" t="inlineStr">
        <is>
          <t>https://dart.fss.or.kr/dsaf001/main.do?rcpNo=20110131000353</t>
        </is>
      </c>
      <c r="K132" s="41" t="inlineStr">
        <is>
          <t>acquirer_entity,post_events_summary</t>
        </is>
      </c>
    </row>
    <row r="133" ht="45" customHeight="1">
      <c r="A133" s="40" t="inlineStr">
        <is>
          <t>C006</t>
        </is>
      </c>
      <c r="B133" s="41" t="inlineStr">
        <is>
          <t>CJ Internet Corp.</t>
        </is>
      </c>
      <c r="C133" s="40" t="inlineStr">
        <is>
          <t>인수 후</t>
        </is>
      </c>
      <c r="D133" s="40" t="inlineStr">
        <is>
          <t>2011-12-31</t>
        </is>
      </c>
      <c r="E133" s="41" t="inlineStr">
        <is>
          <t>통합</t>
        </is>
      </c>
      <c r="F133" s="41" t="inlineStr">
        <is>
          <t>CJ E&amp;M 2011 사업보고서: 합병은 '지배회사인 CJ 주식회사의 동일 지배 하에 있는 종속회사 간 합병으로 동 지배회사의 연결재무제표를 구성하는 피합병법인의 자산 및 부채를 승계하여 장부금액으로 인식 ... 합병대가와 순자산과의 차이는 합병 신주 발행에 따른 자본잉여금에 가감'; 2011-03-03 합병 완료, 2011-11-13 게임개발 자회사 관리부문 물적분할(씨제이게임즈); 2011년 연결 매출 11,431억원·영업이익 701억원, '합병 이후 ... 콘텐츠 투자, 게임부문의 신규 게임 개발 ... 투자비용이 반영'; 사업부문별(백만원, 소멸법인 1~2월 제외) 방송 635,789/47,394, 게임 208,115/17,755, 영화 166,784/5,834, 음악/공연 132,460/-847.</t>
        </is>
      </c>
      <c r="G133" s="41" t="inlineStr">
        <is>
          <t>DART 사업보고서</t>
        </is>
      </c>
      <c r="H133" s="40" t="inlineStr">
        <is>
          <t>2012-03-30</t>
        </is>
      </c>
      <c r="I133" s="40" t="inlineStr">
        <is>
          <t>20120330002738</t>
        </is>
      </c>
      <c r="J133" s="43" t="inlineStr">
        <is>
          <t>https://dart.fss.or.kr/dsaf001/main.do?rcpNo=20120330002738</t>
        </is>
      </c>
      <c r="K133" s="41" t="inlineStr">
        <is>
          <t>impairment,post_events_summary,earnings_call_note,pre_incorp_chk,perf_basis</t>
        </is>
      </c>
    </row>
    <row r="134" ht="45" customHeight="1">
      <c r="A134" s="40" t="inlineStr">
        <is>
          <t>C006</t>
        </is>
      </c>
      <c r="B134" s="41" t="inlineStr">
        <is>
          <t>CJ Internet Corp.</t>
        </is>
      </c>
      <c r="C134" s="40" t="inlineStr">
        <is>
          <t>인수 후</t>
        </is>
      </c>
      <c r="D134" s="40" t="inlineStr">
        <is>
          <t>2011-02-28</t>
        </is>
      </c>
      <c r="E134" s="41" t="inlineStr">
        <is>
          <t>어닝콜</t>
        </is>
      </c>
      <c r="F134" s="41" t="inlineStr">
        <is>
          <t>뉴스토마토 2011-02-28 'CJ E&amp;M, 종합콘텐츠기업으로 공식 출범.."2015년 매출 3조"': 2011년 목표 매출 1조3,970억원·영업이익 1,550억원, 2015년 매출 3조1,070억원(해외 9,300억원) 목표, 2015년 부문 비중 목표 방송 36%·게임 29%·음악공연 18%·영화 17%; 대표 하대중, 방송 김성수·영화 김정아·음악공연 김병석·게임 남궁훈.</t>
        </is>
      </c>
      <c r="G134" s="41" t="inlineStr">
        <is>
          <t>언론 보도</t>
        </is>
      </c>
      <c r="H134" s="40" t="inlineStr">
        <is>
          <t>2011-02-28</t>
        </is>
      </c>
      <c r="I134" s="40" t="n"/>
      <c r="J134" s="43" t="inlineStr">
        <is>
          <t>https://newstomato.com/ReadNews.aspx?no=142226</t>
        </is>
      </c>
      <c r="K134" s="41" t="inlineStr">
        <is>
          <t>earnings_call_note</t>
        </is>
      </c>
    </row>
    <row r="135" ht="45" customHeight="1">
      <c r="A135" s="40" t="inlineStr">
        <is>
          <t>C006</t>
        </is>
      </c>
      <c r="B135" s="41" t="inlineStr">
        <is>
          <t>CJ Internet Corp.</t>
        </is>
      </c>
      <c r="C135" s="40" t="inlineStr">
        <is>
          <t>인수 후</t>
        </is>
      </c>
      <c r="D135" s="40" t="inlineStr">
        <is>
          <t>2013-02-06</t>
        </is>
      </c>
      <c r="E135" s="41" t="inlineStr">
        <is>
          <t>실적</t>
        </is>
      </c>
      <c r="F135" s="41" t="inlineStr">
        <is>
          <t>아이뉴스24 2013-02-06 'CJ E&amp;M, 2012년 매출 9%↑ 영업이익 49%↓': 2012년 매출 1조3,946억원·영업이익 388억원; 방송 7,641억원(+14%), 게임 2,121억원(-18%, '서든어택 계약 변경'·신작 연기), 영화 2,190억원, 음악·공연·온라인 1,994억원; 회사 측 '2012년 전체 방송시장이 5% 역성장한 가운데 올린 실적이라 매우 의미있는 성과'.</t>
        </is>
      </c>
      <c r="G135" s="41" t="inlineStr">
        <is>
          <t>언론 보도</t>
        </is>
      </c>
      <c r="H135" s="40" t="inlineStr">
        <is>
          <t>2013-02-06</t>
        </is>
      </c>
      <c r="I135" s="40" t="n"/>
      <c r="J135" s="43" t="inlineStr">
        <is>
          <t>https://www.inews24.com/view/722636</t>
        </is>
      </c>
      <c r="K135" s="41" t="inlineStr">
        <is>
          <t>earnings_call_note,post_events_summary</t>
        </is>
      </c>
    </row>
    <row r="136" ht="45" customHeight="1">
      <c r="A136" s="40" t="inlineStr">
        <is>
          <t>C006</t>
        </is>
      </c>
      <c r="B136" s="41" t="inlineStr">
        <is>
          <t>CJ Internet Corp.</t>
        </is>
      </c>
      <c r="C136" s="40" t="inlineStr">
        <is>
          <t>인수 후</t>
        </is>
      </c>
      <c r="D136" s="40" t="inlineStr">
        <is>
          <t>2018-07-01</t>
        </is>
      </c>
      <c r="E136" s="41" t="inlineStr">
        <is>
          <t>합병</t>
        </is>
      </c>
      <c r="F136" s="41" t="inlineStr">
        <is>
          <t>CJ ENM 2018 사업보고서 연혁: 2018-07-01 ㈜씨제이오쇼핑이 씨제이이앤엠㈜을 흡수합병하고 사명을 ㈜씨제이이엔엠으로 변경; 합병 전 CJ E&amp;M 2014-08 게임 부문 물적분할·씨제이넷마블 설립·넷마블게임즈 합병, 2016-05 드라마 부문 물적분할(스튜디오드래곤), 2016-12 음악플랫폼 물적분할(씨제이디지털뮤직), 2018-10 씨제이디지털뮤직의 지니뮤직 흡수합병.</t>
        </is>
      </c>
      <c r="G136" s="41" t="inlineStr">
        <is>
          <t>DART 사업보고서</t>
        </is>
      </c>
      <c r="H136" s="40" t="inlineStr">
        <is>
          <t>2019-04-01</t>
        </is>
      </c>
      <c r="I136" s="40" t="inlineStr">
        <is>
          <t>20190401005034</t>
        </is>
      </c>
      <c r="J136" s="43" t="inlineStr">
        <is>
          <t>https://dart.fss.or.kr/dsaf001/main.do?rcpNo=20190401005034</t>
        </is>
      </c>
      <c r="K136" s="41" t="inlineStr">
        <is>
          <t>post_events_summary,pre_incorp_chk</t>
        </is>
      </c>
    </row>
    <row r="137" ht="45" customHeight="1">
      <c r="A137" s="40" t="inlineStr">
        <is>
          <t>C006</t>
        </is>
      </c>
      <c r="B137" s="41" t="inlineStr">
        <is>
          <t>CJ Internet Corp.</t>
        </is>
      </c>
      <c r="C137" s="40" t="inlineStr">
        <is>
          <t>인수 후</t>
        </is>
      </c>
      <c r="D137" s="40" t="inlineStr">
        <is>
          <t>2018-07-02</t>
        </is>
      </c>
      <c r="E137" s="41" t="inlineStr">
        <is>
          <t>합병</t>
        </is>
      </c>
      <c r="F137" s="41" t="inlineStr">
        <is>
          <t>CJ오쇼핑 증권발행실적보고서(합병등): 합병기일 2018-07-01, 피합병회사 씨제이이앤엠 보통주 1주당 ㈜씨제이오쇼핑 보통주 0.4104397주 교부, 합병 후 회사명 '(주) 씨제이이엔엠 (CJ ENM)', CJ㈜ 지분 40.08%.</t>
        </is>
      </c>
      <c r="G137" s="41" t="inlineStr">
        <is>
          <t>DART 기타공시</t>
        </is>
      </c>
      <c r="H137" s="40" t="inlineStr">
        <is>
          <t>2018-07-02</t>
        </is>
      </c>
      <c r="I137" s="40" t="inlineStr">
        <is>
          <t>20180702000188</t>
        </is>
      </c>
      <c r="J137" s="43" t="inlineStr">
        <is>
          <t>https://dart.fss.or.kr/dsaf001/main.do?rcpNo=20180702000188</t>
        </is>
      </c>
      <c r="K137" s="41" t="inlineStr">
        <is>
          <t>post_events_summary,pre_incorp_chk</t>
        </is>
      </c>
    </row>
    <row r="138" ht="45" customHeight="1">
      <c r="A138" s="40" t="inlineStr">
        <is>
          <t>C006</t>
        </is>
      </c>
      <c r="B138" s="41" t="inlineStr">
        <is>
          <t>CJ Internet Corp.</t>
        </is>
      </c>
      <c r="C138" s="40" t="inlineStr">
        <is>
          <t>발표</t>
        </is>
      </c>
      <c r="D138" s="40" t="inlineStr">
        <is>
          <t>2010-11-16</t>
        </is>
      </c>
      <c r="E138" s="41" t="inlineStr">
        <is>
          <t>기타</t>
        </is>
      </c>
      <c r="F138" s="41" t="inlineStr">
        <is>
          <t>Yahoo Finance KRW=X 일별 종가: 2010-11-16 1,138.10원/달러(2010-11-15 1,126.60원).</t>
        </is>
      </c>
      <c r="G138" s="41" t="inlineStr">
        <is>
          <t>기타</t>
        </is>
      </c>
      <c r="H138" s="40" t="inlineStr">
        <is>
          <t>2026-10-26</t>
        </is>
      </c>
      <c r="I138" s="40" t="n"/>
      <c r="J138" s="43" t="inlineStr">
        <is>
          <t>https://query1.finance.yahoo.com/v8/finance/chart/KRW=X?period1=1289347200&amp;period2=1290124800&amp;interval=1d</t>
        </is>
      </c>
      <c r="K138" s="41" t="inlineStr">
        <is>
          <t>value_chk_usdmm</t>
        </is>
      </c>
    </row>
    <row r="139" ht="45" customHeight="1">
      <c r="A139" s="40" t="inlineStr">
        <is>
          <t>C006</t>
        </is>
      </c>
      <c r="B139" s="41" t="inlineStr">
        <is>
          <t>CJ Internet Corp.</t>
        </is>
      </c>
      <c r="C139" s="40" t="inlineStr">
        <is>
          <t>발표</t>
        </is>
      </c>
      <c r="D139" s="40" t="inlineStr">
        <is>
          <t>2010-11-16</t>
        </is>
      </c>
      <c r="E139" s="41" t="inlineStr">
        <is>
          <t>발표</t>
        </is>
      </c>
      <c r="F139" s="41" t="inlineStr">
        <is>
          <t>CJ인터넷 회사합병결정(대상회사 거래소 공시) 및 같은 날 주요사항보고서(합병결정, 20101116000185).</t>
        </is>
      </c>
      <c r="G139" s="41" t="inlineStr">
        <is>
          <t>DART 기타공시</t>
        </is>
      </c>
      <c r="H139" s="40" t="inlineStr">
        <is>
          <t>2010-11-16</t>
        </is>
      </c>
      <c r="I139" s="40" t="inlineStr">
        <is>
          <t>20101116900234</t>
        </is>
      </c>
      <c r="J139" s="43" t="inlineStr">
        <is>
          <t>https://dart.fss.or.kr/dsaf001/main.do?rcpNo=20101116900234</t>
        </is>
      </c>
      <c r="K139" s="41" t="inlineStr">
        <is>
          <t>value_chk_local,subtype_chk</t>
        </is>
      </c>
    </row>
    <row r="140" ht="45" customHeight="1">
      <c r="A140" s="40" t="inlineStr">
        <is>
          <t>C006</t>
        </is>
      </c>
      <c r="B140" s="41" t="inlineStr">
        <is>
          <t>CJ Internet Corp.</t>
        </is>
      </c>
      <c r="C140" s="40" t="inlineStr">
        <is>
          <t>발표</t>
        </is>
      </c>
      <c r="D140" s="40" t="inlineStr">
        <is>
          <t>2010-11-16</t>
        </is>
      </c>
      <c r="E140" s="41" t="inlineStr">
        <is>
          <t>발표</t>
        </is>
      </c>
      <c r="F140" s="41" t="inlineStr">
        <is>
          <t>코스닥시장본부: 씨제이인터넷(주) 주권매매거래정지, 사유 '합병', 2010-11-16 16:20부터 '장종료시까지'.</t>
        </is>
      </c>
      <c r="G140" s="41" t="inlineStr">
        <is>
          <t>DART 기타공시</t>
        </is>
      </c>
      <c r="H140" s="40" t="inlineStr">
        <is>
          <t>2010-11-16</t>
        </is>
      </c>
      <c r="I140" s="40" t="inlineStr">
        <is>
          <t>20101116900240</t>
        </is>
      </c>
      <c r="J140" s="43" t="inlineStr">
        <is>
          <t>https://dart.fss.or.kr/dsaf001/main.do?rcpNo=20101116900240</t>
        </is>
      </c>
      <c r="K140" s="41" t="inlineStr">
        <is>
          <t>first_filing_date,event_ticker_basis</t>
        </is>
      </c>
    </row>
    <row r="141" ht="45" customHeight="1">
      <c r="A141" s="40" t="inlineStr">
        <is>
          <t>C006</t>
        </is>
      </c>
      <c r="B141" s="41" t="inlineStr">
        <is>
          <t>CJ Internet Corp.</t>
        </is>
      </c>
      <c r="C141" s="40" t="inlineStr">
        <is>
          <t>발표</t>
        </is>
      </c>
      <c r="D141" s="40" t="inlineStr">
        <is>
          <t>2010-11-16</t>
        </is>
      </c>
      <c r="E141" s="41" t="inlineStr">
        <is>
          <t>발표</t>
        </is>
      </c>
      <c r="F141" s="41" t="inlineStr">
        <is>
          <t>주요사항보고서(합병결정) 합병가액 산정: CJ인터넷 최근일(2010-11-15) 종가 13,950원, 1개월 가중평균 13,927원, 1주일 13,817원, 합병가액 13,898원.</t>
        </is>
      </c>
      <c r="G141" s="41" t="inlineStr">
        <is>
          <t>DART 주요사항보고서</t>
        </is>
      </c>
      <c r="H141" s="40" t="inlineStr">
        <is>
          <t>2010-11-16</t>
        </is>
      </c>
      <c r="I141" s="40" t="inlineStr">
        <is>
          <t>20101116000288</t>
        </is>
      </c>
      <c r="J141" s="43" t="inlineStr">
        <is>
          <t>https://dart.fss.or.kr/dsaf001/main.do?rcpNo=20101116000288</t>
        </is>
      </c>
      <c r="K141" s="41" t="inlineStr">
        <is>
          <t>value_chk_local,event_ticker_basis,chk_note</t>
        </is>
      </c>
    </row>
    <row r="142" ht="45" customHeight="1">
      <c r="A142" s="40" t="inlineStr">
        <is>
          <t>C006</t>
        </is>
      </c>
      <c r="B142" s="41" t="inlineStr">
        <is>
          <t>CJ Internet Corp.</t>
        </is>
      </c>
      <c r="C142" s="40" t="inlineStr">
        <is>
          <t>발표</t>
        </is>
      </c>
      <c r="D142" s="40" t="inlineStr">
        <is>
          <t>2010-12-02</t>
        </is>
      </c>
      <c r="E142" s="41" t="inlineStr">
        <is>
          <t>발표</t>
        </is>
      </c>
      <c r="F142" s="41" t="inlineStr">
        <is>
          <t>증권신고서(합병) CJ인터넷 부분: 연혁(1982.10.05 설립, 1999.12.22 코스닥 등록, 2003.09.01 넷마블 흡수합병, 2004.04.28 최대주주 방준혁→CJ(주), 2004.07.01 CJ그룹 계열 편입, 2010.02.04 씨드나인엔터테인먼트·2010.03.10 미디어웹 지분인수, 2010.03.25 대표 남궁훈); 주주 CJ(주) 7,200,210주(31.58%, 장내 매수 포함), 5% 이상 Templeton 6.37%·방준혁 5.08%; 요약재무 제28기(2009) 매출 220,575·영업이익 47,165백만원, 요약연결 제27기(2008) 매출 206,426·영업이익 40,891백만원.</t>
        </is>
      </c>
      <c r="G142" s="41" t="inlineStr">
        <is>
          <t>DART 기타공시</t>
        </is>
      </c>
      <c r="H142" s="40" t="inlineStr">
        <is>
          <t>2010-12-02</t>
        </is>
      </c>
      <c r="I142" s="40" t="inlineStr">
        <is>
          <t>20101202000223</t>
        </is>
      </c>
      <c r="J142" s="43" t="inlineStr">
        <is>
          <t>https://dart.fss.or.kr/dsaf001/main.do?rcpNo=20101202000223</t>
        </is>
      </c>
      <c r="K142" s="41" t="inlineStr">
        <is>
          <t>notes,pre_events_summary,chk_note,value_chk_local</t>
        </is>
      </c>
    </row>
    <row r="143" ht="45" customHeight="1">
      <c r="A143" s="40" t="inlineStr">
        <is>
          <t>C006</t>
        </is>
      </c>
      <c r="B143" s="41" t="inlineStr">
        <is>
          <t>CJ Internet Corp.</t>
        </is>
      </c>
      <c r="C143" s="40" t="inlineStr">
        <is>
          <t>인수 전</t>
        </is>
      </c>
      <c r="D143" s="40" t="inlineStr">
        <is>
          <t>2010-05-26</t>
        </is>
      </c>
      <c r="E143" s="41" t="inlineStr">
        <is>
          <t>기타</t>
        </is>
      </c>
      <c r="F143" s="41" t="inlineStr">
        <is>
          <t>CJ인터넷 조회공시 답변(부인): 게임하이 인수설 관련 '게임하이(주)가 2010년 5월 26일 (주)넥슨에 피인수됨에 따라 당사 게임하이(주)인수 진행 종료'.</t>
        </is>
      </c>
      <c r="G143" s="41" t="inlineStr">
        <is>
          <t>DART 기타공시</t>
        </is>
      </c>
      <c r="H143" s="40" t="inlineStr">
        <is>
          <t>2010-05-26</t>
        </is>
      </c>
      <c r="I143" s="40" t="inlineStr">
        <is>
          <t>20100526900263</t>
        </is>
      </c>
      <c r="J143" s="43" t="inlineStr">
        <is>
          <t>https://dart.fss.or.kr/dsaf001/main.do?rcpNo=20100526900263</t>
        </is>
      </c>
      <c r="K143" s="41" t="inlineStr">
        <is>
          <t>pre_events_summary,notes</t>
        </is>
      </c>
    </row>
    <row r="144" ht="45" customHeight="1">
      <c r="A144" s="40" t="inlineStr">
        <is>
          <t>C006</t>
        </is>
      </c>
      <c r="B144" s="41" t="inlineStr">
        <is>
          <t>CJ Internet Corp.</t>
        </is>
      </c>
      <c r="C144" s="40" t="inlineStr">
        <is>
          <t>인수 전</t>
        </is>
      </c>
      <c r="D144" s="40" t="inlineStr">
        <is>
          <t>2010-12-31</t>
        </is>
      </c>
      <c r="E144" s="41" t="inlineStr">
        <is>
          <t>실적</t>
        </is>
      </c>
      <c r="F144" s="41" t="inlineStr">
        <is>
          <t>CJ인터넷 2010 감사보고서 손익계산서: 제29기(2010) 매출액 227,454,036,533원·영업이익 36,639,427,514원; 제28기(2009) 220,575,264,120원·47,164,554,291원.</t>
        </is>
      </c>
      <c r="G144" s="41" t="inlineStr">
        <is>
          <t>DART 감사보고서</t>
        </is>
      </c>
      <c r="H144" s="40" t="inlineStr">
        <is>
          <t>2011-03-31</t>
        </is>
      </c>
      <c r="I144" s="40" t="inlineStr">
        <is>
          <t>20110331003138</t>
        </is>
      </c>
      <c r="J144" s="43" t="inlineStr">
        <is>
          <t>https://dart.fss.or.kr/dsaf001/main.do?rcpNo=20110331003138</t>
        </is>
      </c>
      <c r="K144" s="41" t="inlineStr">
        <is>
          <t>target_rev_pre,target_op_pre,pre_events_summary</t>
        </is>
      </c>
    </row>
    <row r="145" ht="45" customHeight="1">
      <c r="A145" s="40" t="inlineStr">
        <is>
          <t>C006</t>
        </is>
      </c>
      <c r="B145" s="41" t="inlineStr">
        <is>
          <t>CJ Internet Corp.</t>
        </is>
      </c>
      <c r="C145" s="40" t="inlineStr">
        <is>
          <t>인수 후</t>
        </is>
      </c>
      <c r="D145" s="40" t="inlineStr">
        <is>
          <t>2011-03-10</t>
        </is>
      </c>
      <c r="E145" s="41" t="inlineStr">
        <is>
          <t>완료</t>
        </is>
      </c>
      <c r="F145" s="41" t="inlineStr">
        <is>
          <t>증권발행실적보고서 대주주 지분: CJ인터넷 합병 전 CJ(주) 7,458,307주(32.71%), 이재현 837,652주(3.67%), 남궁훈 등 임원, 자기주식 4,420주, 계 8,432,860주(36.98%); 주식매수청구 개인 4명 762주·부산은행 3,658주(13,674원).</t>
        </is>
      </c>
      <c r="G145" s="41" t="inlineStr">
        <is>
          <t>DART 기타공시</t>
        </is>
      </c>
      <c r="H145" s="40" t="inlineStr">
        <is>
          <t>2011-03-10</t>
        </is>
      </c>
      <c r="I145" s="40" t="inlineStr">
        <is>
          <t>20110310000585</t>
        </is>
      </c>
      <c r="J145" s="43" t="inlineStr">
        <is>
          <t>https://dart.fss.or.kr/dsaf001/main.do?rcpNo=20110310000585</t>
        </is>
      </c>
      <c r="K145" s="41" t="inlineStr">
        <is>
          <t>value_chk_local,chk_note</t>
        </is>
      </c>
    </row>
    <row r="146" ht="45" customHeight="1">
      <c r="A146" s="40" t="inlineStr">
        <is>
          <t>C006</t>
        </is>
      </c>
      <c r="B146" s="41" t="inlineStr">
        <is>
          <t>CJ Internet Corp.</t>
        </is>
      </c>
      <c r="C146" s="40" t="inlineStr">
        <is>
          <t>인수 후</t>
        </is>
      </c>
      <c r="D146" s="40" t="inlineStr">
        <is>
          <t>2011-12-31</t>
        </is>
      </c>
      <c r="E146" s="41" t="inlineStr">
        <is>
          <t>실적</t>
        </is>
      </c>
      <c r="F146" s="41" t="inlineStr">
        <is>
          <t>CJ E&amp;M 2011 사업보고서: 게임부문 매출 208,115백만원·영업이익 17,755백만원; MD&amp;A '2011년 7월 서든어택이 넥슨과의 공동 퍼블리싱 계약 체결, 신규 게임의 완성도 집중 전략에 의한 론칭 일정 지연 등의 차질이 발생되며, 매출 2,081억원'; 2011-11-13 게임개발 자회사 관리부문 물적분할(씨제이게임즈).</t>
        </is>
      </c>
      <c r="G146" s="41" t="inlineStr">
        <is>
          <t>DART 사업보고서</t>
        </is>
      </c>
      <c r="H146" s="40" t="inlineStr">
        <is>
          <t>2012-03-30</t>
        </is>
      </c>
      <c r="I146" s="40" t="inlineStr">
        <is>
          <t>20120330002738</t>
        </is>
      </c>
      <c r="J146" s="43" t="inlineStr">
        <is>
          <t>https://dart.fss.or.kr/dsaf001/main.do?rcpNo=20120330002738</t>
        </is>
      </c>
      <c r="K146" s="41" t="inlineStr">
        <is>
          <t>target_rev_post,target_op_post,earnings_call_note,post_events_summary</t>
        </is>
      </c>
    </row>
    <row r="147" ht="45" customHeight="1">
      <c r="A147" s="40" t="inlineStr">
        <is>
          <t>C006</t>
        </is>
      </c>
      <c r="B147" s="41" t="inlineStr">
        <is>
          <t>CJ Internet Corp.</t>
        </is>
      </c>
      <c r="C147" s="40" t="inlineStr">
        <is>
          <t>인수 후</t>
        </is>
      </c>
      <c r="D147" s="40" t="inlineStr">
        <is>
          <t>2011-08-26</t>
        </is>
      </c>
      <c r="E147" s="41" t="inlineStr">
        <is>
          <t>기타</t>
        </is>
      </c>
      <c r="F147" s="41" t="inlineStr">
        <is>
          <t>CJ E&amp;M 회사분할결정: '게임개발 자회사의 주식 보유 및 게임개발 자회사 관리사업부문을 분할하여 신설회사(씨제이게임홀딩스 가칭)를 설립', 단순물적분할, 분할기일 2011-11-13.</t>
        </is>
      </c>
      <c r="G147" s="41" t="inlineStr">
        <is>
          <t>DART 주요사항보고서</t>
        </is>
      </c>
      <c r="H147" s="40" t="inlineStr">
        <is>
          <t>2011-08-26</t>
        </is>
      </c>
      <c r="I147" s="40" t="inlineStr">
        <is>
          <t>20110826900262</t>
        </is>
      </c>
      <c r="J147" s="43" t="inlineStr">
        <is>
          <t>https://dart.fss.or.kr/dsaf001/main.do?rcpNo=20110826900262</t>
        </is>
      </c>
      <c r="K147" s="41" t="inlineStr">
        <is>
          <t>post_events_summary</t>
        </is>
      </c>
    </row>
    <row r="148" ht="45" customHeight="1">
      <c r="A148" s="40" t="inlineStr">
        <is>
          <t>C006</t>
        </is>
      </c>
      <c r="B148" s="41" t="inlineStr">
        <is>
          <t>CJ Internet Corp.</t>
        </is>
      </c>
      <c r="C148" s="40" t="inlineStr">
        <is>
          <t>인수 후</t>
        </is>
      </c>
      <c r="D148" s="40" t="inlineStr">
        <is>
          <t>2012-12-31</t>
        </is>
      </c>
      <c r="E148" s="41" t="inlineStr">
        <is>
          <t>실적</t>
        </is>
      </c>
      <c r="F148" s="41" t="inlineStr">
        <is>
          <t>CJ E&amp;M 2012 사업보고서 사업부문별 요약 연결재무현황: 게임부문 매출 212,084백만원·영업손실 6,497백만원.</t>
        </is>
      </c>
      <c r="G148" s="41" t="inlineStr">
        <is>
          <t>DART 사업보고서</t>
        </is>
      </c>
      <c r="H148" s="40" t="inlineStr">
        <is>
          <t>2013-04-01</t>
        </is>
      </c>
      <c r="I148" s="40" t="inlineStr">
        <is>
          <t>20130401001853</t>
        </is>
      </c>
      <c r="J148" s="43" t="inlineStr">
        <is>
          <t>https://dart.fss.or.kr/dsaf001/main.do?rcpNo=20130401001853</t>
        </is>
      </c>
      <c r="K148" s="41" t="inlineStr">
        <is>
          <t>target_rev_post,target_op_post,post_events_summary</t>
        </is>
      </c>
    </row>
    <row r="149" ht="45" customHeight="1">
      <c r="A149" s="40" t="inlineStr">
        <is>
          <t>C006</t>
        </is>
      </c>
      <c r="B149" s="41" t="inlineStr">
        <is>
          <t>CJ Internet Corp.</t>
        </is>
      </c>
      <c r="C149" s="40" t="inlineStr">
        <is>
          <t>인수 후</t>
        </is>
      </c>
      <c r="D149" s="40" t="inlineStr">
        <is>
          <t>2013-12-31</t>
        </is>
      </c>
      <c r="E149" s="41" t="inlineStr">
        <is>
          <t>실적</t>
        </is>
      </c>
      <c r="F149" s="41" t="inlineStr">
        <is>
          <t>CJ E&amp;M 2013 사업보고서 사업부문별 요약 연결재무현황: 게임부문 매출 496,789백만원·영업이익 66,678백만원.</t>
        </is>
      </c>
      <c r="G149" s="41" t="inlineStr">
        <is>
          <t>DART 사업보고서</t>
        </is>
      </c>
      <c r="H149" s="40" t="inlineStr">
        <is>
          <t>2014-03-31</t>
        </is>
      </c>
      <c r="I149" s="40" t="inlineStr">
        <is>
          <t>20140331003132</t>
        </is>
      </c>
      <c r="J149" s="43" t="inlineStr">
        <is>
          <t>https://dart.fss.or.kr/dsaf001/main.do?rcpNo=20140331003132</t>
        </is>
      </c>
      <c r="K149" s="41" t="inlineStr">
        <is>
          <t>target_rev_post,target_op_post,post_events_summary</t>
        </is>
      </c>
    </row>
    <row r="150" ht="45" customHeight="1">
      <c r="A150" s="40" t="inlineStr">
        <is>
          <t>C006</t>
        </is>
      </c>
      <c r="B150" s="41" t="inlineStr">
        <is>
          <t>CJ Internet Corp.</t>
        </is>
      </c>
      <c r="C150" s="40" t="inlineStr">
        <is>
          <t>인수 후</t>
        </is>
      </c>
      <c r="D150" s="40" t="inlineStr">
        <is>
          <t>2013-11-11</t>
        </is>
      </c>
      <c r="E150" s="41" t="inlineStr">
        <is>
          <t>기타</t>
        </is>
      </c>
      <c r="F150" s="41" t="inlineStr">
        <is>
          <t>CJ E&amp;M 조회공시 답변(미확정, 게임사업부문 매각관련 보도): '당사는 게임사업부문에 대한 매각은 계획하고 있지 않습니다. 다만 ... 자회사인 CJ게임즈(주)에 대한 투자유치를 검토'; 2014-02-10 재공시도 미확정.</t>
        </is>
      </c>
      <c r="G150" s="41" t="inlineStr">
        <is>
          <t>DART 기타공시</t>
        </is>
      </c>
      <c r="H150" s="40" t="inlineStr">
        <is>
          <t>2013-11-11</t>
        </is>
      </c>
      <c r="I150" s="40" t="inlineStr">
        <is>
          <t>20131111900150</t>
        </is>
      </c>
      <c r="J150" s="43" t="inlineStr">
        <is>
          <t>https://dart.fss.or.kr/dsaf001/main.do?rcpNo=20131111900150</t>
        </is>
      </c>
      <c r="K150" s="41" t="inlineStr">
        <is>
          <t>post_events_summary,earnings_call_note</t>
        </is>
      </c>
    </row>
    <row r="151" ht="45" customHeight="1">
      <c r="A151" s="40" t="inlineStr">
        <is>
          <t>C006</t>
        </is>
      </c>
      <c r="B151" s="41" t="inlineStr">
        <is>
          <t>CJ Internet Corp.</t>
        </is>
      </c>
      <c r="C151" s="40" t="inlineStr">
        <is>
          <t>인수 후</t>
        </is>
      </c>
      <c r="D151" s="40" t="inlineStr">
        <is>
          <t>2014-05-15</t>
        </is>
      </c>
      <c r="E151" s="41" t="inlineStr">
        <is>
          <t>사업철수</t>
        </is>
      </c>
      <c r="F151" s="41" t="inlineStr">
        <is>
          <t>CJ E&amp;M 회사분할결정: 게임사업부문 단순·물적분할, 분할목적 '게임사업부문의 분리를 통해 사업의 전문성을 제고하고, 게임사업력을 집약해 빠르게 성장하는 글로벌 시장에 적극적으로 대응'.</t>
        </is>
      </c>
      <c r="G151" s="41" t="inlineStr">
        <is>
          <t>DART 주요사항보고서</t>
        </is>
      </c>
      <c r="H151" s="40" t="inlineStr">
        <is>
          <t>2014-05-15</t>
        </is>
      </c>
      <c r="I151" s="40" t="inlineStr">
        <is>
          <t>20140515901208</t>
        </is>
      </c>
      <c r="J151" s="43" t="inlineStr">
        <is>
          <t>https://dart.fss.or.kr/dsaf001/main.do?rcpNo=20140515901208</t>
        </is>
      </c>
      <c r="K151" s="41" t="inlineStr">
        <is>
          <t>post_events_summary,earnings_call_note</t>
        </is>
      </c>
    </row>
    <row r="152" ht="45" customHeight="1">
      <c r="A152" s="40" t="inlineStr">
        <is>
          <t>C006</t>
        </is>
      </c>
      <c r="B152" s="41" t="inlineStr">
        <is>
          <t>CJ Internet Corp.</t>
        </is>
      </c>
      <c r="C152" s="40" t="inlineStr">
        <is>
          <t>인수 후</t>
        </is>
      </c>
      <c r="D152" s="40" t="inlineStr">
        <is>
          <t>2014-07-08</t>
        </is>
      </c>
      <c r="E152" s="41" t="inlineStr">
        <is>
          <t>매각</t>
        </is>
      </c>
      <c r="F152" s="41" t="inlineStr">
        <is>
          <t>CJ E&amp;M 타법인주식및출자증권처분결정: 씨제이넷마블 100,000주(100%)를 씨제이게임즈㈜에 353,730,188,079원에 처분(자기자본대비 27.75%), 처분목적 '게임사업 경쟁력과 역량을 강화하기 위한 게임사업 통합 및 투자유치', 처분예정일 2014-08-11, 분할기일 2014-08-01.</t>
        </is>
      </c>
      <c r="G152" s="41" t="inlineStr">
        <is>
          <t>DART 기타공시</t>
        </is>
      </c>
      <c r="H152" s="40" t="inlineStr">
        <is>
          <t>2014-07-08</t>
        </is>
      </c>
      <c r="I152" s="40" t="inlineStr">
        <is>
          <t>20140708900285</t>
        </is>
      </c>
      <c r="J152" s="43" t="inlineStr">
        <is>
          <t>https://dart.fss.or.kr/dsaf001/main.do?rcpNo=20140708900285</t>
        </is>
      </c>
      <c r="K152" s="41" t="inlineStr">
        <is>
          <t>post_events_summary,impairment</t>
        </is>
      </c>
    </row>
    <row r="153" ht="45" customHeight="1">
      <c r="A153" s="40" t="inlineStr">
        <is>
          <t>C006</t>
        </is>
      </c>
      <c r="B153" s="41" t="inlineStr">
        <is>
          <t>CJ Internet Corp.</t>
        </is>
      </c>
      <c r="C153" s="40" t="inlineStr">
        <is>
          <t>인수 후</t>
        </is>
      </c>
      <c r="D153" s="40" t="inlineStr">
        <is>
          <t>2014-12-31</t>
        </is>
      </c>
      <c r="E153" s="41" t="inlineStr">
        <is>
          <t>손상차손</t>
        </is>
      </c>
      <c r="F153" s="41" t="inlineStr">
        <is>
          <t>CJ E&amp;M 2014 사업보고서 무형자산 주석 전기(2013) 표: 손상차손 영업권 957,306천원·개발비 22,546,905천원 등 합계 30,617,039천원; 사업부문 요약에 '게임사업부문 손익은 중단사업손익으로 반영'.</t>
        </is>
      </c>
      <c r="G153" s="41" t="inlineStr">
        <is>
          <t>DART 사업보고서</t>
        </is>
      </c>
      <c r="H153" s="40" t="inlineStr">
        <is>
          <t>2015-03-31</t>
        </is>
      </c>
      <c r="I153" s="40" t="inlineStr">
        <is>
          <t>20150331004213</t>
        </is>
      </c>
      <c r="J153" s="43" t="inlineStr">
        <is>
          <t>https://dart.fss.or.kr/dsaf001/main.do?rcpNo=20150331004213</t>
        </is>
      </c>
      <c r="K153" s="41" t="inlineStr">
        <is>
          <t>impairment,post_events_summary</t>
        </is>
      </c>
    </row>
    <row r="154" ht="45" customHeight="1">
      <c r="A154" s="40" t="inlineStr">
        <is>
          <t>C006</t>
        </is>
      </c>
      <c r="B154" s="41" t="inlineStr">
        <is>
          <t>CJ Internet Corp.</t>
        </is>
      </c>
      <c r="C154" s="40" t="inlineStr">
        <is>
          <t>인수 후</t>
        </is>
      </c>
      <c r="D154" s="40" t="inlineStr">
        <is>
          <t>2024-12-31</t>
        </is>
      </c>
      <c r="E154" s="41" t="inlineStr">
        <is>
          <t>실적</t>
        </is>
      </c>
      <c r="F154" s="41" t="inlineStr">
        <is>
          <t>CJ ENM 2024 사업보고서 관계기업 주석: 넷마블(주) 지분율 17.60%(전기 22.85%), 장부금액 1,018,862,616천원; 넷마블 당기 매출 2,663,783,170천원·영업손익 215,627,215천원, 전기 매출 2,502,055,600천원·영업손익 -69,000,730천원.</t>
        </is>
      </c>
      <c r="G154" s="41" t="inlineStr">
        <is>
          <t>DART 사업보고서</t>
        </is>
      </c>
      <c r="H154" s="40" t="inlineStr">
        <is>
          <t>2025-03-19</t>
        </is>
      </c>
      <c r="I154" s="40" t="inlineStr">
        <is>
          <t>20250319000884</t>
        </is>
      </c>
      <c r="J154" s="43" t="inlineStr">
        <is>
          <t>https://dart.fss.or.kr/dsaf001/main.do?rcpNo=20250319000884</t>
        </is>
      </c>
      <c r="K154" s="41" t="inlineStr">
        <is>
          <t>target_rev_post,target_op_post,post_events_summary,core_basis</t>
        </is>
      </c>
    </row>
    <row r="155" ht="45" customHeight="1">
      <c r="A155" s="40" t="inlineStr">
        <is>
          <t>C006</t>
        </is>
      </c>
      <c r="B155" s="41" t="inlineStr">
        <is>
          <t>CJ Internet Corp.</t>
        </is>
      </c>
      <c r="C155" s="40" t="inlineStr">
        <is>
          <t>발표</t>
        </is>
      </c>
      <c r="D155" s="40" t="inlineStr">
        <is>
          <t>2010-11-16</t>
        </is>
      </c>
      <c r="E155" s="41" t="inlineStr">
        <is>
          <t>발표</t>
        </is>
      </c>
      <c r="F155" s="41" t="inlineStr">
        <is>
          <t>거래소 회사합병결정 공시 13항: CJ인터넷 주요사업 '게임소프트웨어 개발 및 공급', 회사와의 관계 '계열회사'; 합병상대 온미디어 주요사업 '지주회사/방송사업'.</t>
        </is>
      </c>
      <c r="G155" s="41" t="inlineStr">
        <is>
          <t>DART 기타공시</t>
        </is>
      </c>
      <c r="H155" s="40" t="inlineStr">
        <is>
          <t>2010-11-16</t>
        </is>
      </c>
      <c r="I155" s="40" t="inlineStr">
        <is>
          <t>20101116900247</t>
        </is>
      </c>
      <c r="J155" s="43" t="inlineStr">
        <is>
          <t>https://dart.fss.or.kr/dsaf001/main.do?rcpNo=20101116900247</t>
        </is>
      </c>
      <c r="K155" s="41" t="inlineStr">
        <is>
          <t>is_core,core_basis,acquirer_core</t>
        </is>
      </c>
    </row>
    <row r="156" ht="45" customHeight="1">
      <c r="A156" s="40" t="inlineStr">
        <is>
          <t>C007</t>
        </is>
      </c>
      <c r="B156" s="41" t="inlineStr">
        <is>
          <t>CJ Media Inc.</t>
        </is>
      </c>
      <c r="C156" s="40" t="inlineStr">
        <is>
          <t>발표</t>
        </is>
      </c>
      <c r="D156" s="40" t="inlineStr">
        <is>
          <t>2010-11-16</t>
        </is>
      </c>
      <c r="E156" s="41" t="inlineStr">
        <is>
          <t>발표</t>
        </is>
      </c>
      <c r="F156" s="41" t="inlineStr">
        <is>
          <t>오미디어홀딩스 회사합병결정(거래소): '(주)오미디어홀딩스가 (주)온미디어, 씨제이인터넷(주), 엠넷미디어(주), 씨제이미디어(주) 및 씨제이엔터테인먼트(주)를 흡수합병함', 합병목적 '경영효율성을 증대시키고 엔터테인먼트사업(영화, 음악, 게임)과 미디어사업을 통합하여 시너지 효과를 극대화하고 규모의 경제를 갖추어 세계적 회사로 성장', 합병비율 온미디어 0.1212693·CJ인터넷 0.4767753·엠넷미디어 0.0977702·CJ미디어 0.9471698·CJ엔터테인먼트 1.1731389, 합병신주 29,904,465주, 합병기일 2011-03-01, 우회상장 해당 '아니오'; 상대회사 2009년 재무(CJ인터넷 매출 220,575·자산 296,459, 엠넷 128,773·151,613, CJ엔터 166,147·280,718백만원, CJ미디어 2010-10-01 분할 자산 223,433백만원).</t>
        </is>
      </c>
      <c r="G156" s="41" t="inlineStr">
        <is>
          <t>DART 기타공시</t>
        </is>
      </c>
      <c r="H156" s="40" t="inlineStr">
        <is>
          <t>2010-11-16</t>
        </is>
      </c>
      <c r="I156" s="40" t="inlineStr">
        <is>
          <t>20101116900247</t>
        </is>
      </c>
      <c r="J156" s="43" t="inlineStr">
        <is>
          <t>https://dart.fss.or.kr/dsaf001/main.do?rcpNo=20101116900247</t>
        </is>
      </c>
      <c r="K156" s="41" t="inlineStr">
        <is>
          <t>announce_date_chk,purpose_quote,value_chk_local,acquirer_entity</t>
        </is>
      </c>
    </row>
    <row r="157" ht="45" customHeight="1">
      <c r="A157" s="40" t="inlineStr">
        <is>
          <t>C007</t>
        </is>
      </c>
      <c r="B157" s="41" t="inlineStr">
        <is>
          <t>CJ Media Inc.</t>
        </is>
      </c>
      <c r="C157" s="40" t="inlineStr">
        <is>
          <t>발표</t>
        </is>
      </c>
      <c r="D157" s="40" t="inlineStr">
        <is>
          <t>2010-11-16</t>
        </is>
      </c>
      <c r="E157" s="41" t="inlineStr">
        <is>
          <t>발표</t>
        </is>
      </c>
      <c r="F157" s="41" t="inlineStr">
        <is>
          <t>주요사항보고서(합병결정): 최대주주 지분율 오미디어홀딩스 CJ㈜ 39.94%, 온미디어 오미디어홀딩스 55.17%, CJ인터넷 CJ㈜ 27.45%, 엠넷미디어 CJ㈜ 49.31%, CJ미디어 CJ㈜ 49.93%, CJ엔터테인먼트 CJ㈜ 100%, 피합병 5사 '모두 동일 기업집단인 씨제이 기업집단 소속의 계열회사'; 예상 시너지 'OSMU 실현', '광고 영업 효율화, 구매력 강화', '규모의 경제 확보'; 합병가액 오미디어 29,150원(2010-11-15 종가)·CJ인터넷 13,898원·엠넷 2,850원·CJ미디어 27,610원·CJ엔터 34,197원(비상장 2사는 삼일회계법인 본질가치 평가); 일정 주총 2010-12-30, 합병기일 2011-03-01; 주식매수청구액 한도(CJ인터넷 500억·엠넷 200억·CJ미디어 150억·CJ엔터 100억원) 초과 시 해당 회사 제외 가능.</t>
        </is>
      </c>
      <c r="G157" s="41" t="inlineStr">
        <is>
          <t>DART 주요사항보고서</t>
        </is>
      </c>
      <c r="H157" s="40" t="inlineStr">
        <is>
          <t>2010-11-16</t>
        </is>
      </c>
      <c r="I157" s="40" t="inlineStr">
        <is>
          <t>20101116000288</t>
        </is>
      </c>
      <c r="J157" s="43" t="inlineStr">
        <is>
          <t>https://dart.fss.or.kr/dsaf001/main.do?rcpNo=20101116000288</t>
        </is>
      </c>
      <c r="K157" s="41" t="inlineStr">
        <is>
          <t>purpose_quote,status_chk,value_chk_local,acq_mktcap,pre_incorp_chk,chk_note</t>
        </is>
      </c>
    </row>
    <row r="158" ht="45" customHeight="1">
      <c r="A158" s="40" t="inlineStr">
        <is>
          <t>C007</t>
        </is>
      </c>
      <c r="B158" s="41" t="inlineStr">
        <is>
          <t>CJ Media Inc.</t>
        </is>
      </c>
      <c r="C158" s="40" t="inlineStr">
        <is>
          <t>발표</t>
        </is>
      </c>
      <c r="D158" s="40" t="inlineStr">
        <is>
          <t>2010-12-02</t>
        </is>
      </c>
      <c r="E158" s="41" t="inlineStr">
        <is>
          <t>발표</t>
        </is>
      </c>
      <c r="F158" s="41" t="inlineStr">
        <is>
          <t>증권신고서(합병, 정정): 오미디어홀딩스 '2010년 9월 15일 (주)씨제이오쇼핑의 미디어사업 투자부문이 분할되어 설립', 2010-10-15 코스닥 재상장, '자회사인 (주)온미디어 주식을 보유하고 있는 순수지주회사로 영업수익은 지분법이익으로 구성'; 당사회사 요약(2010-09-30, 백만원) 총자산 오미디어 477,015·온미디어 455,121·CJ인터넷 290,065·엠넷 145,887·CJ미디어 223,432(2010-10-01)·CJ엔터 323,594; 발행주식 오미디어 4,958,257주; 합병신주 예상 30,449,753주(29,150원 기준 887,610백만원).</t>
        </is>
      </c>
      <c r="G158" s="41" t="inlineStr">
        <is>
          <t>DART 기타공시</t>
        </is>
      </c>
      <c r="H158" s="40" t="inlineStr">
        <is>
          <t>2010-12-02</t>
        </is>
      </c>
      <c r="I158" s="40" t="inlineStr">
        <is>
          <t>20101202000223</t>
        </is>
      </c>
      <c r="J158" s="43" t="inlineStr">
        <is>
          <t>https://dart.fss.or.kr/dsaf001/main.do?rcpNo=20101202000223</t>
        </is>
      </c>
      <c r="K158" s="41" t="inlineStr">
        <is>
          <t>acquirer_entity,acquirer_core,acq_total_assets,apex_total_assets,size_basis,notes</t>
        </is>
      </c>
    </row>
    <row r="159" ht="45" customHeight="1">
      <c r="A159" s="40" t="inlineStr">
        <is>
          <t>C007</t>
        </is>
      </c>
      <c r="B159" s="41" t="inlineStr">
        <is>
          <t>CJ Media Inc.</t>
        </is>
      </c>
      <c r="C159" s="40" t="inlineStr">
        <is>
          <t>인수 후</t>
        </is>
      </c>
      <c r="D159" s="40" t="inlineStr">
        <is>
          <t>2011-03-01</t>
        </is>
      </c>
      <c r="E159" s="41" t="inlineStr">
        <is>
          <t>완료</t>
        </is>
      </c>
      <c r="F159" s="41" t="inlineStr">
        <is>
          <t>증권발행실적보고서(합병등): 합병기일 2011-03-01, 합병·해산등기 2011-03-03, 신주교부 예정 2011-03-21·상장 예정 2011-03-22; 발행 합병신주 총 32,971,307주(엠넷 CB 전환·온미디어 주식 매각으로 30,449,753주에서 증가); 합병 전 CJ㈜ 지분 오미디어 45.38%·온미디어 3.46%·CJ인터넷 32.71%·엠넷 45.21%·CJ미디어 49.93%·CJ엔터 100%, 합병 후 CJ㈜ 39.22%; 주식매수청구 CJ인터넷 4,420주·엠넷 1,872주·CJ미디어 1,347주·CJ엔터 없음; 합병 전 요약재무(2010-09-30) 오미디어 자산 477,015·자본 302,024백만원, 합병 후 개략 연결 자산 1,691,841백만원.</t>
        </is>
      </c>
      <c r="G159" s="41" t="inlineStr">
        <is>
          <t>DART 기타공시</t>
        </is>
      </c>
      <c r="H159" s="40" t="inlineStr">
        <is>
          <t>2011-03-10</t>
        </is>
      </c>
      <c r="I159" s="40" t="inlineStr">
        <is>
          <t>20110310000585</t>
        </is>
      </c>
      <c r="J159" s="43" t="inlineStr">
        <is>
          <t>https://dart.fss.or.kr/dsaf001/main.do?rcpNo=20110310000585</t>
        </is>
      </c>
      <c r="K159" s="41" t="inlineStr">
        <is>
          <t>status_chk,value_chk_local,chk_note,notes,deal_to_assets_pct,deal_to_equity_pct</t>
        </is>
      </c>
    </row>
    <row r="160" ht="45" customHeight="1">
      <c r="A160" s="40" t="inlineStr">
        <is>
          <t>C007</t>
        </is>
      </c>
      <c r="B160" s="41" t="inlineStr">
        <is>
          <t>CJ Media Inc.</t>
        </is>
      </c>
      <c r="C160" s="40" t="inlineStr">
        <is>
          <t>발표</t>
        </is>
      </c>
      <c r="D160" s="40" t="inlineStr">
        <is>
          <t>2010-11-16</t>
        </is>
      </c>
      <c r="E160" s="41" t="inlineStr">
        <is>
          <t>발표</t>
        </is>
      </c>
      <c r="F160" s="41" t="inlineStr">
        <is>
          <t>코스닥시장본부: (주)오미디어홀딩스 주권매매거래정지, 정지사유 '우회상장여부 및 요건충족확인', 정지일시 2010-11-16 16:24.</t>
        </is>
      </c>
      <c r="G160" s="41" t="inlineStr">
        <is>
          <t>DART 기타공시</t>
        </is>
      </c>
      <c r="H160" s="40" t="inlineStr">
        <is>
          <t>2010-11-16</t>
        </is>
      </c>
      <c r="I160" s="40" t="inlineStr">
        <is>
          <t>20101116900252</t>
        </is>
      </c>
      <c r="J160" s="43" t="inlineStr">
        <is>
          <t>https://dart.fss.or.kr/dsaf001/main.do?rcpNo=20101116900252</t>
        </is>
      </c>
      <c r="K160" s="41" t="inlineStr">
        <is>
          <t>first_filing_date,event_ticker,event_ticker_basis</t>
        </is>
      </c>
    </row>
    <row r="161" ht="45" customHeight="1">
      <c r="A161" s="40" t="inlineStr">
        <is>
          <t>C007</t>
        </is>
      </c>
      <c r="B161" s="41" t="inlineStr">
        <is>
          <t>CJ Media Inc.</t>
        </is>
      </c>
      <c r="C161" s="40" t="inlineStr">
        <is>
          <t>발표</t>
        </is>
      </c>
      <c r="D161" s="40" t="inlineStr">
        <is>
          <t>2010-11-18</t>
        </is>
      </c>
      <c r="E161" s="41" t="inlineStr">
        <is>
          <t>발표</t>
        </is>
      </c>
      <c r="F161" s="41" t="inlineStr">
        <is>
          <t>코스닥시장본부: (주)오미디어홀딩스 주권매매거래정지해제, 해제사유 '주요사항보고서 제출(우회상장 미해당 - 합병)', 해제일시 2010-11-18.</t>
        </is>
      </c>
      <c r="G161" s="41" t="inlineStr">
        <is>
          <t>DART 기타공시</t>
        </is>
      </c>
      <c r="H161" s="40" t="inlineStr">
        <is>
          <t>2010-11-17</t>
        </is>
      </c>
      <c r="I161" s="40" t="inlineStr">
        <is>
          <t>20101117900402</t>
        </is>
      </c>
      <c r="J161" s="43" t="inlineStr">
        <is>
          <t>https://dart.fss.or.kr/dsaf001/main.do?rcpNo=20101117900402</t>
        </is>
      </c>
      <c r="K161" s="41" t="inlineStr">
        <is>
          <t>first_filing_date,event_ticker,event_ticker_basis</t>
        </is>
      </c>
    </row>
    <row r="162" ht="45" customHeight="1">
      <c r="A162" s="40" t="inlineStr">
        <is>
          <t>C007</t>
        </is>
      </c>
      <c r="B162" s="41" t="inlineStr">
        <is>
          <t>CJ Media Inc.</t>
        </is>
      </c>
      <c r="C162" s="40" t="inlineStr">
        <is>
          <t>발표</t>
        </is>
      </c>
      <c r="D162" s="40" t="inlineStr">
        <is>
          <t>2010-11-16</t>
        </is>
      </c>
      <c r="E162" s="41" t="inlineStr">
        <is>
          <t>발표</t>
        </is>
      </c>
      <c r="F162" s="41" t="inlineStr">
        <is>
          <t>이투데이 2010-11-16 16:14 'CJ그룹, 엔터·미디어 통합 1조원대 미디어그룹 설립': 6사 통합 CJ E&amp;M(가칭), 합병 후 자산 약 1조7,000억원·매출 약 1조3,000억원 예상, CJ 측 '그룹이 목표로 하고 있는 콘텐츠 사업의 글로벌화와 계열사간 시너지 극대화를 위해 합병을 결정하게 됐다'.</t>
        </is>
      </c>
      <c r="G162" s="41" t="inlineStr">
        <is>
          <t>언론 보도</t>
        </is>
      </c>
      <c r="H162" s="40" t="inlineStr">
        <is>
          <t>2010-11-16</t>
        </is>
      </c>
      <c r="I162" s="40" t="n"/>
      <c r="J162" s="43" t="inlineStr">
        <is>
          <t>https://www.etoday.co.kr/news/view/377690</t>
        </is>
      </c>
      <c r="K162" s="41" t="inlineStr">
        <is>
          <t>first_filing_date,purpose_quote</t>
        </is>
      </c>
    </row>
    <row r="163" ht="45" customHeight="1">
      <c r="A163" s="40" t="inlineStr">
        <is>
          <t>C007</t>
        </is>
      </c>
      <c r="B163" s="41" t="inlineStr">
        <is>
          <t>CJ Media Inc.</t>
        </is>
      </c>
      <c r="C163" s="40" t="inlineStr">
        <is>
          <t>인수 후</t>
        </is>
      </c>
      <c r="D163" s="40" t="inlineStr">
        <is>
          <t>2011-01-31</t>
        </is>
      </c>
      <c r="E163" s="41" t="inlineStr">
        <is>
          <t>사명변경</t>
        </is>
      </c>
      <c r="F163" s="41" t="inlineStr">
        <is>
          <t>주요사항보고서(합병결정) 정정: '2010년 12월 30일 개최된 주주총회에서 정관변경(안)의 안건이 승인되었으며 회사의 상호는 (주)오미디어홀딩스에서 씨제이이앤엠(주)로 변경'; 2011-01-28 보유 온미디어 11,800,000주 매도로 온미디어 지분 45.17%.</t>
        </is>
      </c>
      <c r="G163" s="41" t="inlineStr">
        <is>
          <t>DART 주요사항보고서</t>
        </is>
      </c>
      <c r="H163" s="40" t="inlineStr">
        <is>
          <t>2011-01-31</t>
        </is>
      </c>
      <c r="I163" s="40" t="inlineStr">
        <is>
          <t>20110131000353</t>
        </is>
      </c>
      <c r="J163" s="43" t="inlineStr">
        <is>
          <t>https://dart.fss.or.kr/dsaf001/main.do?rcpNo=20110131000353</t>
        </is>
      </c>
      <c r="K163" s="41" t="inlineStr">
        <is>
          <t>acquirer_entity,post_events_summary</t>
        </is>
      </c>
    </row>
    <row r="164" ht="45" customHeight="1">
      <c r="A164" s="40" t="inlineStr">
        <is>
          <t>C007</t>
        </is>
      </c>
      <c r="B164" s="41" t="inlineStr">
        <is>
          <t>CJ Media Inc.</t>
        </is>
      </c>
      <c r="C164" s="40" t="inlineStr">
        <is>
          <t>인수 후</t>
        </is>
      </c>
      <c r="D164" s="40" t="inlineStr">
        <is>
          <t>2011-12-31</t>
        </is>
      </c>
      <c r="E164" s="41" t="inlineStr">
        <is>
          <t>통합</t>
        </is>
      </c>
      <c r="F164" s="41" t="inlineStr">
        <is>
          <t>CJ E&amp;M 2011 사업보고서: 합병은 '지배회사인 CJ 주식회사의 동일 지배 하에 있는 종속회사 간 합병으로 동 지배회사의 연결재무제표를 구성하는 피합병법인의 자산 및 부채를 승계하여 장부금액으로 인식 ... 합병대가와 순자산과의 차이는 합병 신주 발행에 따른 자본잉여금에 가감'; 2011-03-03 합병 완료, 2011-11-13 게임개발 자회사 관리부문 물적분할(씨제이게임즈); 2011년 연결 매출 11,431억원·영업이익 701억원, '합병 이후 ... 콘텐츠 투자, 게임부문의 신규 게임 개발 ... 투자비용이 반영'; 사업부문별(백만원, 소멸법인 1~2월 제외) 방송 635,789/47,394, 게임 208,115/17,755, 영화 166,784/5,834, 음악/공연 132,460/-847.</t>
        </is>
      </c>
      <c r="G164" s="41" t="inlineStr">
        <is>
          <t>DART 사업보고서</t>
        </is>
      </c>
      <c r="H164" s="40" t="inlineStr">
        <is>
          <t>2012-03-30</t>
        </is>
      </c>
      <c r="I164" s="40" t="inlineStr">
        <is>
          <t>20120330002738</t>
        </is>
      </c>
      <c r="J164" s="43" t="inlineStr">
        <is>
          <t>https://dart.fss.or.kr/dsaf001/main.do?rcpNo=20120330002738</t>
        </is>
      </c>
      <c r="K164" s="41" t="inlineStr">
        <is>
          <t>impairment,post_events_summary,earnings_call_note,pre_incorp_chk,perf_basis</t>
        </is>
      </c>
    </row>
    <row r="165" ht="45" customHeight="1">
      <c r="A165" s="40" t="inlineStr">
        <is>
          <t>C007</t>
        </is>
      </c>
      <c r="B165" s="41" t="inlineStr">
        <is>
          <t>CJ Media Inc.</t>
        </is>
      </c>
      <c r="C165" s="40" t="inlineStr">
        <is>
          <t>인수 후</t>
        </is>
      </c>
      <c r="D165" s="40" t="inlineStr">
        <is>
          <t>2011-02-28</t>
        </is>
      </c>
      <c r="E165" s="41" t="inlineStr">
        <is>
          <t>어닝콜</t>
        </is>
      </c>
      <c r="F165" s="41" t="inlineStr">
        <is>
          <t>뉴스토마토 2011-02-28 'CJ E&amp;M, 종합콘텐츠기업으로 공식 출범.."2015년 매출 3조"': 2011년 목표 매출 1조3,970억원·영업이익 1,550억원, 2015년 매출 3조1,070억원(해외 9,300억원) 목표, 2015년 부문 비중 목표 방송 36%·게임 29%·음악공연 18%·영화 17%; 대표 하대중, 방송 김성수·영화 김정아·음악공연 김병석·게임 남궁훈.</t>
        </is>
      </c>
      <c r="G165" s="41" t="inlineStr">
        <is>
          <t>언론 보도</t>
        </is>
      </c>
      <c r="H165" s="40" t="inlineStr">
        <is>
          <t>2011-02-28</t>
        </is>
      </c>
      <c r="I165" s="40" t="n"/>
      <c r="J165" s="43" t="inlineStr">
        <is>
          <t>https://newstomato.com/ReadNews.aspx?no=142226</t>
        </is>
      </c>
      <c r="K165" s="41" t="inlineStr">
        <is>
          <t>earnings_call_note</t>
        </is>
      </c>
    </row>
    <row r="166" ht="45" customHeight="1">
      <c r="A166" s="40" t="inlineStr">
        <is>
          <t>C007</t>
        </is>
      </c>
      <c r="B166" s="41" t="inlineStr">
        <is>
          <t>CJ Media Inc.</t>
        </is>
      </c>
      <c r="C166" s="40" t="inlineStr">
        <is>
          <t>인수 후</t>
        </is>
      </c>
      <c r="D166" s="40" t="inlineStr">
        <is>
          <t>2013-02-06</t>
        </is>
      </c>
      <c r="E166" s="41" t="inlineStr">
        <is>
          <t>실적</t>
        </is>
      </c>
      <c r="F166" s="41" t="inlineStr">
        <is>
          <t>아이뉴스24 2013-02-06 'CJ E&amp;M, 2012년 매출 9%↑ 영업이익 49%↓': 2012년 매출 1조3,946억원·영업이익 388억원; 방송 7,641억원(+14%), 게임 2,121억원(-18%, '서든어택 계약 변경'·신작 연기), 영화 2,190억원, 음악·공연·온라인 1,994억원; 회사 측 '2012년 전체 방송시장이 5% 역성장한 가운데 올린 실적이라 매우 의미있는 성과'.</t>
        </is>
      </c>
      <c r="G166" s="41" t="inlineStr">
        <is>
          <t>언론 보도</t>
        </is>
      </c>
      <c r="H166" s="40" t="inlineStr">
        <is>
          <t>2013-02-06</t>
        </is>
      </c>
      <c r="I166" s="40" t="n"/>
      <c r="J166" s="43" t="inlineStr">
        <is>
          <t>https://www.inews24.com/view/722636</t>
        </is>
      </c>
      <c r="K166" s="41" t="inlineStr">
        <is>
          <t>earnings_call_note,post_events_summary</t>
        </is>
      </c>
    </row>
    <row r="167" ht="45" customHeight="1">
      <c r="A167" s="40" t="inlineStr">
        <is>
          <t>C007</t>
        </is>
      </c>
      <c r="B167" s="41" t="inlineStr">
        <is>
          <t>CJ Media Inc.</t>
        </is>
      </c>
      <c r="C167" s="40" t="inlineStr">
        <is>
          <t>인수 후</t>
        </is>
      </c>
      <c r="D167" s="40" t="inlineStr">
        <is>
          <t>2018-07-01</t>
        </is>
      </c>
      <c r="E167" s="41" t="inlineStr">
        <is>
          <t>합병</t>
        </is>
      </c>
      <c r="F167" s="41" t="inlineStr">
        <is>
          <t>CJ ENM 2018 사업보고서 연혁: 2018-07-01 ㈜씨제이오쇼핑이 씨제이이앤엠㈜을 흡수합병하고 사명을 ㈜씨제이이엔엠으로 변경; 합병 전 CJ E&amp;M 2014-08 게임 부문 물적분할·씨제이넷마블 설립·넷마블게임즈 합병, 2016-05 드라마 부문 물적분할(스튜디오드래곤), 2016-12 음악플랫폼 물적분할(씨제이디지털뮤직), 2018-10 씨제이디지털뮤직의 지니뮤직 흡수합병.</t>
        </is>
      </c>
      <c r="G167" s="41" t="inlineStr">
        <is>
          <t>DART 사업보고서</t>
        </is>
      </c>
      <c r="H167" s="40" t="inlineStr">
        <is>
          <t>2019-04-01</t>
        </is>
      </c>
      <c r="I167" s="40" t="inlineStr">
        <is>
          <t>20190401005034</t>
        </is>
      </c>
      <c r="J167" s="43" t="inlineStr">
        <is>
          <t>https://dart.fss.or.kr/dsaf001/main.do?rcpNo=20190401005034</t>
        </is>
      </c>
      <c r="K167" s="41" t="inlineStr">
        <is>
          <t>post_events_summary,pre_incorp_chk</t>
        </is>
      </c>
    </row>
    <row r="168" ht="45" customHeight="1">
      <c r="A168" s="40" t="inlineStr">
        <is>
          <t>C007</t>
        </is>
      </c>
      <c r="B168" s="41" t="inlineStr">
        <is>
          <t>CJ Media Inc.</t>
        </is>
      </c>
      <c r="C168" s="40" t="inlineStr">
        <is>
          <t>인수 후</t>
        </is>
      </c>
      <c r="D168" s="40" t="inlineStr">
        <is>
          <t>2018-07-02</t>
        </is>
      </c>
      <c r="E168" s="41" t="inlineStr">
        <is>
          <t>합병</t>
        </is>
      </c>
      <c r="F168" s="41" t="inlineStr">
        <is>
          <t>CJ오쇼핑 증권발행실적보고서(합병등): 합병기일 2018-07-01, 피합병회사 씨제이이앤엠 보통주 1주당 ㈜씨제이오쇼핑 보통주 0.4104397주 교부, 합병 후 회사명 '(주) 씨제이이엔엠 (CJ ENM)', CJ㈜ 지분 40.08%.</t>
        </is>
      </c>
      <c r="G168" s="41" t="inlineStr">
        <is>
          <t>DART 기타공시</t>
        </is>
      </c>
      <c r="H168" s="40" t="inlineStr">
        <is>
          <t>2018-07-02</t>
        </is>
      </c>
      <c r="I168" s="40" t="inlineStr">
        <is>
          <t>20180702000188</t>
        </is>
      </c>
      <c r="J168" s="43" t="inlineStr">
        <is>
          <t>https://dart.fss.or.kr/dsaf001/main.do?rcpNo=20180702000188</t>
        </is>
      </c>
      <c r="K168" s="41" t="inlineStr">
        <is>
          <t>post_events_summary,pre_incorp_chk</t>
        </is>
      </c>
    </row>
    <row r="169" ht="45" customHeight="1">
      <c r="A169" s="40" t="inlineStr">
        <is>
          <t>C007</t>
        </is>
      </c>
      <c r="B169" s="41" t="inlineStr">
        <is>
          <t>CJ Media Inc.</t>
        </is>
      </c>
      <c r="C169" s="40" t="inlineStr">
        <is>
          <t>발표</t>
        </is>
      </c>
      <c r="D169" s="40" t="inlineStr">
        <is>
          <t>2010-11-16</t>
        </is>
      </c>
      <c r="E169" s="41" t="inlineStr">
        <is>
          <t>기타</t>
        </is>
      </c>
      <c r="F169" s="41" t="inlineStr">
        <is>
          <t>Yahoo Finance KRW=X 일별 종가: 2010-11-16 1,138.10원/달러(2010-11-15 1,126.60원).</t>
        </is>
      </c>
      <c r="G169" s="41" t="inlineStr">
        <is>
          <t>기타</t>
        </is>
      </c>
      <c r="H169" s="40" t="inlineStr">
        <is>
          <t>2026-10-26</t>
        </is>
      </c>
      <c r="I169" s="40" t="n"/>
      <c r="J169" s="43" t="inlineStr">
        <is>
          <t>https://query1.finance.yahoo.com/v8/finance/chart/KRW=X?period1=1289347200&amp;period2=1290124800&amp;interval=1d</t>
        </is>
      </c>
      <c r="K169" s="41" t="inlineStr">
        <is>
          <t>value_chk_usdmm</t>
        </is>
      </c>
    </row>
    <row r="170" ht="45" customHeight="1">
      <c r="A170" s="40" t="inlineStr">
        <is>
          <t>C007</t>
        </is>
      </c>
      <c r="B170" s="41" t="inlineStr">
        <is>
          <t>CJ Media Inc.</t>
        </is>
      </c>
      <c r="C170" s="40" t="inlineStr">
        <is>
          <t>발표</t>
        </is>
      </c>
      <c r="D170" s="40" t="inlineStr">
        <is>
          <t>2010-11-16</t>
        </is>
      </c>
      <c r="E170" s="41" t="inlineStr">
        <is>
          <t>발표</t>
        </is>
      </c>
      <c r="F170" s="41" t="inlineStr">
        <is>
          <t>씨제이미디어 회사합병결정(대상회사 공시).</t>
        </is>
      </c>
      <c r="G170" s="41" t="inlineStr">
        <is>
          <t>DART 기타공시</t>
        </is>
      </c>
      <c r="H170" s="40" t="inlineStr">
        <is>
          <t>2010-11-16</t>
        </is>
      </c>
      <c r="I170" s="40" t="inlineStr">
        <is>
          <t>20101116000183</t>
        </is>
      </c>
      <c r="J170" s="43" t="inlineStr">
        <is>
          <t>https://dart.fss.or.kr/dsaf001/main.do?rcpNo=20101116000183</t>
        </is>
      </c>
      <c r="K170" s="41" t="inlineStr">
        <is>
          <t>value_chk_local,subtype_chk</t>
        </is>
      </c>
    </row>
    <row r="171" ht="45" customHeight="1">
      <c r="A171" s="40" t="inlineStr">
        <is>
          <t>C007</t>
        </is>
      </c>
      <c r="B171" s="41" t="inlineStr">
        <is>
          <t>CJ Media Inc.</t>
        </is>
      </c>
      <c r="C171" s="40" t="inlineStr">
        <is>
          <t>인수 전</t>
        </is>
      </c>
      <c r="D171" s="40" t="inlineStr">
        <is>
          <t>2010-08-02</t>
        </is>
      </c>
      <c r="E171" s="41" t="inlineStr">
        <is>
          <t>기타</t>
        </is>
      </c>
      <c r="F171" s="41" t="inlineStr">
        <is>
          <t>씨제이미디어(현 에스에이관리) 회사분할결정: 종합유선방송 프로그램 공급업 등을 분할해 신설회사 설립, 주주가 지분율에 비례해 신설회사 주식을 받는 인적분할, 분할기일 2010-10-01; 분할목적 '방송미디어 사업부문 ... 과 판권 재판매 사업부문의 분리를 통하여 사업 전문성을 제고'.</t>
        </is>
      </c>
      <c r="G171" s="41" t="inlineStr">
        <is>
          <t>DART 기타공시</t>
        </is>
      </c>
      <c r="H171" s="40" t="inlineStr">
        <is>
          <t>2010-08-02</t>
        </is>
      </c>
      <c r="I171" s="40" t="inlineStr">
        <is>
          <t>20100802000215</t>
        </is>
      </c>
      <c r="J171" s="43" t="inlineStr">
        <is>
          <t>https://dart.fss.or.kr/dsaf001/main.do?rcpNo=20100802000215</t>
        </is>
      </c>
      <c r="K171" s="41" t="inlineStr">
        <is>
          <t>notes,pre_events_summary,chk_note</t>
        </is>
      </c>
    </row>
    <row r="172" ht="45" customHeight="1">
      <c r="A172" s="40" t="inlineStr">
        <is>
          <t>C007</t>
        </is>
      </c>
      <c r="B172" s="41" t="inlineStr">
        <is>
          <t>CJ Media Inc.</t>
        </is>
      </c>
      <c r="C172" s="40" t="inlineStr">
        <is>
          <t>인수 전</t>
        </is>
      </c>
      <c r="D172" s="40" t="inlineStr">
        <is>
          <t>2010-09-30</t>
        </is>
      </c>
      <c r="E172" s="41" t="inlineStr">
        <is>
          <t>실적</t>
        </is>
      </c>
      <c r="F172" s="41" t="inlineStr">
        <is>
          <t>에스에이관리 2010 감사보고서 주석 21 중단사업(분할 이전한 방송사업): 2010.1.1~9.30 매출액 140,366,956,685원·영업이익 10,847,499,866원, 전기(2009) 매출액 152,323,284,941원·영업이익 3,314,568,853원; 분할일 신설법인 자산총계 223,432,714,723원·순자산 83,440,695,375원; 주석 22 존속법인 에스에이관리(발행주식 14,176,671주), 신설법인 씨제이미디어(4,600,000주).</t>
        </is>
      </c>
      <c r="G172" s="41" t="inlineStr">
        <is>
          <t>DART 감사보고서</t>
        </is>
      </c>
      <c r="H172" s="40" t="inlineStr">
        <is>
          <t>2011-03-23</t>
        </is>
      </c>
      <c r="I172" s="40" t="inlineStr">
        <is>
          <t>20110323000442</t>
        </is>
      </c>
      <c r="J172" s="43" t="inlineStr">
        <is>
          <t>https://dart.fss.or.kr/dsaf001/main.do?rcpNo=20110323000442</t>
        </is>
      </c>
      <c r="K172" s="41" t="inlineStr">
        <is>
          <t>target_rev_pre,target_op_pre,perf_basis,chk_note,pre_events_summary</t>
        </is>
      </c>
    </row>
    <row r="173" ht="45" customHeight="1">
      <c r="A173" s="40" t="inlineStr">
        <is>
          <t>C007</t>
        </is>
      </c>
      <c r="B173" s="41" t="inlineStr">
        <is>
          <t>CJ Media Inc.</t>
        </is>
      </c>
      <c r="C173" s="40" t="inlineStr">
        <is>
          <t>인수 전</t>
        </is>
      </c>
      <c r="D173" s="40" t="inlineStr">
        <is>
          <t>2010-12-31</t>
        </is>
      </c>
      <c r="E173" s="41" t="inlineStr">
        <is>
          <t>실적</t>
        </is>
      </c>
      <c r="F173" s="41" t="inlineStr">
        <is>
          <t>씨제이미디어 2010 감사보고서 손익계산서: 제1기(2010-10-01~12-31) 매출액 64,941,739,043원(수신료 11,418,490,834·광고 46,898,310,139·사업 6,624,938,070원), 영업이익 7,851,462,936원.</t>
        </is>
      </c>
      <c r="G173" s="41" t="inlineStr">
        <is>
          <t>DART 감사보고서</t>
        </is>
      </c>
      <c r="H173" s="40" t="inlineStr">
        <is>
          <t>2011-04-01</t>
        </is>
      </c>
      <c r="I173" s="40" t="inlineStr">
        <is>
          <t>20110401000217</t>
        </is>
      </c>
      <c r="J173" s="43" t="inlineStr">
        <is>
          <t>https://dart.fss.or.kr/dsaf001/main.do?rcpNo=20110401000217</t>
        </is>
      </c>
      <c r="K173" s="41" t="inlineStr">
        <is>
          <t>target_rev_pre,target_op_pre,perf_basis</t>
        </is>
      </c>
    </row>
    <row r="174" ht="45" customHeight="1">
      <c r="A174" s="40" t="inlineStr">
        <is>
          <t>C007</t>
        </is>
      </c>
      <c r="B174" s="41" t="inlineStr">
        <is>
          <t>CJ Media Inc.</t>
        </is>
      </c>
      <c r="C174" s="40" t="inlineStr">
        <is>
          <t>발표</t>
        </is>
      </c>
      <c r="D174" s="40" t="inlineStr">
        <is>
          <t>2010-12-02</t>
        </is>
      </c>
      <c r="E174" s="41" t="inlineStr">
        <is>
          <t>발표</t>
        </is>
      </c>
      <c r="F174" s="41" t="inlineStr">
        <is>
          <t>증권신고서(합병) 씨제이미디어 부분: '에스에이관리 주식회사(구, 씨제이미디어 주식회사)가 2010년 10월 1일을 기준일로 하여 ... 인적분할', tvN·채널CGV·XTM·O'live 채널; 연혁(1993.09 뮤직네트워크 설립, 1997.04 제일제당그룹 경영권 인수, 2006.09 Mnet 사업부문 CJ뮤직에 양도, 2006.10 tvN 개국, 2007.01 투자전문기관 700억원 자본유치, 2009.11 tvN 법인 인수 합병); 주주 CJ(주) 49.93%·에스에이관리 0.43%·이선호 6.08%·이경후 2.41%·이미경 1.32% 등 60.39%, 5% 이상 신한국민연금제일호PEF 16.59%·프리모리스PEF 9.98%·이민주 9.62%; 요약재무(분할 전 구 씨제이미디어) 제17기(2009) 매출 152,540,415,425원·영업손실 6,801,389,389원, 제18기 3분기 누계 매출 140,520,294,776원·영업손실 2,512,095,919원; 합병가액 본질가치 27,610원(자산가치 17,798원·수익가치 34,152원).</t>
        </is>
      </c>
      <c r="G174" s="41" t="inlineStr">
        <is>
          <t>DART 기타공시</t>
        </is>
      </c>
      <c r="H174" s="40" t="inlineStr">
        <is>
          <t>2010-12-02</t>
        </is>
      </c>
      <c r="I174" s="40" t="inlineStr">
        <is>
          <t>20101202000223</t>
        </is>
      </c>
      <c r="J174" s="43" t="inlineStr">
        <is>
          <t>https://dart.fss.or.kr/dsaf001/main.do?rcpNo=20101202000223</t>
        </is>
      </c>
      <c r="K174" s="41" t="inlineStr">
        <is>
          <t>value_chk_local,notes,pre_events_summary,chk_note,target_op_pre</t>
        </is>
      </c>
    </row>
    <row r="175" ht="45" customHeight="1">
      <c r="A175" s="40" t="inlineStr">
        <is>
          <t>C007</t>
        </is>
      </c>
      <c r="B175" s="41" t="inlineStr">
        <is>
          <t>CJ Media Inc.</t>
        </is>
      </c>
      <c r="C175" s="40" t="inlineStr">
        <is>
          <t>인수 후</t>
        </is>
      </c>
      <c r="D175" s="40" t="inlineStr">
        <is>
          <t>2011-03-10</t>
        </is>
      </c>
      <c r="E175" s="41" t="inlineStr">
        <is>
          <t>완료</t>
        </is>
      </c>
      <c r="F175" s="41" t="inlineStr">
        <is>
          <t>증권발행실적보고서: 씨제이미디어 합병 전 CJ(주) 2,296,611주(49.93%), 특수관계 계 2,779,092주(60.42%, 자기주식 1,443주 포함); 주식매수청구 개인 3명 1,347주(27,610원), 매수일 2011-02-28; 씨제이미디어 채권자 1인(66,000,000원) 이의 신청에 지급보증서 제공.</t>
        </is>
      </c>
      <c r="G175" s="41" t="inlineStr">
        <is>
          <t>DART 기타공시</t>
        </is>
      </c>
      <c r="H175" s="40" t="inlineStr">
        <is>
          <t>2011-03-10</t>
        </is>
      </c>
      <c r="I175" s="40" t="inlineStr">
        <is>
          <t>20110310000585</t>
        </is>
      </c>
      <c r="J175" s="43" t="inlineStr">
        <is>
          <t>https://dart.fss.or.kr/dsaf001/main.do?rcpNo=20110310000585</t>
        </is>
      </c>
      <c r="K175" s="41" t="inlineStr">
        <is>
          <t>value_chk_local,chk_note</t>
        </is>
      </c>
    </row>
    <row r="176" ht="45" customHeight="1">
      <c r="A176" s="40" t="inlineStr">
        <is>
          <t>C007</t>
        </is>
      </c>
      <c r="B176" s="41" t="inlineStr">
        <is>
          <t>CJ Media Inc.</t>
        </is>
      </c>
      <c r="C176" s="40" t="inlineStr">
        <is>
          <t>인수 후</t>
        </is>
      </c>
      <c r="D176" s="40" t="inlineStr">
        <is>
          <t>2011-12-31</t>
        </is>
      </c>
      <c r="E176" s="41" t="inlineStr">
        <is>
          <t>실적</t>
        </is>
      </c>
      <c r="F176" s="41" t="inlineStr">
        <is>
          <t>CJ E&amp;M 2011 사업보고서: 방송부문 매출 635,789백만원·영업이익 47,394백만원; MD&amp;A 방송부문 tvN, Mnet, 채널 CGV, XTM, O'live, Tooniverse 등 직접 채널 운영, '슈퍼스타K3 ... 앵커프로그램 경쟁력을 통해 매출 6,358억원'.</t>
        </is>
      </c>
      <c r="G176" s="41" t="inlineStr">
        <is>
          <t>DART 사업보고서</t>
        </is>
      </c>
      <c r="H176" s="40" t="inlineStr">
        <is>
          <t>2012-03-30</t>
        </is>
      </c>
      <c r="I176" s="40" t="inlineStr">
        <is>
          <t>20120330002738</t>
        </is>
      </c>
      <c r="J176" s="43" t="inlineStr">
        <is>
          <t>https://dart.fss.or.kr/dsaf001/main.do?rcpNo=20120330002738</t>
        </is>
      </c>
      <c r="K176" s="41" t="inlineStr">
        <is>
          <t>target_rev_post,target_op_post,earnings_call_note,post_events_summary</t>
        </is>
      </c>
    </row>
    <row r="177" ht="45" customHeight="1">
      <c r="A177" s="40" t="inlineStr">
        <is>
          <t>C007</t>
        </is>
      </c>
      <c r="B177" s="41" t="inlineStr">
        <is>
          <t>CJ Media Inc.</t>
        </is>
      </c>
      <c r="C177" s="40" t="inlineStr">
        <is>
          <t>인수 후</t>
        </is>
      </c>
      <c r="D177" s="40" t="inlineStr">
        <is>
          <t>2012-12-31</t>
        </is>
      </c>
      <c r="E177" s="41" t="inlineStr">
        <is>
          <t>실적</t>
        </is>
      </c>
      <c r="F177" s="41" t="inlineStr">
        <is>
          <t>CJ E&amp;M 2012 사업보고서 사업부문별 요약 연결재무현황: 방송부문 매출 764,151백만원·영업이익 44,554백만원.</t>
        </is>
      </c>
      <c r="G177" s="41" t="inlineStr">
        <is>
          <t>DART 사업보고서</t>
        </is>
      </c>
      <c r="H177" s="40" t="inlineStr">
        <is>
          <t>2013-04-01</t>
        </is>
      </c>
      <c r="I177" s="40" t="inlineStr">
        <is>
          <t>20130401001853</t>
        </is>
      </c>
      <c r="J177" s="43" t="inlineStr">
        <is>
          <t>https://dart.fss.or.kr/dsaf001/main.do?rcpNo=20130401001853</t>
        </is>
      </c>
      <c r="K177" s="41" t="inlineStr">
        <is>
          <t>target_rev_post,target_op_post</t>
        </is>
      </c>
    </row>
    <row r="178" ht="45" customHeight="1">
      <c r="A178" s="40" t="inlineStr">
        <is>
          <t>C007</t>
        </is>
      </c>
      <c r="B178" s="41" t="inlineStr">
        <is>
          <t>CJ Media Inc.</t>
        </is>
      </c>
      <c r="C178" s="40" t="inlineStr">
        <is>
          <t>인수 후</t>
        </is>
      </c>
      <c r="D178" s="40" t="inlineStr">
        <is>
          <t>2013-12-31</t>
        </is>
      </c>
      <c r="E178" s="41" t="inlineStr">
        <is>
          <t>실적</t>
        </is>
      </c>
      <c r="F178" s="41" t="inlineStr">
        <is>
          <t>CJ E&amp;M 2013 사업보고서 사업부문별 요약 연결재무현황: 방송부문 매출 770,754백만원·영업이익 2,002백만원.</t>
        </is>
      </c>
      <c r="G178" s="41" t="inlineStr">
        <is>
          <t>DART 사업보고서</t>
        </is>
      </c>
      <c r="H178" s="40" t="inlineStr">
        <is>
          <t>2014-03-31</t>
        </is>
      </c>
      <c r="I178" s="40" t="inlineStr">
        <is>
          <t>20140331003132</t>
        </is>
      </c>
      <c r="J178" s="43" t="inlineStr">
        <is>
          <t>https://dart.fss.or.kr/dsaf001/main.do?rcpNo=20140331003132</t>
        </is>
      </c>
      <c r="K178" s="41" t="inlineStr">
        <is>
          <t>post_events_summary</t>
        </is>
      </c>
    </row>
    <row r="179" ht="45" customHeight="1">
      <c r="A179" s="40" t="inlineStr">
        <is>
          <t>C007</t>
        </is>
      </c>
      <c r="B179" s="41" t="inlineStr">
        <is>
          <t>CJ Media Inc.</t>
        </is>
      </c>
      <c r="C179" s="40" t="inlineStr">
        <is>
          <t>인수 후</t>
        </is>
      </c>
      <c r="D179" s="40" t="inlineStr">
        <is>
          <t>2015-12-31</t>
        </is>
      </c>
      <c r="E179" s="41" t="inlineStr">
        <is>
          <t>손상차손</t>
        </is>
      </c>
      <c r="F179" s="41" t="inlineStr">
        <is>
          <t>CJ E&amp;M 2015 사업보고서 주석 15: 판권 손상차손 95,154백만원; 영업권 손상검사 CGU '씨제이이앤엠(주) 방송사업부문'(할인율 7.20%) 등.</t>
        </is>
      </c>
      <c r="G179" s="41" t="inlineStr">
        <is>
          <t>DART 사업보고서</t>
        </is>
      </c>
      <c r="H179" s="40" t="inlineStr">
        <is>
          <t>2016-03-30</t>
        </is>
      </c>
      <c r="I179" s="40" t="inlineStr">
        <is>
          <t>20160330003711</t>
        </is>
      </c>
      <c r="J179" s="43" t="inlineStr">
        <is>
          <t>https://dart.fss.or.kr/dsaf001/main.do?rcpNo=20160330003711</t>
        </is>
      </c>
      <c r="K179" s="41" t="inlineStr">
        <is>
          <t>impairment,post_events_summary</t>
        </is>
      </c>
    </row>
    <row r="180" ht="45" customHeight="1">
      <c r="A180" s="40" t="inlineStr">
        <is>
          <t>C007</t>
        </is>
      </c>
      <c r="B180" s="41" t="inlineStr">
        <is>
          <t>CJ Media Inc.</t>
        </is>
      </c>
      <c r="C180" s="40" t="inlineStr">
        <is>
          <t>인수 후</t>
        </is>
      </c>
      <c r="D180" s="40" t="inlineStr">
        <is>
          <t>2016-02-04</t>
        </is>
      </c>
      <c r="E180" s="41" t="inlineStr">
        <is>
          <t>기타</t>
        </is>
      </c>
      <c r="F180" s="41" t="inlineStr">
        <is>
          <t>CJ E&amp;M 주요사항보고서(회사분할결정): 드라마사업부문의 일부를 단순·물적분할해 신설회사 설립(분할기일 2016-05-01), 신설회사는 비상장.</t>
        </is>
      </c>
      <c r="G180" s="41" t="inlineStr">
        <is>
          <t>DART 주요사항보고서</t>
        </is>
      </c>
      <c r="H180" s="40" t="inlineStr">
        <is>
          <t>2016-02-04</t>
        </is>
      </c>
      <c r="I180" s="40" t="inlineStr">
        <is>
          <t>20160204000321</t>
        </is>
      </c>
      <c r="J180" s="43" t="inlineStr">
        <is>
          <t>https://dart.fss.or.kr/dsaf001/main.do?rcpNo=20160204000321</t>
        </is>
      </c>
      <c r="K180" s="41" t="inlineStr">
        <is>
          <t>post_events_summary</t>
        </is>
      </c>
    </row>
    <row r="181" ht="45" customHeight="1">
      <c r="A181" s="40" t="inlineStr">
        <is>
          <t>C007</t>
        </is>
      </c>
      <c r="B181" s="41" t="inlineStr">
        <is>
          <t>CJ Media Inc.</t>
        </is>
      </c>
      <c r="C181" s="40" t="inlineStr">
        <is>
          <t>인수 후</t>
        </is>
      </c>
      <c r="D181" s="40" t="inlineStr">
        <is>
          <t>2017-12-31</t>
        </is>
      </c>
      <c r="E181" s="41" t="inlineStr">
        <is>
          <t>실적</t>
        </is>
      </c>
      <c r="F181" s="41" t="inlineStr">
        <is>
          <t>CJ E&amp;M 2017 사업보고서 사업부문별 요약 연결재무현황: 방송부문 매출 1,294,153백만원·영업이익 61,822백만원.</t>
        </is>
      </c>
      <c r="G181" s="41" t="inlineStr">
        <is>
          <t>DART 사업보고서</t>
        </is>
      </c>
      <c r="H181" s="40" t="inlineStr">
        <is>
          <t>2018-04-02</t>
        </is>
      </c>
      <c r="I181" s="40" t="inlineStr">
        <is>
          <t>20180330004046</t>
        </is>
      </c>
      <c r="J181" s="43" t="inlineStr">
        <is>
          <t>https://dart.fss.or.kr/dsaf001/main.do?rcpNo=20180330004046</t>
        </is>
      </c>
      <c r="K181" s="41" t="inlineStr">
        <is>
          <t>post_events_summary,target_rev_post,target_op_post</t>
        </is>
      </c>
    </row>
    <row r="182" ht="45" customHeight="1">
      <c r="A182" s="40" t="inlineStr">
        <is>
          <t>C007</t>
        </is>
      </c>
      <c r="B182" s="41" t="inlineStr">
        <is>
          <t>CJ Media Inc.</t>
        </is>
      </c>
      <c r="C182" s="40" t="inlineStr">
        <is>
          <t>인수 후</t>
        </is>
      </c>
      <c r="D182" s="40" t="inlineStr">
        <is>
          <t>2017-11-01</t>
        </is>
      </c>
      <c r="E182" s="41" t="inlineStr">
        <is>
          <t>상장</t>
        </is>
      </c>
      <c r="F182" s="41" t="inlineStr">
        <is>
          <t>CJ ENM 2018 사업보고서 연혁: 2015-11 (주)씨제이헬로의 OTT 서비스 티빙 영업양수 체결, 2016-05 드라마 부문 물적분할 및 스튜디오드래곤(주) 설립, 2017-11 종속회사 스튜디오드래곤(주) 코스닥시장 상장.</t>
        </is>
      </c>
      <c r="G182" s="41" t="inlineStr">
        <is>
          <t>DART 사업보고서</t>
        </is>
      </c>
      <c r="H182" s="40" t="inlineStr">
        <is>
          <t>2019-04-01</t>
        </is>
      </c>
      <c r="I182" s="40" t="inlineStr">
        <is>
          <t>20190401005034</t>
        </is>
      </c>
      <c r="J182" s="43" t="inlineStr">
        <is>
          <t>https://dart.fss.or.kr/dsaf001/main.do?rcpNo=20190401005034</t>
        </is>
      </c>
      <c r="K182" s="41" t="inlineStr">
        <is>
          <t>post_events_summary</t>
        </is>
      </c>
    </row>
    <row r="183" ht="45" customHeight="1">
      <c r="A183" s="40" t="inlineStr">
        <is>
          <t>C007</t>
        </is>
      </c>
      <c r="B183" s="41" t="inlineStr">
        <is>
          <t>CJ Media Inc.</t>
        </is>
      </c>
      <c r="C183" s="40" t="inlineStr">
        <is>
          <t>인수 후</t>
        </is>
      </c>
      <c r="D183" s="40" t="inlineStr">
        <is>
          <t>2024-12-31</t>
        </is>
      </c>
      <c r="E183" s="41" t="inlineStr">
        <is>
          <t>실적</t>
        </is>
      </c>
      <c r="F183" s="41" t="inlineStr">
        <is>
          <t>CJ ENM 2024 사업보고서: 미디어플랫폼사업(TV채널, OTT 플랫폼, 콘텐츠 유통, 광고) 영업수익 1,373,168,542천원·영업이익 25,977,564천원; 영업권 CGU 미디어플랫폼사업부문 376,778,468천원.</t>
        </is>
      </c>
      <c r="G183" s="41" t="inlineStr">
        <is>
          <t>DART 사업보고서</t>
        </is>
      </c>
      <c r="H183" s="40" t="inlineStr">
        <is>
          <t>2025-03-19</t>
        </is>
      </c>
      <c r="I183" s="40" t="inlineStr">
        <is>
          <t>20250319000884</t>
        </is>
      </c>
      <c r="J183" s="43" t="inlineStr">
        <is>
          <t>https://dart.fss.or.kr/dsaf001/main.do?rcpNo=20250319000884</t>
        </is>
      </c>
      <c r="K183" s="41" t="inlineStr">
        <is>
          <t>target_rev_post,target_op_post,post_events_summary,impairment</t>
        </is>
      </c>
    </row>
    <row r="184" ht="45" customHeight="1">
      <c r="A184" s="40" t="inlineStr">
        <is>
          <t>C007</t>
        </is>
      </c>
      <c r="B184" s="41" t="inlineStr">
        <is>
          <t>CJ Media Inc.</t>
        </is>
      </c>
      <c r="C184" s="40" t="inlineStr">
        <is>
          <t>인수 후</t>
        </is>
      </c>
      <c r="D184" s="40" t="inlineStr">
        <is>
          <t>2012-09-06</t>
        </is>
      </c>
      <c r="E184" s="41" t="inlineStr">
        <is>
          <t>청산</t>
        </is>
      </c>
      <c r="F184" s="41" t="inlineStr">
        <is>
          <t>에스에이관리 해산사유 발생(공정거래법 공시): 주주총회 결의에 의한 해산, 청산인 선임을 통한 청산, 해산결의 주총 2012-09-20, 청산종결등기 2012-12-17 예정.</t>
        </is>
      </c>
      <c r="G184" s="41" t="inlineStr">
        <is>
          <t>DART 기타공시</t>
        </is>
      </c>
      <c r="H184" s="40" t="inlineStr">
        <is>
          <t>2012-09-06</t>
        </is>
      </c>
      <c r="I184" s="40" t="inlineStr">
        <is>
          <t>20120906000033</t>
        </is>
      </c>
      <c r="J184" s="43" t="inlineStr">
        <is>
          <t>https://dart.fss.or.kr/dsaf001/main.do?rcpNo=20120906000033</t>
        </is>
      </c>
      <c r="K184" s="41" t="inlineStr">
        <is>
          <t>notes</t>
        </is>
      </c>
    </row>
    <row r="185" ht="45" customHeight="1">
      <c r="A185" s="40" t="inlineStr">
        <is>
          <t>C007</t>
        </is>
      </c>
      <c r="B185" s="41" t="inlineStr">
        <is>
          <t>CJ Media Inc.</t>
        </is>
      </c>
      <c r="C185" s="40" t="inlineStr">
        <is>
          <t>발표</t>
        </is>
      </c>
      <c r="D185" s="40" t="inlineStr">
        <is>
          <t>2010-11-16</t>
        </is>
      </c>
      <c r="E185" s="41" t="inlineStr">
        <is>
          <t>발표</t>
        </is>
      </c>
      <c r="F185" s="41" t="inlineStr">
        <is>
          <t>거래소 회사합병결정 13항: 씨제이미디어 주요사업 '방송사업', 회사와의 관계 '계열회사'; 합병상대 온미디어 주요사업 '지주회사/방송사업'.</t>
        </is>
      </c>
      <c r="G185" s="41" t="inlineStr">
        <is>
          <t>DART 기타공시</t>
        </is>
      </c>
      <c r="H185" s="40" t="inlineStr">
        <is>
          <t>2010-11-16</t>
        </is>
      </c>
      <c r="I185" s="40" t="inlineStr">
        <is>
          <t>20101116900247</t>
        </is>
      </c>
      <c r="J185" s="43" t="inlineStr">
        <is>
          <t>https://dart.fss.or.kr/dsaf001/main.do?rcpNo=20101116900247</t>
        </is>
      </c>
      <c r="K185" s="41" t="inlineStr">
        <is>
          <t>is_core,core_basis,acquirer_core</t>
        </is>
      </c>
    </row>
    <row r="186" ht="45" customHeight="1">
      <c r="A186" s="40" t="inlineStr">
        <is>
          <t>C008</t>
        </is>
      </c>
      <c r="B186" s="41" t="inlineStr">
        <is>
          <t>M-net Media Corp</t>
        </is>
      </c>
      <c r="C186" s="40" t="inlineStr">
        <is>
          <t>발표</t>
        </is>
      </c>
      <c r="D186" s="40" t="inlineStr">
        <is>
          <t>2010-11-16</t>
        </is>
      </c>
      <c r="E186" s="41" t="inlineStr">
        <is>
          <t>발표</t>
        </is>
      </c>
      <c r="F186" s="41" t="inlineStr">
        <is>
          <t>오미디어홀딩스 회사합병결정(거래소): '(주)오미디어홀딩스가 (주)온미디어, 씨제이인터넷(주), 엠넷미디어(주), 씨제이미디어(주) 및 씨제이엔터테인먼트(주)를 흡수합병함', 합병목적 '경영효율성을 증대시키고 엔터테인먼트사업(영화, 음악, 게임)과 미디어사업을 통합하여 시너지 효과를 극대화하고 규모의 경제를 갖추어 세계적 회사로 성장', 합병비율 온미디어 0.1212693·CJ인터넷 0.4767753·엠넷미디어 0.0977702·CJ미디어 0.9471698·CJ엔터테인먼트 1.1731389, 합병신주 29,904,465주, 합병기일 2011-03-01, 우회상장 해당 '아니오'; 상대회사 2009년 재무(CJ인터넷 매출 220,575·자산 296,459, 엠넷 128,773·151,613, CJ엔터 166,147·280,718백만원, CJ미디어 2010-10-01 분할 자산 223,433백만원).</t>
        </is>
      </c>
      <c r="G186" s="41" t="inlineStr">
        <is>
          <t>DART 기타공시</t>
        </is>
      </c>
      <c r="H186" s="40" t="inlineStr">
        <is>
          <t>2010-11-16</t>
        </is>
      </c>
      <c r="I186" s="40" t="inlineStr">
        <is>
          <t>20101116900247</t>
        </is>
      </c>
      <c r="J186" s="43" t="inlineStr">
        <is>
          <t>https://dart.fss.or.kr/dsaf001/main.do?rcpNo=20101116900247</t>
        </is>
      </c>
      <c r="K186" s="41" t="inlineStr">
        <is>
          <t>announce_date_chk,purpose_quote,value_chk_local,acquirer_entity</t>
        </is>
      </c>
    </row>
    <row r="187" ht="45" customHeight="1">
      <c r="A187" s="40" t="inlineStr">
        <is>
          <t>C008</t>
        </is>
      </c>
      <c r="B187" s="41" t="inlineStr">
        <is>
          <t>M-net Media Corp</t>
        </is>
      </c>
      <c r="C187" s="40" t="inlineStr">
        <is>
          <t>발표</t>
        </is>
      </c>
      <c r="D187" s="40" t="inlineStr">
        <is>
          <t>2010-11-16</t>
        </is>
      </c>
      <c r="E187" s="41" t="inlineStr">
        <is>
          <t>발표</t>
        </is>
      </c>
      <c r="F187" s="41" t="inlineStr">
        <is>
          <t>주요사항보고서(합병결정): 최대주주 지분율 오미디어홀딩스 CJ㈜ 39.94%, 온미디어 오미디어홀딩스 55.17%, CJ인터넷 CJ㈜ 27.45%, 엠넷미디어 CJ㈜ 49.31%, CJ미디어 CJ㈜ 49.93%, CJ엔터테인먼트 CJ㈜ 100%, 피합병 5사 '모두 동일 기업집단인 씨제이 기업집단 소속의 계열회사'; 예상 시너지 'OSMU 실현', '광고 영업 효율화, 구매력 강화', '규모의 경제 확보'; 합병가액 오미디어 29,150원(2010-11-15 종가)·CJ인터넷 13,898원·엠넷 2,850원·CJ미디어 27,610원·CJ엔터 34,197원(비상장 2사는 삼일회계법인 본질가치 평가); 일정 주총 2010-12-30, 합병기일 2011-03-01; 주식매수청구액 한도(CJ인터넷 500억·엠넷 200억·CJ미디어 150억·CJ엔터 100억원) 초과 시 해당 회사 제외 가능.</t>
        </is>
      </c>
      <c r="G187" s="41" t="inlineStr">
        <is>
          <t>DART 주요사항보고서</t>
        </is>
      </c>
      <c r="H187" s="40" t="inlineStr">
        <is>
          <t>2010-11-16</t>
        </is>
      </c>
      <c r="I187" s="40" t="inlineStr">
        <is>
          <t>20101116000288</t>
        </is>
      </c>
      <c r="J187" s="43" t="inlineStr">
        <is>
          <t>https://dart.fss.or.kr/dsaf001/main.do?rcpNo=20101116000288</t>
        </is>
      </c>
      <c r="K187" s="41" t="inlineStr">
        <is>
          <t>purpose_quote,status_chk,value_chk_local,acq_mktcap,pre_incorp_chk,chk_note</t>
        </is>
      </c>
    </row>
    <row r="188" ht="45" customHeight="1">
      <c r="A188" s="40" t="inlineStr">
        <is>
          <t>C008</t>
        </is>
      </c>
      <c r="B188" s="41" t="inlineStr">
        <is>
          <t>M-net Media Corp</t>
        </is>
      </c>
      <c r="C188" s="40" t="inlineStr">
        <is>
          <t>발표</t>
        </is>
      </c>
      <c r="D188" s="40" t="inlineStr">
        <is>
          <t>2010-12-02</t>
        </is>
      </c>
      <c r="E188" s="41" t="inlineStr">
        <is>
          <t>발표</t>
        </is>
      </c>
      <c r="F188" s="41" t="inlineStr">
        <is>
          <t>증권신고서(합병, 정정): 오미디어홀딩스 '2010년 9월 15일 (주)씨제이오쇼핑의 미디어사업 투자부문이 분할되어 설립', 2010-10-15 코스닥 재상장, '자회사인 (주)온미디어 주식을 보유하고 있는 순수지주회사로 영업수익은 지분법이익으로 구성'; 당사회사 요약(2010-09-30, 백만원) 총자산 오미디어 477,015·온미디어 455,121·CJ인터넷 290,065·엠넷 145,887·CJ미디어 223,432(2010-10-01)·CJ엔터 323,594; 발행주식 오미디어 4,958,257주; 합병신주 예상 30,449,753주(29,150원 기준 887,610백만원).</t>
        </is>
      </c>
      <c r="G188" s="41" t="inlineStr">
        <is>
          <t>DART 기타공시</t>
        </is>
      </c>
      <c r="H188" s="40" t="inlineStr">
        <is>
          <t>2010-12-02</t>
        </is>
      </c>
      <c r="I188" s="40" t="inlineStr">
        <is>
          <t>20101202000223</t>
        </is>
      </c>
      <c r="J188" s="43" t="inlineStr">
        <is>
          <t>https://dart.fss.or.kr/dsaf001/main.do?rcpNo=20101202000223</t>
        </is>
      </c>
      <c r="K188" s="41" t="inlineStr">
        <is>
          <t>acquirer_entity,acquirer_core,acq_total_assets,apex_total_assets,size_basis,notes</t>
        </is>
      </c>
    </row>
    <row r="189" ht="45" customHeight="1">
      <c r="A189" s="40" t="inlineStr">
        <is>
          <t>C008</t>
        </is>
      </c>
      <c r="B189" s="41" t="inlineStr">
        <is>
          <t>M-net Media Corp</t>
        </is>
      </c>
      <c r="C189" s="40" t="inlineStr">
        <is>
          <t>인수 후</t>
        </is>
      </c>
      <c r="D189" s="40" t="inlineStr">
        <is>
          <t>2011-03-01</t>
        </is>
      </c>
      <c r="E189" s="41" t="inlineStr">
        <is>
          <t>완료</t>
        </is>
      </c>
      <c r="F189" s="41" t="inlineStr">
        <is>
          <t>증권발행실적보고서(합병등): 합병기일 2011-03-01, 합병·해산등기 2011-03-03, 신주교부 예정 2011-03-21·상장 예정 2011-03-22; 발행 합병신주 총 32,971,307주(엠넷 CB 전환·온미디어 주식 매각으로 30,449,753주에서 증가); 합병 전 CJ㈜ 지분 오미디어 45.38%·온미디어 3.46%·CJ인터넷 32.71%·엠넷 45.21%·CJ미디어 49.93%·CJ엔터 100%, 합병 후 CJ㈜ 39.22%; 주식매수청구 CJ인터넷 4,420주·엠넷 1,872주·CJ미디어 1,347주·CJ엔터 없음; 합병 전 요약재무(2010-09-30) 오미디어 자산 477,015·자본 302,024백만원, 합병 후 개략 연결 자산 1,691,841백만원.</t>
        </is>
      </c>
      <c r="G189" s="41" t="inlineStr">
        <is>
          <t>DART 기타공시</t>
        </is>
      </c>
      <c r="H189" s="40" t="inlineStr">
        <is>
          <t>2011-03-10</t>
        </is>
      </c>
      <c r="I189" s="40" t="inlineStr">
        <is>
          <t>20110310000585</t>
        </is>
      </c>
      <c r="J189" s="43" t="inlineStr">
        <is>
          <t>https://dart.fss.or.kr/dsaf001/main.do?rcpNo=20110310000585</t>
        </is>
      </c>
      <c r="K189" s="41" t="inlineStr">
        <is>
          <t>status_chk,value_chk_local,chk_note,notes,deal_to_assets_pct,deal_to_equity_pct</t>
        </is>
      </c>
    </row>
    <row r="190" ht="45" customHeight="1">
      <c r="A190" s="40" t="inlineStr">
        <is>
          <t>C008</t>
        </is>
      </c>
      <c r="B190" s="41" t="inlineStr">
        <is>
          <t>M-net Media Corp</t>
        </is>
      </c>
      <c r="C190" s="40" t="inlineStr">
        <is>
          <t>발표</t>
        </is>
      </c>
      <c r="D190" s="40" t="inlineStr">
        <is>
          <t>2010-11-16</t>
        </is>
      </c>
      <c r="E190" s="41" t="inlineStr">
        <is>
          <t>발표</t>
        </is>
      </c>
      <c r="F190" s="41" t="inlineStr">
        <is>
          <t>코스닥시장본부: (주)오미디어홀딩스 주권매매거래정지, 정지사유 '우회상장여부 및 요건충족확인', 정지일시 2010-11-16 16:24.</t>
        </is>
      </c>
      <c r="G190" s="41" t="inlineStr">
        <is>
          <t>DART 기타공시</t>
        </is>
      </c>
      <c r="H190" s="40" t="inlineStr">
        <is>
          <t>2010-11-16</t>
        </is>
      </c>
      <c r="I190" s="40" t="inlineStr">
        <is>
          <t>20101116900252</t>
        </is>
      </c>
      <c r="J190" s="43" t="inlineStr">
        <is>
          <t>https://dart.fss.or.kr/dsaf001/main.do?rcpNo=20101116900252</t>
        </is>
      </c>
      <c r="K190" s="41" t="inlineStr">
        <is>
          <t>first_filing_date,event_ticker,event_ticker_basis</t>
        </is>
      </c>
    </row>
    <row r="191" ht="45" customHeight="1">
      <c r="A191" s="40" t="inlineStr">
        <is>
          <t>C008</t>
        </is>
      </c>
      <c r="B191" s="41" t="inlineStr">
        <is>
          <t>M-net Media Corp</t>
        </is>
      </c>
      <c r="C191" s="40" t="inlineStr">
        <is>
          <t>발표</t>
        </is>
      </c>
      <c r="D191" s="40" t="inlineStr">
        <is>
          <t>2010-11-18</t>
        </is>
      </c>
      <c r="E191" s="41" t="inlineStr">
        <is>
          <t>발표</t>
        </is>
      </c>
      <c r="F191" s="41" t="inlineStr">
        <is>
          <t>코스닥시장본부: (주)오미디어홀딩스 주권매매거래정지해제, 해제사유 '주요사항보고서 제출(우회상장 미해당 - 합병)', 해제일시 2010-11-18.</t>
        </is>
      </c>
      <c r="G191" s="41" t="inlineStr">
        <is>
          <t>DART 기타공시</t>
        </is>
      </c>
      <c r="H191" s="40" t="inlineStr">
        <is>
          <t>2010-11-17</t>
        </is>
      </c>
      <c r="I191" s="40" t="inlineStr">
        <is>
          <t>20101117900402</t>
        </is>
      </c>
      <c r="J191" s="43" t="inlineStr">
        <is>
          <t>https://dart.fss.or.kr/dsaf001/main.do?rcpNo=20101117900402</t>
        </is>
      </c>
      <c r="K191" s="41" t="inlineStr">
        <is>
          <t>first_filing_date,event_ticker,event_ticker_basis</t>
        </is>
      </c>
    </row>
    <row r="192" ht="45" customHeight="1">
      <c r="A192" s="40" t="inlineStr">
        <is>
          <t>C008</t>
        </is>
      </c>
      <c r="B192" s="41" t="inlineStr">
        <is>
          <t>M-net Media Corp</t>
        </is>
      </c>
      <c r="C192" s="40" t="inlineStr">
        <is>
          <t>발표</t>
        </is>
      </c>
      <c r="D192" s="40" t="inlineStr">
        <is>
          <t>2010-11-16</t>
        </is>
      </c>
      <c r="E192" s="41" t="inlineStr">
        <is>
          <t>발표</t>
        </is>
      </c>
      <c r="F192" s="41" t="inlineStr">
        <is>
          <t>이투데이 2010-11-16 16:14 'CJ그룹, 엔터·미디어 통합 1조원대 미디어그룹 설립': 6사 통합 CJ E&amp;M(가칭), 합병 후 자산 약 1조7,000억원·매출 약 1조3,000억원 예상, CJ 측 '그룹이 목표로 하고 있는 콘텐츠 사업의 글로벌화와 계열사간 시너지 극대화를 위해 합병을 결정하게 됐다'.</t>
        </is>
      </c>
      <c r="G192" s="41" t="inlineStr">
        <is>
          <t>언론 보도</t>
        </is>
      </c>
      <c r="H192" s="40" t="inlineStr">
        <is>
          <t>2010-11-16</t>
        </is>
      </c>
      <c r="I192" s="40" t="n"/>
      <c r="J192" s="43" t="inlineStr">
        <is>
          <t>https://www.etoday.co.kr/news/view/377690</t>
        </is>
      </c>
      <c r="K192" s="41" t="inlineStr">
        <is>
          <t>first_filing_date,purpose_quote</t>
        </is>
      </c>
    </row>
    <row r="193" ht="45" customHeight="1">
      <c r="A193" s="40" t="inlineStr">
        <is>
          <t>C008</t>
        </is>
      </c>
      <c r="B193" s="41" t="inlineStr">
        <is>
          <t>M-net Media Corp</t>
        </is>
      </c>
      <c r="C193" s="40" t="inlineStr">
        <is>
          <t>인수 후</t>
        </is>
      </c>
      <c r="D193" s="40" t="inlineStr">
        <is>
          <t>2011-01-31</t>
        </is>
      </c>
      <c r="E193" s="41" t="inlineStr">
        <is>
          <t>사명변경</t>
        </is>
      </c>
      <c r="F193" s="41" t="inlineStr">
        <is>
          <t>주요사항보고서(합병결정) 정정: '2010년 12월 30일 개최된 주주총회에서 정관변경(안)의 안건이 승인되었으며 회사의 상호는 (주)오미디어홀딩스에서 씨제이이앤엠(주)로 변경'; 2011-01-28 보유 온미디어 11,800,000주 매도로 온미디어 지분 45.17%.</t>
        </is>
      </c>
      <c r="G193" s="41" t="inlineStr">
        <is>
          <t>DART 주요사항보고서</t>
        </is>
      </c>
      <c r="H193" s="40" t="inlineStr">
        <is>
          <t>2011-01-31</t>
        </is>
      </c>
      <c r="I193" s="40" t="inlineStr">
        <is>
          <t>20110131000353</t>
        </is>
      </c>
      <c r="J193" s="43" t="inlineStr">
        <is>
          <t>https://dart.fss.or.kr/dsaf001/main.do?rcpNo=20110131000353</t>
        </is>
      </c>
      <c r="K193" s="41" t="inlineStr">
        <is>
          <t>acquirer_entity,post_events_summary</t>
        </is>
      </c>
    </row>
    <row r="194" ht="45" customHeight="1">
      <c r="A194" s="40" t="inlineStr">
        <is>
          <t>C008</t>
        </is>
      </c>
      <c r="B194" s="41" t="inlineStr">
        <is>
          <t>M-net Media Corp</t>
        </is>
      </c>
      <c r="C194" s="40" t="inlineStr">
        <is>
          <t>인수 후</t>
        </is>
      </c>
      <c r="D194" s="40" t="inlineStr">
        <is>
          <t>2011-12-31</t>
        </is>
      </c>
      <c r="E194" s="41" t="inlineStr">
        <is>
          <t>통합</t>
        </is>
      </c>
      <c r="F194" s="41" t="inlineStr">
        <is>
          <t>CJ E&amp;M 2011 사업보고서: 합병은 '지배회사인 CJ 주식회사의 동일 지배 하에 있는 종속회사 간 합병으로 동 지배회사의 연결재무제표를 구성하는 피합병법인의 자산 및 부채를 승계하여 장부금액으로 인식 ... 합병대가와 순자산과의 차이는 합병 신주 발행에 따른 자본잉여금에 가감'; 2011-03-03 합병 완료, 2011-11-13 게임개발 자회사 관리부문 물적분할(씨제이게임즈); 2011년 연결 매출 11,431억원·영업이익 701억원, '합병 이후 ... 콘텐츠 투자, 게임부문의 신규 게임 개발 ... 투자비용이 반영'; 사업부문별(백만원, 소멸법인 1~2월 제외) 방송 635,789/47,394, 게임 208,115/17,755, 영화 166,784/5,834, 음악/공연 132,460/-847.</t>
        </is>
      </c>
      <c r="G194" s="41" t="inlineStr">
        <is>
          <t>DART 사업보고서</t>
        </is>
      </c>
      <c r="H194" s="40" t="inlineStr">
        <is>
          <t>2012-03-30</t>
        </is>
      </c>
      <c r="I194" s="40" t="inlineStr">
        <is>
          <t>20120330002738</t>
        </is>
      </c>
      <c r="J194" s="43" t="inlineStr">
        <is>
          <t>https://dart.fss.or.kr/dsaf001/main.do?rcpNo=20120330002738</t>
        </is>
      </c>
      <c r="K194" s="41" t="inlineStr">
        <is>
          <t>impairment,post_events_summary,earnings_call_note,pre_incorp_chk,perf_basis</t>
        </is>
      </c>
    </row>
    <row r="195" ht="45" customHeight="1">
      <c r="A195" s="40" t="inlineStr">
        <is>
          <t>C008</t>
        </is>
      </c>
      <c r="B195" s="41" t="inlineStr">
        <is>
          <t>M-net Media Corp</t>
        </is>
      </c>
      <c r="C195" s="40" t="inlineStr">
        <is>
          <t>인수 후</t>
        </is>
      </c>
      <c r="D195" s="40" t="inlineStr">
        <is>
          <t>2011-02-28</t>
        </is>
      </c>
      <c r="E195" s="41" t="inlineStr">
        <is>
          <t>어닝콜</t>
        </is>
      </c>
      <c r="F195" s="41" t="inlineStr">
        <is>
          <t>뉴스토마토 2011-02-28 'CJ E&amp;M, 종합콘텐츠기업으로 공식 출범.."2015년 매출 3조"': 2011년 목표 매출 1조3,970억원·영업이익 1,550억원, 2015년 매출 3조1,070억원(해외 9,300억원) 목표, 2015년 부문 비중 목표 방송 36%·게임 29%·음악공연 18%·영화 17%; 대표 하대중, 방송 김성수·영화 김정아·음악공연 김병석·게임 남궁훈.</t>
        </is>
      </c>
      <c r="G195" s="41" t="inlineStr">
        <is>
          <t>언론 보도</t>
        </is>
      </c>
      <c r="H195" s="40" t="inlineStr">
        <is>
          <t>2011-02-28</t>
        </is>
      </c>
      <c r="I195" s="40" t="n"/>
      <c r="J195" s="43" t="inlineStr">
        <is>
          <t>https://newstomato.com/ReadNews.aspx?no=142226</t>
        </is>
      </c>
      <c r="K195" s="41" t="inlineStr">
        <is>
          <t>earnings_call_note</t>
        </is>
      </c>
    </row>
    <row r="196" ht="45" customHeight="1">
      <c r="A196" s="40" t="inlineStr">
        <is>
          <t>C008</t>
        </is>
      </c>
      <c r="B196" s="41" t="inlineStr">
        <is>
          <t>M-net Media Corp</t>
        </is>
      </c>
      <c r="C196" s="40" t="inlineStr">
        <is>
          <t>인수 후</t>
        </is>
      </c>
      <c r="D196" s="40" t="inlineStr">
        <is>
          <t>2013-02-06</t>
        </is>
      </c>
      <c r="E196" s="41" t="inlineStr">
        <is>
          <t>실적</t>
        </is>
      </c>
      <c r="F196" s="41" t="inlineStr">
        <is>
          <t>아이뉴스24 2013-02-06 'CJ E&amp;M, 2012년 매출 9%↑ 영업이익 49%↓': 2012년 매출 1조3,946억원·영업이익 388억원; 방송 7,641억원(+14%), 게임 2,121억원(-18%, '서든어택 계약 변경'·신작 연기), 영화 2,190억원, 음악·공연·온라인 1,994억원; 회사 측 '2012년 전체 방송시장이 5% 역성장한 가운데 올린 실적이라 매우 의미있는 성과'.</t>
        </is>
      </c>
      <c r="G196" s="41" t="inlineStr">
        <is>
          <t>언론 보도</t>
        </is>
      </c>
      <c r="H196" s="40" t="inlineStr">
        <is>
          <t>2013-02-06</t>
        </is>
      </c>
      <c r="I196" s="40" t="n"/>
      <c r="J196" s="43" t="inlineStr">
        <is>
          <t>https://www.inews24.com/view/722636</t>
        </is>
      </c>
      <c r="K196" s="41" t="inlineStr">
        <is>
          <t>earnings_call_note,post_events_summary</t>
        </is>
      </c>
    </row>
    <row r="197" ht="45" customHeight="1">
      <c r="A197" s="40" t="inlineStr">
        <is>
          <t>C008</t>
        </is>
      </c>
      <c r="B197" s="41" t="inlineStr">
        <is>
          <t>M-net Media Corp</t>
        </is>
      </c>
      <c r="C197" s="40" t="inlineStr">
        <is>
          <t>인수 후</t>
        </is>
      </c>
      <c r="D197" s="40" t="inlineStr">
        <is>
          <t>2018-07-01</t>
        </is>
      </c>
      <c r="E197" s="41" t="inlineStr">
        <is>
          <t>합병</t>
        </is>
      </c>
      <c r="F197" s="41" t="inlineStr">
        <is>
          <t>CJ ENM 2018 사업보고서 연혁: 2018-07-01 ㈜씨제이오쇼핑이 씨제이이앤엠㈜을 흡수합병하고 사명을 ㈜씨제이이엔엠으로 변경; 합병 전 CJ E&amp;M 2014-08 게임 부문 물적분할·씨제이넷마블 설립·넷마블게임즈 합병, 2016-05 드라마 부문 물적분할(스튜디오드래곤), 2016-12 음악플랫폼 물적분할(씨제이디지털뮤직), 2018-10 씨제이디지털뮤직의 지니뮤직 흡수합병.</t>
        </is>
      </c>
      <c r="G197" s="41" t="inlineStr">
        <is>
          <t>DART 사업보고서</t>
        </is>
      </c>
      <c r="H197" s="40" t="inlineStr">
        <is>
          <t>2019-04-01</t>
        </is>
      </c>
      <c r="I197" s="40" t="inlineStr">
        <is>
          <t>20190401005034</t>
        </is>
      </c>
      <c r="J197" s="43" t="inlineStr">
        <is>
          <t>https://dart.fss.or.kr/dsaf001/main.do?rcpNo=20190401005034</t>
        </is>
      </c>
      <c r="K197" s="41" t="inlineStr">
        <is>
          <t>post_events_summary,pre_incorp_chk</t>
        </is>
      </c>
    </row>
    <row r="198" ht="45" customHeight="1">
      <c r="A198" s="40" t="inlineStr">
        <is>
          <t>C008</t>
        </is>
      </c>
      <c r="B198" s="41" t="inlineStr">
        <is>
          <t>M-net Media Corp</t>
        </is>
      </c>
      <c r="C198" s="40" t="inlineStr">
        <is>
          <t>인수 후</t>
        </is>
      </c>
      <c r="D198" s="40" t="inlineStr">
        <is>
          <t>2018-07-02</t>
        </is>
      </c>
      <c r="E198" s="41" t="inlineStr">
        <is>
          <t>합병</t>
        </is>
      </c>
      <c r="F198" s="41" t="inlineStr">
        <is>
          <t>CJ오쇼핑 증권발행실적보고서(합병등): 합병기일 2018-07-01, 피합병회사 씨제이이앤엠 보통주 1주당 ㈜씨제이오쇼핑 보통주 0.4104397주 교부, 합병 후 회사명 '(주) 씨제이이엔엠 (CJ ENM)', CJ㈜ 지분 40.08%.</t>
        </is>
      </c>
      <c r="G198" s="41" t="inlineStr">
        <is>
          <t>DART 기타공시</t>
        </is>
      </c>
      <c r="H198" s="40" t="inlineStr">
        <is>
          <t>2018-07-02</t>
        </is>
      </c>
      <c r="I198" s="40" t="inlineStr">
        <is>
          <t>20180702000188</t>
        </is>
      </c>
      <c r="J198" s="43" t="inlineStr">
        <is>
          <t>https://dart.fss.or.kr/dsaf001/main.do?rcpNo=20180702000188</t>
        </is>
      </c>
      <c r="K198" s="41" t="inlineStr">
        <is>
          <t>post_events_summary,pre_incorp_chk</t>
        </is>
      </c>
    </row>
    <row r="199" ht="45" customHeight="1">
      <c r="A199" s="40" t="inlineStr">
        <is>
          <t>C008</t>
        </is>
      </c>
      <c r="B199" s="41" t="inlineStr">
        <is>
          <t>M-net Media Corp</t>
        </is>
      </c>
      <c r="C199" s="40" t="inlineStr">
        <is>
          <t>발표</t>
        </is>
      </c>
      <c r="D199" s="40" t="inlineStr">
        <is>
          <t>2010-11-16</t>
        </is>
      </c>
      <c r="E199" s="41" t="inlineStr">
        <is>
          <t>기타</t>
        </is>
      </c>
      <c r="F199" s="41" t="inlineStr">
        <is>
          <t>Yahoo Finance KRW=X 일별 종가: 2010-11-16 1,138.10원/달러(2010-11-15 1,126.60원).</t>
        </is>
      </c>
      <c r="G199" s="41" t="inlineStr">
        <is>
          <t>기타</t>
        </is>
      </c>
      <c r="H199" s="40" t="inlineStr">
        <is>
          <t>2026-10-26</t>
        </is>
      </c>
      <c r="I199" s="40" t="n"/>
      <c r="J199" s="43" t="inlineStr">
        <is>
          <t>https://query1.finance.yahoo.com/v8/finance/chart/KRW=X?period1=1289347200&amp;period2=1290124800&amp;interval=1d</t>
        </is>
      </c>
      <c r="K199" s="41" t="inlineStr">
        <is>
          <t>value_chk_usdmm</t>
        </is>
      </c>
    </row>
    <row r="200" ht="45" customHeight="1">
      <c r="A200" s="40" t="inlineStr">
        <is>
          <t>C008</t>
        </is>
      </c>
      <c r="B200" s="41" t="inlineStr">
        <is>
          <t>M-net Media Corp</t>
        </is>
      </c>
      <c r="C200" s="40" t="inlineStr">
        <is>
          <t>발표</t>
        </is>
      </c>
      <c r="D200" s="40" t="inlineStr">
        <is>
          <t>2010-11-16</t>
        </is>
      </c>
      <c r="E200" s="41" t="inlineStr">
        <is>
          <t>발표</t>
        </is>
      </c>
      <c r="F200" s="41" t="inlineStr">
        <is>
          <t>엠넷미디어 회사합병결정(대상회사 거래소 공시) 및 같은 날 주요사항보고서(합병결정, 20101116000267).</t>
        </is>
      </c>
      <c r="G200" s="41" t="inlineStr">
        <is>
          <t>DART 기타공시</t>
        </is>
      </c>
      <c r="H200" s="40" t="inlineStr">
        <is>
          <t>2010-11-16</t>
        </is>
      </c>
      <c r="I200" s="40" t="inlineStr">
        <is>
          <t>20101116900242</t>
        </is>
      </c>
      <c r="J200" s="43" t="inlineStr">
        <is>
          <t>https://dart.fss.or.kr/dsaf001/main.do?rcpNo=20101116900242</t>
        </is>
      </c>
      <c r="K200" s="41" t="inlineStr">
        <is>
          <t>value_chk_local,subtype_chk</t>
        </is>
      </c>
    </row>
    <row r="201" ht="45" customHeight="1">
      <c r="A201" s="40" t="inlineStr">
        <is>
          <t>C008</t>
        </is>
      </c>
      <c r="B201" s="41" t="inlineStr">
        <is>
          <t>M-net Media Corp</t>
        </is>
      </c>
      <c r="C201" s="40" t="inlineStr">
        <is>
          <t>발표</t>
        </is>
      </c>
      <c r="D201" s="40" t="inlineStr">
        <is>
          <t>2010-11-16</t>
        </is>
      </c>
      <c r="E201" s="41" t="inlineStr">
        <is>
          <t>발표</t>
        </is>
      </c>
      <c r="F201" s="41" t="inlineStr">
        <is>
          <t>코스닥시장본부: 엠넷미디어(주) 주권매매거래정지, 사유 '합병', 2010-11-16 16:22부터 '장종료시까지'.</t>
        </is>
      </c>
      <c r="G201" s="41" t="inlineStr">
        <is>
          <t>DART 기타공시</t>
        </is>
      </c>
      <c r="H201" s="40" t="inlineStr">
        <is>
          <t>2010-11-16</t>
        </is>
      </c>
      <c r="I201" s="40" t="inlineStr">
        <is>
          <t>20101116900246</t>
        </is>
      </c>
      <c r="J201" s="43" t="inlineStr">
        <is>
          <t>https://dart.fss.or.kr/dsaf001/main.do?rcpNo=20101116900246</t>
        </is>
      </c>
      <c r="K201" s="41" t="inlineStr">
        <is>
          <t>first_filing_date,event_ticker_basis</t>
        </is>
      </c>
    </row>
    <row r="202" ht="45" customHeight="1">
      <c r="A202" s="40" t="inlineStr">
        <is>
          <t>C008</t>
        </is>
      </c>
      <c r="B202" s="41" t="inlineStr">
        <is>
          <t>M-net Media Corp</t>
        </is>
      </c>
      <c r="C202" s="40" t="inlineStr">
        <is>
          <t>발표</t>
        </is>
      </c>
      <c r="D202" s="40" t="inlineStr">
        <is>
          <t>2010-11-16</t>
        </is>
      </c>
      <c r="E202" s="41" t="inlineStr">
        <is>
          <t>발표</t>
        </is>
      </c>
      <c r="F202" s="41" t="inlineStr">
        <is>
          <t>주요사항보고서(합병결정) 합병가액 산정: 엠넷미디어 최근일(2010-11-15) 종가 2,850원, 1개월 가중평균 3,028원, 1주일 3,113원, 산술평균 2,997원, 합병가액 2,850원.</t>
        </is>
      </c>
      <c r="G202" s="41" t="inlineStr">
        <is>
          <t>DART 주요사항보고서</t>
        </is>
      </c>
      <c r="H202" s="40" t="inlineStr">
        <is>
          <t>2010-11-16</t>
        </is>
      </c>
      <c r="I202" s="40" t="inlineStr">
        <is>
          <t>20101116000288</t>
        </is>
      </c>
      <c r="J202" s="43" t="inlineStr">
        <is>
          <t>https://dart.fss.or.kr/dsaf001/main.do?rcpNo=20101116000288</t>
        </is>
      </c>
      <c r="K202" s="41" t="inlineStr">
        <is>
          <t>value_chk_local,event_ticker_basis</t>
        </is>
      </c>
    </row>
    <row r="203" ht="45" customHeight="1">
      <c r="A203" s="40" t="inlineStr">
        <is>
          <t>C008</t>
        </is>
      </c>
      <c r="B203" s="41" t="inlineStr">
        <is>
          <t>M-net Media Corp</t>
        </is>
      </c>
      <c r="C203" s="40" t="inlineStr">
        <is>
          <t>발표</t>
        </is>
      </c>
      <c r="D203" s="40" t="inlineStr">
        <is>
          <t>2010-12-02</t>
        </is>
      </c>
      <c r="E203" s="41" t="inlineStr">
        <is>
          <t>발표</t>
        </is>
      </c>
      <c r="F203" s="41" t="inlineStr">
        <is>
          <t>증권신고서(합병) 엠넷미디어 부분: 연혁(1994.06.29 설립, 2002.01.29 코스닥, 2006.07 CJ(주)로 최대주주 변경·지엠기획/에이디이천엔터테인먼트 주식교환, 2007.06 씨제이뮤직 흡수합병, 2008.04 YG엔터테인먼트 상호지분보유·3년간 음반·음원 독점 유통, 2009.10 'SC(Standard Chartered Private Equity)와 CJ(주) 를 통해 300억 전환 사채와 신주인수권부사채 발행'); 주주(2010-12-01) CJ(주) 23,884,889주(44.22%), (주)포이보스 7.14%, Standard Chartered Private Equity (Mauritius) III 5,577,244주(10.33%, 2010-12-01 BW 행사); 요약재무(천원) 제16기(2009) 매출 128,772,807·영업이익 3,986,559, 제17기 3분기 자본총계 27,954,986.</t>
        </is>
      </c>
      <c r="G203" s="41" t="inlineStr">
        <is>
          <t>DART 기타공시</t>
        </is>
      </c>
      <c r="H203" s="40" t="inlineStr">
        <is>
          <t>2010-12-02</t>
        </is>
      </c>
      <c r="I203" s="40" t="inlineStr">
        <is>
          <t>20101202000223</t>
        </is>
      </c>
      <c r="J203" s="43" t="inlineStr">
        <is>
          <t>https://dart.fss.or.kr/dsaf001/main.do?rcpNo=20101202000223</t>
        </is>
      </c>
      <c r="K203" s="41" t="inlineStr">
        <is>
          <t>notes,pre_events_summary,chk_note,value_chk_local,core_basis</t>
        </is>
      </c>
    </row>
    <row r="204" ht="45" customHeight="1">
      <c r="A204" s="40" t="inlineStr">
        <is>
          <t>C008</t>
        </is>
      </c>
      <c r="B204" s="41" t="inlineStr">
        <is>
          <t>M-net Media Corp</t>
        </is>
      </c>
      <c r="C204" s="40" t="inlineStr">
        <is>
          <t>인수 후</t>
        </is>
      </c>
      <c r="D204" s="40" t="inlineStr">
        <is>
          <t>2010-12-01</t>
        </is>
      </c>
      <c r="E204" s="41" t="inlineStr">
        <is>
          <t>기타</t>
        </is>
      </c>
      <c r="F204" s="41" t="inlineStr">
        <is>
          <t>엠넷미디어 신주인수권행사: 제4회 BW(2009-10-15 발행) 행사 5,577,244주, 행사금액 100억원, 행사가액 1,793원, 발행주식총수 48,439,014주 대비 11.50%.</t>
        </is>
      </c>
      <c r="G204" s="41" t="inlineStr">
        <is>
          <t>DART 기타공시</t>
        </is>
      </c>
      <c r="H204" s="40" t="inlineStr">
        <is>
          <t>2010-12-01</t>
        </is>
      </c>
      <c r="I204" s="40" t="inlineStr">
        <is>
          <t>20101201900357</t>
        </is>
      </c>
      <c r="J204" s="43" t="inlineStr">
        <is>
          <t>https://dart.fss.or.kr/dsaf001/main.do?rcpNo=20101201900357</t>
        </is>
      </c>
      <c r="K204" s="41" t="inlineStr">
        <is>
          <t>value_chk_local,post_events_summary,chk_note</t>
        </is>
      </c>
    </row>
    <row r="205" ht="45" customHeight="1">
      <c r="A205" s="40" t="inlineStr">
        <is>
          <t>C008</t>
        </is>
      </c>
      <c r="B205" s="41" t="inlineStr">
        <is>
          <t>M-net Media Corp</t>
        </is>
      </c>
      <c r="C205" s="40" t="inlineStr">
        <is>
          <t>인수 후</t>
        </is>
      </c>
      <c r="D205" s="40" t="inlineStr">
        <is>
          <t>2010-12-30</t>
        </is>
      </c>
      <c r="E205" s="41" t="inlineStr">
        <is>
          <t>기타</t>
        </is>
      </c>
      <c r="F205" s="41" t="inlineStr">
        <is>
          <t>엠넷미디어 전환청구권행사: 제3회 사모 CB 100억원 전환 5,577,244주, 전환가액 1,793원, 미전환 잔액 100억원.</t>
        </is>
      </c>
      <c r="G205" s="41" t="inlineStr">
        <is>
          <t>DART 기타공시</t>
        </is>
      </c>
      <c r="H205" s="40" t="inlineStr">
        <is>
          <t>2010-12-30</t>
        </is>
      </c>
      <c r="I205" s="40" t="inlineStr">
        <is>
          <t>20101230900616</t>
        </is>
      </c>
      <c r="J205" s="43" t="inlineStr">
        <is>
          <t>https://dart.fss.or.kr/dsaf001/main.do?rcpNo=20101230900616</t>
        </is>
      </c>
      <c r="K205" s="41" t="inlineStr">
        <is>
          <t>value_chk_local,post_events_summary,notes</t>
        </is>
      </c>
    </row>
    <row r="206" ht="45" customHeight="1">
      <c r="A206" s="40" t="inlineStr">
        <is>
          <t>C008</t>
        </is>
      </c>
      <c r="B206" s="41" t="inlineStr">
        <is>
          <t>M-net Media Corp</t>
        </is>
      </c>
      <c r="C206" s="40" t="inlineStr">
        <is>
          <t>인수 후</t>
        </is>
      </c>
      <c r="D206" s="40" t="inlineStr">
        <is>
          <t>2011-02-22</t>
        </is>
      </c>
      <c r="E206" s="41" t="inlineStr">
        <is>
          <t>기타</t>
        </is>
      </c>
      <c r="F206" s="41" t="inlineStr">
        <is>
          <t>엠넷미디어 전환청구권행사: 제3회 사모 CB 100억원 전환 5,577,244주(청구일 2011-02-22, 전환가액 1,793원), 잔액 없음, 발행주식총수 59,593,502주 대비 9.36%.</t>
        </is>
      </c>
      <c r="G206" s="41" t="inlineStr">
        <is>
          <t>DART 기타공시</t>
        </is>
      </c>
      <c r="H206" s="40" t="inlineStr">
        <is>
          <t>2011-02-23</t>
        </is>
      </c>
      <c r="I206" s="40" t="inlineStr">
        <is>
          <t>20110223900319</t>
        </is>
      </c>
      <c r="J206" s="43" t="inlineStr">
        <is>
          <t>https://dart.fss.or.kr/dsaf001/main.do?rcpNo=20110223900319</t>
        </is>
      </c>
      <c r="K206" s="41" t="inlineStr">
        <is>
          <t>value_chk_local,post_events_summary,chk_note</t>
        </is>
      </c>
    </row>
    <row r="207" ht="45" customHeight="1">
      <c r="A207" s="40" t="inlineStr">
        <is>
          <t>C008</t>
        </is>
      </c>
      <c r="B207" s="41" t="inlineStr">
        <is>
          <t>M-net Media Corp</t>
        </is>
      </c>
      <c r="C207" s="40" t="inlineStr">
        <is>
          <t>인수 후</t>
        </is>
      </c>
      <c r="D207" s="40" t="inlineStr">
        <is>
          <t>2011-02-23</t>
        </is>
      </c>
      <c r="E207" s="41" t="inlineStr">
        <is>
          <t>기타</t>
        </is>
      </c>
      <c r="F207" s="41" t="inlineStr">
        <is>
          <t>주요사항보고서(합병결정) 정정: 합병 이사회 결의 이후 엠넷미디어 BW 행사·CB 전환으로 보통주 16,731,732주 추가 발행, 합병신주 총 32,971,307주 예상.</t>
        </is>
      </c>
      <c r="G207" s="41" t="inlineStr">
        <is>
          <t>DART 주요사항보고서</t>
        </is>
      </c>
      <c r="H207" s="40" t="inlineStr">
        <is>
          <t>2011-02-23</t>
        </is>
      </c>
      <c r="I207" s="40" t="inlineStr">
        <is>
          <t>20110223000239</t>
        </is>
      </c>
      <c r="J207" s="43" t="inlineStr">
        <is>
          <t>https://dart.fss.or.kr/dsaf001/main.do?rcpNo=20110223000239</t>
        </is>
      </c>
      <c r="K207" s="41" t="inlineStr">
        <is>
          <t>value_chk_local,chk_note,notes</t>
        </is>
      </c>
    </row>
    <row r="208" ht="45" customHeight="1">
      <c r="A208" s="40" t="inlineStr">
        <is>
          <t>C008</t>
        </is>
      </c>
      <c r="B208" s="41" t="inlineStr">
        <is>
          <t>M-net Media Corp</t>
        </is>
      </c>
      <c r="C208" s="40" t="inlineStr">
        <is>
          <t>인수 후</t>
        </is>
      </c>
      <c r="D208" s="40" t="inlineStr">
        <is>
          <t>2011-03-10</t>
        </is>
      </c>
      <c r="E208" s="41" t="inlineStr">
        <is>
          <t>완료</t>
        </is>
      </c>
      <c r="F208" s="41" t="inlineStr">
        <is>
          <t>증권발행실적보고서: 엠넷미디어 합병 전 CJ(주) 29,462,133주(45.21%), 박경철·박광원 등 임원, 자기주식 439,931주, 계 29,954,564주(45.97%); 주식매수청구 개인 2명 75주·국민은행 1,797주(2,966원).</t>
        </is>
      </c>
      <c r="G208" s="41" t="inlineStr">
        <is>
          <t>DART 기타공시</t>
        </is>
      </c>
      <c r="H208" s="40" t="inlineStr">
        <is>
          <t>2011-03-10</t>
        </is>
      </c>
      <c r="I208" s="40" t="inlineStr">
        <is>
          <t>20110310000585</t>
        </is>
      </c>
      <c r="J208" s="43" t="inlineStr">
        <is>
          <t>https://dart.fss.or.kr/dsaf001/main.do?rcpNo=20110310000585</t>
        </is>
      </c>
      <c r="K208" s="41" t="inlineStr">
        <is>
          <t>value_chk_local,chk_note,notes</t>
        </is>
      </c>
    </row>
    <row r="209" ht="45" customHeight="1">
      <c r="A209" s="40" t="inlineStr">
        <is>
          <t>C008</t>
        </is>
      </c>
      <c r="B209" s="41" t="inlineStr">
        <is>
          <t>M-net Media Corp</t>
        </is>
      </c>
      <c r="C209" s="40" t="inlineStr">
        <is>
          <t>인수 전</t>
        </is>
      </c>
      <c r="D209" s="40" t="inlineStr">
        <is>
          <t>2010-12-31</t>
        </is>
      </c>
      <c r="E209" s="41" t="inlineStr">
        <is>
          <t>실적</t>
        </is>
      </c>
      <c r="F209" s="41" t="inlineStr">
        <is>
          <t>엠넷미디어 2010 감사보고서 손익계산서: 제17기(2010) 매출액 146,925,601,938원(포털 44,037,182,863·음악 49,209,071,991·방송 40,207,704,716·기타 13,471,642,368원), 영업이익 1,577,740,895원; 제16기(2009) 128,772,807,476원·3,986,559,104원.</t>
        </is>
      </c>
      <c r="G209" s="41" t="inlineStr">
        <is>
          <t>DART 감사보고서</t>
        </is>
      </c>
      <c r="H209" s="40" t="inlineStr">
        <is>
          <t>2011-03-10</t>
        </is>
      </c>
      <c r="I209" s="40" t="inlineStr">
        <is>
          <t>20110310000462</t>
        </is>
      </c>
      <c r="J209" s="43" t="inlineStr">
        <is>
          <t>https://dart.fss.or.kr/dsaf001/main.do?rcpNo=20110310000462</t>
        </is>
      </c>
      <c r="K209" s="41" t="inlineStr">
        <is>
          <t>target_rev_pre,target_op_pre,core_basis</t>
        </is>
      </c>
    </row>
    <row r="210" ht="45" customHeight="1">
      <c r="A210" s="40" t="inlineStr">
        <is>
          <t>C008</t>
        </is>
      </c>
      <c r="B210" s="41" t="inlineStr">
        <is>
          <t>M-net Media Corp</t>
        </is>
      </c>
      <c r="C210" s="40" t="inlineStr">
        <is>
          <t>인수 후</t>
        </is>
      </c>
      <c r="D210" s="40" t="inlineStr">
        <is>
          <t>2011-12-31</t>
        </is>
      </c>
      <c r="E210" s="41" t="inlineStr">
        <is>
          <t>실적</t>
        </is>
      </c>
      <c r="F210" s="41" t="inlineStr">
        <is>
          <t>CJ E&amp;M 2011 사업보고서: 음악/공연부문 매출 132,460백만원·영업손실 847백만원; MD&amp;A '음악유통 우위 사업자', 'DM사업은 ... Social Music 사이트로 리뉴얼 ... 9월 전세계를 대상으로 글로벌 엠넷닷컴을 론칭', 매출 1,325억원; 방송부문 직접 채널에 Mnet 포함.</t>
        </is>
      </c>
      <c r="G210" s="41" t="inlineStr">
        <is>
          <t>DART 사업보고서</t>
        </is>
      </c>
      <c r="H210" s="40" t="inlineStr">
        <is>
          <t>2012-03-30</t>
        </is>
      </c>
      <c r="I210" s="40" t="inlineStr">
        <is>
          <t>20120330002738</t>
        </is>
      </c>
      <c r="J210" s="43" t="inlineStr">
        <is>
          <t>https://dart.fss.or.kr/dsaf001/main.do?rcpNo=20120330002738</t>
        </is>
      </c>
      <c r="K210" s="41" t="inlineStr">
        <is>
          <t>target_rev_post,target_op_post,earnings_call_note,post_events_summary</t>
        </is>
      </c>
    </row>
    <row r="211" ht="45" customHeight="1">
      <c r="A211" s="40" t="inlineStr">
        <is>
          <t>C008</t>
        </is>
      </c>
      <c r="B211" s="41" t="inlineStr">
        <is>
          <t>M-net Media Corp</t>
        </is>
      </c>
      <c r="C211" s="40" t="inlineStr">
        <is>
          <t>인수 후</t>
        </is>
      </c>
      <c r="D211" s="40" t="inlineStr">
        <is>
          <t>2012-12-31</t>
        </is>
      </c>
      <c r="E211" s="41" t="inlineStr">
        <is>
          <t>실적</t>
        </is>
      </c>
      <c r="F211" s="41" t="inlineStr">
        <is>
          <t>CJ E&amp;M 2012 사업보고서 사업부문별 요약 연결재무현황: 음악/공연/온라인부문 매출 199,390백만원·영업손실 8,330백만원.</t>
        </is>
      </c>
      <c r="G211" s="41" t="inlineStr">
        <is>
          <t>DART 사업보고서</t>
        </is>
      </c>
      <c r="H211" s="40" t="inlineStr">
        <is>
          <t>2013-04-01</t>
        </is>
      </c>
      <c r="I211" s="40" t="inlineStr">
        <is>
          <t>20130401001853</t>
        </is>
      </c>
      <c r="J211" s="43" t="inlineStr">
        <is>
          <t>https://dart.fss.or.kr/dsaf001/main.do?rcpNo=20130401001853</t>
        </is>
      </c>
      <c r="K211" s="41" t="inlineStr">
        <is>
          <t>target_rev_post,target_op_post</t>
        </is>
      </c>
    </row>
    <row r="212" ht="45" customHeight="1">
      <c r="A212" s="40" t="inlineStr">
        <is>
          <t>C008</t>
        </is>
      </c>
      <c r="B212" s="41" t="inlineStr">
        <is>
          <t>M-net Media Corp</t>
        </is>
      </c>
      <c r="C212" s="40" t="inlineStr">
        <is>
          <t>인수 후</t>
        </is>
      </c>
      <c r="D212" s="40" t="inlineStr">
        <is>
          <t>2014-12-31</t>
        </is>
      </c>
      <c r="E212" s="41" t="inlineStr">
        <is>
          <t>실적</t>
        </is>
      </c>
      <c r="F212" s="41" t="inlineStr">
        <is>
          <t>CJ E&amp;M 2014 사업보고서: '게임사업부문 분할에 따라 공연사업부문의 중요성이 커져 사업부문을 별도 공시', 음악부문 매출 180,703백만원·영업손실 887백만원.</t>
        </is>
      </c>
      <c r="G212" s="41" t="inlineStr">
        <is>
          <t>DART 사업보고서</t>
        </is>
      </c>
      <c r="H212" s="40" t="inlineStr">
        <is>
          <t>2015-03-31</t>
        </is>
      </c>
      <c r="I212" s="40" t="inlineStr">
        <is>
          <t>20150331004213</t>
        </is>
      </c>
      <c r="J212" s="43" t="inlineStr">
        <is>
          <t>https://dart.fss.or.kr/dsaf001/main.do?rcpNo=20150331004213</t>
        </is>
      </c>
      <c r="K212" s="41" t="inlineStr">
        <is>
          <t>post_events_summary</t>
        </is>
      </c>
    </row>
    <row r="213" ht="45" customHeight="1">
      <c r="A213" s="40" t="inlineStr">
        <is>
          <t>C008</t>
        </is>
      </c>
      <c r="B213" s="41" t="inlineStr">
        <is>
          <t>M-net Media Corp</t>
        </is>
      </c>
      <c r="C213" s="40" t="inlineStr">
        <is>
          <t>인수 후</t>
        </is>
      </c>
      <c r="D213" s="40" t="inlineStr">
        <is>
          <t>2016-09-07</t>
        </is>
      </c>
      <c r="E213" s="41" t="inlineStr">
        <is>
          <t>기타</t>
        </is>
      </c>
      <c r="F213" s="41" t="inlineStr">
        <is>
          <t>CJ E&amp;M 주요사항보고서(회사분할결정): 음악사업부문 DM사업본부의 음악플랫폼사업(Mnet.com), K-POP 글로벌사업(Mwave), SA사업과 유통사업부 뮤직디바이스 사업을 단순·물적분할, 분할기일 2016-12-01.</t>
        </is>
      </c>
      <c r="G213" s="41" t="inlineStr">
        <is>
          <t>DART 주요사항보고서</t>
        </is>
      </c>
      <c r="H213" s="40" t="inlineStr">
        <is>
          <t>2016-09-07</t>
        </is>
      </c>
      <c r="I213" s="40" t="inlineStr">
        <is>
          <t>20160907000243</t>
        </is>
      </c>
      <c r="J213" s="43" t="inlineStr">
        <is>
          <t>https://dart.fss.or.kr/dsaf001/main.do?rcpNo=20160907000243</t>
        </is>
      </c>
      <c r="K213" s="41" t="inlineStr">
        <is>
          <t>post_events_summary</t>
        </is>
      </c>
    </row>
    <row r="214" ht="45" customHeight="1">
      <c r="A214" s="40" t="inlineStr">
        <is>
          <t>C008</t>
        </is>
      </c>
      <c r="B214" s="41" t="inlineStr">
        <is>
          <t>M-net Media Corp</t>
        </is>
      </c>
      <c r="C214" s="40" t="inlineStr">
        <is>
          <t>인수 후</t>
        </is>
      </c>
      <c r="D214" s="40" t="inlineStr">
        <is>
          <t>2017-12-31</t>
        </is>
      </c>
      <c r="E214" s="41" t="inlineStr">
        <is>
          <t>기타</t>
        </is>
      </c>
      <c r="F214" s="41" t="inlineStr">
        <is>
          <t>CJ E&amp;M 2016·2017 사업보고서 연결재무제표 주석 15: 영업권 손상검사 CGU에 음악사업부문(할인율 2016년 13.01%, 2017년 9.9%) 포함, 손상 인식 기재 없음.</t>
        </is>
      </c>
      <c r="G214" s="41" t="inlineStr">
        <is>
          <t>DART 사업보고서</t>
        </is>
      </c>
      <c r="H214" s="40" t="inlineStr">
        <is>
          <t>2018-04-02</t>
        </is>
      </c>
      <c r="I214" s="40" t="inlineStr">
        <is>
          <t>20180330004046</t>
        </is>
      </c>
      <c r="J214" s="43" t="inlineStr">
        <is>
          <t>https://dart.fss.or.kr/dsaf001/main.do?rcpNo=20180330004046</t>
        </is>
      </c>
      <c r="K214" s="41" t="inlineStr">
        <is>
          <t>impairment</t>
        </is>
      </c>
    </row>
    <row r="215" ht="45" customHeight="1">
      <c r="A215" s="40" t="inlineStr">
        <is>
          <t>C008</t>
        </is>
      </c>
      <c r="B215" s="41" t="inlineStr">
        <is>
          <t>M-net Media Corp</t>
        </is>
      </c>
      <c r="C215" s="40" t="inlineStr">
        <is>
          <t>인수 후</t>
        </is>
      </c>
      <c r="D215" s="40" t="inlineStr">
        <is>
          <t>2017-12-31</t>
        </is>
      </c>
      <c r="E215" s="41" t="inlineStr">
        <is>
          <t>실적</t>
        </is>
      </c>
      <c r="F215" s="41" t="inlineStr">
        <is>
          <t>CJ E&amp;M 2017 사업보고서 사업부문별 요약 연결재무현황: 음악부문 매출 230,732백만원·영업이익 11,778백만원.</t>
        </is>
      </c>
      <c r="G215" s="41" t="inlineStr">
        <is>
          <t>DART 사업보고서</t>
        </is>
      </c>
      <c r="H215" s="40" t="inlineStr">
        <is>
          <t>2018-04-02</t>
        </is>
      </c>
      <c r="I215" s="40" t="inlineStr">
        <is>
          <t>20180330004046</t>
        </is>
      </c>
      <c r="J215" s="43" t="inlineStr">
        <is>
          <t>https://dart.fss.or.kr/dsaf001/main.do?rcpNo=20180330004046</t>
        </is>
      </c>
      <c r="K215" s="41" t="inlineStr">
        <is>
          <t>target_rev_post,target_op_post,post_events_summary</t>
        </is>
      </c>
    </row>
    <row r="216" ht="45" customHeight="1">
      <c r="A216" s="40" t="inlineStr">
        <is>
          <t>C008</t>
        </is>
      </c>
      <c r="B216" s="41" t="inlineStr">
        <is>
          <t>M-net Media Corp</t>
        </is>
      </c>
      <c r="C216" s="40" t="inlineStr">
        <is>
          <t>인수 전</t>
        </is>
      </c>
      <c r="D216" s="40" t="inlineStr">
        <is>
          <t>2008-12-31</t>
        </is>
      </c>
      <c r="E216" s="41" t="inlineStr">
        <is>
          <t>손상차손</t>
        </is>
      </c>
      <c r="F216" s="41" t="inlineStr">
        <is>
          <t>엠넷미디어 2008 감사보고서 주석 9 영업권: 손상차손 제15기(2008) 26,944,153천원·제14기(2007) 7,683,957천원.</t>
        </is>
      </c>
      <c r="G216" s="41" t="inlineStr">
        <is>
          <t>DART 감사보고서</t>
        </is>
      </c>
      <c r="H216" s="40" t="inlineStr">
        <is>
          <t>2009-04-08</t>
        </is>
      </c>
      <c r="I216" s="40" t="inlineStr">
        <is>
          <t>20090408000522</t>
        </is>
      </c>
      <c r="J216" s="43" t="inlineStr">
        <is>
          <t>https://dart.fss.or.kr/dsaf001/main.do?rcpNo=20090408000522</t>
        </is>
      </c>
      <c r="K216" s="41" t="inlineStr">
        <is>
          <t>impairment</t>
        </is>
      </c>
    </row>
    <row r="217" ht="45" customHeight="1">
      <c r="A217" s="40" t="inlineStr">
        <is>
          <t>C008</t>
        </is>
      </c>
      <c r="B217" s="41" t="inlineStr">
        <is>
          <t>M-net Media Corp</t>
        </is>
      </c>
      <c r="C217" s="40" t="inlineStr">
        <is>
          <t>인수 후</t>
        </is>
      </c>
      <c r="D217" s="40" t="inlineStr">
        <is>
          <t>2024-12-31</t>
        </is>
      </c>
      <c r="E217" s="41" t="inlineStr">
        <is>
          <t>실적</t>
        </is>
      </c>
      <c r="F217" s="41" t="inlineStr">
        <is>
          <t>CJ ENM 2024 사업보고서: 음악사업(음반·음원, 매니지먼트, 콘서트, 엠넷 채널 관련 사업) 영업수익 702,102,103천원·영업이익 30,882,579천원; 관계기업 (주)지니뮤직 지분율 15.35%.</t>
        </is>
      </c>
      <c r="G217" s="41" t="inlineStr">
        <is>
          <t>DART 사업보고서</t>
        </is>
      </c>
      <c r="H217" s="40" t="inlineStr">
        <is>
          <t>2025-03-19</t>
        </is>
      </c>
      <c r="I217" s="40" t="inlineStr">
        <is>
          <t>20250319000884</t>
        </is>
      </c>
      <c r="J217" s="43" t="inlineStr">
        <is>
          <t>https://dart.fss.or.kr/dsaf001/main.do?rcpNo=20250319000884</t>
        </is>
      </c>
      <c r="K217" s="41" t="inlineStr">
        <is>
          <t>target_rev_post,target_op_post,post_events_summary</t>
        </is>
      </c>
    </row>
    <row r="218" ht="45" customHeight="1">
      <c r="A218" s="40" t="inlineStr">
        <is>
          <t>C008</t>
        </is>
      </c>
      <c r="B218" s="41" t="inlineStr">
        <is>
          <t>M-net Media Corp</t>
        </is>
      </c>
      <c r="C218" s="40" t="inlineStr">
        <is>
          <t>발표</t>
        </is>
      </c>
      <c r="D218" s="40" t="inlineStr">
        <is>
          <t>2010-11-16</t>
        </is>
      </c>
      <c r="E218" s="41" t="inlineStr">
        <is>
          <t>발표</t>
        </is>
      </c>
      <c r="F218" s="41" t="inlineStr">
        <is>
          <t>거래소 회사합병결정 13항: 엠넷미디어 주요사업 '음악 기획, 제작, 판매', 회사와의 관계 '계열회사'; 합병상대 온미디어 주요사업 '지주회사/방송사업'.</t>
        </is>
      </c>
      <c r="G218" s="41" t="inlineStr">
        <is>
          <t>DART 기타공시</t>
        </is>
      </c>
      <c r="H218" s="40" t="inlineStr">
        <is>
          <t>2010-11-16</t>
        </is>
      </c>
      <c r="I218" s="40" t="inlineStr">
        <is>
          <t>20101116900247</t>
        </is>
      </c>
      <c r="J218" s="43" t="inlineStr">
        <is>
          <t>https://dart.fss.or.kr/dsaf001/main.do?rcpNo=20101116900247</t>
        </is>
      </c>
      <c r="K218" s="41" t="inlineStr">
        <is>
          <t>is_core,core_basis,acquirer_core</t>
        </is>
      </c>
    </row>
    <row r="219" ht="45" customHeight="1">
      <c r="A219" s="40" t="inlineStr">
        <is>
          <t>C009</t>
        </is>
      </c>
      <c r="B219" s="41" t="inlineStr">
        <is>
          <t>On Media Corp.</t>
        </is>
      </c>
      <c r="C219" s="40" t="inlineStr">
        <is>
          <t>발표</t>
        </is>
      </c>
      <c r="D219" s="40" t="inlineStr">
        <is>
          <t>2010-11-16</t>
        </is>
      </c>
      <c r="E219" s="41" t="inlineStr">
        <is>
          <t>발표</t>
        </is>
      </c>
      <c r="F219" s="41" t="inlineStr">
        <is>
          <t>온미디어 회사합병결정: '(주)오미디어홀딩스가 (주)온미디어, 씨제이인터넷(주), 엠넷미디어(주), 씨제이미디어(주) 및 씨제이엔터테인먼트(주)를 흡수합병', 합병목적 '경영효율성을 증대시키고 … 세계적 회사로 성장하기 위하여', 합병비율 오미디어홀딩스:온미디어 = 1:0.1212693, 오미디어홀딩스 보유 온미디어 주식엔 신주 미배정, 합병기일 2011-03-01, 주식매수청구가 3,521원, 합병상대 오미디어홀딩스 자산 474,852백만원.</t>
        </is>
      </c>
      <c r="G219" s="41" t="inlineStr">
        <is>
          <t>DART 기타공시</t>
        </is>
      </c>
      <c r="H219" s="40" t="inlineStr">
        <is>
          <t>2010-11-16</t>
        </is>
      </c>
      <c r="I219" s="40" t="inlineStr">
        <is>
          <t>20101116800253</t>
        </is>
      </c>
      <c r="J219" s="43" t="inlineStr">
        <is>
          <t>https://dart.fss.or.kr/dsaf001/main.do?rcpNo=20101116800253</t>
        </is>
      </c>
      <c r="K219" s="41" t="inlineStr">
        <is>
          <t>announce_date_chk,purpose_quote,value_chk_local,chk_note</t>
        </is>
      </c>
    </row>
    <row r="220" ht="45" customHeight="1">
      <c r="A220" s="40" t="inlineStr">
        <is>
          <t>C009</t>
        </is>
      </c>
      <c r="B220" s="41" t="inlineStr">
        <is>
          <t>On Media Corp.</t>
        </is>
      </c>
      <c r="C220" s="40" t="inlineStr">
        <is>
          <t>발표</t>
        </is>
      </c>
      <c r="D220" s="40" t="inlineStr">
        <is>
          <t>2011-02-23</t>
        </is>
      </c>
      <c r="E220" s="41" t="inlineStr">
        <is>
          <t>발표</t>
        </is>
      </c>
      <c r="F220" s="41" t="inlineStr">
        <is>
          <t>온미디어 주요사항보고서(합병결정) 최종 정정: 합병가액 오미디어홀딩스 29,150원(2010-11-15 종가)·온미디어 3,535원(1개월·1주일 가중평균·최근일 종가 3,640원의 산술평균); 오미디어홀딩스 발행주식 4,958,257주; 2011-01-31 현재 오미디어홀딩스 보유 온미디어 53,348,910주(45.17%), 온미디어 자기주식 5,625,580주; 합병신주 총 32,971,307주 예상; 2010-12-30 사명 씨제이이앤엠 변경.</t>
        </is>
      </c>
      <c r="G220" s="41" t="inlineStr">
        <is>
          <t>DART 주요사항보고서</t>
        </is>
      </c>
      <c r="H220" s="40" t="inlineStr">
        <is>
          <t>2011-02-23</t>
        </is>
      </c>
      <c r="I220" s="40" t="inlineStr">
        <is>
          <t>20110223000249</t>
        </is>
      </c>
      <c r="J220" s="43" t="inlineStr">
        <is>
          <t>https://dart.fss.or.kr/dsaf001/main.do?rcpNo=20110223000249</t>
        </is>
      </c>
      <c r="K220" s="41" t="inlineStr">
        <is>
          <t>value_chk_local,acq_mktcap,size_basis,notes</t>
        </is>
      </c>
    </row>
    <row r="221" ht="45" customHeight="1">
      <c r="A221" s="40" t="inlineStr">
        <is>
          <t>C009</t>
        </is>
      </c>
      <c r="B221" s="41" t="inlineStr">
        <is>
          <t>On Media Corp.</t>
        </is>
      </c>
      <c r="C221" s="40" t="inlineStr">
        <is>
          <t>인수 후</t>
        </is>
      </c>
      <c r="D221" s="40" t="inlineStr">
        <is>
          <t>2011-03-10</t>
        </is>
      </c>
      <c r="E221" s="41" t="inlineStr">
        <is>
          <t>완료</t>
        </is>
      </c>
      <c r="F221" s="41" t="inlineStr">
        <is>
          <t>CJ E&amp;M 증권발행실적보고서(합병): 합병기일 2011-03-01, 해산등기 2011-03-03, 신주 32,971,307주; 합병 전 온미디어 주주 CJ(주) 4,081,630주(3.46%)·이재현 1,663,200주(1.41%)·씨제이이앤엠 53,348,910주(45.17%)·자기주식 5,626,141주(4.76%); 온미디어 주식매수청구 개인 4명 561주(3,521원, 매수일 2011-02-18); 합병 전 오미디어홀딩스 자산 477,015·자본 302,024백만원(2010-09-30).</t>
        </is>
      </c>
      <c r="G221" s="41" t="inlineStr">
        <is>
          <t>DART 기타공시</t>
        </is>
      </c>
      <c r="H221" s="40" t="inlineStr">
        <is>
          <t>2011-03-10</t>
        </is>
      </c>
      <c r="I221" s="40" t="inlineStr">
        <is>
          <t>20110310000585</t>
        </is>
      </c>
      <c r="J221" s="43" t="inlineStr">
        <is>
          <t>https://dart.fss.or.kr/dsaf001/main.do?rcpNo=20110310000585</t>
        </is>
      </c>
      <c r="K221" s="41" t="inlineStr">
        <is>
          <t>status_chk,value_chk_local,notes,post_events_summary</t>
        </is>
      </c>
    </row>
    <row r="222" ht="45" customHeight="1">
      <c r="A222" s="40" t="inlineStr">
        <is>
          <t>C009</t>
        </is>
      </c>
      <c r="B222" s="41" t="inlineStr">
        <is>
          <t>On Media Corp.</t>
        </is>
      </c>
      <c r="C222" s="40" t="inlineStr">
        <is>
          <t>발표</t>
        </is>
      </c>
      <c r="D222" s="40" t="inlineStr">
        <is>
          <t>2010-11-16</t>
        </is>
      </c>
      <c r="E222" s="41" t="inlineStr">
        <is>
          <t>발표</t>
        </is>
      </c>
      <c r="F222" s="41" t="inlineStr">
        <is>
          <t>이투데이(16:14) 'CJ그룹, 엔터·미디어 통합 1조원대 미디어그룹 설립': '콘텐츠 사업의 글로벌화와 계열사간 시너지 극대화를 위해 합병을 결정', 온미디어 1주당 오미디어홀딩스 0.1212693주, 신동휘 부사장 '향후 지속적인 대규모 투자가 가능해지는 것은 물론'.</t>
        </is>
      </c>
      <c r="G222" s="41" t="inlineStr">
        <is>
          <t>언론 보도</t>
        </is>
      </c>
      <c r="H222" s="40" t="inlineStr">
        <is>
          <t>2010-11-16</t>
        </is>
      </c>
      <c r="I222" s="40" t="n"/>
      <c r="J222" s="43" t="inlineStr">
        <is>
          <t>https://www.etoday.co.kr/news/view/377690</t>
        </is>
      </c>
      <c r="K222" s="41" t="inlineStr">
        <is>
          <t>purpose_quote,first_filing_date,earnings_call_note</t>
        </is>
      </c>
    </row>
    <row r="223" ht="45" customHeight="1">
      <c r="A223" s="40" t="inlineStr">
        <is>
          <t>C009</t>
        </is>
      </c>
      <c r="B223" s="41" t="inlineStr">
        <is>
          <t>On Media Corp.</t>
        </is>
      </c>
      <c r="C223" s="40" t="inlineStr">
        <is>
          <t>발표</t>
        </is>
      </c>
      <c r="D223" s="40" t="inlineStr">
        <is>
          <t>2010-11-16</t>
        </is>
      </c>
      <c r="E223" s="41" t="inlineStr">
        <is>
          <t>기타</t>
        </is>
      </c>
      <c r="F223" s="41" t="inlineStr">
        <is>
          <t>유가증권시장본부: 온미디어 주권 매매거래정지 2010-11-16 16:28 ~ 해제 2010-11-17 09:00, 사유 '중요내용 공시(회사합병 결정)'.</t>
        </is>
      </c>
      <c r="G223" s="41" t="inlineStr">
        <is>
          <t>DART 기타공시</t>
        </is>
      </c>
      <c r="H223" s="40" t="inlineStr">
        <is>
          <t>2010-11-16</t>
        </is>
      </c>
      <c r="I223" s="40" t="inlineStr">
        <is>
          <t>20101116800266</t>
        </is>
      </c>
      <c r="J223" s="43" t="inlineStr">
        <is>
          <t>https://dart.fss.or.kr/dsaf001/main.do?rcpNo=20101116800266</t>
        </is>
      </c>
      <c r="K223" s="41" t="inlineStr">
        <is>
          <t>event_ticker_basis</t>
        </is>
      </c>
    </row>
    <row r="224" ht="45" customHeight="1">
      <c r="A224" s="40" t="inlineStr">
        <is>
          <t>C009</t>
        </is>
      </c>
      <c r="B224" s="41" t="inlineStr">
        <is>
          <t>On Media Corp.</t>
        </is>
      </c>
      <c r="C224" s="40" t="inlineStr">
        <is>
          <t>인수 후</t>
        </is>
      </c>
      <c r="D224" s="40" t="inlineStr">
        <is>
          <t>2011-02-08</t>
        </is>
      </c>
      <c r="E224" s="41" t="inlineStr">
        <is>
          <t>매각</t>
        </is>
      </c>
      <c r="F224" s="41" t="inlineStr">
        <is>
          <t>온미디어 최대주주등소유주식변동신고서: 2011-02-01(결제) 씨제이이앤엠 시간외매매 −11,800,000주 → 53,348,910주(45.17%), 씨제이(주) +4,081,630주(3.46%), 합계 48.63%. CJ E&amp;M 처분결정 정정(20110131900334): 2011-01-28 주당 4,900원·57,820,000,000원, 목적 '재무구조 개선'.</t>
        </is>
      </c>
      <c r="G224" s="41" t="inlineStr">
        <is>
          <t>DART 기타공시</t>
        </is>
      </c>
      <c r="H224" s="40" t="inlineStr">
        <is>
          <t>2011-02-08</t>
        </is>
      </c>
      <c r="I224" s="40" t="inlineStr">
        <is>
          <t>20110208800436</t>
        </is>
      </c>
      <c r="J224" s="43" t="inlineStr">
        <is>
          <t>https://dart.fss.or.kr/dsaf001/main.do?rcpNo=20110208800436</t>
        </is>
      </c>
      <c r="K224" s="41" t="inlineStr">
        <is>
          <t>chk_note,notes,post_events_summary</t>
        </is>
      </c>
    </row>
    <row r="225" ht="45" customHeight="1">
      <c r="A225" s="40" t="inlineStr">
        <is>
          <t>C009</t>
        </is>
      </c>
      <c r="B225" s="41" t="inlineStr">
        <is>
          <t>On Media Corp.</t>
        </is>
      </c>
      <c r="C225" s="40" t="inlineStr">
        <is>
          <t>인수 후</t>
        </is>
      </c>
      <c r="D225" s="40" t="inlineStr">
        <is>
          <t>2010-06-30</t>
        </is>
      </c>
      <c r="E225" s="41" t="inlineStr">
        <is>
          <t>기타</t>
        </is>
      </c>
      <c r="F225" s="41" t="inlineStr">
        <is>
          <t>Capital International(캐피탈인터내셔날 GEM PE Fund) 소유상황보고서: 10,360,000주(8.77%) → 2010-06-30 장외매도 7,392,882주(5,000원) → 2,967,118주(2.51%).</t>
        </is>
      </c>
      <c r="G225" s="41" t="inlineStr">
        <is>
          <t>DART 기타공시</t>
        </is>
      </c>
      <c r="H225" s="40" t="inlineStr">
        <is>
          <t>2010-06-30</t>
        </is>
      </c>
      <c r="I225" s="40" t="inlineStr">
        <is>
          <t>20100701000009</t>
        </is>
      </c>
      <c r="J225" s="43" t="inlineStr">
        <is>
          <t>https://dart.fss.or.kr/dsaf001/main.do?rcpNo=20100701000009</t>
        </is>
      </c>
      <c r="K225" s="41" t="inlineStr">
        <is>
          <t>chk_note</t>
        </is>
      </c>
    </row>
    <row r="226" ht="45" customHeight="1">
      <c r="A226" s="40" t="inlineStr">
        <is>
          <t>C009</t>
        </is>
      </c>
      <c r="B226" s="41" t="inlineStr">
        <is>
          <t>On Media Corp.</t>
        </is>
      </c>
      <c r="C226" s="40" t="inlineStr">
        <is>
          <t>인수 후</t>
        </is>
      </c>
      <c r="D226" s="40" t="inlineStr">
        <is>
          <t>2011-12-31</t>
        </is>
      </c>
      <c r="E226" s="41" t="inlineStr">
        <is>
          <t>합병</t>
        </is>
      </c>
      <c r="F226" s="41" t="inlineStr">
        <is>
          <t>CJ E&amp;M 2011 연결감사보고서 주석 40: 2011-03-01 합병, 신주 32,971,307주, '지배기업인 CJ(주)의 동일 지배 하에 있는 종속기업 간 합병으로 … 장부금액으로 인식'; 온미디어 합병기일 자산 480,731,184천원·자본 468,515,441천원(2010-12-31 자산 464,573,794천원).</t>
        </is>
      </c>
      <c r="G226" s="41" t="inlineStr">
        <is>
          <t>DART 감사보고서</t>
        </is>
      </c>
      <c r="H226" s="40" t="inlineStr">
        <is>
          <t>2012-03-30</t>
        </is>
      </c>
      <c r="I226" s="40" t="inlineStr">
        <is>
          <t>20120330002738</t>
        </is>
      </c>
      <c r="J226" s="43" t="inlineStr">
        <is>
          <t>https://dart.fss.or.kr/dsaf001/main.do?rcpNo=20120330002738</t>
        </is>
      </c>
      <c r="K226" s="41" t="inlineStr">
        <is>
          <t>impairment,notes</t>
        </is>
      </c>
    </row>
    <row r="227" ht="45" customHeight="1">
      <c r="A227" s="40" t="inlineStr">
        <is>
          <t>C009</t>
        </is>
      </c>
      <c r="B227" s="41" t="inlineStr">
        <is>
          <t>On Media Corp.</t>
        </is>
      </c>
      <c r="C227" s="40" t="inlineStr">
        <is>
          <t>발표</t>
        </is>
      </c>
      <c r="D227" s="40" t="inlineStr">
        <is>
          <t>2010-12-07</t>
        </is>
      </c>
      <c r="E227" s="41" t="inlineStr">
        <is>
          <t>어닝콜</t>
        </is>
      </c>
      <c r="F227" s="41" t="inlineStr">
        <is>
          <t>오미디어홀딩스 영업실적 등에 대한 전망(공정공시, CJ E&amp;M 합병 설명회): 2011 매출 13,970억·영업이익 1,550억원; 방송사업 2011 6,978억/703억·2012 7,523억/765억원; 2012~2015 통합 매출 16,610→31,070억원 전망.</t>
        </is>
      </c>
      <c r="G227" s="41" t="inlineStr">
        <is>
          <t>DART 기타공시</t>
        </is>
      </c>
      <c r="H227" s="40" t="inlineStr">
        <is>
          <t>2010-12-07</t>
        </is>
      </c>
      <c r="I227" s="40" t="inlineStr">
        <is>
          <t>20101207900213</t>
        </is>
      </c>
      <c r="J227" s="43" t="inlineStr">
        <is>
          <t>https://dart.fss.or.kr/dsaf001/main.do?rcpNo=20101207900213</t>
        </is>
      </c>
      <c r="K227" s="41" t="inlineStr">
        <is>
          <t>earnings_call_note,post_events_summary</t>
        </is>
      </c>
    </row>
    <row r="228" ht="45" customHeight="1">
      <c r="A228" s="40" t="inlineStr">
        <is>
          <t>C009</t>
        </is>
      </c>
      <c r="B228" s="41" t="inlineStr">
        <is>
          <t>On Media Corp.</t>
        </is>
      </c>
      <c r="C228" s="40" t="inlineStr">
        <is>
          <t>발표</t>
        </is>
      </c>
      <c r="D228" s="40" t="inlineStr">
        <is>
          <t>2010-12-07</t>
        </is>
      </c>
      <c r="E228" s="41" t="inlineStr">
        <is>
          <t>기타</t>
        </is>
      </c>
      <c r="F228" s="41" t="inlineStr">
        <is>
          <t>오미디어홀딩스 수시공시의무관련사항(공정공시): 온미디어 보통주 최대 약 15%(17,700,700주) 매각 계획, 약 5,000원/주(4,000원 미만이면 철회), 2011-02-25 이전, 기대효과 '재무구조 개선'.</t>
        </is>
      </c>
      <c r="G228" s="41" t="inlineStr">
        <is>
          <t>DART 기타공시</t>
        </is>
      </c>
      <c r="H228" s="40" t="inlineStr">
        <is>
          <t>2010-12-07</t>
        </is>
      </c>
      <c r="I228" s="40" t="inlineStr">
        <is>
          <t>20101207900215</t>
        </is>
      </c>
      <c r="J228" s="43" t="inlineStr">
        <is>
          <t>https://dart.fss.or.kr/dsaf001/main.do?rcpNo=20101207900215</t>
        </is>
      </c>
      <c r="K228" s="41" t="inlineStr">
        <is>
          <t>post_events_summary</t>
        </is>
      </c>
    </row>
    <row r="229" ht="45" customHeight="1">
      <c r="A229" s="40" t="inlineStr">
        <is>
          <t>C009</t>
        </is>
      </c>
      <c r="B229" s="41" t="inlineStr">
        <is>
          <t>On Media Corp.</t>
        </is>
      </c>
      <c r="C229" s="40" t="inlineStr">
        <is>
          <t>인수 후</t>
        </is>
      </c>
      <c r="D229" s="40" t="inlineStr">
        <is>
          <t>2010-12-30</t>
        </is>
      </c>
      <c r="E229" s="41" t="inlineStr">
        <is>
          <t>사명변경</t>
        </is>
      </c>
      <c r="F229" s="41" t="inlineStr">
        <is>
          <t>온미디어 임시주주총회 결과: 합병계약서 승인(원안 승인); 주요사항보고서 정정본: 오미디어홀딩스는 2010-12-30 주총에서 상호변경 결의, 씨제이이앤엠(주)로 변경.</t>
        </is>
      </c>
      <c r="G229" s="41" t="inlineStr">
        <is>
          <t>DART 기타공시</t>
        </is>
      </c>
      <c r="H229" s="40" t="inlineStr">
        <is>
          <t>2010-12-30</t>
        </is>
      </c>
      <c r="I229" s="40" t="inlineStr">
        <is>
          <t>20101230800232</t>
        </is>
      </c>
      <c r="J229" s="43" t="inlineStr">
        <is>
          <t>https://dart.fss.or.kr/dsaf001/main.do?rcpNo=20101230800232</t>
        </is>
      </c>
      <c r="K229" s="41" t="inlineStr">
        <is>
          <t>post_events_summary</t>
        </is>
      </c>
    </row>
    <row r="230" ht="45" customHeight="1">
      <c r="A230" s="40" t="inlineStr">
        <is>
          <t>C009</t>
        </is>
      </c>
      <c r="B230" s="41" t="inlineStr">
        <is>
          <t>On Media Corp.</t>
        </is>
      </c>
      <c r="C230" s="40" t="inlineStr">
        <is>
          <t>인수 전</t>
        </is>
      </c>
      <c r="D230" s="40" t="inlineStr">
        <is>
          <t>2010-12-31</t>
        </is>
      </c>
      <c r="E230" s="41" t="inlineStr">
        <is>
          <t>실적</t>
        </is>
      </c>
      <c r="F230" s="41" t="inlineStr">
        <is>
          <t>온미디어 2010 연결감사보고서: 매출액 2010 260,354,763,959원·2009 281,091,307,865원, 영업이익 21,799,200,936원·24,001,768,039원; 별도 감사보고서(20110331002850): 영업수익 73,556,536,273원·67,746,337,164원, 영업이익 15,701,866,969원.</t>
        </is>
      </c>
      <c r="G230" s="41" t="inlineStr">
        <is>
          <t>DART 감사보고서</t>
        </is>
      </c>
      <c r="H230" s="40" t="inlineStr">
        <is>
          <t>2011-04-26</t>
        </is>
      </c>
      <c r="I230" s="40" t="inlineStr">
        <is>
          <t>20110426000457</t>
        </is>
      </c>
      <c r="J230" s="43" t="inlineStr">
        <is>
          <t>https://dart.fss.or.kr/dsaf001/main.do?rcpNo=20110426000457</t>
        </is>
      </c>
      <c r="K230" s="41" t="inlineStr">
        <is>
          <t>target_rev_pre,target_op_pre</t>
        </is>
      </c>
    </row>
    <row r="231" ht="45" customHeight="1">
      <c r="A231" s="40" t="inlineStr">
        <is>
          <t>C009</t>
        </is>
      </c>
      <c r="B231" s="41" t="inlineStr">
        <is>
          <t>On Media Corp.</t>
        </is>
      </c>
      <c r="C231" s="40" t="inlineStr">
        <is>
          <t>인수 후</t>
        </is>
      </c>
      <c r="D231" s="40" t="inlineStr">
        <is>
          <t>2011-12-31</t>
        </is>
      </c>
      <c r="E231" s="41" t="inlineStr">
        <is>
          <t>실적</t>
        </is>
      </c>
      <c r="F231" s="41" t="inlineStr">
        <is>
          <t>CJ E&amp;M 2011 사업보고서 사업부문별 요약: 방송부문 매출 635,789·영업이익 47,394백만원(합병소멸법인 1~2월 실적 제외); 방송부문은 OCN·바둑TV·온게임네트워크 등 자회사 포함.</t>
        </is>
      </c>
      <c r="G231" s="41" t="inlineStr">
        <is>
          <t>DART 사업보고서</t>
        </is>
      </c>
      <c r="H231" s="40" t="inlineStr">
        <is>
          <t>2012-03-30</t>
        </is>
      </c>
      <c r="I231" s="40" t="inlineStr">
        <is>
          <t>20120330002738</t>
        </is>
      </c>
      <c r="J231" s="43" t="inlineStr">
        <is>
          <t>https://dart.fss.or.kr/dsaf001/main.do?rcpNo=20120330002738</t>
        </is>
      </c>
      <c r="K231" s="41" t="inlineStr">
        <is>
          <t>target_rev_post,target_op_post</t>
        </is>
      </c>
    </row>
    <row r="232" ht="45" customHeight="1">
      <c r="A232" s="40" t="inlineStr">
        <is>
          <t>C009</t>
        </is>
      </c>
      <c r="B232" s="41" t="inlineStr">
        <is>
          <t>On Media Corp.</t>
        </is>
      </c>
      <c r="C232" s="40" t="inlineStr">
        <is>
          <t>인수 후</t>
        </is>
      </c>
      <c r="D232" s="40" t="inlineStr">
        <is>
          <t>2012-12-31</t>
        </is>
      </c>
      <c r="E232" s="41" t="inlineStr">
        <is>
          <t>실적</t>
        </is>
      </c>
      <c r="F232" s="41" t="inlineStr">
        <is>
          <t>CJ E&amp;M 2012 사업보고서: 방송부문 매출 764,151·영업이익 44,554백만원.</t>
        </is>
      </c>
      <c r="G232" s="41" t="inlineStr">
        <is>
          <t>DART 사업보고서</t>
        </is>
      </c>
      <c r="H232" s="40" t="inlineStr">
        <is>
          <t>2013-04-01</t>
        </is>
      </c>
      <c r="I232" s="40" t="inlineStr">
        <is>
          <t>20130401001853</t>
        </is>
      </c>
      <c r="J232" s="43" t="inlineStr">
        <is>
          <t>https://dart.fss.or.kr/dsaf001/main.do?rcpNo=20130401001853</t>
        </is>
      </c>
      <c r="K232" s="41" t="inlineStr">
        <is>
          <t>target_rev_post,target_op_post</t>
        </is>
      </c>
    </row>
    <row r="233" ht="45" customHeight="1">
      <c r="A233" s="40" t="inlineStr">
        <is>
          <t>C009</t>
        </is>
      </c>
      <c r="B233" s="41" t="inlineStr">
        <is>
          <t>On Media Corp.</t>
        </is>
      </c>
      <c r="C233" s="40" t="inlineStr">
        <is>
          <t>인수 후</t>
        </is>
      </c>
      <c r="D233" s="40" t="inlineStr">
        <is>
          <t>2025-12-31</t>
        </is>
      </c>
      <c r="E233" s="41" t="inlineStr">
        <is>
          <t>실적</t>
        </is>
      </c>
      <c r="F233" s="41" t="inlineStr">
        <is>
          <t>CJ ENM 2025 사업보고서: 미디어플랫폼사업 외부매출 1,341,616,430천원, 영업이익 1,332,256천원; 영업권 미디어플랫폼사업부문 371,615,748천원.</t>
        </is>
      </c>
      <c r="G233" s="41" t="inlineStr">
        <is>
          <t>DART 사업보고서</t>
        </is>
      </c>
      <c r="H233" s="40" t="inlineStr">
        <is>
          <t>2026-03-18</t>
        </is>
      </c>
      <c r="I233" s="40" t="inlineStr">
        <is>
          <t>20260318001469</t>
        </is>
      </c>
      <c r="J233" s="43" t="inlineStr">
        <is>
          <t>https://dart.fss.or.kr/dsaf001/main.do?rcpNo=20260318001469</t>
        </is>
      </c>
      <c r="K233" s="41" t="inlineStr">
        <is>
          <t>target_rev_post,target_op_post,impairment</t>
        </is>
      </c>
    </row>
    <row r="234" ht="45" customHeight="1">
      <c r="A234" s="40" t="inlineStr">
        <is>
          <t>C009</t>
        </is>
      </c>
      <c r="B234" s="41" t="inlineStr">
        <is>
          <t>On Media Corp.</t>
        </is>
      </c>
      <c r="C234" s="40" t="inlineStr">
        <is>
          <t>인수 후</t>
        </is>
      </c>
      <c r="D234" s="40" t="inlineStr">
        <is>
          <t>2012-03-14</t>
        </is>
      </c>
      <c r="E234" s="41" t="inlineStr">
        <is>
          <t>매각</t>
        </is>
      </c>
      <c r="F234" s="41" t="inlineStr">
        <is>
          <t>CJ E&amp;M 타법인주식처분결정: 옛 온미디어 SO 4사(영동·대구수성·대구동구·아라방송) 지분 전량 169,700,000,000원에 ㈜씨제이헬로비전에 매각, '비핵심 사업에 대한 사업구조조정 및 재무구조 개선'.</t>
        </is>
      </c>
      <c r="G234" s="41" t="inlineStr">
        <is>
          <t>DART 기타공시</t>
        </is>
      </c>
      <c r="H234" s="40" t="inlineStr">
        <is>
          <t>2012-03-14</t>
        </is>
      </c>
      <c r="I234" s="40" t="inlineStr">
        <is>
          <t>20120314900866</t>
        </is>
      </c>
      <c r="J234" s="43" t="inlineStr">
        <is>
          <t>https://dart.fss.or.kr/dsaf001/main.do?rcpNo=20120314900866</t>
        </is>
      </c>
      <c r="K234" s="41" t="inlineStr">
        <is>
          <t>post_events_summary</t>
        </is>
      </c>
    </row>
    <row r="235" ht="45" customHeight="1">
      <c r="A235" s="40" t="inlineStr">
        <is>
          <t>C009</t>
        </is>
      </c>
      <c r="B235" s="41" t="inlineStr">
        <is>
          <t>On Media Corp.</t>
        </is>
      </c>
      <c r="C235" s="40" t="inlineStr">
        <is>
          <t>발표</t>
        </is>
      </c>
      <c r="D235" s="40" t="inlineStr">
        <is>
          <t>2010-11-16</t>
        </is>
      </c>
      <c r="E235" s="41" t="inlineStr">
        <is>
          <t>기타</t>
        </is>
      </c>
      <c r="F235" s="41" t="inlineStr">
        <is>
          <t>Fed H.10 원/달러: 2010-11-16 1,129.80, 2011-03-01 1,123.50.</t>
        </is>
      </c>
      <c r="G235" s="41" t="inlineStr">
        <is>
          <t>기타</t>
        </is>
      </c>
      <c r="H235" s="40" t="inlineStr">
        <is>
          <t>2010-11-16</t>
        </is>
      </c>
      <c r="I235" s="40" t="n"/>
      <c r="J235" s="43" t="inlineStr">
        <is>
          <t>https://www.federalreserve.gov/releases/h10/hist/dat00_ko.htm</t>
        </is>
      </c>
      <c r="K235" s="41" t="inlineStr">
        <is>
          <t>value_chk_usdmm</t>
        </is>
      </c>
    </row>
    <row r="236" ht="45" customHeight="1">
      <c r="A236" s="40" t="inlineStr">
        <is>
          <t>C009</t>
        </is>
      </c>
      <c r="B236" s="41" t="inlineStr">
        <is>
          <t>On Media Corp.</t>
        </is>
      </c>
      <c r="C236" s="40" t="inlineStr">
        <is>
          <t>인수 후</t>
        </is>
      </c>
      <c r="D236" s="40" t="inlineStr">
        <is>
          <t>2012-12-31</t>
        </is>
      </c>
      <c r="E236" s="41" t="inlineStr">
        <is>
          <t>어닝콜</t>
        </is>
      </c>
      <c r="F236" s="41" t="inlineStr">
        <is>
          <t>CJ E&amp;M 2012 사업보고서 '합병등 전후의 재무사항 비교표'(2011-03 온미디어 등 5사 합병): 매출 예측 1,397,000·1,661,000 / 실적 1,279,186(8%)·1,394,585(16%)백만원, 영업이익 예측 155,000·189,000 / 실적 75,420(51%)·38,947(79%); 영업이익 미달 사유 '종편출범에 따른 경쟁비용 증가, 킬러콘텐츠 확보 및 제작역량 강화를 위한 콘텐츠 투자 확대 및 게임사업부문의 역성장'.</t>
        </is>
      </c>
      <c r="G236" s="41" t="inlineStr">
        <is>
          <t>DART 사업보고서</t>
        </is>
      </c>
      <c r="H236" s="40" t="inlineStr">
        <is>
          <t>2013-04-01</t>
        </is>
      </c>
      <c r="I236" s="40" t="inlineStr">
        <is>
          <t>20130401001853</t>
        </is>
      </c>
      <c r="J236" s="43" t="inlineStr">
        <is>
          <t>https://dart.fss.or.kr/dsaf001/main.do?rcpNo=20130401001853</t>
        </is>
      </c>
      <c r="K236" s="41" t="inlineStr">
        <is>
          <t>earnings_call_note</t>
        </is>
      </c>
    </row>
    <row r="237" ht="45" customHeight="1">
      <c r="A237" s="40" t="inlineStr">
        <is>
          <t>C010</t>
        </is>
      </c>
      <c r="B237" s="41" t="inlineStr">
        <is>
          <t>On Game Network Inc.</t>
        </is>
      </c>
      <c r="C237" s="40" t="inlineStr">
        <is>
          <t>발표</t>
        </is>
      </c>
      <c r="D237" s="40" t="inlineStr">
        <is>
          <t>2011-01-06</t>
        </is>
      </c>
      <c r="E237" s="41" t="inlineStr">
        <is>
          <t>발표</t>
        </is>
      </c>
      <c r="F237" s="41" t="inlineStr">
        <is>
          <t>온게임네트워크 '최대주주 등의 주식보유 변동'(기업집단 씨제이, 공정거래법): 2010-12-30 ㈜온미디어(계열회사) 2,728,400주(79.7%) +239,408주(7.0%) → 2,967,808주(86.7%), 금액 971,996,480원, 단가 4,060원; 씨제이인터넷(주) 239,408주 → 0; 케이티하이텔(주) 390,000주(11.4%).</t>
        </is>
      </c>
      <c r="G237" s="41" t="inlineStr">
        <is>
          <t>DART 기타공시</t>
        </is>
      </c>
      <c r="H237" s="40" t="inlineStr">
        <is>
          <t>2011-01-06</t>
        </is>
      </c>
      <c r="I237" s="40" t="inlineStr">
        <is>
          <t>20110106000071</t>
        </is>
      </c>
      <c r="J237" s="43" t="inlineStr">
        <is>
          <t>https://dart.fss.or.kr/dsaf001/main.do?rcpNo=20110106000071</t>
        </is>
      </c>
      <c r="K237" s="41" t="inlineStr">
        <is>
          <t>announce_date_chk,value_chk_local,first_filing_date,status_chk</t>
        </is>
      </c>
    </row>
    <row r="238" ht="45" customHeight="1">
      <c r="A238" s="40" t="inlineStr">
        <is>
          <t>C010</t>
        </is>
      </c>
      <c r="B238" s="41" t="inlineStr">
        <is>
          <t>On Game Network Inc.</t>
        </is>
      </c>
      <c r="C238" s="40" t="inlineStr">
        <is>
          <t>인수 후</t>
        </is>
      </c>
      <c r="D238" s="40" t="inlineStr">
        <is>
          <t>2011-03-11</t>
        </is>
      </c>
      <c r="E238" s="41" t="inlineStr">
        <is>
          <t>합병</t>
        </is>
      </c>
      <c r="F238" s="41" t="inlineStr">
        <is>
          <t>온게임네트워크 '최대주주 등의 주식보유 변동': 2011-03-03 최대주주 ㈜온미디어가 씨제이이앤엠(주)로 흡수합병됨에 따라 최대주주가 씨제이이앤엠(주)로 변경(2,967,808주, 86.7%).</t>
        </is>
      </c>
      <c r="G238" s="41" t="inlineStr">
        <is>
          <t>DART 기타공시</t>
        </is>
      </c>
      <c r="H238" s="40" t="inlineStr">
        <is>
          <t>2011-03-11</t>
        </is>
      </c>
      <c r="I238" s="40" t="inlineStr">
        <is>
          <t>20110309000011</t>
        </is>
      </c>
      <c r="J238" s="43" t="inlineStr">
        <is>
          <t>https://dart.fss.or.kr/dsaf001/main.do?rcpNo=20110309000011</t>
        </is>
      </c>
      <c r="K238" s="41" t="inlineStr">
        <is>
          <t>post_events_summary</t>
        </is>
      </c>
    </row>
    <row r="239" ht="45" customHeight="1">
      <c r="A239" s="40" t="inlineStr">
        <is>
          <t>C010</t>
        </is>
      </c>
      <c r="B239" s="41" t="inlineStr">
        <is>
          <t>On Game Network Inc.</t>
        </is>
      </c>
      <c r="C239" s="40" t="inlineStr">
        <is>
          <t>인수 후</t>
        </is>
      </c>
      <c r="D239" s="40" t="inlineStr">
        <is>
          <t>2011-12-31</t>
        </is>
      </c>
      <c r="E239" s="41" t="inlineStr">
        <is>
          <t>추가취득</t>
        </is>
      </c>
      <c r="F239" s="41" t="inlineStr">
        <is>
          <t>CJ E&amp;M 2011 연결감사보고서 주석 41 종속기업 지분 추가 취득(전기 2010): ㈜온게임네트워크 순자산 23,981,323천원, 지분율 79.74%→86.73%, 취득대가 971,996천원, 비지배지분감소액 1,677,862천원.</t>
        </is>
      </c>
      <c r="G239" s="41" t="inlineStr">
        <is>
          <t>DART 감사보고서</t>
        </is>
      </c>
      <c r="H239" s="40" t="inlineStr">
        <is>
          <t>2012-03-30</t>
        </is>
      </c>
      <c r="I239" s="40" t="inlineStr">
        <is>
          <t>20120330002738</t>
        </is>
      </c>
      <c r="J239" s="43" t="inlineStr">
        <is>
          <t>https://dart.fss.or.kr/dsaf001/main.do?rcpNo=20120330002738</t>
        </is>
      </c>
      <c r="K239" s="41" t="inlineStr">
        <is>
          <t>value_chk_local,impairment,notes</t>
        </is>
      </c>
    </row>
    <row r="240" ht="45" customHeight="1">
      <c r="A240" s="40" t="inlineStr">
        <is>
          <t>C010</t>
        </is>
      </c>
      <c r="B240" s="41" t="inlineStr">
        <is>
          <t>On Game Network Inc.</t>
        </is>
      </c>
      <c r="C240" s="40" t="inlineStr">
        <is>
          <t>인수 전</t>
        </is>
      </c>
      <c r="D240" s="40" t="inlineStr">
        <is>
          <t>2009-12-31</t>
        </is>
      </c>
      <c r="E240" s="41" t="inlineStr">
        <is>
          <t>실적</t>
        </is>
      </c>
      <c r="F240" s="41" t="inlineStr">
        <is>
          <t>온게임네트워크 2009 감사보고서: 영업수익 2009 21,846,798,211원·2008 24,596,323,703원, 영업이익 2009 1,967,918,893원·2008 (1,843,198,733)원; 자본총계 2009 19,905,320,811원; 주주 온미디어 2,728,400주(79.74%)·케이티하이텔 390,000주(11.40%)·씨제이인터넷 239,408주(7.00%); 2000-02-02 설립, 2004-12-31 ㈜퀴니 흡수합병.</t>
        </is>
      </c>
      <c r="G240" s="41" t="inlineStr">
        <is>
          <t>DART 감사보고서</t>
        </is>
      </c>
      <c r="H240" s="40" t="inlineStr">
        <is>
          <t>2010-03-25</t>
        </is>
      </c>
      <c r="I240" s="40" t="inlineStr">
        <is>
          <t>20100325000114</t>
        </is>
      </c>
      <c r="J240" s="43" t="inlineStr">
        <is>
          <t>https://dart.fss.or.kr/dsaf001/main.do?rcpNo=20100325000114</t>
        </is>
      </c>
      <c r="K240" s="41" t="inlineStr">
        <is>
          <t>target_rev_pre,target_op_pre,pre_events_summary,notes</t>
        </is>
      </c>
    </row>
    <row r="241" ht="45" customHeight="1">
      <c r="A241" s="40" t="inlineStr">
        <is>
          <t>C010</t>
        </is>
      </c>
      <c r="B241" s="41" t="inlineStr">
        <is>
          <t>On Game Network Inc.</t>
        </is>
      </c>
      <c r="C241" s="40" t="inlineStr">
        <is>
          <t>인수 후</t>
        </is>
      </c>
      <c r="D241" s="40" t="inlineStr">
        <is>
          <t>2010-12-31</t>
        </is>
      </c>
      <c r="E241" s="41" t="inlineStr">
        <is>
          <t>실적</t>
        </is>
      </c>
      <c r="F241" s="41" t="inlineStr">
        <is>
          <t>온게임네트워크 2010 감사보고서: 영업수익 22,520,215,867원, 영업이익 (963,262,448)원, 당기순손실 (899,213,446)원, 자산총계 21,313,656,299원, 자본총계 19,006,107,365원; 주주 온미디어 2,967,808주(86.73%)·케이티하이텔 11.40%·이스트소프트 0.88%·엠게임 0.82%.</t>
        </is>
      </c>
      <c r="G241" s="41" t="inlineStr">
        <is>
          <t>DART 감사보고서</t>
        </is>
      </c>
      <c r="H241" s="40" t="inlineStr">
        <is>
          <t>2011-03-25</t>
        </is>
      </c>
      <c r="I241" s="40" t="inlineStr">
        <is>
          <t>20110325000910</t>
        </is>
      </c>
      <c r="J241" s="43" t="inlineStr">
        <is>
          <t>https://dart.fss.or.kr/dsaf001/main.do?rcpNo=20110325000910</t>
        </is>
      </c>
      <c r="K241" s="41" t="inlineStr">
        <is>
          <t>target_rev_post,target_op_post,post_events_summary,chk_note</t>
        </is>
      </c>
    </row>
    <row r="242" ht="45" customHeight="1">
      <c r="A242" s="40" t="inlineStr">
        <is>
          <t>C010</t>
        </is>
      </c>
      <c r="B242" s="41" t="inlineStr">
        <is>
          <t>On Game Network Inc.</t>
        </is>
      </c>
      <c r="C242" s="40" t="inlineStr">
        <is>
          <t>인수 후</t>
        </is>
      </c>
      <c r="D242" s="40" t="inlineStr">
        <is>
          <t>2012-12-31</t>
        </is>
      </c>
      <c r="E242" s="41" t="inlineStr">
        <is>
          <t>실적</t>
        </is>
      </c>
      <c r="F242" s="41" t="inlineStr">
        <is>
          <t>온게임네트워크 2012 감사보고서(K-IFRS): 매출액 2012 21,734,074,844원·2011 22,785,834,260원, 영업이익 2012 1,713,005,615원·2011 (1,202,027,220)원; 최대주주 씨제이이앤엠㈜ 86.73%.</t>
        </is>
      </c>
      <c r="G242" s="41" t="inlineStr">
        <is>
          <t>DART 감사보고서</t>
        </is>
      </c>
      <c r="H242" s="40" t="inlineStr">
        <is>
          <t>2013-03-27</t>
        </is>
      </c>
      <c r="I242" s="40" t="inlineStr">
        <is>
          <t>20130326000654</t>
        </is>
      </c>
      <c r="J242" s="43" t="inlineStr">
        <is>
          <t>https://dart.fss.or.kr/dsaf001/main.do?rcpNo=20130326000654</t>
        </is>
      </c>
      <c r="K242" s="41" t="inlineStr">
        <is>
          <t>target_rev_post,target_op_post</t>
        </is>
      </c>
    </row>
    <row r="243" ht="45" customHeight="1">
      <c r="A243" s="40" t="inlineStr">
        <is>
          <t>C010</t>
        </is>
      </c>
      <c r="B243" s="41" t="inlineStr">
        <is>
          <t>On Game Network Inc.</t>
        </is>
      </c>
      <c r="C243" s="40" t="inlineStr">
        <is>
          <t>인수 전</t>
        </is>
      </c>
      <c r="D243" s="40" t="inlineStr">
        <is>
          <t>2003-12-31</t>
        </is>
      </c>
      <c r="E243" s="41" t="inlineStr">
        <is>
          <t>기타</t>
        </is>
      </c>
      <c r="F243" s="41" t="inlineStr">
        <is>
          <t>온게임네트워크 2003 감사보고서: 주요주주 (주)온미디어 1,306,114주(65.31%), (주)한국통신하이텔 390,000주(19.50%), 플레너스(구,플래너스엔터테인먼트(주)) 196,000주(9.80%), 기타 5.39%.</t>
        </is>
      </c>
      <c r="G243" s="41" t="inlineStr">
        <is>
          <t>DART 감사보고서</t>
        </is>
      </c>
      <c r="H243" s="40" t="inlineStr">
        <is>
          <t>2004-04-02</t>
        </is>
      </c>
      <c r="I243" s="40" t="inlineStr">
        <is>
          <t>20040402000703</t>
        </is>
      </c>
      <c r="J243" s="43" t="inlineStr">
        <is>
          <t>https://dart.fss.or.kr/dsaf001/main.do?rcpNo=20040402000703</t>
        </is>
      </c>
      <c r="K243" s="41" t="inlineStr">
        <is>
          <t>pre_events_summary,notes</t>
        </is>
      </c>
    </row>
    <row r="244" ht="45" customHeight="1">
      <c r="A244" s="40" t="inlineStr">
        <is>
          <t>C010</t>
        </is>
      </c>
      <c r="B244" s="41" t="inlineStr">
        <is>
          <t>On Game Network Inc.</t>
        </is>
      </c>
      <c r="C244" s="40" t="inlineStr">
        <is>
          <t>인수 전</t>
        </is>
      </c>
      <c r="D244" s="40" t="inlineStr">
        <is>
          <t>2006-12-31</t>
        </is>
      </c>
      <c r="E244" s="41" t="inlineStr">
        <is>
          <t>기타</t>
        </is>
      </c>
      <c r="F244" s="41" t="inlineStr">
        <is>
          <t>온게임네트워크 2006 감사보고서: 주요주주 ㈜온미디어 2,505,120주(73.21%), ㈜한국통신하이텔 390,000주(11.40%), 씨제이인터넷㈜ 239,408주(7.00%), 기타 287,280주(8.39%).</t>
        </is>
      </c>
      <c r="G244" s="41" t="inlineStr">
        <is>
          <t>DART 감사보고서</t>
        </is>
      </c>
      <c r="H244" s="40" t="inlineStr">
        <is>
          <t>2007-03-23</t>
        </is>
      </c>
      <c r="I244" s="40" t="inlineStr">
        <is>
          <t>20070323000130</t>
        </is>
      </c>
      <c r="J244" s="43" t="inlineStr">
        <is>
          <t>https://dart.fss.or.kr/dsaf001/main.do?rcpNo=20070323000130</t>
        </is>
      </c>
      <c r="K244" s="41" t="inlineStr">
        <is>
          <t>pre_events_summary,notes</t>
        </is>
      </c>
    </row>
    <row r="245" ht="45" customHeight="1">
      <c r="A245" s="40" t="inlineStr">
        <is>
          <t>C010</t>
        </is>
      </c>
      <c r="B245" s="41" t="inlineStr">
        <is>
          <t>On Game Network Inc.</t>
        </is>
      </c>
      <c r="C245" s="40" t="inlineStr">
        <is>
          <t>인수 전</t>
        </is>
      </c>
      <c r="D245" s="40" t="inlineStr">
        <is>
          <t>2009-12-31</t>
        </is>
      </c>
      <c r="E245" s="41" t="inlineStr">
        <is>
          <t>기타</t>
        </is>
      </c>
      <c r="F245" s="41" t="inlineStr">
        <is>
          <t>씨제이인터넷 2009 사업보고서: '1982년 주식회사 동보강업으로 설립 후 수차례에 걸친 상호 변경을 거쳐 2004년 CJ그룹 계열사로 편입되면서 상호를 씨제이인터넷으로 변경'; 타법인출자 현황 (주)온게임네트워크 239천주 7.00%, 장부가 1,320백만원.</t>
        </is>
      </c>
      <c r="G245" s="41" t="inlineStr">
        <is>
          <t>DART 사업보고서</t>
        </is>
      </c>
      <c r="H245" s="40" t="inlineStr">
        <is>
          <t>2010-03-31</t>
        </is>
      </c>
      <c r="I245" s="40" t="inlineStr">
        <is>
          <t>20100331000211</t>
        </is>
      </c>
      <c r="J245" s="43" t="inlineStr">
        <is>
          <t>https://dart.fss.or.kr/dsaf001/main.do?rcpNo=20100331000211</t>
        </is>
      </c>
      <c r="K245" s="41" t="inlineStr">
        <is>
          <t>notes</t>
        </is>
      </c>
    </row>
    <row r="246" ht="45" customHeight="1">
      <c r="A246" s="40" t="inlineStr">
        <is>
          <t>C010</t>
        </is>
      </c>
      <c r="B246" s="41" t="inlineStr">
        <is>
          <t>On Game Network Inc.</t>
        </is>
      </c>
      <c r="C246" s="40" t="inlineStr">
        <is>
          <t>인수 전</t>
        </is>
      </c>
      <c r="D246" s="40" t="inlineStr">
        <is>
          <t>2009-12-31</t>
        </is>
      </c>
      <c r="E246" s="41" t="inlineStr">
        <is>
          <t>기타</t>
        </is>
      </c>
      <c r="F246" s="41" t="inlineStr">
        <is>
          <t>온미디어 2009 사업보고서(정정) 매출실적: 지분법평가이익 11,373·수수료수익 21,736·광고 12,250·시청료 13,092·사업수익 9,294(합계 67,746백만원); 타법인출자 현황 온게임네트워크 2,728,400주(79.74%).</t>
        </is>
      </c>
      <c r="G246" s="41" t="inlineStr">
        <is>
          <t>DART 사업보고서</t>
        </is>
      </c>
      <c r="H246" s="40" t="inlineStr">
        <is>
          <t>2010-04-01</t>
        </is>
      </c>
      <c r="I246" s="40" t="inlineStr">
        <is>
          <t>20100401001044</t>
        </is>
      </c>
      <c r="J246" s="43" t="inlineStr">
        <is>
          <t>https://dart.fss.or.kr/dsaf001/main.do?rcpNo=20100401001044</t>
        </is>
      </c>
      <c r="K246" s="41" t="inlineStr">
        <is>
          <t>acquirer_core</t>
        </is>
      </c>
    </row>
    <row r="247" ht="45" customHeight="1">
      <c r="A247" s="40" t="inlineStr">
        <is>
          <t>C010</t>
        </is>
      </c>
      <c r="B247" s="41" t="inlineStr">
        <is>
          <t>On Game Network Inc.</t>
        </is>
      </c>
      <c r="C247" s="40" t="inlineStr">
        <is>
          <t>발표</t>
        </is>
      </c>
      <c r="D247" s="40" t="inlineStr">
        <is>
          <t>2010-09-30</t>
        </is>
      </c>
      <c r="E247" s="41" t="inlineStr">
        <is>
          <t>기타</t>
        </is>
      </c>
      <c r="F247" s="41" t="inlineStr">
        <is>
          <t>CJ E&amp;M 증권발행실적보고서(합병) 합병 전 요약재무(2010-09-30): ㈜온미디어 자산총계 455,121·자본총계 446,404백만원; ㈜오미디어홀딩스 자산총계 477,015·자본총계 302,024백만원.</t>
        </is>
      </c>
      <c r="G247" s="41" t="inlineStr">
        <is>
          <t>DART 기타공시</t>
        </is>
      </c>
      <c r="H247" s="40" t="inlineStr">
        <is>
          <t>2010-09-30</t>
        </is>
      </c>
      <c r="I247" s="40" t="inlineStr">
        <is>
          <t>20110310000585</t>
        </is>
      </c>
      <c r="J247" s="43" t="inlineStr">
        <is>
          <t>https://dart.fss.or.kr/dsaf001/main.do?rcpNo=20110310000585</t>
        </is>
      </c>
      <c r="K247" s="41" t="inlineStr">
        <is>
          <t>acq_total_assets,deal_to_assets_pct,deal_to_equity_pct,apex_total_assets</t>
        </is>
      </c>
    </row>
    <row r="248" ht="45" customHeight="1">
      <c r="A248" s="40" t="inlineStr">
        <is>
          <t>C010</t>
        </is>
      </c>
      <c r="B248" s="41" t="inlineStr">
        <is>
          <t>On Game Network Inc.</t>
        </is>
      </c>
      <c r="C248" s="40" t="inlineStr">
        <is>
          <t>인수 후</t>
        </is>
      </c>
      <c r="D248" s="40" t="inlineStr">
        <is>
          <t>2013-12-01</t>
        </is>
      </c>
      <c r="E248" s="41" t="inlineStr">
        <is>
          <t>합병</t>
        </is>
      </c>
      <c r="F248" s="41" t="inlineStr">
        <is>
          <t>CJ E&amp;M 회사합병결정(2013-08-21): 온게임네트워크 합병비율 0.1673360, 주식매수청구가 6,250원; 증권발행실적보고서(20131206000312): 합병기일 2013-12-01, ㈜온게임네트워크 ㈜엠게임 28,000주 매수청구(2013-11-29 매수).</t>
        </is>
      </c>
      <c r="G248" s="41" t="inlineStr">
        <is>
          <t>DART 기타공시</t>
        </is>
      </c>
      <c r="H248" s="40" t="inlineStr">
        <is>
          <t>2013-12-01</t>
        </is>
      </c>
      <c r="I248" s="40" t="inlineStr">
        <is>
          <t>20130821900265</t>
        </is>
      </c>
      <c r="J248" s="43" t="inlineStr">
        <is>
          <t>https://dart.fss.or.kr/dsaf001/main.do?rcpNo=20130821900265</t>
        </is>
      </c>
      <c r="K248" s="41" t="inlineStr">
        <is>
          <t>post_events_summary</t>
        </is>
      </c>
    </row>
    <row r="249" ht="45" customHeight="1">
      <c r="A249" s="40" t="inlineStr">
        <is>
          <t>C010</t>
        </is>
      </c>
      <c r="B249" s="41" t="inlineStr">
        <is>
          <t>On Game Network Inc.</t>
        </is>
      </c>
      <c r="C249" s="40" t="inlineStr">
        <is>
          <t>인수 후</t>
        </is>
      </c>
      <c r="D249" s="40" t="inlineStr">
        <is>
          <t>2014-12-31</t>
        </is>
      </c>
      <c r="E249" s="41" t="inlineStr">
        <is>
          <t>실적</t>
        </is>
      </c>
      <c r="F249" s="41" t="inlineStr">
        <is>
          <t>CJ E&amp;M 2014 사업보고서 '합병등 전후의 재무사항 비교표': 온게임네트워크 매출 예측 23,542·25,286 / 실적 21,925(7%)·30,916(−22%)백만원, 영업이익 예측 3,638·2,784 / 실적 3,196(12%)·8,620(−210%), 비고 '롤드컵 성공으로 프로그램 협찬 매출 증가'.</t>
        </is>
      </c>
      <c r="G249" s="41" t="inlineStr">
        <is>
          <t>DART 사업보고서</t>
        </is>
      </c>
      <c r="H249" s="40" t="inlineStr">
        <is>
          <t>2015-03-31</t>
        </is>
      </c>
      <c r="I249" s="40" t="inlineStr">
        <is>
          <t>20150331004213</t>
        </is>
      </c>
      <c r="J249" s="43" t="inlineStr">
        <is>
          <t>https://dart.fss.or.kr/dsaf001/main.do?rcpNo=20150331004213</t>
        </is>
      </c>
      <c r="K249" s="41" t="inlineStr">
        <is>
          <t>target_rev_post,target_op_post,earnings_call_note</t>
        </is>
      </c>
    </row>
    <row r="250" ht="45" customHeight="1">
      <c r="A250" s="40" t="inlineStr">
        <is>
          <t>C010</t>
        </is>
      </c>
      <c r="B250" s="41" t="inlineStr">
        <is>
          <t>On Game Network Inc.</t>
        </is>
      </c>
      <c r="C250" s="40" t="inlineStr">
        <is>
          <t>인수 후</t>
        </is>
      </c>
      <c r="D250" s="40" t="inlineStr">
        <is>
          <t>2021-05-21</t>
        </is>
      </c>
      <c r="E250" s="41" t="inlineStr">
        <is>
          <t>매각</t>
        </is>
      </c>
      <c r="F250" s="41" t="inlineStr">
        <is>
          <t>KED Global 'World's 1st e-sports channel OGN up for sale': CJ ENM이 삼정KPMG를 매각주관사로 선정, TV채널 운영권을 포함한 자산양도 방식, 가치 100억원 미만; CJ ENM 관계자 'nothing has been decided yet'.</t>
        </is>
      </c>
      <c r="G250" s="41" t="inlineStr">
        <is>
          <t>언론 보도</t>
        </is>
      </c>
      <c r="H250" s="40" t="inlineStr">
        <is>
          <t>2021-05-21</t>
        </is>
      </c>
      <c r="I250" s="40" t="n"/>
      <c r="J250" s="43" t="inlineStr">
        <is>
          <t>http://www.kedglobal.com/newsAmp/ked202105210007</t>
        </is>
      </c>
      <c r="K250" s="41" t="inlineStr">
        <is>
          <t>post_events_summary,earnings_call_note</t>
        </is>
      </c>
    </row>
    <row r="251" ht="45" customHeight="1">
      <c r="A251" s="40" t="inlineStr">
        <is>
          <t>C010</t>
        </is>
      </c>
      <c r="B251" s="41" t="inlineStr">
        <is>
          <t>On Game Network Inc.</t>
        </is>
      </c>
      <c r="C251" s="40" t="inlineStr">
        <is>
          <t>인수 후</t>
        </is>
      </c>
      <c r="D251" s="40" t="inlineStr">
        <is>
          <t>2022-06-06</t>
        </is>
      </c>
      <c r="E251" s="41" t="inlineStr">
        <is>
          <t>매각</t>
        </is>
      </c>
      <c r="F251" s="41" t="inlineStr">
        <is>
          <t>Inven Global 'OP.GG acquires OGN'(보도자료): OP.GG가 CJ ENM으로부터 OGN(구 온게임넷) 채널 인수, 남윤승 전 OGN 사업 책임자가 OGN 대표로 합류, 거래 조건 미공개.</t>
        </is>
      </c>
      <c r="G251" s="41" t="inlineStr">
        <is>
          <t>언론 보도</t>
        </is>
      </c>
      <c r="H251" s="40" t="inlineStr">
        <is>
          <t>2022-06-06</t>
        </is>
      </c>
      <c r="I251" s="40" t="n"/>
      <c r="J251" s="43" t="inlineStr">
        <is>
          <t>http://www.invenglobal.com/articles/17371/opgg-acquires-ogn</t>
        </is>
      </c>
      <c r="K251" s="41" t="inlineStr">
        <is>
          <t>post_events_summary</t>
        </is>
      </c>
    </row>
    <row r="252" ht="45" customHeight="1">
      <c r="A252" s="40" t="inlineStr">
        <is>
          <t>C010</t>
        </is>
      </c>
      <c r="B252" s="41" t="inlineStr">
        <is>
          <t>On Game Network Inc.</t>
        </is>
      </c>
      <c r="C252" s="40" t="inlineStr">
        <is>
          <t>인수 후</t>
        </is>
      </c>
      <c r="D252" s="40" t="inlineStr">
        <is>
          <t>2022-09-02</t>
        </is>
      </c>
      <c r="E252" s="41" t="inlineStr">
        <is>
          <t>매각</t>
        </is>
      </c>
      <c r="F252" s="41" t="inlineStr">
        <is>
          <t>딜사이트 '남윤승 대표 OGN, 글로벌 콘텐츠 스튜디오로 재탄생': CJ ENM은 2021년부터 OGN 매각을 추진했고 오피지지가 5월 인수 결정; 라이엇게임즈가 2019년 e스포츠 리그 자체 주관·중계로 OGN 경영위기, 2021년 스카이라이프·KT 올레TV·SK브로드밴드에서 채널 퇴출.</t>
        </is>
      </c>
      <c r="G252" s="41" t="inlineStr">
        <is>
          <t>언론 보도</t>
        </is>
      </c>
      <c r="H252" s="40" t="inlineStr">
        <is>
          <t>2022-09-02</t>
        </is>
      </c>
      <c r="I252" s="40" t="n"/>
      <c r="J252" s="43" t="inlineStr">
        <is>
          <t>https://dealsite.co.kr/articles/91527</t>
        </is>
      </c>
      <c r="K252" s="41" t="inlineStr">
        <is>
          <t>post_events_summary</t>
        </is>
      </c>
    </row>
    <row r="253" ht="45" customHeight="1">
      <c r="A253" s="40" t="inlineStr">
        <is>
          <t>C010</t>
        </is>
      </c>
      <c r="B253" s="41" t="inlineStr">
        <is>
          <t>On Game Network Inc.</t>
        </is>
      </c>
      <c r="C253" s="40" t="inlineStr">
        <is>
          <t>발표</t>
        </is>
      </c>
      <c r="D253" s="40" t="inlineStr">
        <is>
          <t>2011-01-06</t>
        </is>
      </c>
      <c r="E253" s="41" t="inlineStr">
        <is>
          <t>기타</t>
        </is>
      </c>
      <c r="F253" s="41" t="inlineStr">
        <is>
          <t>Fed H.10 원/달러: 2010-12-30 1,130.60, 2011-01-06 1,121.00.</t>
        </is>
      </c>
      <c r="G253" s="41" t="inlineStr">
        <is>
          <t>기타</t>
        </is>
      </c>
      <c r="H253" s="40" t="inlineStr">
        <is>
          <t>2011-01-06</t>
        </is>
      </c>
      <c r="I253" s="40" t="n"/>
      <c r="J253" s="43" t="inlineStr">
        <is>
          <t>https://www.federalreserve.gov/releases/h10/hist/dat00_ko.htm</t>
        </is>
      </c>
      <c r="K253" s="41" t="inlineStr">
        <is>
          <t>value_chk_usdmm</t>
        </is>
      </c>
    </row>
    <row r="254" ht="45" customHeight="1">
      <c r="A254" s="40" t="inlineStr">
        <is>
          <t>C011</t>
        </is>
      </c>
      <c r="B254" s="41" t="inlineStr">
        <is>
          <t>Korea Badook Television Inc.</t>
        </is>
      </c>
      <c r="C254" s="40" t="inlineStr">
        <is>
          <t>발표</t>
        </is>
      </c>
      <c r="D254" s="40" t="inlineStr">
        <is>
          <t>2013-08-21</t>
        </is>
      </c>
      <c r="E254" s="41" t="inlineStr">
        <is>
          <t>발표</t>
        </is>
      </c>
      <c r="F254" s="41" t="inlineStr">
        <is>
          <t>CJ E&amp;M 회사합병결정: 씨제이이앤엠㈜이 ㈜오리온시네마네트워크·㈜온게임네트워크·㈜바둑텔레비전·케이엠티브이㈜·㈜인터내셔널미디어지니어스를 흡수합병(소규모합병), 합병목적 '5개 방송 자회사들을 통합하여 비용 절감 및 관리조직 일원화 등 경영 효율성을 증대하기 위함', 합병비율 OCN 0.6514056·온게임 0.1673360·바둑TV 0.2699598, 합병신주 798,758주+자기주식 377,618주, 합병기일 2013-12-01, 매수청구가 OCN 24,330·온게임 6,250·바둑TV 10,083원.</t>
        </is>
      </c>
      <c r="G254" s="41" t="inlineStr">
        <is>
          <t>DART 기타공시</t>
        </is>
      </c>
      <c r="H254" s="40" t="inlineStr">
        <is>
          <t>2013-08-21</t>
        </is>
      </c>
      <c r="I254" s="40" t="inlineStr">
        <is>
          <t>20130821900265</t>
        </is>
      </c>
      <c r="J254" s="43" t="inlineStr">
        <is>
          <t>https://dart.fss.or.kr/dsaf001/main.do?rcpNo=20130821900265</t>
        </is>
      </c>
      <c r="K254" s="41" t="inlineStr">
        <is>
          <t>announce_date_chk,purpose_quote,status_chk</t>
        </is>
      </c>
    </row>
    <row r="255" ht="45" customHeight="1">
      <c r="A255" s="40" t="inlineStr">
        <is>
          <t>C011</t>
        </is>
      </c>
      <c r="B255" s="41" t="inlineStr">
        <is>
          <t>Korea Badook Television Inc.</t>
        </is>
      </c>
      <c r="C255" s="40" t="inlineStr">
        <is>
          <t>발표</t>
        </is>
      </c>
      <c r="D255" s="40" t="inlineStr">
        <is>
          <t>2013-09-04</t>
        </is>
      </c>
      <c r="E255" s="41" t="inlineStr">
        <is>
          <t>발표</t>
        </is>
      </c>
      <c r="F255" s="41" t="inlineStr">
        <is>
          <t>CJ E&amp;M 회사합병결정 정정: 정정사유 '피합병회사 (주)오리온시네마네트워크의 합병비율 변경' — OCN 0.6514056→0.6485944, 합병신주 798,758→795,565주, 총 교부주식 1,176,376→1,173,183주, OCN 매수청구가 24,330→24,225원(2013-09-04 변경이사회).</t>
        </is>
      </c>
      <c r="G255" s="41" t="inlineStr">
        <is>
          <t>DART 기타공시</t>
        </is>
      </c>
      <c r="H255" s="40" t="inlineStr">
        <is>
          <t>2013-09-04</t>
        </is>
      </c>
      <c r="I255" s="40" t="inlineStr">
        <is>
          <t>20130904900112</t>
        </is>
      </c>
      <c r="J255" s="43" t="inlineStr">
        <is>
          <t>https://dart.fss.or.kr/dsaf001/main.do?rcpNo=20130904900112</t>
        </is>
      </c>
      <c r="K255" s="41" t="inlineStr">
        <is>
          <t>value_chk_local,chk_note,notes</t>
        </is>
      </c>
    </row>
    <row r="256" ht="45" customHeight="1">
      <c r="A256" s="40" t="inlineStr">
        <is>
          <t>C011</t>
        </is>
      </c>
      <c r="B256" s="41" t="inlineStr">
        <is>
          <t>Korea Badook Television Inc.</t>
        </is>
      </c>
      <c r="C256" s="40" t="inlineStr">
        <is>
          <t>발표</t>
        </is>
      </c>
      <c r="D256" s="40" t="inlineStr">
        <is>
          <t>2013-09-12</t>
        </is>
      </c>
      <c r="E256" s="41" t="inlineStr">
        <is>
          <t>발표</t>
        </is>
      </c>
      <c r="F256" s="41" t="inlineStr">
        <is>
          <t>CJ E&amp;M 주요사항보고서(합병결정) 최종 정정: 합병가액 CJ E&amp;M 37,350원(기준주가, 2013-08-20 종가; 1개월 가중평균 38,965·1주일 38,686원), OCN 24,225(자산가치 18,549·수익가치 28,009), 온게임 6,250, 바둑TV 10,083(자산가치 4,672·수익가치 13,691); CJ E&amp;M 발행주식총수 37,936,524주; 최대주주 지분율 CJ E&amp;M 40.19%(CJ㈜)·OCN 90.27%·온게임 86.73%·바둑TV 66.21%; 합병 배경 '5개 PP(방송채널사용사업) 자회사들을 하나로 통합하여 비용 절감 및 관리조직 일원화 등 운영의 효율화를 도모하고, MPP(복수방송채널사용사업자)로서 합병회사의 브랜드 아이덴티티를 강화'.</t>
        </is>
      </c>
      <c r="G256" s="41" t="inlineStr">
        <is>
          <t>DART 주요사항보고서</t>
        </is>
      </c>
      <c r="H256" s="40" t="inlineStr">
        <is>
          <t>2013-09-12</t>
        </is>
      </c>
      <c r="I256" s="40" t="inlineStr">
        <is>
          <t>20130912000216</t>
        </is>
      </c>
      <c r="J256" s="43" t="inlineStr">
        <is>
          <t>https://dart.fss.or.kr/dsaf001/main.do?rcpNo=20130912000216</t>
        </is>
      </c>
      <c r="K256" s="41" t="inlineStr">
        <is>
          <t>value_chk_local,acq_mktcap,purpose_quote,size_basis</t>
        </is>
      </c>
    </row>
    <row r="257" ht="45" customHeight="1">
      <c r="A257" s="40" t="inlineStr">
        <is>
          <t>C011</t>
        </is>
      </c>
      <c r="B257" s="41" t="inlineStr">
        <is>
          <t>Korea Badook Television Inc.</t>
        </is>
      </c>
      <c r="C257" s="40" t="inlineStr">
        <is>
          <t>인수 후</t>
        </is>
      </c>
      <c r="D257" s="40" t="inlineStr">
        <is>
          <t>2013-12-06</t>
        </is>
      </c>
      <c r="E257" s="41" t="inlineStr">
        <is>
          <t>완료</t>
        </is>
      </c>
      <c r="F257" s="41" t="inlineStr">
        <is>
          <t>CJ E&amp;M 증권발행실적보고서(합병): 합병기일 2013-12-01; OCN 주주는 CJ E&amp;M 외 ㈜중앙일보사 1,135,721주(9.73%)뿐; 합병 전 CJ E&amp;M 보유 OCN 10,531,444주(90.27%)·온게임 2,967,808주(86.73%)·바둑TV 2,406,834주(66.21%)·KMTV·IMG 100%; 주식매수청구 (주)바둑텔레비전 (재)한국기원 외 5명 419,875주(10,083원), (주)온게임네트워크 (주)엠게임 28,000주(6,250원), 매수일 2013-11-29; 합병 전 CJ E&amp;M 별도(2013-06-30) 자본총계 1,158,967,956천원·부채와자본총계 1,777,340,322천원.</t>
        </is>
      </c>
      <c r="G257" s="41" t="inlineStr">
        <is>
          <t>DART 기타공시</t>
        </is>
      </c>
      <c r="H257" s="40" t="inlineStr">
        <is>
          <t>2013-12-06</t>
        </is>
      </c>
      <c r="I257" s="40" t="inlineStr">
        <is>
          <t>20131206000312</t>
        </is>
      </c>
      <c r="J257" s="43" t="inlineStr">
        <is>
          <t>https://dart.fss.or.kr/dsaf001/main.do?rcpNo=20131206000312</t>
        </is>
      </c>
      <c r="K257" s="41" t="inlineStr">
        <is>
          <t>status_chk,value_chk_local,notes,post_events_summary</t>
        </is>
      </c>
    </row>
    <row r="258" ht="45" customHeight="1">
      <c r="A258" s="40" t="inlineStr">
        <is>
          <t>C011</t>
        </is>
      </c>
      <c r="B258" s="41" t="inlineStr">
        <is>
          <t>Korea Badook Television Inc.</t>
        </is>
      </c>
      <c r="C258" s="40" t="inlineStr">
        <is>
          <t>인수 후</t>
        </is>
      </c>
      <c r="D258" s="40" t="inlineStr">
        <is>
          <t>2013-12-31</t>
        </is>
      </c>
      <c r="E258" s="41" t="inlineStr">
        <is>
          <t>합병</t>
        </is>
      </c>
      <c r="F258" s="41" t="inlineStr">
        <is>
          <t>CJ E&amp;M 2013 연결감사보고서 주석 35: 교부 총 주식 999,526주(신주 795,565주+자기주식 203,961주), '최상위 지배기업인 CJ(주)의 동일 지배하에 있는 종속기업 간 합병으로 … 장부가액으로 인식'; 피합병법인 요약 재무(2013-12-01) OCN 매출 224,097,517·순이익 11,894,111천원, 바둑TV 매출 17,028,805·순이익 2,314,421천원.</t>
        </is>
      </c>
      <c r="G258" s="41" t="inlineStr">
        <is>
          <t>DART 감사보고서</t>
        </is>
      </c>
      <c r="H258" s="40" t="inlineStr">
        <is>
          <t>2014-03-31</t>
        </is>
      </c>
      <c r="I258" s="40" t="inlineStr">
        <is>
          <t>20140331003132</t>
        </is>
      </c>
      <c r="J258" s="43" t="inlineStr">
        <is>
          <t>https://dart.fss.or.kr/dsaf001/main.do?rcpNo=20140331003132</t>
        </is>
      </c>
      <c r="K258" s="41" t="inlineStr">
        <is>
          <t>status_chk,impairment,value_chk_local</t>
        </is>
      </c>
    </row>
    <row r="259" ht="45" customHeight="1">
      <c r="A259" s="40" t="inlineStr">
        <is>
          <t>C011</t>
        </is>
      </c>
      <c r="B259" s="41" t="inlineStr">
        <is>
          <t>Korea Badook Television Inc.</t>
        </is>
      </c>
      <c r="C259" s="40" t="inlineStr">
        <is>
          <t>인수 후</t>
        </is>
      </c>
      <c r="D259" s="40" t="inlineStr">
        <is>
          <t>2014-12-31</t>
        </is>
      </c>
      <c r="E259" s="41" t="inlineStr">
        <is>
          <t>실적</t>
        </is>
      </c>
      <c r="F259" s="41" t="inlineStr">
        <is>
          <t>CJ E&amp;M 2014 사업보고서 '합병등 전후의 재무사항 비교표'(2013-12 합병): OCN 매출 예측 271,812·293,483 / 실적 242,595·224,274백만원, 영업이익 예측 45,918·58,767 / 실적 23,250·34,944; 온게임 매출 실적 21,925·30,916, 영업이익 3,196·8,620; 바둑TV 매출 예측 19,963·21,083 / 실적 18,280·18,049, 영업이익 예측 4,094·5,004 / 실적 3,464·5,102; 설명 '방송 광고시장의 업황 부진으로 인해 매출 괴리율 … 킬러 콘텐츠 확보 및 제작역량 강화를 위해 제작투자를 계획대로 진행함에 따라 예측치와의 큰 괴리율'.</t>
        </is>
      </c>
      <c r="G259" s="41" t="inlineStr">
        <is>
          <t>DART 사업보고서</t>
        </is>
      </c>
      <c r="H259" s="40" t="inlineStr">
        <is>
          <t>2015-03-31</t>
        </is>
      </c>
      <c r="I259" s="40" t="inlineStr">
        <is>
          <t>20150331004213</t>
        </is>
      </c>
      <c r="J259" s="43" t="inlineStr">
        <is>
          <t>https://dart.fss.or.kr/dsaf001/main.do?rcpNo=20150331004213</t>
        </is>
      </c>
      <c r="K259" s="41" t="inlineStr">
        <is>
          <t>target_rev_post,target_op_post,earnings_call_note</t>
        </is>
      </c>
    </row>
    <row r="260" ht="45" customHeight="1">
      <c r="A260" s="40" t="inlineStr">
        <is>
          <t>C011</t>
        </is>
      </c>
      <c r="B260" s="41" t="inlineStr">
        <is>
          <t>Korea Badook Television Inc.</t>
        </is>
      </c>
      <c r="C260" s="40" t="inlineStr">
        <is>
          <t>인수 전</t>
        </is>
      </c>
      <c r="D260" s="40" t="inlineStr">
        <is>
          <t>2012-12-31</t>
        </is>
      </c>
      <c r="E260" s="41" t="inlineStr">
        <is>
          <t>기타</t>
        </is>
      </c>
      <c r="F260" s="41" t="inlineStr">
        <is>
          <t>CJ E&amp;M 2012 사업보고서: 사업부문별 요약 연결재무현황 방송 764,151·게임 212,084·영화 218,960·음악/공연/온라인 199,390백만원(합계 1,394,585), 영업이익 방송 44,554·합계 38,947; 연결 자산총계 2012-12-31 2,090,977,463,021원.</t>
        </is>
      </c>
      <c r="G260" s="41" t="inlineStr">
        <is>
          <t>DART 사업보고서</t>
        </is>
      </c>
      <c r="H260" s="40" t="inlineStr">
        <is>
          <t>2013-04-01</t>
        </is>
      </c>
      <c r="I260" s="40" t="inlineStr">
        <is>
          <t>20130401001853</t>
        </is>
      </c>
      <c r="J260" s="43" t="inlineStr">
        <is>
          <t>https://dart.fss.or.kr/dsaf001/main.do?rcpNo=20130401001853</t>
        </is>
      </c>
      <c r="K260" s="41" t="inlineStr">
        <is>
          <t>acquirer_core,apex_total_assets</t>
        </is>
      </c>
    </row>
    <row r="261" ht="45" customHeight="1">
      <c r="A261" s="40" t="inlineStr">
        <is>
          <t>C011</t>
        </is>
      </c>
      <c r="B261" s="41" t="inlineStr">
        <is>
          <t>Korea Badook Television Inc.</t>
        </is>
      </c>
      <c r="C261" s="40" t="inlineStr">
        <is>
          <t>발표</t>
        </is>
      </c>
      <c r="D261" s="40" t="inlineStr">
        <is>
          <t>2013-08-21</t>
        </is>
      </c>
      <c r="E261" s="41" t="inlineStr">
        <is>
          <t>기타</t>
        </is>
      </c>
      <c r="F261" s="41" t="inlineStr">
        <is>
          <t>Fed H.10 원/달러: 2013-08-21 1,116.86, 2013-11-29 1,057.76, 2013-12-02 1,058.00.</t>
        </is>
      </c>
      <c r="G261" s="41" t="inlineStr">
        <is>
          <t>기타</t>
        </is>
      </c>
      <c r="H261" s="40" t="inlineStr">
        <is>
          <t>2013-08-21</t>
        </is>
      </c>
      <c r="I261" s="40" t="n"/>
      <c r="J261" s="43" t="inlineStr">
        <is>
          <t>https://www.federalreserve.gov/releases/h10/hist/dat00_ko.htm</t>
        </is>
      </c>
      <c r="K261" s="41" t="inlineStr">
        <is>
          <t>value_chk_usdmm</t>
        </is>
      </c>
    </row>
    <row r="262" ht="45" customHeight="1">
      <c r="A262" s="40" t="inlineStr">
        <is>
          <t>C011</t>
        </is>
      </c>
      <c r="B262" s="41" t="inlineStr">
        <is>
          <t>Korea Badook Television Inc.</t>
        </is>
      </c>
      <c r="C262" s="40" t="inlineStr">
        <is>
          <t>발표</t>
        </is>
      </c>
      <c r="D262" s="40" t="inlineStr">
        <is>
          <t>2013-09-04</t>
        </is>
      </c>
      <c r="E262" s="41" t="inlineStr">
        <is>
          <t>발표</t>
        </is>
      </c>
      <c r="F262" s="41" t="inlineStr">
        <is>
          <t>CJ E&amp;M 주요사항보고서(합병결정) 정정(2013-09-04): 비지배 주식 × 매수청구가 표 — ㈜바둑텔레비전 1,228,166주 × 10,083원 = 12,383,597,778원(OCN 1,135,721주 × 24,330원, 온게임 454,000주 × 6,250원); OCN 합병가액 수정 사유 '주식회사 오리온시네마네트워크 매출 추정 가정의 변경에 따른 수정'.</t>
        </is>
      </c>
      <c r="G262" s="41" t="inlineStr">
        <is>
          <t>DART 주요사항보고서</t>
        </is>
      </c>
      <c r="H262" s="40" t="inlineStr">
        <is>
          <t>2013-09-04</t>
        </is>
      </c>
      <c r="I262" s="40" t="inlineStr">
        <is>
          <t>20130904000082</t>
        </is>
      </c>
      <c r="J262" s="43" t="inlineStr">
        <is>
          <t>https://dart.fss.or.kr/dsaf001/main.do?rcpNo=20130904000082</t>
        </is>
      </c>
      <c r="K262" s="41" t="inlineStr">
        <is>
          <t>value_chk_local,size_basis</t>
        </is>
      </c>
    </row>
    <row r="263" ht="45" customHeight="1">
      <c r="A263" s="40" t="inlineStr">
        <is>
          <t>C011</t>
        </is>
      </c>
      <c r="B263" s="41" t="inlineStr">
        <is>
          <t>Korea Badook Television Inc.</t>
        </is>
      </c>
      <c r="C263" s="40" t="inlineStr">
        <is>
          <t>인수 전</t>
        </is>
      </c>
      <c r="D263" s="40" t="inlineStr">
        <is>
          <t>2012-12-31</t>
        </is>
      </c>
      <c r="E263" s="41" t="inlineStr">
        <is>
          <t>실적</t>
        </is>
      </c>
      <c r="F263" s="41" t="inlineStr">
        <is>
          <t>바둑텔레비전 2012 사업보고서: 요약재무 매출 제19기(2012) 19,184·제18기 17,557·제17기 16,571·제16기 15,308백만원, 영업이익 3,929·2,122·2,396·3,067, 자산총계 19,813, 자본총계 16,983.8백만원; 연혁 1994.12 창립, 2000.06 '최대주주가 (재)한국기원에서 (주)온미디어로 변경', 2010.08 씨제이 기업집단 편입; 주주 씨제이이앤엠 2,406,834주(66.21%)·(재)한국기원 356,255주(9.80%)·소액주주 236명 559,246주(15.39%), 발행주식 3,635,000주.</t>
        </is>
      </c>
      <c r="G263" s="41" t="inlineStr">
        <is>
          <t>DART 사업보고서</t>
        </is>
      </c>
      <c r="H263" s="40" t="inlineStr">
        <is>
          <t>2013-04-01</t>
        </is>
      </c>
      <c r="I263" s="40" t="inlineStr">
        <is>
          <t>20130401002237</t>
        </is>
      </c>
      <c r="J263" s="43" t="inlineStr">
        <is>
          <t>https://dart.fss.or.kr/dsaf001/main.do?rcpNo=20130401002237</t>
        </is>
      </c>
      <c r="K263" s="41" t="inlineStr">
        <is>
          <t>target_rev_pre,target_op_pre,pre_events_summary,chk_note,notes</t>
        </is>
      </c>
    </row>
    <row r="264" ht="45" customHeight="1">
      <c r="A264" s="40" t="inlineStr">
        <is>
          <t>C011</t>
        </is>
      </c>
      <c r="B264" s="41" t="inlineStr">
        <is>
          <t>Korea Badook Television Inc.</t>
        </is>
      </c>
      <c r="C264" s="40" t="inlineStr">
        <is>
          <t>인수 전</t>
        </is>
      </c>
      <c r="D264" s="40" t="inlineStr">
        <is>
          <t>2011-12-31</t>
        </is>
      </c>
      <c r="E264" s="41" t="inlineStr">
        <is>
          <t>추가취득</t>
        </is>
      </c>
      <c r="F264" s="41" t="inlineStr">
        <is>
          <t>CJ E&amp;M 2011 연결감사보고서 주석 41(전기 2010): ㈜바둑텔레비전 지분율 64.84%→66.21%, 취득대가 225,000천원, 비지배지분감소액 247,167천원.</t>
        </is>
      </c>
      <c r="G264" s="41" t="inlineStr">
        <is>
          <t>DART 감사보고서</t>
        </is>
      </c>
      <c r="H264" s="40" t="inlineStr">
        <is>
          <t>2012-03-30</t>
        </is>
      </c>
      <c r="I264" s="40" t="inlineStr">
        <is>
          <t>20120330002738</t>
        </is>
      </c>
      <c r="J264" s="43" t="inlineStr">
        <is>
          <t>https://dart.fss.or.kr/dsaf001/main.do?rcpNo=20120330002738</t>
        </is>
      </c>
      <c r="K264" s="41" t="inlineStr">
        <is>
          <t>notes,pre_events_summary</t>
        </is>
      </c>
    </row>
    <row r="265" ht="45" customHeight="1">
      <c r="A265" s="40" t="inlineStr">
        <is>
          <t>C011</t>
        </is>
      </c>
      <c r="B265" s="41" t="inlineStr">
        <is>
          <t>Korea Badook Television Inc.</t>
        </is>
      </c>
      <c r="C265" s="40" t="inlineStr">
        <is>
          <t>인수 전</t>
        </is>
      </c>
      <c r="D265" s="40" t="inlineStr">
        <is>
          <t>2010-11-08</t>
        </is>
      </c>
      <c r="E265" s="41" t="inlineStr">
        <is>
          <t>추가취득</t>
        </is>
      </c>
      <c r="F265" s="41" t="inlineStr">
        <is>
          <t>바둑텔레비전 '최대주주 등의 주식보유 변동'(기업집단 씨제이): 2010-11-04 (주)온미디어 2,356,834주(64.84%) +50,000주 → 2,406,834주(66.21%), 금액 225,000,000원, 단가 4,500원; (주)한국기원 356,255주(9.80%), 기타 871,911주(23.99%).</t>
        </is>
      </c>
      <c r="G265" s="41" t="inlineStr">
        <is>
          <t>DART 기타공시</t>
        </is>
      </c>
      <c r="H265" s="40" t="inlineStr">
        <is>
          <t>2010-11-08</t>
        </is>
      </c>
      <c r="I265" s="40" t="inlineStr">
        <is>
          <t>20101108000300</t>
        </is>
      </c>
      <c r="J265" s="43" t="inlineStr">
        <is>
          <t>https://dart.fss.or.kr/dsaf001/main.do?rcpNo=20101108000300</t>
        </is>
      </c>
      <c r="K265" s="41" t="inlineStr">
        <is>
          <t>pre_events_summary,notes</t>
        </is>
      </c>
    </row>
    <row r="266" ht="45" customHeight="1">
      <c r="A266" s="40" t="inlineStr">
        <is>
          <t>C011</t>
        </is>
      </c>
      <c r="B266" s="41" t="inlineStr">
        <is>
          <t>Korea Badook Television Inc.</t>
        </is>
      </c>
      <c r="C266" s="40" t="inlineStr">
        <is>
          <t>인수 후</t>
        </is>
      </c>
      <c r="D266" s="40" t="inlineStr">
        <is>
          <t>2016-01-01</t>
        </is>
      </c>
      <c r="E266" s="41" t="inlineStr">
        <is>
          <t>매각</t>
        </is>
      </c>
      <c r="F266" s="41" t="inlineStr">
        <is>
          <t>세계일보(2016-03-10): '한국기원이 CJ E&amp;M 방송사업부문으로부터 채널을 인수해 2016년 1월 1일부터 한국기원 산하의 바둑 전문 채널로 운영되고 있다'; 바둑TV는 '1999년 8월 온미디어(현 CJ E&amp;M 방송사업부문)에 인수'.</t>
        </is>
      </c>
      <c r="G266" s="41" t="inlineStr">
        <is>
          <t>언론 보도</t>
        </is>
      </c>
      <c r="H266" s="40" t="inlineStr">
        <is>
          <t>2016-03-10</t>
        </is>
      </c>
      <c r="I266" s="40" t="n"/>
      <c r="J266" s="43" t="inlineStr">
        <is>
          <t>https://www.segye.com/newsView/20160310002212</t>
        </is>
      </c>
      <c r="K266" s="41" t="inlineStr">
        <is>
          <t>post_events_summary,notes</t>
        </is>
      </c>
    </row>
    <row r="267" ht="45" customHeight="1">
      <c r="A267" s="40" t="inlineStr">
        <is>
          <t>C011</t>
        </is>
      </c>
      <c r="B267" s="41" t="inlineStr">
        <is>
          <t>Korea Badook Television Inc.</t>
        </is>
      </c>
      <c r="C267" s="40" t="inlineStr">
        <is>
          <t>인수 후</t>
        </is>
      </c>
      <c r="D267" s="40" t="inlineStr">
        <is>
          <t>2016-12-31</t>
        </is>
      </c>
      <c r="E267" s="41" t="inlineStr">
        <is>
          <t>사업철수</t>
        </is>
      </c>
      <c r="F267" s="41" t="inlineStr">
        <is>
          <t>CJ E&amp;M 사업보고서 채널 목록: 2015 사업보고서(20160330003711)에는 'Tooniverse … | 바둑TV | 바둑 및 보조적 데이터방송'이 있으나 2016 사업보고서에는 Tooniverse 다음에 바둑TV 없이 SUPER ACTION·OCN 등만 기재.</t>
        </is>
      </c>
      <c r="G267" s="41" t="inlineStr">
        <is>
          <t>DART 사업보고서</t>
        </is>
      </c>
      <c r="H267" s="40" t="inlineStr">
        <is>
          <t>2017-03-31</t>
        </is>
      </c>
      <c r="I267" s="40" t="inlineStr">
        <is>
          <t>20170331004920</t>
        </is>
      </c>
      <c r="J267" s="43" t="inlineStr">
        <is>
          <t>https://dart.fss.or.kr/dsaf001/main.do?rcpNo=20170331004920</t>
        </is>
      </c>
      <c r="K267" s="41" t="inlineStr">
        <is>
          <t>post_events_summary</t>
        </is>
      </c>
    </row>
    <row r="268" ht="45" customHeight="1">
      <c r="A268" s="40" t="inlineStr">
        <is>
          <t>C012</t>
        </is>
      </c>
      <c r="B268" s="41" t="inlineStr">
        <is>
          <t>Orion Cinema Network Co., Ltd.</t>
        </is>
      </c>
      <c r="C268" s="40" t="inlineStr">
        <is>
          <t>발표</t>
        </is>
      </c>
      <c r="D268" s="40" t="inlineStr">
        <is>
          <t>2013-08-21</t>
        </is>
      </c>
      <c r="E268" s="41" t="inlineStr">
        <is>
          <t>발표</t>
        </is>
      </c>
      <c r="F268" s="41" t="inlineStr">
        <is>
          <t>CJ E&amp;M 회사합병결정: 씨제이이앤엠㈜이 ㈜오리온시네마네트워크·㈜온게임네트워크·㈜바둑텔레비전·케이엠티브이㈜·㈜인터내셔널미디어지니어스를 흡수합병(소규모합병), 합병목적 '5개 방송 자회사들을 통합하여 비용 절감 및 관리조직 일원화 등 경영 효율성을 증대하기 위함', 합병비율 OCN 0.6514056·온게임 0.1673360·바둑TV 0.2699598, 합병신주 798,758주+자기주식 377,618주, 합병기일 2013-12-01, 매수청구가 OCN 24,330·온게임 6,250·바둑TV 10,083원.</t>
        </is>
      </c>
      <c r="G268" s="41" t="inlineStr">
        <is>
          <t>DART 기타공시</t>
        </is>
      </c>
      <c r="H268" s="40" t="inlineStr">
        <is>
          <t>2013-08-21</t>
        </is>
      </c>
      <c r="I268" s="40" t="inlineStr">
        <is>
          <t>20130821900265</t>
        </is>
      </c>
      <c r="J268" s="43" t="inlineStr">
        <is>
          <t>https://dart.fss.or.kr/dsaf001/main.do?rcpNo=20130821900265</t>
        </is>
      </c>
      <c r="K268" s="41" t="inlineStr">
        <is>
          <t>announce_date_chk,purpose_quote,status_chk</t>
        </is>
      </c>
    </row>
    <row r="269" ht="45" customHeight="1">
      <c r="A269" s="40" t="inlineStr">
        <is>
          <t>C012</t>
        </is>
      </c>
      <c r="B269" s="41" t="inlineStr">
        <is>
          <t>Orion Cinema Network Co., Ltd.</t>
        </is>
      </c>
      <c r="C269" s="40" t="inlineStr">
        <is>
          <t>발표</t>
        </is>
      </c>
      <c r="D269" s="40" t="inlineStr">
        <is>
          <t>2013-09-04</t>
        </is>
      </c>
      <c r="E269" s="41" t="inlineStr">
        <is>
          <t>발표</t>
        </is>
      </c>
      <c r="F269" s="41" t="inlineStr">
        <is>
          <t>CJ E&amp;M 회사합병결정 정정: 정정사유 '피합병회사 (주)오리온시네마네트워크의 합병비율 변경' — OCN 0.6514056→0.6485944, 합병신주 798,758→795,565주, 총 교부주식 1,176,376→1,173,183주, OCN 매수청구가 24,330→24,225원(2013-09-04 변경이사회).</t>
        </is>
      </c>
      <c r="G269" s="41" t="inlineStr">
        <is>
          <t>DART 기타공시</t>
        </is>
      </c>
      <c r="H269" s="40" t="inlineStr">
        <is>
          <t>2013-09-04</t>
        </is>
      </c>
      <c r="I269" s="40" t="inlineStr">
        <is>
          <t>20130904900112</t>
        </is>
      </c>
      <c r="J269" s="43" t="inlineStr">
        <is>
          <t>https://dart.fss.or.kr/dsaf001/main.do?rcpNo=20130904900112</t>
        </is>
      </c>
      <c r="K269" s="41" t="inlineStr">
        <is>
          <t>value_chk_local,chk_note,notes</t>
        </is>
      </c>
    </row>
    <row r="270" ht="45" customHeight="1">
      <c r="A270" s="40" t="inlineStr">
        <is>
          <t>C012</t>
        </is>
      </c>
      <c r="B270" s="41" t="inlineStr">
        <is>
          <t>Orion Cinema Network Co., Ltd.</t>
        </is>
      </c>
      <c r="C270" s="40" t="inlineStr">
        <is>
          <t>발표</t>
        </is>
      </c>
      <c r="D270" s="40" t="inlineStr">
        <is>
          <t>2013-09-12</t>
        </is>
      </c>
      <c r="E270" s="41" t="inlineStr">
        <is>
          <t>발표</t>
        </is>
      </c>
      <c r="F270" s="41" t="inlineStr">
        <is>
          <t>CJ E&amp;M 주요사항보고서(합병결정) 최종 정정: 합병가액 CJ E&amp;M 37,350원(기준주가, 2013-08-20 종가; 1개월 가중평균 38,965·1주일 38,686원), OCN 24,225(자산가치 18,549·수익가치 28,009), 온게임 6,250, 바둑TV 10,083(자산가치 4,672·수익가치 13,691); CJ E&amp;M 발행주식총수 37,936,524주; 최대주주 지분율 CJ E&amp;M 40.19%(CJ㈜)·OCN 90.27%·온게임 86.73%·바둑TV 66.21%; 합병 배경 '5개 PP(방송채널사용사업) 자회사들을 하나로 통합하여 비용 절감 및 관리조직 일원화 등 운영의 효율화를 도모하고, MPP(복수방송채널사용사업자)로서 합병회사의 브랜드 아이덴티티를 강화'.</t>
        </is>
      </c>
      <c r="G270" s="41" t="inlineStr">
        <is>
          <t>DART 주요사항보고서</t>
        </is>
      </c>
      <c r="H270" s="40" t="inlineStr">
        <is>
          <t>2013-09-12</t>
        </is>
      </c>
      <c r="I270" s="40" t="inlineStr">
        <is>
          <t>20130912000216</t>
        </is>
      </c>
      <c r="J270" s="43" t="inlineStr">
        <is>
          <t>https://dart.fss.or.kr/dsaf001/main.do?rcpNo=20130912000216</t>
        </is>
      </c>
      <c r="K270" s="41" t="inlineStr">
        <is>
          <t>value_chk_local,acq_mktcap,purpose_quote,size_basis</t>
        </is>
      </c>
    </row>
    <row r="271" ht="45" customHeight="1">
      <c r="A271" s="40" t="inlineStr">
        <is>
          <t>C012</t>
        </is>
      </c>
      <c r="B271" s="41" t="inlineStr">
        <is>
          <t>Orion Cinema Network Co., Ltd.</t>
        </is>
      </c>
      <c r="C271" s="40" t="inlineStr">
        <is>
          <t>인수 후</t>
        </is>
      </c>
      <c r="D271" s="40" t="inlineStr">
        <is>
          <t>2013-12-06</t>
        </is>
      </c>
      <c r="E271" s="41" t="inlineStr">
        <is>
          <t>완료</t>
        </is>
      </c>
      <c r="F271" s="41" t="inlineStr">
        <is>
          <t>CJ E&amp;M 증권발행실적보고서(합병): 합병기일 2013-12-01; OCN 주주는 CJ E&amp;M 외 ㈜중앙일보사 1,135,721주(9.73%)뿐; 합병 전 CJ E&amp;M 보유 OCN 10,531,444주(90.27%)·온게임 2,967,808주(86.73%)·바둑TV 2,406,834주(66.21%)·KMTV·IMG 100%; 주식매수청구 (주)바둑텔레비전 (재)한국기원 외 5명 419,875주(10,083원), (주)온게임네트워크 (주)엠게임 28,000주(6,250원), 매수일 2013-11-29; 합병 전 CJ E&amp;M 별도(2013-06-30) 자본총계 1,158,967,956천원·부채와자본총계 1,777,340,322천원.</t>
        </is>
      </c>
      <c r="G271" s="41" t="inlineStr">
        <is>
          <t>DART 기타공시</t>
        </is>
      </c>
      <c r="H271" s="40" t="inlineStr">
        <is>
          <t>2013-12-06</t>
        </is>
      </c>
      <c r="I271" s="40" t="inlineStr">
        <is>
          <t>20131206000312</t>
        </is>
      </c>
      <c r="J271" s="43" t="inlineStr">
        <is>
          <t>https://dart.fss.or.kr/dsaf001/main.do?rcpNo=20131206000312</t>
        </is>
      </c>
      <c r="K271" s="41" t="inlineStr">
        <is>
          <t>status_chk,value_chk_local,notes,post_events_summary</t>
        </is>
      </c>
    </row>
    <row r="272" ht="45" customHeight="1">
      <c r="A272" s="40" t="inlineStr">
        <is>
          <t>C012</t>
        </is>
      </c>
      <c r="B272" s="41" t="inlineStr">
        <is>
          <t>Orion Cinema Network Co., Ltd.</t>
        </is>
      </c>
      <c r="C272" s="40" t="inlineStr">
        <is>
          <t>인수 후</t>
        </is>
      </c>
      <c r="D272" s="40" t="inlineStr">
        <is>
          <t>2013-12-31</t>
        </is>
      </c>
      <c r="E272" s="41" t="inlineStr">
        <is>
          <t>합병</t>
        </is>
      </c>
      <c r="F272" s="41" t="inlineStr">
        <is>
          <t>CJ E&amp;M 2013 연결감사보고서 주석 35: 교부 총 주식 999,526주(신주 795,565주+자기주식 203,961주), '최상위 지배기업인 CJ(주)의 동일 지배하에 있는 종속기업 간 합병으로 … 장부가액으로 인식'; 피합병법인 요약 재무(2013-12-01) OCN 매출 224,097,517·순이익 11,894,111천원, 바둑TV 매출 17,028,805·순이익 2,314,421천원.</t>
        </is>
      </c>
      <c r="G272" s="41" t="inlineStr">
        <is>
          <t>DART 감사보고서</t>
        </is>
      </c>
      <c r="H272" s="40" t="inlineStr">
        <is>
          <t>2014-03-31</t>
        </is>
      </c>
      <c r="I272" s="40" t="inlineStr">
        <is>
          <t>20140331003132</t>
        </is>
      </c>
      <c r="J272" s="43" t="inlineStr">
        <is>
          <t>https://dart.fss.or.kr/dsaf001/main.do?rcpNo=20140331003132</t>
        </is>
      </c>
      <c r="K272" s="41" t="inlineStr">
        <is>
          <t>status_chk,impairment,value_chk_local</t>
        </is>
      </c>
    </row>
    <row r="273" ht="45" customHeight="1">
      <c r="A273" s="40" t="inlineStr">
        <is>
          <t>C012</t>
        </is>
      </c>
      <c r="B273" s="41" t="inlineStr">
        <is>
          <t>Orion Cinema Network Co., Ltd.</t>
        </is>
      </c>
      <c r="C273" s="40" t="inlineStr">
        <is>
          <t>인수 후</t>
        </is>
      </c>
      <c r="D273" s="40" t="inlineStr">
        <is>
          <t>2014-12-31</t>
        </is>
      </c>
      <c r="E273" s="41" t="inlineStr">
        <is>
          <t>실적</t>
        </is>
      </c>
      <c r="F273" s="41" t="inlineStr">
        <is>
          <t>CJ E&amp;M 2014 사업보고서 '합병등 전후의 재무사항 비교표'(2013-12 합병): OCN 매출 예측 271,812·293,483 / 실적 242,595·224,274백만원, 영업이익 예측 45,918·58,767 / 실적 23,250·34,944; 온게임 매출 실적 21,925·30,916, 영업이익 3,196·8,620; 바둑TV 매출 예측 19,963·21,083 / 실적 18,280·18,049, 영업이익 예측 4,094·5,004 / 실적 3,464·5,102; 설명 '방송 광고시장의 업황 부진으로 인해 매출 괴리율 … 킬러 콘텐츠 확보 및 제작역량 강화를 위해 제작투자를 계획대로 진행함에 따라 예측치와의 큰 괴리율'.</t>
        </is>
      </c>
      <c r="G273" s="41" t="inlineStr">
        <is>
          <t>DART 사업보고서</t>
        </is>
      </c>
      <c r="H273" s="40" t="inlineStr">
        <is>
          <t>2015-03-31</t>
        </is>
      </c>
      <c r="I273" s="40" t="inlineStr">
        <is>
          <t>20150331004213</t>
        </is>
      </c>
      <c r="J273" s="43" t="inlineStr">
        <is>
          <t>https://dart.fss.or.kr/dsaf001/main.do?rcpNo=20150331004213</t>
        </is>
      </c>
      <c r="K273" s="41" t="inlineStr">
        <is>
          <t>target_rev_post,target_op_post,earnings_call_note</t>
        </is>
      </c>
    </row>
    <row r="274" ht="45" customHeight="1">
      <c r="A274" s="40" t="inlineStr">
        <is>
          <t>C012</t>
        </is>
      </c>
      <c r="B274" s="41" t="inlineStr">
        <is>
          <t>Orion Cinema Network Co., Ltd.</t>
        </is>
      </c>
      <c r="C274" s="40" t="inlineStr">
        <is>
          <t>인수 전</t>
        </is>
      </c>
      <c r="D274" s="40" t="inlineStr">
        <is>
          <t>2012-12-31</t>
        </is>
      </c>
      <c r="E274" s="41" t="inlineStr">
        <is>
          <t>기타</t>
        </is>
      </c>
      <c r="F274" s="41" t="inlineStr">
        <is>
          <t>CJ E&amp;M 2012 사업보고서: 사업부문별 요약 연결재무현황 방송 764,151·게임 212,084·영화 218,960·음악/공연/온라인 199,390백만원(합계 1,394,585), 영업이익 방송 44,554·합계 38,947; 연결 자산총계 2012-12-31 2,090,977,463,021원.</t>
        </is>
      </c>
      <c r="G274" s="41" t="inlineStr">
        <is>
          <t>DART 사업보고서</t>
        </is>
      </c>
      <c r="H274" s="40" t="inlineStr">
        <is>
          <t>2013-04-01</t>
        </is>
      </c>
      <c r="I274" s="40" t="inlineStr">
        <is>
          <t>20130401001853</t>
        </is>
      </c>
      <c r="J274" s="43" t="inlineStr">
        <is>
          <t>https://dart.fss.or.kr/dsaf001/main.do?rcpNo=20130401001853</t>
        </is>
      </c>
      <c r="K274" s="41" t="inlineStr">
        <is>
          <t>acquirer_core,apex_total_assets</t>
        </is>
      </c>
    </row>
    <row r="275" ht="45" customHeight="1">
      <c r="A275" s="40" t="inlineStr">
        <is>
          <t>C012</t>
        </is>
      </c>
      <c r="B275" s="41" t="inlineStr">
        <is>
          <t>Orion Cinema Network Co., Ltd.</t>
        </is>
      </c>
      <c r="C275" s="40" t="inlineStr">
        <is>
          <t>발표</t>
        </is>
      </c>
      <c r="D275" s="40" t="inlineStr">
        <is>
          <t>2013-08-21</t>
        </is>
      </c>
      <c r="E275" s="41" t="inlineStr">
        <is>
          <t>기타</t>
        </is>
      </c>
      <c r="F275" s="41" t="inlineStr">
        <is>
          <t>Fed H.10 원/달러: 2013-08-21 1,116.86, 2013-11-29 1,057.76, 2013-12-02 1,058.00.</t>
        </is>
      </c>
      <c r="G275" s="41" t="inlineStr">
        <is>
          <t>기타</t>
        </is>
      </c>
      <c r="H275" s="40" t="inlineStr">
        <is>
          <t>2013-08-21</t>
        </is>
      </c>
      <c r="I275" s="40" t="n"/>
      <c r="J275" s="43" t="inlineStr">
        <is>
          <t>https://www.federalreserve.gov/releases/h10/hist/dat00_ko.htm</t>
        </is>
      </c>
      <c r="K275" s="41" t="inlineStr">
        <is>
          <t>value_chk_usdmm</t>
        </is>
      </c>
    </row>
    <row r="276" ht="45" customHeight="1">
      <c r="A276" s="40" t="inlineStr">
        <is>
          <t>C012</t>
        </is>
      </c>
      <c r="B276" s="41" t="inlineStr">
        <is>
          <t>Orion Cinema Network Co., Ltd.</t>
        </is>
      </c>
      <c r="C276" s="40" t="inlineStr">
        <is>
          <t>인수 후</t>
        </is>
      </c>
      <c r="D276" s="40" t="inlineStr">
        <is>
          <t>2025-12-31</t>
        </is>
      </c>
      <c r="E276" s="41" t="inlineStr">
        <is>
          <t>실적</t>
        </is>
      </c>
      <c r="F276" s="41" t="inlineStr">
        <is>
          <t>CJ ENM 2025 사업보고서: 미디어플랫폼사업(TV채널 등) 외부매출 1,341,616,430천원, 영업이익 1,332,256천원.</t>
        </is>
      </c>
      <c r="G276" s="41" t="inlineStr">
        <is>
          <t>DART 사업보고서</t>
        </is>
      </c>
      <c r="H276" s="40" t="inlineStr">
        <is>
          <t>2026-03-18</t>
        </is>
      </c>
      <c r="I276" s="40" t="inlineStr">
        <is>
          <t>20260318001469</t>
        </is>
      </c>
      <c r="J276" s="43" t="inlineStr">
        <is>
          <t>https://dart.fss.or.kr/dsaf001/main.do?rcpNo=20260318001469</t>
        </is>
      </c>
      <c r="K276" s="41" t="inlineStr">
        <is>
          <t>target_rev_post,target_op_post</t>
        </is>
      </c>
    </row>
    <row r="277" ht="45" customHeight="1">
      <c r="A277" s="40" t="inlineStr">
        <is>
          <t>C012</t>
        </is>
      </c>
      <c r="B277" s="41" t="inlineStr">
        <is>
          <t>Orion Cinema Network Co., Ltd.</t>
        </is>
      </c>
      <c r="C277" s="40" t="inlineStr">
        <is>
          <t>발표</t>
        </is>
      </c>
      <c r="D277" s="40" t="inlineStr">
        <is>
          <t>2013-09-04</t>
        </is>
      </c>
      <c r="E277" s="41" t="inlineStr">
        <is>
          <t>발표</t>
        </is>
      </c>
      <c r="F277" s="41" t="inlineStr">
        <is>
          <t>CJ E&amp;M 주요사항보고서(합병결정) 정정(2013-09-04): 합병가액 및 합병비율 정정사유 '주식회사 오리온시네마네트워크 매출 추정 가정의 변경에 따른 수정' — 정정 전 OCN 합병가액 24,330원(자산가치 18,549·수익가치 28,184), 비율 0.6514056; 비지배 주식 표 OCN 1,135,721주 × 24,330원 = 27,632,091,930원.</t>
        </is>
      </c>
      <c r="G277" s="41" t="inlineStr">
        <is>
          <t>DART 주요사항보고서</t>
        </is>
      </c>
      <c r="H277" s="40" t="inlineStr">
        <is>
          <t>2013-09-04</t>
        </is>
      </c>
      <c r="I277" s="40" t="inlineStr">
        <is>
          <t>20130904000082</t>
        </is>
      </c>
      <c r="J277" s="43" t="inlineStr">
        <is>
          <t>https://dart.fss.or.kr/dsaf001/main.do?rcpNo=20130904000082</t>
        </is>
      </c>
      <c r="K277" s="41" t="inlineStr">
        <is>
          <t>value_chk_local,chk_note,notes</t>
        </is>
      </c>
    </row>
    <row r="278" ht="45" customHeight="1">
      <c r="A278" s="40" t="inlineStr">
        <is>
          <t>C012</t>
        </is>
      </c>
      <c r="B278" s="41" t="inlineStr">
        <is>
          <t>Orion Cinema Network Co., Ltd.</t>
        </is>
      </c>
      <c r="C278" s="40" t="inlineStr">
        <is>
          <t>인수 전</t>
        </is>
      </c>
      <c r="D278" s="40" t="inlineStr">
        <is>
          <t>2012-12-31</t>
        </is>
      </c>
      <c r="E278" s="41" t="inlineStr">
        <is>
          <t>실적</t>
        </is>
      </c>
      <c r="F278" s="41" t="inlineStr">
        <is>
          <t>OCN 2012 감사보고서(K-IFRS): 매출액 2012 242,856,440,260원·2011 222,297,461,052원, 영업이익 33,656,826,184원·32,031,931,093원, 당기순이익 22,805,194,393원; 2011 감사보고서(20120328000227) 2011 영업이익 30,929,197,125원; CJ E&amp;M 회사합병결정의 OCN 2012 재무: 자산 252,482·자본 216,738백만원.</t>
        </is>
      </c>
      <c r="G278" s="41" t="inlineStr">
        <is>
          <t>DART 감사보고서</t>
        </is>
      </c>
      <c r="H278" s="40" t="inlineStr">
        <is>
          <t>2013-03-26</t>
        </is>
      </c>
      <c r="I278" s="40" t="inlineStr">
        <is>
          <t>20130326000223</t>
        </is>
      </c>
      <c r="J278" s="43" t="inlineStr">
        <is>
          <t>https://dart.fss.or.kr/dsaf001/main.do?rcpNo=20130326000223</t>
        </is>
      </c>
      <c r="K278" s="41" t="inlineStr">
        <is>
          <t>pre_events_summary,target_rev_pre,target_op_pre</t>
        </is>
      </c>
    </row>
    <row r="279" ht="45" customHeight="1">
      <c r="A279" s="40" t="inlineStr">
        <is>
          <t>C012</t>
        </is>
      </c>
      <c r="B279" s="41" t="inlineStr">
        <is>
          <t>Orion Cinema Network Co., Ltd.</t>
        </is>
      </c>
      <c r="C279" s="40" t="inlineStr">
        <is>
          <t>인수 전</t>
        </is>
      </c>
      <c r="D279" s="40" t="inlineStr">
        <is>
          <t>2006-12-31</t>
        </is>
      </c>
      <c r="E279" s="41" t="inlineStr">
        <is>
          <t>기타</t>
        </is>
      </c>
      <c r="F279" s="41" t="inlineStr">
        <is>
          <t>OCN 2006 감사보고서: 주요주주 ㈜온미디어 10,531,444주(90.27%), ㈜중앙일보사 1,135,721주(9.73%); 1999년 ㈜대우 DCN 채널·㈜중앙일보 Catch One 채널사업권 양수(Catch One 매수가액 7,400,000천원).</t>
        </is>
      </c>
      <c r="G279" s="41" t="inlineStr">
        <is>
          <t>DART 감사보고서</t>
        </is>
      </c>
      <c r="H279" s="40" t="inlineStr">
        <is>
          <t>2007-03-21</t>
        </is>
      </c>
      <c r="I279" s="40" t="inlineStr">
        <is>
          <t>20070321000422</t>
        </is>
      </c>
      <c r="J279" s="43" t="inlineStr">
        <is>
          <t>https://dart.fss.or.kr/dsaf001/main.do?rcpNo=20070321000422</t>
        </is>
      </c>
      <c r="K279" s="41" t="inlineStr">
        <is>
          <t>notes,pre_events_summary</t>
        </is>
      </c>
    </row>
    <row r="280" ht="45" customHeight="1">
      <c r="A280" s="40" t="inlineStr">
        <is>
          <t>C012</t>
        </is>
      </c>
      <c r="B280" s="41" t="inlineStr">
        <is>
          <t>Orion Cinema Network Co., Ltd.</t>
        </is>
      </c>
      <c r="C280" s="40" t="inlineStr">
        <is>
          <t>인수 후</t>
        </is>
      </c>
      <c r="D280" s="40" t="inlineStr">
        <is>
          <t>2016-12-31</t>
        </is>
      </c>
      <c r="E280" s="41" t="inlineStr">
        <is>
          <t>기타</t>
        </is>
      </c>
      <c r="F280" s="41" t="inlineStr">
        <is>
          <t>CJ E&amp;M 2016 사업보고서: 채널 목록 'OCN | 드라마ㆍ영화 및 보조적 데이터방송 | 케이블TV, 위성방송, IPTV'; 2016-05-01 드라마 사업본부 물적분할로 스튜디오드래곤 설립.</t>
        </is>
      </c>
      <c r="G280" s="41" t="inlineStr">
        <is>
          <t>DART 사업보고서</t>
        </is>
      </c>
      <c r="H280" s="40" t="inlineStr">
        <is>
          <t>2017-03-31</t>
        </is>
      </c>
      <c r="I280" s="40" t="inlineStr">
        <is>
          <t>20170331004920</t>
        </is>
      </c>
      <c r="J280" s="43" t="inlineStr">
        <is>
          <t>https://dart.fss.or.kr/dsaf001/main.do?rcpNo=20170331004920</t>
        </is>
      </c>
      <c r="K280" s="41" t="inlineStr">
        <is>
          <t>post_events_summary,notes</t>
        </is>
      </c>
    </row>
    <row r="281" ht="45" customHeight="1">
      <c r="A281" s="40" t="inlineStr">
        <is>
          <t>C013</t>
        </is>
      </c>
      <c r="B281" s="41" t="inlineStr">
        <is>
          <t>CJ Educations Corporation</t>
        </is>
      </c>
      <c r="C281" s="40" t="inlineStr">
        <is>
          <t>발표</t>
        </is>
      </c>
      <c r="D281" s="40" t="inlineStr">
        <is>
          <t>2014-04-30</t>
        </is>
      </c>
      <c r="E281" s="41" t="inlineStr">
        <is>
          <t>추가취득</t>
        </is>
      </c>
      <c r="F281" s="41" t="inlineStr">
        <is>
          <t>공정거래법 '최대주주 등의 주식보유 변동'(회사명 씨제이에듀케이션즈): (주)씨제이오쇼핑, 변동일 2014.04.30, 보통주 27,300,000주(94.79%) → +1,500,000주(5.21%) → 28,800,000주(100.00%), 금액 1,680,000천원, 단가 1,120원. '기타 소계(C)' 1,500,000주 → 0.</t>
        </is>
      </c>
      <c r="G281" s="41" t="inlineStr">
        <is>
          <t>DART 기타공시</t>
        </is>
      </c>
      <c r="H281" s="40" t="inlineStr">
        <is>
          <t>2014-05-07</t>
        </is>
      </c>
      <c r="I281" s="40" t="inlineStr">
        <is>
          <t>20140507000681</t>
        </is>
      </c>
      <c r="J281" s="43" t="inlineStr">
        <is>
          <t>https://dart.fss.or.kr/dsaf001/main.do?rcpNo=20140507000681</t>
        </is>
      </c>
      <c r="K281" s="41" t="inlineStr">
        <is>
          <t>announce_date_chk,status_chk,value_chk_local,chk_note,first_filing_date</t>
        </is>
      </c>
    </row>
    <row r="282" ht="45" customHeight="1">
      <c r="A282" s="40" t="inlineStr">
        <is>
          <t>C013</t>
        </is>
      </c>
      <c r="B282" s="41" t="inlineStr">
        <is>
          <t>CJ Educations Corporation</t>
        </is>
      </c>
      <c r="C282" s="40" t="inlineStr">
        <is>
          <t>인수 전</t>
        </is>
      </c>
      <c r="D282" s="40" t="inlineStr">
        <is>
          <t>2013-02-05</t>
        </is>
      </c>
      <c r="E282" s="41" t="inlineStr">
        <is>
          <t>추가취득</t>
        </is>
      </c>
      <c r="F282" s="41" t="inlineStr">
        <is>
          <t>특수관계인의 유상증자 참여: 참여자 (주)씨제이오쇼핑, 출자금액 11,900백만원, 23,800,000주, 출자 후 지분율 70.00%(예상치로 표기), 주주 배정, 1주당 500원; 증자금액 17,000백만원·34,000,000주, 이사회 2013.02.05.</t>
        </is>
      </c>
      <c r="G282" s="41" t="inlineStr">
        <is>
          <t>DART 기타공시</t>
        </is>
      </c>
      <c r="H282" s="40" t="inlineStr">
        <is>
          <t>2013-02-07</t>
        </is>
      </c>
      <c r="I282" s="40" t="inlineStr">
        <is>
          <t>20130208000033</t>
        </is>
      </c>
      <c r="J282" s="43" t="inlineStr">
        <is>
          <t>https://dart.fss.or.kr/dsaf001/main.do?rcpNo=20130208000033</t>
        </is>
      </c>
      <c r="K282" s="41" t="inlineStr">
        <is>
          <t>pre_events_summary,chk_note</t>
        </is>
      </c>
    </row>
    <row r="283" ht="45" customHeight="1">
      <c r="A283" s="40" t="inlineStr">
        <is>
          <t>C013</t>
        </is>
      </c>
      <c r="B283" s="41" t="inlineStr">
        <is>
          <t>CJ Educations Corporation</t>
        </is>
      </c>
      <c r="C283" s="40" t="inlineStr">
        <is>
          <t>인수 전</t>
        </is>
      </c>
      <c r="D283" s="40" t="inlineStr">
        <is>
          <t>2013-02-15</t>
        </is>
      </c>
      <c r="E283" s="41" t="inlineStr">
        <is>
          <t>추가취득</t>
        </is>
      </c>
      <c r="F283" s="41" t="inlineStr">
        <is>
          <t>최대주주 등의 주식보유 변동: (주)씨제이오쇼핑 3,500,000주(70.00%) → +23,800,000주 → 27,300,000주(94.79%), 11,900,000천원·500원; 기타 주주 1,500,000주는 증자 미참여로 30.00%→5.21%. 발행주식 5,000,000주 → 28,800,000주.</t>
        </is>
      </c>
      <c r="G283" s="41" t="inlineStr">
        <is>
          <t>DART 기타공시</t>
        </is>
      </c>
      <c r="H283" s="40" t="inlineStr">
        <is>
          <t>2013-02-20</t>
        </is>
      </c>
      <c r="I283" s="40" t="inlineStr">
        <is>
          <t>20130220000047</t>
        </is>
      </c>
      <c r="J283" s="43" t="inlineStr">
        <is>
          <t>https://dart.fss.or.kr/dsaf001/main.do?rcpNo=20130220000047</t>
        </is>
      </c>
      <c r="K283" s="41" t="inlineStr">
        <is>
          <t>pre_events_summary,chk_note</t>
        </is>
      </c>
    </row>
    <row r="284" ht="45" customHeight="1">
      <c r="A284" s="40" t="inlineStr">
        <is>
          <t>C013</t>
        </is>
      </c>
      <c r="B284" s="41" t="inlineStr">
        <is>
          <t>CJ Educations Corporation</t>
        </is>
      </c>
      <c r="C284" s="40" t="inlineStr">
        <is>
          <t>인수 후</t>
        </is>
      </c>
      <c r="D284" s="40" t="inlineStr">
        <is>
          <t>2014-10-27</t>
        </is>
      </c>
      <c r="E284" s="41" t="inlineStr">
        <is>
          <t>합병</t>
        </is>
      </c>
      <c r="F284" s="41" t="inlineStr">
        <is>
          <t>CJ오쇼핑 주요사항보고서(합병결정): 상대방 씨제이에듀케이션즈(주) 설립일자 '2011년 01월 04일', 주요사업 '교육서비스업(영유아)', 임직원 36명, CJ오쇼핑 100%. 요약재무(백만원) 매출 2013 9,074·2012 155·2011 254, 영업손익 (10,417)·(5,187)·(916), 2013말 자본총계 1,830. '(주1) 1기 재무상태표는 (주)씨제이오쇼핑이 유상증자(2011.11.16)를 통해 인수한 (주)올엠인터랙티브의 재무상태표임'. 합병 배경 '조직 효율화, 중복비용 제거 등으로 사업 및 운영 효율화를 도모'.</t>
        </is>
      </c>
      <c r="G284" s="41" t="inlineStr">
        <is>
          <t>DART 주요사항보고서</t>
        </is>
      </c>
      <c r="H284" s="40" t="inlineStr">
        <is>
          <t>2014-10-27</t>
        </is>
      </c>
      <c r="I284" s="40" t="inlineStr">
        <is>
          <t>20141027000722</t>
        </is>
      </c>
      <c r="J284" s="43" t="inlineStr">
        <is>
          <t>https://dart.fss.or.kr/dsaf001/main.do?rcpNo=20141027000722</t>
        </is>
      </c>
      <c r="K284" s="41" t="inlineStr">
        <is>
          <t>pre_events_summary,notes,target_rev_pre,target_op_pre,perf_basis,post_events_summary</t>
        </is>
      </c>
    </row>
    <row r="285" ht="45" customHeight="1">
      <c r="A285" s="40" t="inlineStr">
        <is>
          <t>C013</t>
        </is>
      </c>
      <c r="B285" s="41" t="inlineStr">
        <is>
          <t>CJ Educations Corporation</t>
        </is>
      </c>
      <c r="C285" s="40" t="inlineStr">
        <is>
          <t>인수 후</t>
        </is>
      </c>
      <c r="D285" s="40" t="inlineStr">
        <is>
          <t>2014-10-27</t>
        </is>
      </c>
      <c r="E285" s="41" t="inlineStr">
        <is>
          <t>합병</t>
        </is>
      </c>
      <c r="F285" s="41" t="inlineStr">
        <is>
          <t>씨제이에듀케이션즈 회사합병결정(공정거래법 공시): '(주)씨제이오쇼핑(존속회사, 합병회사)가 씨제이에듀케이션즈(주)(소멸회사, 피합병회사)를 흡수합병함', 합병목적 '조직 효율화, 중복비용 제거 등을 통한 사업 및 운영 효율화 도모', 비율 1:0, 합병기일 2014-12-31. 상대회사 CJ오쇼핑 2013 별도 자산총계 1,136,934백만원·자본총계 567,185백만원·매출액 1,260,652백만원.</t>
        </is>
      </c>
      <c r="G285" s="41" t="inlineStr">
        <is>
          <t>DART 기타공시</t>
        </is>
      </c>
      <c r="H285" s="40" t="inlineStr">
        <is>
          <t>2014-10-27</t>
        </is>
      </c>
      <c r="I285" s="40" t="inlineStr">
        <is>
          <t>20141027000736</t>
        </is>
      </c>
      <c r="J285" s="43" t="inlineStr">
        <is>
          <t>https://dart.fss.or.kr/dsaf001/main.do?rcpNo=20141027000736</t>
        </is>
      </c>
      <c r="K285" s="41" t="inlineStr">
        <is>
          <t>post_events_summary,purpose_quote,acq_total_assets,deal_to_equity_pct</t>
        </is>
      </c>
    </row>
    <row r="286" ht="45" customHeight="1">
      <c r="A286" s="40" t="inlineStr">
        <is>
          <t>C013</t>
        </is>
      </c>
      <c r="B286" s="41" t="inlineStr">
        <is>
          <t>CJ Educations Corporation</t>
        </is>
      </c>
      <c r="C286" s="40" t="inlineStr">
        <is>
          <t>인수 후</t>
        </is>
      </c>
      <c r="D286" s="40" t="inlineStr">
        <is>
          <t>2014-12-31</t>
        </is>
      </c>
      <c r="E286" s="41" t="inlineStr">
        <is>
          <t>합병</t>
        </is>
      </c>
      <c r="F286" s="41" t="inlineStr">
        <is>
          <t>합병등종료보고서: 1:0 무증자 합병으로 신주·합병교부금 없음. 2014-09-30 별도 재무상태(백만원) CJ에듀케이션즈 자산총계 8,208, 부채총계 12,530, 이익잉여금 (23,135), 자본총계 (4,322); CJ오쇼핑 자본총계 632,197 → 합병 후(추정) 609,972.</t>
        </is>
      </c>
      <c r="G286" s="41" t="inlineStr">
        <is>
          <t>DART 기타공시</t>
        </is>
      </c>
      <c r="H286" s="40" t="inlineStr">
        <is>
          <t>2014-12-31</t>
        </is>
      </c>
      <c r="I286" s="40" t="inlineStr">
        <is>
          <t>20141231000202</t>
        </is>
      </c>
      <c r="J286" s="43" t="inlineStr">
        <is>
          <t>https://dart.fss.or.kr/dsaf001/main.do?rcpNo=20141231000202</t>
        </is>
      </c>
      <c r="K286" s="41" t="inlineStr">
        <is>
          <t>post_events_summary,notes</t>
        </is>
      </c>
    </row>
    <row r="287" ht="45" customHeight="1">
      <c r="A287" s="40" t="inlineStr">
        <is>
          <t>C013</t>
        </is>
      </c>
      <c r="B287" s="41" t="inlineStr">
        <is>
          <t>CJ Educations Corporation</t>
        </is>
      </c>
      <c r="C287" s="40" t="inlineStr">
        <is>
          <t>인수 후</t>
        </is>
      </c>
      <c r="D287" s="40" t="inlineStr">
        <is>
          <t>2014-12-31</t>
        </is>
      </c>
      <c r="E287" s="41" t="inlineStr">
        <is>
          <t>실적</t>
        </is>
      </c>
      <c r="F287" s="41" t="inlineStr">
        <is>
          <t>CJ오쇼핑 2014 사업보고서 연결주석 11: 씨제이에듀케이션즈 거래전 94.79%→거래후 100.00%, 지분취득대가 (1,680,000)천원, 비지배지분의 증감 18,183, 기타불입자본의 증감 (1,698,183), '(*1) 씨제이에듀케이션즈(주)의 지분 5.21%를 비지배주주로부터 매입함에 따라 지분율이 증가'. 종속기업 요약 경영성과 당기 매출 1,321,089·영업손익 (7,729,732)·당기순손익 (9,053,174)천원, 전기 9,074,337·(10,416,851)·(10,574,277)천원. 별도 종속기업투자 기초 17,899,000·취득 1,680,000·대체 (19,579,000)·손상 '-'. 별도 영업권 '씨제이에듀케이션즈(주)' 당기말 1,675,555천원. 자본금 변동표: 2014.02.28 187주, 2014.04.10 1,232주 스톡옵션 행사.</t>
        </is>
      </c>
      <c r="G287" s="41" t="inlineStr">
        <is>
          <t>DART 사업보고서</t>
        </is>
      </c>
      <c r="H287" s="40" t="inlineStr">
        <is>
          <t>2015-03-31</t>
        </is>
      </c>
      <c r="I287" s="40" t="inlineStr">
        <is>
          <t>20150331003468</t>
        </is>
      </c>
      <c r="J287" s="43" t="inlineStr">
        <is>
          <t>https://dart.fss.or.kr/dsaf001/main.do?rcpNo=20150331003468</t>
        </is>
      </c>
      <c r="K287" s="41" t="inlineStr">
        <is>
          <t>chk_note,target_rev_post,target_op_post,notes,perf_basis,impairment,acq_mktcap</t>
        </is>
      </c>
    </row>
    <row r="288" ht="45" customHeight="1">
      <c r="A288" s="40" t="inlineStr">
        <is>
          <t>C013</t>
        </is>
      </c>
      <c r="B288" s="41" t="inlineStr">
        <is>
          <t>CJ Educations Corporation</t>
        </is>
      </c>
      <c r="C288" s="40" t="inlineStr">
        <is>
          <t>발표</t>
        </is>
      </c>
      <c r="D288" s="40" t="inlineStr">
        <is>
          <t>2013-12-31</t>
        </is>
      </c>
      <c r="E288" s="41" t="inlineStr">
        <is>
          <t>실적</t>
        </is>
      </c>
      <c r="F288" s="41" t="inlineStr">
        <is>
          <t>CJ오쇼핑 2013 사업보고서: 연결 자산총계 3,030,942,895천원, 연결 매출 2,513,495,630천원(부문 신유통 1,389,513,864·유선방송업 1,180,679,564·엔터테인먼트 94,382,418·기타 17,083,287천원, 연결조정 전); 별도 자산총계 1,136,934,506천원·자본총계 567,184,872천원; 발행주식 6,205,272주; 종속기업 씨제이에듀케이션즈(주) 94.79%, 설립 2011.01, '소프트웨어 개발 및 공급', 2013 매출 9,074,337천원·순손실 (10,574,277)천원.</t>
        </is>
      </c>
      <c r="G288" s="41" t="inlineStr">
        <is>
          <t>DART 사업보고서</t>
        </is>
      </c>
      <c r="H288" s="40" t="inlineStr">
        <is>
          <t>2014-03-31</t>
        </is>
      </c>
      <c r="I288" s="40" t="inlineStr">
        <is>
          <t>20140331003236</t>
        </is>
      </c>
      <c r="J288" s="43" t="inlineStr">
        <is>
          <t>https://dart.fss.or.kr/dsaf001/main.do?rcpNo=20140331003236</t>
        </is>
      </c>
      <c r="K288" s="41" t="inlineStr">
        <is>
          <t>acq_total_assets,apex_total_assets,deal_to_assets_pct,deal_to_equity_pct,acquirer_core,acq_mktcap,size_basis,pre_incorp_chk,target_rev_pre</t>
        </is>
      </c>
    </row>
    <row r="289" ht="45" customHeight="1">
      <c r="A289" s="40" t="inlineStr">
        <is>
          <t>C013</t>
        </is>
      </c>
      <c r="B289" s="41" t="inlineStr">
        <is>
          <t>CJ Educations Corporation</t>
        </is>
      </c>
      <c r="C289" s="40" t="inlineStr">
        <is>
          <t>인수 전</t>
        </is>
      </c>
      <c r="D289" s="40" t="inlineStr">
        <is>
          <t>2011-11-16</t>
        </is>
      </c>
      <c r="E289" s="41" t="inlineStr">
        <is>
          <t>지분취득</t>
        </is>
      </c>
      <c r="F289" s="41" t="inlineStr">
        <is>
          <t>CJ오쇼핑 2011 사업보고서: 연결대상 종속회사 증가 '신규출자(5개사) ... 씨제이에듀케이션즈(주)(구: 올엠인터랙티브(주))', 설립일 2011-01-04, 2011말 자산 6,608,470천원; 이사회 2011.11.03 '타법인 출자 승인의 건' 가결.</t>
        </is>
      </c>
      <c r="G289" s="41" t="inlineStr">
        <is>
          <t>DART 사업보고서</t>
        </is>
      </c>
      <c r="H289" s="40" t="inlineStr">
        <is>
          <t>2012-03-30</t>
        </is>
      </c>
      <c r="I289" s="40" t="inlineStr">
        <is>
          <t>20120330002711</t>
        </is>
      </c>
      <c r="J289" s="43" t="inlineStr">
        <is>
          <t>https://dart.fss.or.kr/dsaf001/main.do?rcpNo=20120330002711</t>
        </is>
      </c>
      <c r="K289" s="41" t="inlineStr">
        <is>
          <t>pre_events_summary,pre_incorp_chk</t>
        </is>
      </c>
    </row>
    <row r="290" ht="45" customHeight="1">
      <c r="A290" s="40" t="inlineStr">
        <is>
          <t>C013</t>
        </is>
      </c>
      <c r="B290" s="41" t="inlineStr">
        <is>
          <t>CJ Educations Corporation</t>
        </is>
      </c>
      <c r="C290" s="40" t="inlineStr">
        <is>
          <t>인수 전</t>
        </is>
      </c>
      <c r="D290" s="40" t="inlineStr">
        <is>
          <t>2012-12-31</t>
        </is>
      </c>
      <c r="E290" s="41" t="inlineStr">
        <is>
          <t>기타</t>
        </is>
      </c>
      <c r="F290" s="41" t="inlineStr">
        <is>
          <t>CJ오쇼핑 2012 사업보고서 계열회사 출자현황: 씨제이에듀케이션즈㈜ 70.00%; 이사회 2013.02.07 'CJ에듀케이션즈 증자의 건' 가결.</t>
        </is>
      </c>
      <c r="G290" s="41" t="inlineStr">
        <is>
          <t>DART 사업보고서</t>
        </is>
      </c>
      <c r="H290" s="40" t="inlineStr">
        <is>
          <t>2013-04-01</t>
        </is>
      </c>
      <c r="I290" s="40" t="inlineStr">
        <is>
          <t>20130401000845</t>
        </is>
      </c>
      <c r="J290" s="43" t="inlineStr">
        <is>
          <t>https://dart.fss.or.kr/dsaf001/main.do?rcpNo=20130401000845</t>
        </is>
      </c>
      <c r="K290" s="41" t="inlineStr">
        <is>
          <t>pre_events_summary</t>
        </is>
      </c>
    </row>
    <row r="291" ht="45" customHeight="1">
      <c r="A291" s="40" t="inlineStr">
        <is>
          <t>C013</t>
        </is>
      </c>
      <c r="B291" s="41" t="inlineStr">
        <is>
          <t>CJ Educations Corporation</t>
        </is>
      </c>
      <c r="C291" s="40" t="inlineStr">
        <is>
          <t>인수 후</t>
        </is>
      </c>
      <c r="D291" s="40" t="inlineStr">
        <is>
          <t>2015-12-31</t>
        </is>
      </c>
      <c r="E291" s="41" t="inlineStr">
        <is>
          <t>손상차손</t>
        </is>
      </c>
      <c r="F291" s="41" t="inlineStr">
        <is>
          <t>CJ오쇼핑 2015 사업보고서 별도 주석 15: 영업권 '씨제이에듀케이션즈(주)(*)' 당기말 '-'·전기말 1,675,555천원, '(*) 당사는 당기 중 영업권 1,675,555천원에 대하여 전액 손상차손을 인식하였습니다.' 회사의 개요: '2014년 12월에는 100% 지분을 보유하고 있는 씨제이에듀케이션즈(주)를 1:0의 비율로 흡수합병'.</t>
        </is>
      </c>
      <c r="G291" s="41" t="inlineStr">
        <is>
          <t>DART 사업보고서</t>
        </is>
      </c>
      <c r="H291" s="40" t="inlineStr">
        <is>
          <t>2016-03-30</t>
        </is>
      </c>
      <c r="I291" s="40" t="inlineStr">
        <is>
          <t>20160330003245</t>
        </is>
      </c>
      <c r="J291" s="43" t="inlineStr">
        <is>
          <t>https://dart.fss.or.kr/dsaf001/main.do?rcpNo=20160330003245</t>
        </is>
      </c>
      <c r="K291" s="41" t="inlineStr">
        <is>
          <t>impairment,post_events_summary,earnings_call_note</t>
        </is>
      </c>
    </row>
    <row r="292" ht="45" customHeight="1">
      <c r="A292" s="40" t="inlineStr">
        <is>
          <t>C013</t>
        </is>
      </c>
      <c r="B292" s="41" t="inlineStr">
        <is>
          <t>CJ Educations Corporation</t>
        </is>
      </c>
      <c r="C292" s="40" t="inlineStr">
        <is>
          <t>인수 전</t>
        </is>
      </c>
      <c r="D292" s="40" t="inlineStr">
        <is>
          <t>2013-11-25</t>
        </is>
      </c>
      <c r="E292" s="41" t="inlineStr">
        <is>
          <t>기타</t>
        </is>
      </c>
      <c r="F292" s="41" t="inlineStr">
        <is>
          <t>아주경제: CJ에듀케이션즈가 제21회 국제유아교육박람회(킨텍스)에 참가, '영유아 교육 콘텐츠 전문 기업'으로 소개, 앱·교재·교구를 결합한 '나는생각 한글', '나는생각 사고력', '나는생각 영어' 등을 전시.</t>
        </is>
      </c>
      <c r="G292" s="41" t="inlineStr">
        <is>
          <t>언론 보도</t>
        </is>
      </c>
      <c r="H292" s="40" t="inlineStr">
        <is>
          <t>2013-11-25</t>
        </is>
      </c>
      <c r="I292" s="40" t="n"/>
      <c r="J292" s="43" t="inlineStr">
        <is>
          <t>https://www.ajunews.com/view/20131125155053409</t>
        </is>
      </c>
      <c r="K292" s="41" t="inlineStr">
        <is>
          <t>notes,core_basis,pre_events_summary</t>
        </is>
      </c>
    </row>
    <row r="293" ht="45" customHeight="1">
      <c r="A293" s="40" t="inlineStr">
        <is>
          <t>C013</t>
        </is>
      </c>
      <c r="B293" s="41" t="inlineStr">
        <is>
          <t>CJ Educations Corporation</t>
        </is>
      </c>
      <c r="C293" s="40" t="inlineStr">
        <is>
          <t>인수 전</t>
        </is>
      </c>
      <c r="D293" s="40" t="inlineStr">
        <is>
          <t>2013-03-20</t>
        </is>
      </c>
      <c r="E293" s="41" t="inlineStr">
        <is>
          <t>기타</t>
        </is>
      </c>
      <c r="F293" s="41" t="inlineStr">
        <is>
          <t>뉴스토마토: CJ오쇼핑이 태블릿 PC 기반 한글 학습 프로그램 '나는생각 한글'을 2013-03-20 처음 방송해 약 6억원어치를 팔아 완판, 주문 고객은 20~30대 부모. 기사에 개발사 이름은 없고, 개발사가 CJ에듀케이션즈라는 점은 아주경제 2013-11-25 기사로 연결함.</t>
        </is>
      </c>
      <c r="G293" s="41" t="inlineStr">
        <is>
          <t>언론 보도</t>
        </is>
      </c>
      <c r="H293" s="40" t="inlineStr">
        <is>
          <t>2013-03-21</t>
        </is>
      </c>
      <c r="I293" s="40" t="n"/>
      <c r="J293" s="43" t="inlineStr">
        <is>
          <t>https://newstomato.com/ReadNews.aspx?no=345777</t>
        </is>
      </c>
      <c r="K293" s="41" t="inlineStr">
        <is>
          <t>core_basis,is_core,pre_events_summary</t>
        </is>
      </c>
    </row>
    <row r="294" ht="45" customHeight="1">
      <c r="A294" s="40" t="inlineStr">
        <is>
          <t>C013</t>
        </is>
      </c>
      <c r="B294" s="41" t="inlineStr">
        <is>
          <t>CJ Educations Corporation</t>
        </is>
      </c>
      <c r="C294" s="40" t="inlineStr">
        <is>
          <t>인수 전</t>
        </is>
      </c>
      <c r="D294" s="40" t="inlineStr">
        <is>
          <t>2013-10-01</t>
        </is>
      </c>
      <c r="E294" s="41" t="inlineStr">
        <is>
          <t>기타</t>
        </is>
      </c>
      <c r="F294" s="41" t="inlineStr">
        <is>
          <t>아이뉴스24: 이재현 CJ그룹 회장 장녀 이경후가 2011년 12월부터 CJ에듀케이션즈에서 해외 마케팅·콘텐츠 사업기획을 맡았고 2013-10-01 CJ오쇼핑으로 옮김.</t>
        </is>
      </c>
      <c r="G294" s="41" t="inlineStr">
        <is>
          <t>언론 보도</t>
        </is>
      </c>
      <c r="H294" s="40" t="inlineStr">
        <is>
          <t>2013-10-11</t>
        </is>
      </c>
      <c r="I294" s="40" t="n"/>
      <c r="J294" s="43" t="inlineStr">
        <is>
          <t>https://www.inews24.com/view/777191</t>
        </is>
      </c>
      <c r="K294" s="41" t="inlineStr">
        <is>
          <t>notes</t>
        </is>
      </c>
    </row>
    <row r="295" ht="45" customHeight="1">
      <c r="A295" s="40" t="inlineStr">
        <is>
          <t>C013</t>
        </is>
      </c>
      <c r="B295" s="41" t="inlineStr">
        <is>
          <t>CJ Educations Corporation</t>
        </is>
      </c>
      <c r="C295" s="40" t="inlineStr">
        <is>
          <t>발표</t>
        </is>
      </c>
      <c r="D295" s="40" t="inlineStr">
        <is>
          <t>2014-05-02</t>
        </is>
      </c>
      <c r="E295" s="41" t="inlineStr">
        <is>
          <t>기타</t>
        </is>
      </c>
      <c r="F295" s="41" t="inlineStr">
        <is>
          <t>Yahoo Finance 035760.KQ 일별 close: 2014-04-29 356,700원, 2014-04-30 364,800원, 2014-05-02 369,400원, 2014-05-07 355,400원. 분할 이벤트는 2010-09-01(0.55:1, 인적분할)뿐.</t>
        </is>
      </c>
      <c r="G295" s="41" t="inlineStr">
        <is>
          <t>기타</t>
        </is>
      </c>
      <c r="H295" s="40" t="inlineStr">
        <is>
          <t>2026-10-26</t>
        </is>
      </c>
      <c r="I295" s="40" t="n"/>
      <c r="J295" s="43" t="inlineStr">
        <is>
          <t>https://query1.finance.yahoo.com/v8/finance/chart/035760.KQ?period1=1398384000&amp;period2=1399680000&amp;interval=1d</t>
        </is>
      </c>
      <c r="K295" s="41" t="inlineStr">
        <is>
          <t>acq_mktcap,size_basis</t>
        </is>
      </c>
    </row>
    <row r="296" ht="45" customHeight="1">
      <c r="A296" s="40" t="inlineStr">
        <is>
          <t>C013</t>
        </is>
      </c>
      <c r="B296" s="41" t="inlineStr">
        <is>
          <t>CJ Educations Corporation</t>
        </is>
      </c>
      <c r="C296" s="40" t="inlineStr">
        <is>
          <t>발표</t>
        </is>
      </c>
      <c r="D296" s="40" t="inlineStr">
        <is>
          <t>2014-04-30</t>
        </is>
      </c>
      <c r="E296" s="41" t="inlineStr">
        <is>
          <t>기타</t>
        </is>
      </c>
      <c r="F296" s="41" t="inlineStr">
        <is>
          <t>Yahoo Finance KRW=X 2014-04-30 종가 1,029.44원/달러.</t>
        </is>
      </c>
      <c r="G296" s="41" t="inlineStr">
        <is>
          <t>기타</t>
        </is>
      </c>
      <c r="H296" s="40" t="inlineStr">
        <is>
          <t>2026-10-26</t>
        </is>
      </c>
      <c r="I296" s="40" t="n"/>
      <c r="J296" s="43" t="inlineStr">
        <is>
          <t>https://query1.finance.yahoo.com/v8/finance/chart/KRW=X?period1=1398556800&amp;period2=1399075200&amp;interval=1d</t>
        </is>
      </c>
      <c r="K296" s="41" t="inlineStr">
        <is>
          <t>value_chk_usdmm</t>
        </is>
      </c>
    </row>
    <row r="297" ht="45" customHeight="1">
      <c r="A297" s="40" t="inlineStr">
        <is>
          <t>C014</t>
        </is>
      </c>
      <c r="B297" s="41" t="inlineStr">
        <is>
          <t>CJ Hellovision Co., Ltd., N Screen Service tving Business</t>
        </is>
      </c>
      <c r="C297" s="40" t="inlineStr">
        <is>
          <t>발표</t>
        </is>
      </c>
      <c r="D297" s="40" t="inlineStr">
        <is>
          <t>2015-11-02</t>
        </is>
      </c>
      <c r="E297" s="41" t="inlineStr">
        <is>
          <t>발표</t>
        </is>
      </c>
      <c r="F297" s="41" t="inlineStr">
        <is>
          <t>CJ E&amp;M 영업양수체결: 양수영업 '(주)씨제이헬로비전의 N스크린 서비스 티빙(tving)', 양수가액 2,612,000,000원, 양수목적 '자체 OTT(Over The Top) 플랫폼 강화', 양도법인과 관계 '계열회사', 보유 현금으로 지급.</t>
        </is>
      </c>
      <c r="G297" s="41" t="inlineStr">
        <is>
          <t>DART 기타공시</t>
        </is>
      </c>
      <c r="H297" s="40" t="inlineStr">
        <is>
          <t>2015-11-02</t>
        </is>
      </c>
      <c r="I297" s="40" t="inlineStr">
        <is>
          <t>20151102900267</t>
        </is>
      </c>
      <c r="J297" s="43" t="inlineStr">
        <is>
          <t>https://dart.fss.or.kr/dsaf001/main.do?rcpNo=20151102900267</t>
        </is>
      </c>
      <c r="K297" s="41" t="inlineStr">
        <is>
          <t>announce_date_chk,value_chk_local,purpose_quote,acquirer_entity,first_filing_date,subtype_chk</t>
        </is>
      </c>
    </row>
    <row r="298" ht="45" customHeight="1">
      <c r="A298" s="40" t="inlineStr">
        <is>
          <t>C014</t>
        </is>
      </c>
      <c r="B298" s="41" t="inlineStr">
        <is>
          <t>CJ Hellovision Co., Ltd., N Screen Service tving Business</t>
        </is>
      </c>
      <c r="C298" s="40" t="inlineStr">
        <is>
          <t>발표</t>
        </is>
      </c>
      <c r="D298" s="40" t="inlineStr">
        <is>
          <t>2015-11-02</t>
        </is>
      </c>
      <c r="E298" s="41" t="inlineStr">
        <is>
          <t>발표</t>
        </is>
      </c>
      <c r="F298" s="41" t="inlineStr">
        <is>
          <t>CJ헬로비전 영업양도체결(기재정정): 양도가액 2,600,000,000원 → 양도예정금액 2,612,000,000원으로 정정, 양도목적 '티빙스틱을 통한 TV OTT(Over The Top) 사업 집중', 양수법인 CJ E&amp;M '계열회사', 이사회 결의일 2015-11-02.</t>
        </is>
      </c>
      <c r="G298" s="41" t="inlineStr">
        <is>
          <t>DART 기타공시</t>
        </is>
      </c>
      <c r="H298" s="40" t="inlineStr">
        <is>
          <t>2015-11-02</t>
        </is>
      </c>
      <c r="I298" s="40" t="inlineStr">
        <is>
          <t>20151102800059</t>
        </is>
      </c>
      <c r="J298" s="43" t="inlineStr">
        <is>
          <t>https://dart.fss.or.kr/dsaf001/main.do?rcpNo=20151102800059</t>
        </is>
      </c>
      <c r="K298" s="41" t="inlineStr">
        <is>
          <t>purpose_quote,value_chk_local,chk_note</t>
        </is>
      </c>
    </row>
    <row r="299" ht="45" customHeight="1">
      <c r="A299" s="40" t="inlineStr">
        <is>
          <t>C014</t>
        </is>
      </c>
      <c r="B299" s="41" t="inlineStr">
        <is>
          <t>CJ Hellovision Co., Ltd., N Screen Service tving Business</t>
        </is>
      </c>
      <c r="C299" s="40" t="inlineStr">
        <is>
          <t>인수 후</t>
        </is>
      </c>
      <c r="D299" s="40" t="inlineStr">
        <is>
          <t>2016-01-31</t>
        </is>
      </c>
      <c r="E299" s="41" t="inlineStr">
        <is>
          <t>완료</t>
        </is>
      </c>
      <c r="F299" s="41" t="inlineStr">
        <is>
          <t>대주주 등과의 자산양수도: 거래상대방 (주)씨제이헬로비전(계열회사), 거래종류 영업양수(자산거래), '거래일자 : 2016.01.31 (양수체결일자 : 2015.11.02)', 거래금액 3,228,000,000원; 주석 '최종 양수가액은 3,228,000천원'.</t>
        </is>
      </c>
      <c r="G299" s="41" t="inlineStr">
        <is>
          <t>DART 사업보고서</t>
        </is>
      </c>
      <c r="H299" s="40" t="inlineStr">
        <is>
          <t>2017-03-31</t>
        </is>
      </c>
      <c r="I299" s="40" t="inlineStr">
        <is>
          <t>20170331004920</t>
        </is>
      </c>
      <c r="J299" s="43" t="inlineStr">
        <is>
          <t>https://dart.fss.or.kr/dsaf001/main.do?rcpNo=20170331004920</t>
        </is>
      </c>
      <c r="K299" s="41" t="inlineStr">
        <is>
          <t>status_chk,value_chk_local,value_chk_usdmm,post_events_summary</t>
        </is>
      </c>
    </row>
    <row r="300" ht="45" customHeight="1">
      <c r="A300" s="40" t="inlineStr">
        <is>
          <t>C014</t>
        </is>
      </c>
      <c r="B300" s="41" t="inlineStr">
        <is>
          <t>CJ Hellovision Co., Ltd., N Screen Service tving Business</t>
        </is>
      </c>
      <c r="C300" s="40" t="inlineStr">
        <is>
          <t>인수 후</t>
        </is>
      </c>
      <c r="D300" s="40" t="inlineStr">
        <is>
          <t>2016-12-31</t>
        </is>
      </c>
      <c r="E300" s="41" t="inlineStr">
        <is>
          <t>기타</t>
        </is>
      </c>
      <c r="F300" s="41" t="inlineStr">
        <is>
          <t>연결주석 영업권 손상검사의 사용가치 가정 표가 방송사업부문·음악사업부문·(주)메조미디어·에이오엠지(주)만 열거. 티빙 별도 현금창출단위·손상 기재 없음.</t>
        </is>
      </c>
      <c r="G300" s="41" t="inlineStr">
        <is>
          <t>DART 사업보고서</t>
        </is>
      </c>
      <c r="H300" s="40" t="inlineStr">
        <is>
          <t>2017-03-31</t>
        </is>
      </c>
      <c r="I300" s="40" t="inlineStr">
        <is>
          <t>20170331004920</t>
        </is>
      </c>
      <c r="J300" s="43" t="inlineStr">
        <is>
          <t>https://dart.fss.or.kr/dsaf001/main.do?rcpNo=20170331004920</t>
        </is>
      </c>
      <c r="K300" s="41" t="inlineStr">
        <is>
          <t>impairment</t>
        </is>
      </c>
    </row>
    <row r="301" ht="45" customHeight="1">
      <c r="A301" s="40" t="inlineStr">
        <is>
          <t>C014</t>
        </is>
      </c>
      <c r="B301" s="41" t="inlineStr">
        <is>
          <t>CJ Hellovision Co., Ltd., N Screen Service tving Business</t>
        </is>
      </c>
      <c r="C301" s="40" t="inlineStr">
        <is>
          <t>인수 전</t>
        </is>
      </c>
      <c r="D301" s="40" t="inlineStr">
        <is>
          <t>2014-12-31</t>
        </is>
      </c>
      <c r="E301" s="41" t="inlineStr">
        <is>
          <t>실적</t>
        </is>
      </c>
      <c r="F301" s="41" t="inlineStr">
        <is>
          <t>요약 연결재무정보(단위 백만원): 자산총계 2015년말 2,364,855 / 2014년말 2,357,385; 자본총계 1,560,082 / 1,505,703. 2015 사업부문별 매출 방송 909,478·영화 238,346·음악 184,112·공연 15,378(합계 1,347,314). 2015년 10월 주가 월최고 91,000·월최저 81,300·일평균 85,471원; 발행주식총수 38,732,089주. 연혁 '2015.11.02 (주)씨제이헬로비전의 N스크린 서비스 티빙(tiving) 영업양수체결'.</t>
        </is>
      </c>
      <c r="G301" s="41" t="inlineStr">
        <is>
          <t>DART 사업보고서</t>
        </is>
      </c>
      <c r="H301" s="40" t="inlineStr">
        <is>
          <t>2016-03-30</t>
        </is>
      </c>
      <c r="I301" s="40" t="inlineStr">
        <is>
          <t>20160330003711</t>
        </is>
      </c>
      <c r="J301" s="43" t="inlineStr">
        <is>
          <t>https://dart.fss.or.kr/dsaf001/main.do?rcpNo=20160330003711</t>
        </is>
      </c>
      <c r="K301" s="41" t="inlineStr">
        <is>
          <t>acq_total_assets,deal_to_assets_pct,deal_to_equity_pct,acquirer_core,acq_mktcap,size_basis</t>
        </is>
      </c>
    </row>
    <row r="302" ht="45" customHeight="1">
      <c r="A302" s="40" t="inlineStr">
        <is>
          <t>C014</t>
        </is>
      </c>
      <c r="B302" s="41" t="inlineStr">
        <is>
          <t>CJ Hellovision Co., Ltd., N Screen Service tving Business</t>
        </is>
      </c>
      <c r="C302" s="40" t="inlineStr">
        <is>
          <t>인수 전</t>
        </is>
      </c>
      <c r="D302" s="40" t="inlineStr">
        <is>
          <t>2010-06</t>
        </is>
      </c>
      <c r="E302" s="41" t="inlineStr">
        <is>
          <t>설립</t>
        </is>
      </c>
      <c r="F302" s="41" t="inlineStr">
        <is>
          <t>CJ헬로비전 연혁: 2010-06 '국내최초 웹TV 티빙(tving) 개시', 2010-12 가입자 100만, 2011-07 200만, 2014-08 티빙스틱 출시. 매출 구성표에서 tving은 '부가서비스'(헬로폰, tving, 헬로모바일; 2015년 315,767,160천원, 27%)에 합산. '당사 최대주주인 (주)씨제이오쇼핑은 (주)씨제이헬로비전 지분 30%를 에스케이텔레콤(주)에 양도하기로 2015년 11월 2일에 이사회를 통해 결정'. 이사회 안건 '티빙사업 영업일부 양도의 건' 가결.</t>
        </is>
      </c>
      <c r="G302" s="41" t="inlineStr">
        <is>
          <t>DART 사업보고서</t>
        </is>
      </c>
      <c r="H302" s="40" t="inlineStr">
        <is>
          <t>2016-03-30</t>
        </is>
      </c>
      <c r="I302" s="40" t="inlineStr">
        <is>
          <t>20160330003207</t>
        </is>
      </c>
      <c r="J302" s="43" t="inlineStr">
        <is>
          <t>https://dart.fss.or.kr/dsaf001/main.do?rcpNo=20160330003207</t>
        </is>
      </c>
      <c r="K302" s="41" t="inlineStr">
        <is>
          <t>pre_events_summary,target_rev_pre,target_op_pre,pre_incorp_chk,notes</t>
        </is>
      </c>
    </row>
    <row r="303" ht="45" customHeight="1">
      <c r="A303" s="40" t="inlineStr">
        <is>
          <t>C014</t>
        </is>
      </c>
      <c r="B303" s="41" t="inlineStr">
        <is>
          <t>CJ Hellovision Co., Ltd., N Screen Service tving Business</t>
        </is>
      </c>
      <c r="C303" s="40" t="inlineStr">
        <is>
          <t>인수 후</t>
        </is>
      </c>
      <c r="D303" s="40" t="inlineStr">
        <is>
          <t>2016-07-25</t>
        </is>
      </c>
      <c r="E303" s="41" t="inlineStr">
        <is>
          <t>기타</t>
        </is>
      </c>
      <c r="F303" s="41" t="inlineStr">
        <is>
          <t>CJ헬로비전 '합병계약 해제 내용증명 수신의 건': 'SK브로드밴드(주)로부터 합병계약 해제통보에 대한 내용증명을 받았습니다.'</t>
        </is>
      </c>
      <c r="G303" s="41" t="inlineStr">
        <is>
          <t>DART 기타공시</t>
        </is>
      </c>
      <c r="H303" s="40" t="inlineStr">
        <is>
          <t>2016-07-25</t>
        </is>
      </c>
      <c r="I303" s="40" t="inlineStr">
        <is>
          <t>20160725800494</t>
        </is>
      </c>
      <c r="J303" s="43" t="inlineStr">
        <is>
          <t>https://dart.fss.or.kr/dsaf001/main.do?rcpNo=20160725800494</t>
        </is>
      </c>
      <c r="K303" s="41" t="inlineStr">
        <is>
          <t>post_events_summary,notes</t>
        </is>
      </c>
    </row>
    <row r="304" ht="45" customHeight="1">
      <c r="A304" s="40" t="inlineStr">
        <is>
          <t>C014</t>
        </is>
      </c>
      <c r="B304" s="41" t="inlineStr">
        <is>
          <t>CJ Hellovision Co., Ltd., N Screen Service tving Business</t>
        </is>
      </c>
      <c r="C304" s="40" t="inlineStr">
        <is>
          <t>인수 후</t>
        </is>
      </c>
      <c r="D304" s="40" t="inlineStr">
        <is>
          <t>2016-12-21</t>
        </is>
      </c>
      <c r="E304" s="41" t="inlineStr">
        <is>
          <t>통합</t>
        </is>
      </c>
      <c r="F304" s="41" t="inlineStr">
        <is>
          <t>CJ E&amp;M이 2017-01-03부터 티빙 실시간 TV '153개 채널을 전면 무료로 전환', VOD는 '종전대로 유료로 유지하면서 상품성을 강화'. 실적·가입자 수치는 미공개.</t>
        </is>
      </c>
      <c r="G304" s="41" t="inlineStr">
        <is>
          <t>언론 보도</t>
        </is>
      </c>
      <c r="H304" s="40" t="inlineStr">
        <is>
          <t>2016-12-21</t>
        </is>
      </c>
      <c r="I304" s="40" t="n"/>
      <c r="J304" s="43" t="inlineStr">
        <is>
          <t>https://view.asiae.co.kr/article/2016122110214584953</t>
        </is>
      </c>
      <c r="K304" s="41" t="inlineStr">
        <is>
          <t>post_events_summary,earnings_call_note</t>
        </is>
      </c>
    </row>
    <row r="305" ht="45" customHeight="1">
      <c r="A305" s="40" t="inlineStr">
        <is>
          <t>C014</t>
        </is>
      </c>
      <c r="B305" s="41" t="inlineStr">
        <is>
          <t>CJ Hellovision Co., Ltd., N Screen Service tving Business</t>
        </is>
      </c>
      <c r="C305" s="40" t="inlineStr">
        <is>
          <t>인수 후</t>
        </is>
      </c>
      <c r="D305" s="40" t="inlineStr">
        <is>
          <t>2020-10-01</t>
        </is>
      </c>
      <c r="E305" s="41" t="inlineStr">
        <is>
          <t>기타</t>
        </is>
      </c>
      <c r="F305" s="41" t="inlineStr">
        <is>
          <t>위키백과(2차 자료): 'In January 2016, the service was transferred to CJ E&amp;M.'; 2019-09-17 CJ E&amp;M·JTBC 합작 MOU; 2020-10-01 TVING Corporation 출범; 2021-06-30 네이버 400억원 투자; 2022-07 KT 시즌 합병 발표, 2022-10 공정위 승인.</t>
        </is>
      </c>
      <c r="G305" s="41" t="inlineStr">
        <is>
          <t>기타</t>
        </is>
      </c>
      <c r="H305" s="40" t="inlineStr">
        <is>
          <t>2026-10</t>
        </is>
      </c>
      <c r="I305" s="40" t="n"/>
      <c r="J305" s="43" t="inlineStr">
        <is>
          <t>https://en.wikipedia.org/wiki/TVING</t>
        </is>
      </c>
      <c r="K305" s="41" t="inlineStr">
        <is>
          <t>post_events_summary</t>
        </is>
      </c>
    </row>
    <row r="306" ht="45" customHeight="1">
      <c r="A306" s="40" t="inlineStr">
        <is>
          <t>C014</t>
        </is>
      </c>
      <c r="B306" s="41" t="inlineStr">
        <is>
          <t>CJ Hellovision Co., Ltd., N Screen Service tving Business</t>
        </is>
      </c>
      <c r="C306" s="40" t="inlineStr">
        <is>
          <t>인수 후</t>
        </is>
      </c>
      <c r="D306" s="40" t="inlineStr">
        <is>
          <t>2026-05-21</t>
        </is>
      </c>
      <c r="E306" s="41" t="inlineStr">
        <is>
          <t>실적</t>
        </is>
      </c>
      <c r="F306" s="41" t="inlineStr">
        <is>
          <t>딜사이트: '티빙과 웨이브는 2023년 12월부터 합병 논의를 이어왔고 지난해 6월 공정거래위원회의 조건부 승인도 받았다', KT스튜디오지니 미동의로 지연; '지난해 매출은 4060억원으로 전년(4355억원) 대비 6.8% 감소했다. 영업손실은 698억원, 순손실은 893억원'.</t>
        </is>
      </c>
      <c r="G306" s="41" t="inlineStr">
        <is>
          <t>언론 보도</t>
        </is>
      </c>
      <c r="H306" s="40" t="inlineStr">
        <is>
          <t>2026-05-21</t>
        </is>
      </c>
      <c r="I306" s="40" t="n"/>
      <c r="J306" s="43" t="inlineStr">
        <is>
          <t>https://dealsite.co.kr/articles/162163</t>
        </is>
      </c>
      <c r="K306" s="41" t="inlineStr">
        <is>
          <t>post_events_summary,target_rev_post,target_op_post</t>
        </is>
      </c>
    </row>
    <row r="307" ht="45" customHeight="1">
      <c r="A307" s="40" t="inlineStr">
        <is>
          <t>C015</t>
        </is>
      </c>
      <c r="B307" s="41" t="inlineStr">
        <is>
          <t>Highup Entertainment Co., Ltd.</t>
        </is>
      </c>
      <c r="C307" s="40" t="inlineStr">
        <is>
          <t>인수 전</t>
        </is>
      </c>
      <c r="D307" s="40" t="inlineStr">
        <is>
          <t>2017-06-30</t>
        </is>
      </c>
      <c r="E307" s="41" t="inlineStr">
        <is>
          <t>설립</t>
        </is>
      </c>
      <c r="F307" s="41" t="inlineStr">
        <is>
          <t>CJ E&amp;M 별도주석 (*9) "당기 중 (주)하이어뮤직레코즈와 (주)하이업엔터테인먼트의 지분 51%를 각각 306백만원과 255백만원에 취득하여 지배력을 확보"; 연결 종속기업 변동 사유 '신규 설립'; 타법인출자현황 취득일 2017-06-30, 51,000주, 51%, 장부 255백만원, 피출자회사 총자산 1,177·순손익 -380(백만원); 음악사업 현황 "하이업뮤직(블랙아이드필승 등)을 설립". 연결 총자산 3,758,919,984,666원(2017-12-31).</t>
        </is>
      </c>
      <c r="G307" s="41" t="inlineStr">
        <is>
          <t>DART 사업보고서</t>
        </is>
      </c>
      <c r="H307" s="40" t="inlineStr">
        <is>
          <t>2018-04-02</t>
        </is>
      </c>
      <c r="I307" s="40" t="inlineStr">
        <is>
          <t>20180330004046</t>
        </is>
      </c>
      <c r="J307" s="43" t="inlineStr">
        <is>
          <t>https://dart.fss.or.kr/dsaf001/main.do?rcpNo=20180330004046</t>
        </is>
      </c>
      <c r="K307" s="41" t="inlineStr">
        <is>
          <t>pre_events_summary,pre_incorp_chk,core_basis,purpose_quote,apex_total_assets</t>
        </is>
      </c>
    </row>
    <row r="308" ht="45" customHeight="1">
      <c r="A308" s="40" t="inlineStr">
        <is>
          <t>C015</t>
        </is>
      </c>
      <c r="B308" s="41" t="inlineStr">
        <is>
          <t>Highup Entertainment Co., Ltd.</t>
        </is>
      </c>
      <c r="C308" s="40" t="inlineStr">
        <is>
          <t>인수 전</t>
        </is>
      </c>
      <c r="D308" s="40" t="inlineStr">
        <is>
          <t>2017-12-31</t>
        </is>
      </c>
      <c r="E308" s="41" t="inlineStr">
        <is>
          <t>실적</t>
        </is>
      </c>
      <c r="F308" s="41" t="inlineStr">
        <is>
          <t>하이업 회사개요: 설립일 2017.06.14, 계열편입일 2017.08.01(기업집단 씨제이). 2017.12.31 자산총계 1,177, 자본총계 120, 자본금 500; 2017 매출액 52, 영업이익 -343, 당기순이익 -380(단위 백만원).</t>
        </is>
      </c>
      <c r="G308" s="41" t="inlineStr">
        <is>
          <t>DART 기타공시</t>
        </is>
      </c>
      <c r="H308" s="40" t="inlineStr">
        <is>
          <t>2018-05-31</t>
        </is>
      </c>
      <c r="I308" s="40" t="inlineStr">
        <is>
          <t>20180531001807</t>
        </is>
      </c>
      <c r="J308" s="43" t="inlineStr">
        <is>
          <t>https://dart.fss.or.kr/dsaf001/main.do?rcpNo=20180531001807</t>
        </is>
      </c>
      <c r="K308" s="41" t="inlineStr">
        <is>
          <t>pre_events_summary,target_rev_pre,target_op_pre</t>
        </is>
      </c>
    </row>
    <row r="309" ht="45" customHeight="1">
      <c r="A309" s="40" t="inlineStr">
        <is>
          <t>C015</t>
        </is>
      </c>
      <c r="B309" s="41" t="inlineStr">
        <is>
          <t>Highup Entertainment Co., Ltd.</t>
        </is>
      </c>
      <c r="C309" s="40" t="inlineStr">
        <is>
          <t>인수 전</t>
        </is>
      </c>
      <c r="D309" s="40" t="inlineStr">
        <is>
          <t>2018-07-02</t>
        </is>
      </c>
      <c r="E309" s="41" t="inlineStr">
        <is>
          <t>합병</t>
        </is>
      </c>
      <c r="F309" s="41" t="inlineStr">
        <is>
          <t>하이업 최대주주등의주식보유변동: 씨제이이앤엠(주) 51,000주(51.00%) → (주)씨제이이엔엠 51,000주(51.00%) 이전(변동일 2018.07.02), 송주영·최규성 각 24,500주(24.50%).</t>
        </is>
      </c>
      <c r="G309" s="41" t="inlineStr">
        <is>
          <t>DART 기타공시</t>
        </is>
      </c>
      <c r="H309" s="40" t="inlineStr">
        <is>
          <t>2018-07-06</t>
        </is>
      </c>
      <c r="I309" s="40" t="inlineStr">
        <is>
          <t>20180706000397</t>
        </is>
      </c>
      <c r="J309" s="43" t="inlineStr">
        <is>
          <t>https://dart.fss.or.kr/dsaf001/main.do?rcpNo=20180706000397</t>
        </is>
      </c>
      <c r="K309" s="41" t="inlineStr">
        <is>
          <t>pre_incorp_chk,pre_events_summary</t>
        </is>
      </c>
    </row>
    <row r="310" ht="45" customHeight="1">
      <c r="A310" s="40" t="inlineStr">
        <is>
          <t>C015</t>
        </is>
      </c>
      <c r="B310" s="41" t="inlineStr">
        <is>
          <t>Highup Entertainment Co., Ltd.</t>
        </is>
      </c>
      <c r="C310" s="40" t="inlineStr">
        <is>
          <t>발표</t>
        </is>
      </c>
      <c r="D310" s="40" t="inlineStr">
        <is>
          <t>2018-08-27</t>
        </is>
      </c>
      <c r="E310" s="41" t="inlineStr">
        <is>
          <t>매각</t>
        </is>
      </c>
      <c r="F310" s="41" t="inlineStr">
        <is>
          <t>(주)씨제이이엔엠(계열회사) 2018.08.27 보통주 51,000주(51.00%) 처분, 금액 255,000천원, 단가 5천원; 송주영(임원)·최규성(임원) 각 25,500주 취득해 각 50,000주(50.00%).</t>
        </is>
      </c>
      <c r="G310" s="41" t="inlineStr">
        <is>
          <t>DART 기타공시</t>
        </is>
      </c>
      <c r="H310" s="40" t="inlineStr">
        <is>
          <t>2018-08-29</t>
        </is>
      </c>
      <c r="I310" s="40" t="inlineStr">
        <is>
          <t>20180829000249</t>
        </is>
      </c>
      <c r="J310" s="43" t="inlineStr">
        <is>
          <t>https://dart.fss.or.kr/dsaf001/main.do?rcpNo=20180829000249</t>
        </is>
      </c>
      <c r="K310" s="41" t="inlineStr">
        <is>
          <t>subtype_chk,status_chk,value_chk_local,value_chk_usdmm,announce_date_chk,acquirer_entity,first_filing_date,chk_note</t>
        </is>
      </c>
    </row>
    <row r="311" ht="45" customHeight="1">
      <c r="A311" s="40" t="inlineStr">
        <is>
          <t>C015</t>
        </is>
      </c>
      <c r="B311" s="41" t="inlineStr">
        <is>
          <t>Highup Entertainment Co., Ltd.</t>
        </is>
      </c>
      <c r="C311" s="40" t="inlineStr">
        <is>
          <t>인수 후</t>
        </is>
      </c>
      <c r="D311" s="40" t="inlineStr">
        <is>
          <t>2018-08-27</t>
        </is>
      </c>
      <c r="E311" s="41" t="inlineStr">
        <is>
          <t>경영진변경</t>
        </is>
      </c>
      <c r="F311" s="41" t="inlineStr">
        <is>
          <t>사내이사 정형진((주)씨제이이엔엠 음악콘텐츠Unit 음악)IP운영담당 상무), 공종윤(부장), 상승현(음악사업국 투자팀 과장) 해임 2018.08.27(등기 2018.08.31), 감사도 해임. 공동대표 최규성·송주영 유지.</t>
        </is>
      </c>
      <c r="G311" s="41" t="inlineStr">
        <is>
          <t>DART 기타공시</t>
        </is>
      </c>
      <c r="H311" s="40" t="inlineStr">
        <is>
          <t>2018-09-06</t>
        </is>
      </c>
      <c r="I311" s="40" t="inlineStr">
        <is>
          <t>20180906000210</t>
        </is>
      </c>
      <c r="J311" s="43" t="inlineStr">
        <is>
          <t>https://dart.fss.or.kr/dsaf001/main.do?rcpNo=20180906000210</t>
        </is>
      </c>
      <c r="K311" s="41" t="inlineStr">
        <is>
          <t>post_events_summary,notes</t>
        </is>
      </c>
    </row>
    <row r="312" ht="45" customHeight="1">
      <c r="A312" s="40" t="inlineStr">
        <is>
          <t>C015</t>
        </is>
      </c>
      <c r="B312" s="41" t="inlineStr">
        <is>
          <t>Highup Entertainment Co., Ltd.</t>
        </is>
      </c>
      <c r="C312" s="40" t="inlineStr">
        <is>
          <t>인수 후</t>
        </is>
      </c>
      <c r="D312" s="40" t="inlineStr">
        <is>
          <t>2018-08-30</t>
        </is>
      </c>
      <c r="E312" s="41" t="inlineStr">
        <is>
          <t>투자유치</t>
        </is>
      </c>
      <c r="F312" s="41" t="inlineStr">
        <is>
          <t>하이업 제2회 기명식 무보증 사모 전환사채 권면총액 2,000,000,000원, 표면 1.0%·만기 3.0%, 만기 2023.09.19, 납입 2018.09.19, 이사회결의 2018.08.30, 발행 대상자 (주)카카오엠. 전환가액은 전환 시 외부평가로 결정(액면가 2~15배).</t>
        </is>
      </c>
      <c r="G312" s="41" t="inlineStr">
        <is>
          <t>DART 기타공시</t>
        </is>
      </c>
      <c r="H312" s="40" t="inlineStr">
        <is>
          <t>2018-09-06</t>
        </is>
      </c>
      <c r="I312" s="40" t="inlineStr">
        <is>
          <t>20180906000205</t>
        </is>
      </c>
      <c r="J312" s="43" t="inlineStr">
        <is>
          <t>https://dart.fss.or.kr/dsaf001/main.do?rcpNo=20180906000205</t>
        </is>
      </c>
      <c r="K312" s="41" t="inlineStr">
        <is>
          <t>post_events_summary,notes</t>
        </is>
      </c>
    </row>
    <row r="313" ht="45" customHeight="1">
      <c r="A313" s="40" t="inlineStr">
        <is>
          <t>C015</t>
        </is>
      </c>
      <c r="B313" s="41" t="inlineStr">
        <is>
          <t>Highup Entertainment Co., Ltd.</t>
        </is>
      </c>
      <c r="C313" s="40" t="inlineStr">
        <is>
          <t>인수 후</t>
        </is>
      </c>
      <c r="D313" s="40" t="inlineStr">
        <is>
          <t>2018-12-31</t>
        </is>
      </c>
      <c r="E313" s="41" t="inlineStr">
        <is>
          <t>매각</t>
        </is>
      </c>
      <c r="F313" s="41" t="inlineStr">
        <is>
          <t>연결 종속기업 제외: (주)하이업엔터테인먼트 사유 '매각'. 별도주석: "(주)루비콘컴퍼니과 (주)하이업엔터테인먼트는 청산 및 지분매각으로 인하여 각각 종속기업투자주식처분이익 27백만원 및 255백만원을 인식"; "당기 중 주식회사 하이업엔터테인먼트 채무증권 1,000백만원를 처분". 연결 자산총계 2018-12-31 6,754,948·2017-12-31 2,801,818, 자본총계 2017-12-31 1,484,104(백만원). 발행주식총수 21,926,384주.</t>
        </is>
      </c>
      <c r="G313" s="41" t="inlineStr">
        <is>
          <t>DART 사업보고서</t>
        </is>
      </c>
      <c r="H313" s="40" t="inlineStr">
        <is>
          <t>2019-04-04</t>
        </is>
      </c>
      <c r="I313" s="40" t="inlineStr">
        <is>
          <t>20190404001725</t>
        </is>
      </c>
      <c r="J313" s="43" t="inlineStr">
        <is>
          <t>https://dart.fss.or.kr/dsaf001/main.do?rcpNo=20190404001725</t>
        </is>
      </c>
      <c r="K313" s="41" t="inlineStr">
        <is>
          <t>post_events_summary,impairment,apex_total_assets,deal_to_assets_pct,deal_to_equity_pct,acq_mktcap,notes</t>
        </is>
      </c>
    </row>
    <row r="314" ht="45" customHeight="1">
      <c r="A314" s="40" t="inlineStr">
        <is>
          <t>C015</t>
        </is>
      </c>
      <c r="B314" s="41" t="inlineStr">
        <is>
          <t>Highup Entertainment Co., Ltd.</t>
        </is>
      </c>
      <c r="C314" s="40" t="inlineStr">
        <is>
          <t>발표</t>
        </is>
      </c>
      <c r="D314" s="40" t="inlineStr">
        <is>
          <t>2018-08-24</t>
        </is>
      </c>
      <c r="E314" s="41" t="inlineStr">
        <is>
          <t>기타</t>
        </is>
      </c>
      <c r="F314" s="41" t="inlineStr">
        <is>
          <t>035760.KQ 일별 종가: 2018-08-24 259,200원, 2018-08-27 266,500원, 2018-08-29 256,300원.</t>
        </is>
      </c>
      <c r="G314" s="41" t="inlineStr">
        <is>
          <t>기타</t>
        </is>
      </c>
      <c r="H314" s="40" t="inlineStr">
        <is>
          <t>2026-10-26</t>
        </is>
      </c>
      <c r="I314" s="40" t="n"/>
      <c r="J314" s="43" t="inlineStr">
        <is>
          <t>https://query1.finance.yahoo.com/v8/finance/chart/035760.KQ?period1=1534982400&amp;period2=1535500800&amp;interval=1d</t>
        </is>
      </c>
      <c r="K314" s="41" t="inlineStr">
        <is>
          <t>acq_mktcap</t>
        </is>
      </c>
    </row>
    <row r="315" ht="45" customHeight="1">
      <c r="A315" s="40" t="inlineStr">
        <is>
          <t>C015</t>
        </is>
      </c>
      <c r="B315" s="41" t="inlineStr">
        <is>
          <t>Highup Entertainment Co., Ltd.</t>
        </is>
      </c>
      <c r="C315" s="40" t="inlineStr">
        <is>
          <t>인수 후</t>
        </is>
      </c>
      <c r="D315" s="40" t="inlineStr">
        <is>
          <t>2021-05-01</t>
        </is>
      </c>
      <c r="E315" s="41" t="inlineStr">
        <is>
          <t>소유주변경</t>
        </is>
      </c>
      <c r="F315" s="41" t="inlineStr">
        <is>
          <t>하이업 계열편입일 2021.05.01(카카오 기업집단 공시); 2020 매출액 253, 영업이익 -2,292, 자본총계 -4,291(자본잠식)(백만원); 소유지분 최규성 70,000주(30.00%), (주)카카오엔터테인먼트 93,333주(40.00%), 기타 70,000주(30.00%).</t>
        </is>
      </c>
      <c r="G315" s="41" t="inlineStr">
        <is>
          <t>DART 기타공시</t>
        </is>
      </c>
      <c r="H315" s="40" t="inlineStr">
        <is>
          <t>2021-05-28</t>
        </is>
      </c>
      <c r="I315" s="40" t="inlineStr">
        <is>
          <t>20210528000361</t>
        </is>
      </c>
      <c r="J315" s="43" t="inlineStr">
        <is>
          <t>https://dart.fss.or.kr/dsaf001/main.do?rcpNo=20210528000361</t>
        </is>
      </c>
      <c r="K315" s="41" t="inlineStr">
        <is>
          <t>post_events_summary,target_rev_post,target_op_post,notes</t>
        </is>
      </c>
    </row>
    <row r="316" ht="45" customHeight="1">
      <c r="A316" s="40" t="inlineStr">
        <is>
          <t>C015</t>
        </is>
      </c>
      <c r="B316" s="41" t="inlineStr">
        <is>
          <t>Highup Entertainment Co., Ltd.</t>
        </is>
      </c>
      <c r="C316" s="40" t="inlineStr">
        <is>
          <t>인수 후</t>
        </is>
      </c>
      <c r="D316" s="40" t="inlineStr">
        <is>
          <t>2021-12-31</t>
        </is>
      </c>
      <c r="E316" s="41" t="inlineStr">
        <is>
          <t>실적</t>
        </is>
      </c>
      <c r="F316" s="41" t="inlineStr">
        <is>
          <t>2021 매출액 4,627, 영업이익 -1,363, 당기순이익 -1,645(백만원); 카카오엔터테인먼트 93,333주(40.00%), 최규성 70,000주(30.00%).</t>
        </is>
      </c>
      <c r="G316" s="41" t="inlineStr">
        <is>
          <t>DART 기타공시</t>
        </is>
      </c>
      <c r="H316" s="40" t="inlineStr">
        <is>
          <t>2022-05-31</t>
        </is>
      </c>
      <c r="I316" s="40" t="inlineStr">
        <is>
          <t>20220531000601</t>
        </is>
      </c>
      <c r="J316" s="43" t="inlineStr">
        <is>
          <t>https://dart.fss.or.kr/dsaf001/main.do?rcpNo=20220531000601</t>
        </is>
      </c>
      <c r="K316" s="41" t="inlineStr">
        <is>
          <t>target_rev_post,target_op_post</t>
        </is>
      </c>
    </row>
    <row r="317" ht="45" customHeight="1">
      <c r="A317" s="40" t="inlineStr">
        <is>
          <t>C015</t>
        </is>
      </c>
      <c r="B317" s="41" t="inlineStr">
        <is>
          <t>Highup Entertainment Co., Ltd.</t>
        </is>
      </c>
      <c r="C317" s="40" t="inlineStr">
        <is>
          <t>인수 후</t>
        </is>
      </c>
      <c r="D317" s="40" t="inlineStr">
        <is>
          <t>2024-12-31</t>
        </is>
      </c>
      <c r="E317" s="41" t="inlineStr">
        <is>
          <t>실적</t>
        </is>
      </c>
      <c r="F317" s="41" t="inlineStr">
        <is>
          <t>영업수익 2024 7,959,572,978원·2023 14,262,236,065원; 영업이익(손실) 2024 (3,028,128,139)원·2023 1,246,806,592원. 주주: 최규성 50,400주(21.6%), 송주영 50,400주(21.6%), 최진우·상승현 각 19,600주(8.4%), (주)카카오엔터테인먼트 93,333주(40%). 카카오엔터 관련 전환사채 4,469,991천원(상환할증금 포함).</t>
        </is>
      </c>
      <c r="G317" s="41" t="inlineStr">
        <is>
          <t>DART 감사보고서</t>
        </is>
      </c>
      <c r="H317" s="40" t="inlineStr">
        <is>
          <t>2025-04-01</t>
        </is>
      </c>
      <c r="I317" s="40" t="inlineStr">
        <is>
          <t>20250401000597</t>
        </is>
      </c>
      <c r="J317" s="43" t="inlineStr">
        <is>
          <t>https://dart.fss.or.kr/dsaf001/main.do?rcpNo=20250401000597</t>
        </is>
      </c>
      <c r="K317" s="41" t="inlineStr">
        <is>
          <t>target_rev_post,target_op_post,post_events_summary,notes</t>
        </is>
      </c>
    </row>
    <row r="318" ht="45" customHeight="1">
      <c r="A318" s="40" t="inlineStr">
        <is>
          <t>C015</t>
        </is>
      </c>
      <c r="B318" s="41" t="inlineStr">
        <is>
          <t>Highup Entertainment Co., Ltd.</t>
        </is>
      </c>
      <c r="C318" s="40" t="inlineStr">
        <is>
          <t>인수 후</t>
        </is>
      </c>
      <c r="D318" s="40" t="inlineStr">
        <is>
          <t>2020-11-12</t>
        </is>
      </c>
      <c r="E318" s="41" t="inlineStr">
        <is>
          <t>기타</t>
        </is>
      </c>
      <c r="F318" s="41" t="inlineStr">
        <is>
          <t>High Up Entertainment는 "under the partnership with CJ E&amp;M in 2017" 블랙아이드필승이 설립; STAYC 2020-11-12 데뷔; 2021년 6월 카카오엔터테인먼트가 40% 취득(DART 계열편입일 2021-05-01과 1개월 차이, DART 채택).</t>
        </is>
      </c>
      <c r="G318" s="41" t="inlineStr">
        <is>
          <t>기타</t>
        </is>
      </c>
      <c r="H318" s="40" t="inlineStr">
        <is>
          <t>2026-10-26</t>
        </is>
      </c>
      <c r="I318" s="40" t="n"/>
      <c r="J318" s="43" t="inlineStr">
        <is>
          <t>https://en.wikipedia.org/wiki/High_Up_Entertainment</t>
        </is>
      </c>
      <c r="K318" s="41" t="inlineStr">
        <is>
          <t>post_events_summary,notes</t>
        </is>
      </c>
    </row>
    <row r="319" ht="45" customHeight="1">
      <c r="A319" s="40" t="inlineStr">
        <is>
          <t>C016</t>
        </is>
      </c>
      <c r="B319" s="41" t="inlineStr">
        <is>
          <t>GTIST</t>
        </is>
      </c>
      <c r="C319" s="40" t="inlineStr">
        <is>
          <t>발표</t>
        </is>
      </c>
      <c r="D319" s="40" t="inlineStr">
        <is>
          <t>2019-03-25</t>
        </is>
      </c>
      <c r="E319" s="41" t="inlineStr">
        <is>
          <t>발표</t>
        </is>
      </c>
      <c r="F319" s="41" t="inlineStr">
        <is>
          <t>스튜디오드래곤 이사회 결의: 지티스트 200,000주(100%) 현금 25,000,000,000원 취득, 취득목적 '우수 크리에이터 및 제작 역량 확보', 취득예정일 2019-04-08, 자기자본대비 6.2%, 취득가액/자산총액 5.4%. 지티스트 2017 매출 1,404백만원, 순손실 93백만원.</t>
        </is>
      </c>
      <c r="G319" s="41" t="inlineStr">
        <is>
          <t>KIND</t>
        </is>
      </c>
      <c r="H319" s="40" t="inlineStr">
        <is>
          <t>2019-03-25</t>
        </is>
      </c>
      <c r="I319" s="40" t="inlineStr">
        <is>
          <t>20190325900541</t>
        </is>
      </c>
      <c r="J319" s="43" t="inlineStr">
        <is>
          <t>https://dart.fss.or.kr/dsaf001/main.do?rcpNo=20190325900541</t>
        </is>
      </c>
      <c r="K319" s="41" t="inlineStr">
        <is>
          <t>announce_date_chk,value_chk_local,purpose_quote,deal_to_assets_pct,deal_to_equity_pct,acq_total_assets,target_rev_pre,first_filing_date</t>
        </is>
      </c>
    </row>
    <row r="320" ht="45" customHeight="1">
      <c r="A320" s="40" t="inlineStr">
        <is>
          <t>C016</t>
        </is>
      </c>
      <c r="B320" s="41" t="inlineStr">
        <is>
          <t>GTIST</t>
        </is>
      </c>
      <c r="C320" s="40" t="inlineStr">
        <is>
          <t>인수 후</t>
        </is>
      </c>
      <c r="D320" s="40" t="inlineStr">
        <is>
          <t>2019-04-08</t>
        </is>
      </c>
      <c r="E320" s="41" t="inlineStr">
        <is>
          <t>완료</t>
        </is>
      </c>
      <c r="F320" s="41" t="inlineStr">
        <is>
          <t>"2019년 4월 8일 ㈜지티스트의 주식 200,000주(100%)를 취득하였습니다." 이전대가 현금 25,000,000천원, 식별가능순자산 8,684,796천원, 연결범위변동으로 영업권 16,315,204천원·전속계약금 10,515,404천원 증가.</t>
        </is>
      </c>
      <c r="G320" s="41" t="inlineStr">
        <is>
          <t>DART 사업보고서</t>
        </is>
      </c>
      <c r="H320" s="40" t="inlineStr">
        <is>
          <t>2020-03-30</t>
        </is>
      </c>
      <c r="I320" s="40" t="inlineStr">
        <is>
          <t>20200330003939</t>
        </is>
      </c>
      <c r="J320" s="43" t="inlineStr">
        <is>
          <t>https://dart.fss.or.kr/dsaf001/main.do?rcpNo=20200330003939</t>
        </is>
      </c>
      <c r="K320" s="41" t="inlineStr">
        <is>
          <t>status_chk,purpose_quote,notes,post_events_summary</t>
        </is>
      </c>
    </row>
    <row r="321" ht="45" customHeight="1">
      <c r="A321" s="40" t="inlineStr">
        <is>
          <t>C016</t>
        </is>
      </c>
      <c r="B321" s="41" t="inlineStr">
        <is>
          <t>GTIST</t>
        </is>
      </c>
      <c r="C321" s="40" t="inlineStr">
        <is>
          <t>인수 전</t>
        </is>
      </c>
      <c r="D321" s="40" t="inlineStr">
        <is>
          <t>2018</t>
        </is>
      </c>
      <c r="E321" s="41" t="inlineStr">
        <is>
          <t>실적</t>
        </is>
      </c>
      <c r="F321" s="41" t="inlineStr">
        <is>
          <t>스튜디오드래곤 2018 연결매출 379,606백만원: 드라마 편성 178,062(46.91%), 드라마 판매 162,054(42.69%), 기타 39,490(10.40%).</t>
        </is>
      </c>
      <c r="G321" s="41" t="inlineStr">
        <is>
          <t>DART 사업보고서</t>
        </is>
      </c>
      <c r="H321" s="40" t="inlineStr">
        <is>
          <t>2020-03-30</t>
        </is>
      </c>
      <c r="I321" s="40" t="inlineStr">
        <is>
          <t>20200330003939</t>
        </is>
      </c>
      <c r="J321" s="43" t="inlineStr">
        <is>
          <t>https://dart.fss.or.kr/dsaf001/main.do?rcpNo=20200330003939</t>
        </is>
      </c>
      <c r="K321" s="41" t="inlineStr">
        <is>
          <t>acquirer_core</t>
        </is>
      </c>
    </row>
    <row r="322" ht="45" customHeight="1">
      <c r="A322" s="40" t="inlineStr">
        <is>
          <t>C016</t>
        </is>
      </c>
      <c r="B322" s="41" t="inlineStr">
        <is>
          <t>GTIST</t>
        </is>
      </c>
      <c r="C322" s="40" t="inlineStr">
        <is>
          <t>인수 후</t>
        </is>
      </c>
      <c r="D322" s="40" t="inlineStr">
        <is>
          <t>2019-12-31</t>
        </is>
      </c>
      <c r="E322" s="41" t="inlineStr">
        <is>
          <t>실적</t>
        </is>
      </c>
      <c r="F322" s="41" t="inlineStr">
        <is>
          <t>"주식회사 지티스트는 2017년 1월 설립"; 2019 매출 22,983,734,107원, 영업이익 483,666,025원; 2018 매출 11,535,125,000원, 영업이익 86,195,907원. 지배기업 스튜디오드래곤(지분 100%), 차상위지배기업 (주)씨제이이엔엠.</t>
        </is>
      </c>
      <c r="G322" s="41" t="inlineStr">
        <is>
          <t>DART 감사보고서</t>
        </is>
      </c>
      <c r="H322" s="40" t="inlineStr">
        <is>
          <t>2020-03-31</t>
        </is>
      </c>
      <c r="I322" s="40" t="inlineStr">
        <is>
          <t>20200331001905</t>
        </is>
      </c>
      <c r="J322" s="43" t="inlineStr">
        <is>
          <t>https://dart.fss.or.kr/dsaf001/main.do?rcpNo=20200331001905</t>
        </is>
      </c>
      <c r="K322" s="41" t="inlineStr">
        <is>
          <t>pre_incorp_chk,pre_events_summary,target_rev_pre,target_op_pre,target_rev_post,target_op_post</t>
        </is>
      </c>
    </row>
    <row r="323" ht="45" customHeight="1">
      <c r="A323" s="40" t="inlineStr">
        <is>
          <t>C016</t>
        </is>
      </c>
      <c r="B323" s="41" t="inlineStr">
        <is>
          <t>GTIST</t>
        </is>
      </c>
      <c r="C323" s="40" t="inlineStr">
        <is>
          <t>인수 후</t>
        </is>
      </c>
      <c r="D323" s="40" t="inlineStr">
        <is>
          <t>2021-12-31</t>
        </is>
      </c>
      <c r="E323" s="41" t="inlineStr">
        <is>
          <t>실적</t>
        </is>
      </c>
      <c r="F323" s="41" t="inlineStr">
        <is>
          <t>스튜디오드래곤 연결주석 종속기업 요약재무: 지티스트 2021 매출 12,296,814천원, 순이익 2,082,964천원; 2020 매출 438,005천원, 순손실 534,456천원.</t>
        </is>
      </c>
      <c r="G323" s="41" t="inlineStr">
        <is>
          <t>DART 사업보고서</t>
        </is>
      </c>
      <c r="H323" s="40" t="inlineStr">
        <is>
          <t>2022-03-21</t>
        </is>
      </c>
      <c r="I323" s="40" t="inlineStr">
        <is>
          <t>20220321000889</t>
        </is>
      </c>
      <c r="J323" s="43" t="inlineStr">
        <is>
          <t>https://dart.fss.or.kr/dsaf001/main.do?rcpNo=20220321000889</t>
        </is>
      </c>
      <c r="K323" s="41" t="inlineStr">
        <is>
          <t>target_rev_post,target_op_post,post_events_summary</t>
        </is>
      </c>
    </row>
    <row r="324" ht="45" customHeight="1">
      <c r="A324" s="40" t="inlineStr">
        <is>
          <t>C016</t>
        </is>
      </c>
      <c r="B324" s="41" t="inlineStr">
        <is>
          <t>GTIST</t>
        </is>
      </c>
      <c r="C324" s="40" t="inlineStr">
        <is>
          <t>인수 후</t>
        </is>
      </c>
      <c r="D324" s="40" t="inlineStr">
        <is>
          <t>2023-12-31</t>
        </is>
      </c>
      <c r="E324" s="41" t="inlineStr">
        <is>
          <t>실적</t>
        </is>
      </c>
      <c r="F324" s="41" t="inlineStr">
        <is>
          <t>지티스트 2023 매출 18,079,633천원, 순손실 2,501,597천원; 2022 매출 46,589,526천원, 순이익 3,280,347천원. 영업권 CGU 표에서 지티스트 16,315,205천원(2023말·2022말 동일). 2023 손상 13,304백만원은 화앤담픽쳐스 CGU.</t>
        </is>
      </c>
      <c r="G324" s="41" t="inlineStr">
        <is>
          <t>DART 사업보고서</t>
        </is>
      </c>
      <c r="H324" s="40" t="inlineStr">
        <is>
          <t>2024-03-18</t>
        </is>
      </c>
      <c r="I324" s="40" t="inlineStr">
        <is>
          <t>20240318000577</t>
        </is>
      </c>
      <c r="J324" s="43" t="inlineStr">
        <is>
          <t>https://dart.fss.or.kr/dsaf001/main.do?rcpNo=20240318000577</t>
        </is>
      </c>
      <c r="K324" s="41" t="inlineStr">
        <is>
          <t>post_events_summary,impairment</t>
        </is>
      </c>
    </row>
    <row r="325" ht="45" customHeight="1">
      <c r="A325" s="40" t="inlineStr">
        <is>
          <t>C016</t>
        </is>
      </c>
      <c r="B325" s="41" t="inlineStr">
        <is>
          <t>GTIST</t>
        </is>
      </c>
      <c r="C325" s="40" t="inlineStr">
        <is>
          <t>인수 후</t>
        </is>
      </c>
      <c r="D325" s="40" t="inlineStr">
        <is>
          <t>2024-12-31</t>
        </is>
      </c>
      <c r="E325" s="41" t="inlineStr">
        <is>
          <t>손상차손</t>
        </is>
      </c>
      <c r="F325" s="41" t="inlineStr">
        <is>
          <t>CGU별 영업권 2024말 지티스트 10,461,224천원(2023말 16,315,205천원). 화앤담 9,282,829→0, 케이피제이 10,627,242→9,894,496과 합친 감소액이 그해 영업권손상차손 15,869,556천원과 일치.</t>
        </is>
      </c>
      <c r="G325" s="41" t="inlineStr">
        <is>
          <t>DART 사업보고서</t>
        </is>
      </c>
      <c r="H325" s="40" t="inlineStr">
        <is>
          <t>2025-03-19</t>
        </is>
      </c>
      <c r="I325" s="40" t="inlineStr">
        <is>
          <t>20250319000636</t>
        </is>
      </c>
      <c r="J325" s="43" t="inlineStr">
        <is>
          <t>https://dart.fss.or.kr/dsaf001/main.do?rcpNo=20250319000636</t>
        </is>
      </c>
      <c r="K325" s="41" t="inlineStr">
        <is>
          <t>impairment</t>
        </is>
      </c>
    </row>
    <row r="326" ht="45" customHeight="1">
      <c r="A326" s="40" t="inlineStr">
        <is>
          <t>C016</t>
        </is>
      </c>
      <c r="B326" s="41" t="inlineStr">
        <is>
          <t>GTIST</t>
        </is>
      </c>
      <c r="C326" s="40" t="inlineStr">
        <is>
          <t>인수 후</t>
        </is>
      </c>
      <c r="D326" s="40" t="inlineStr">
        <is>
          <t>2025-12-31</t>
        </is>
      </c>
      <c r="E326" s="41" t="inlineStr">
        <is>
          <t>손상차손</t>
        </is>
      </c>
      <c r="F326" s="41" t="inlineStr">
        <is>
          <t>2025말 지티스트 CGU 영업권 9,929,142천원(전기말 10,461,224천원), 2025 연결 영업권손상차손 14,911,260천원. 지티스트 2025 요약재무: 자산 87,383,951천원, 매출 65,000천원, 순손실 1,776,457천원.</t>
        </is>
      </c>
      <c r="G326" s="41" t="inlineStr">
        <is>
          <t>DART 사업보고서</t>
        </is>
      </c>
      <c r="H326" s="40" t="inlineStr">
        <is>
          <t>2026-03-18</t>
        </is>
      </c>
      <c r="I326" s="40" t="inlineStr">
        <is>
          <t>20260318001699</t>
        </is>
      </c>
      <c r="J326" s="43" t="inlineStr">
        <is>
          <t>https://dart.fss.or.kr/dsaf001/main.do?rcpNo=20260318001699</t>
        </is>
      </c>
      <c r="K326" s="41" t="inlineStr">
        <is>
          <t>impairment,post_events_summary</t>
        </is>
      </c>
    </row>
    <row r="327" ht="45" customHeight="1">
      <c r="A327" s="40" t="inlineStr">
        <is>
          <t>C016</t>
        </is>
      </c>
      <c r="B327" s="41" t="inlineStr">
        <is>
          <t>GTIST</t>
        </is>
      </c>
      <c r="C327" s="40" t="inlineStr">
        <is>
          <t>인수 후</t>
        </is>
      </c>
      <c r="D327" s="40" t="inlineStr">
        <is>
          <t>2025-12-31</t>
        </is>
      </c>
      <c r="E327" s="41" t="inlineStr">
        <is>
          <t>실적</t>
        </is>
      </c>
      <c r="F327" s="41" t="inlineStr">
        <is>
          <t>지티스트 2025 매출 65,000,000원, 영업손실 1,984,123,197원, 당기순손실 1,776,457,101원; 2024 매출 14,567,142,972원, 영업손실 1,119,326,170원. 대표이사 이동규.</t>
        </is>
      </c>
      <c r="G327" s="41" t="inlineStr">
        <is>
          <t>DART 감사보고서</t>
        </is>
      </c>
      <c r="H327" s="40" t="inlineStr">
        <is>
          <t>2026-03-31</t>
        </is>
      </c>
      <c r="I327" s="40" t="inlineStr">
        <is>
          <t>20260331000701</t>
        </is>
      </c>
      <c r="J327" s="43" t="inlineStr">
        <is>
          <t>https://dart.fss.or.kr/dsaf001/main.do?rcpNo=20260331000701</t>
        </is>
      </c>
      <c r="K327" s="41" t="inlineStr">
        <is>
          <t>target_rev_post,target_op_post,post_events_summary</t>
        </is>
      </c>
    </row>
    <row r="328" ht="45" customHeight="1">
      <c r="A328" s="40" t="inlineStr">
        <is>
          <t>C016</t>
        </is>
      </c>
      <c r="B328" s="41" t="inlineStr">
        <is>
          <t>GTIST</t>
        </is>
      </c>
      <c r="C328" s="40" t="inlineStr">
        <is>
          <t>발표</t>
        </is>
      </c>
      <c r="D328" s="40" t="inlineStr">
        <is>
          <t>2019-03-26</t>
        </is>
      </c>
      <c r="E328" s="41" t="inlineStr">
        <is>
          <t>발표</t>
        </is>
      </c>
      <c r="F328" s="41" t="inlineStr">
        <is>
          <t>"노희경 작가와 김규태, 홍종찬 연출감독 등 핵심 크리에이터를 보유한" 지티스트 주식 20만주(100%)를 250억원에 현금 취득. 한국투자증권 "연간 3~4편의 추가 제작 역량을 확보할 것으로 예상".</t>
        </is>
      </c>
      <c r="G328" s="41" t="inlineStr">
        <is>
          <t>언론 보도</t>
        </is>
      </c>
      <c r="H328" s="40" t="inlineStr">
        <is>
          <t>2019-03-26</t>
        </is>
      </c>
      <c r="I328" s="40" t="n"/>
      <c r="J328" s="43" t="inlineStr">
        <is>
          <t>https://www.insight.co.kr/news/218680</t>
        </is>
      </c>
      <c r="K328" s="41" t="inlineStr">
        <is>
          <t>first_filing_date,pre_events_summary,earnings_call_note</t>
        </is>
      </c>
    </row>
    <row r="329" ht="45" customHeight="1">
      <c r="A329" s="40" t="inlineStr">
        <is>
          <t>C016</t>
        </is>
      </c>
      <c r="B329" s="41" t="inlineStr">
        <is>
          <t>GTIST</t>
        </is>
      </c>
      <c r="C329" s="40" t="inlineStr">
        <is>
          <t>인수 후</t>
        </is>
      </c>
      <c r="D329" s="40" t="inlineStr">
        <is>
          <t>2020-02-13</t>
        </is>
      </c>
      <c r="E329" s="41" t="inlineStr">
        <is>
          <t>실적</t>
        </is>
      </c>
      <c r="F329" s="41" t="inlineStr">
        <is>
          <t>2019 실적 보도: 핵심 크리에이터 인원이 노희경 작가가 속한 지티스트 인수 등에 힘입어 전년 대비 39명 늘어난 197명.</t>
        </is>
      </c>
      <c r="G329" s="41" t="inlineStr">
        <is>
          <t>언론 보도</t>
        </is>
      </c>
      <c r="H329" s="40" t="inlineStr">
        <is>
          <t>2020-02-13</t>
        </is>
      </c>
      <c r="I329" s="40" t="n"/>
      <c r="J329" s="43" t="inlineStr">
        <is>
          <t>https://www.xportsnews.com/article/1235288</t>
        </is>
      </c>
      <c r="K329" s="41" t="inlineStr">
        <is>
          <t>earnings_call_note</t>
        </is>
      </c>
    </row>
    <row r="330" ht="45" customHeight="1">
      <c r="A330" s="40" t="inlineStr">
        <is>
          <t>C016</t>
        </is>
      </c>
      <c r="B330" s="41" t="inlineStr">
        <is>
          <t>GTIST</t>
        </is>
      </c>
      <c r="C330" s="40" t="inlineStr">
        <is>
          <t>인수 후</t>
        </is>
      </c>
      <c r="D330" s="40" t="inlineStr">
        <is>
          <t>2026-08-26</t>
        </is>
      </c>
      <c r="E330" s="41" t="inlineStr">
        <is>
          <t>실적</t>
        </is>
      </c>
      <c r="F330" s="41" t="inlineStr">
        <is>
          <t>지티스트 2022 매출 466억원·영업이익 48억원·순이익 33억원('우리들의 블루스', '소년심판'), 2025 매출 6500만원. 관계자 "크리에이터 풀을 확보한다는 개념이 가장 중요하다".</t>
        </is>
      </c>
      <c r="G330" s="41" t="inlineStr">
        <is>
          <t>언론 보도</t>
        </is>
      </c>
      <c r="H330" s="40" t="inlineStr">
        <is>
          <t>2026-08-26</t>
        </is>
      </c>
      <c r="I330" s="40" t="n"/>
      <c r="J330" s="43" t="inlineStr">
        <is>
          <t>https://dealsite.co.kr/articles/167725</t>
        </is>
      </c>
      <c r="K330" s="41" t="inlineStr">
        <is>
          <t>post_events_summary,earnings_call_note</t>
        </is>
      </c>
    </row>
    <row r="331" ht="45" customHeight="1">
      <c r="A331" s="40" t="inlineStr">
        <is>
          <t>C016</t>
        </is>
      </c>
      <c r="B331" s="41" t="inlineStr">
        <is>
          <t>GTIST</t>
        </is>
      </c>
      <c r="C331" s="40" t="inlineStr">
        <is>
          <t>발표</t>
        </is>
      </c>
      <c r="D331" s="40" t="inlineStr">
        <is>
          <t>2018-12-31</t>
        </is>
      </c>
      <c r="E331" s="41" t="inlineStr">
        <is>
          <t>기타</t>
        </is>
      </c>
      <c r="F331" s="41" t="inlineStr">
        <is>
          <t>스튜디오드래곤 발행주식의 총수 28,051,490주(2018말).</t>
        </is>
      </c>
      <c r="G331" s="41" t="inlineStr">
        <is>
          <t>DART 사업보고서</t>
        </is>
      </c>
      <c r="H331" s="40" t="inlineStr">
        <is>
          <t>2019-04-01</t>
        </is>
      </c>
      <c r="I331" s="40" t="inlineStr">
        <is>
          <t>20190401003745</t>
        </is>
      </c>
      <c r="J331" s="43" t="inlineStr">
        <is>
          <t>https://dart.fss.or.kr/dsaf001/main.do?rcpNo=20190401003745</t>
        </is>
      </c>
      <c r="K331" s="41" t="inlineStr">
        <is>
          <t>acq_mktcap</t>
        </is>
      </c>
    </row>
    <row r="332" ht="45" customHeight="1">
      <c r="A332" s="40" t="inlineStr">
        <is>
          <t>C016</t>
        </is>
      </c>
      <c r="B332" s="41" t="inlineStr">
        <is>
          <t>GTIST</t>
        </is>
      </c>
      <c r="C332" s="40" t="inlineStr">
        <is>
          <t>발표</t>
        </is>
      </c>
      <c r="D332" s="40" t="inlineStr">
        <is>
          <t>2019-03-22</t>
        </is>
      </c>
      <c r="E332" s="41" t="inlineStr">
        <is>
          <t>기타</t>
        </is>
      </c>
      <c r="F332" s="41" t="inlineStr">
        <is>
          <t>253450.KQ 2019-03-22 종가 90,700원(2019-03-25 88,700원).</t>
        </is>
      </c>
      <c r="G332" s="41" t="inlineStr">
        <is>
          <t>기타</t>
        </is>
      </c>
      <c r="H332" s="40" t="inlineStr">
        <is>
          <t>2019-03-22</t>
        </is>
      </c>
      <c r="I332" s="40" t="n"/>
      <c r="J332" s="43" t="inlineStr">
        <is>
          <t>https://query1.finance.yahoo.com/v8/finance/chart/253450.KQ?period1=1552867200&amp;period2=1553644800&amp;interval=1d</t>
        </is>
      </c>
      <c r="K332" s="41" t="inlineStr">
        <is>
          <t>acq_mktcap</t>
        </is>
      </c>
    </row>
    <row r="333" ht="45" customHeight="1">
      <c r="A333" s="40" t="inlineStr">
        <is>
          <t>C016</t>
        </is>
      </c>
      <c r="B333" s="41" t="inlineStr">
        <is>
          <t>GTIST</t>
        </is>
      </c>
      <c r="C333" s="40" t="inlineStr">
        <is>
          <t>발표</t>
        </is>
      </c>
      <c r="D333" s="40" t="inlineStr">
        <is>
          <t>2018-12-31</t>
        </is>
      </c>
      <c r="E333" s="41" t="inlineStr">
        <is>
          <t>기타</t>
        </is>
      </c>
      <c r="F333" s="41" t="inlineStr">
        <is>
          <t>CJ ENM 연결 요약재무정보 2018말 자산총계 6,754,948백만원.</t>
        </is>
      </c>
      <c r="G333" s="41" t="inlineStr">
        <is>
          <t>DART 사업보고서</t>
        </is>
      </c>
      <c r="H333" s="40" t="inlineStr">
        <is>
          <t>2019-04-04</t>
        </is>
      </c>
      <c r="I333" s="40" t="inlineStr">
        <is>
          <t>20190404001725</t>
        </is>
      </c>
      <c r="J333" s="43" t="inlineStr">
        <is>
          <t>https://dart.fss.or.kr/dsaf001/main.do?rcpNo=20190404001725</t>
        </is>
      </c>
      <c r="K333" s="41" t="inlineStr">
        <is>
          <t>apex_total_assets</t>
        </is>
      </c>
    </row>
    <row r="334" ht="45" customHeight="1">
      <c r="A334" s="40" t="inlineStr">
        <is>
          <t>C017</t>
        </is>
      </c>
      <c r="B334" s="41" t="inlineStr">
        <is>
          <t>Media Commerce Service Business and Assets of CJ ENM CO., Ltd.</t>
        </is>
      </c>
      <c r="C334" s="40" t="inlineStr">
        <is>
          <t>발표</t>
        </is>
      </c>
      <c r="D334" s="40" t="inlineStr">
        <is>
          <t>2021-02-04</t>
        </is>
      </c>
      <c r="E334" s="41" t="inlineStr">
        <is>
          <t>발표</t>
        </is>
      </c>
      <c r="F334" s="41" t="inlineStr">
        <is>
          <t>CJ ENM이 계열회사 ㈜다다엠앤씨에 '미디어커머스 서비스와 관련된 자산, 인력, 가입자 및 미디어커머스 사업'을 양도. 양도가액 5,666백만원, 양도목적 "미디어커머스 사업의 성장 가속화 추구", 감정평가액 근거.</t>
        </is>
      </c>
      <c r="G334" s="41" t="inlineStr">
        <is>
          <t>DART 기타공시</t>
        </is>
      </c>
      <c r="H334" s="40" t="inlineStr">
        <is>
          <t>2021-02-04</t>
        </is>
      </c>
      <c r="I334" s="40" t="inlineStr">
        <is>
          <t>20210204000422</t>
        </is>
      </c>
      <c r="J334" s="43" t="inlineStr">
        <is>
          <t>https://dart.fss.or.kr/dsaf001/main.do?rcpNo=20210204000422</t>
        </is>
      </c>
      <c r="K334" s="41" t="inlineStr">
        <is>
          <t>announce_date_chk,value_chk_local,purpose_quote,status_chk</t>
        </is>
      </c>
    </row>
    <row r="335" ht="45" customHeight="1">
      <c r="A335" s="40" t="inlineStr">
        <is>
          <t>C017</t>
        </is>
      </c>
      <c r="B335" s="41" t="inlineStr">
        <is>
          <t>Media Commerce Service Business and Assets of CJ ENM CO., Ltd.</t>
        </is>
      </c>
      <c r="C335" s="40" t="inlineStr">
        <is>
          <t>발표</t>
        </is>
      </c>
      <c r="D335" s="40" t="inlineStr">
        <is>
          <t>2021-02-04</t>
        </is>
      </c>
      <c r="E335" s="41" t="inlineStr">
        <is>
          <t>완료</t>
        </is>
      </c>
      <c r="F335" s="41" t="inlineStr">
        <is>
          <t>다다엠앤씨 측 특수관계인으로부터자산양수 공시(정정본). 양수일자 2021.02.04, 양수가액 5,666백만원.</t>
        </is>
      </c>
      <c r="G335" s="41" t="inlineStr">
        <is>
          <t>DART 기타공시</t>
        </is>
      </c>
      <c r="H335" s="40" t="inlineStr">
        <is>
          <t>2021-03-10</t>
        </is>
      </c>
      <c r="I335" s="40" t="inlineStr">
        <is>
          <t>20210310000653</t>
        </is>
      </c>
      <c r="J335" s="43" t="inlineStr">
        <is>
          <t>https://dart.fss.or.kr/dsaf001/main.do?rcpNo=20210310000653</t>
        </is>
      </c>
      <c r="K335" s="41" t="inlineStr">
        <is>
          <t>acquirer_entity,value_chk_local,status_chk</t>
        </is>
      </c>
    </row>
    <row r="336" ht="45" customHeight="1">
      <c r="A336" s="40" t="inlineStr">
        <is>
          <t>C017</t>
        </is>
      </c>
      <c r="B336" s="41" t="inlineStr">
        <is>
          <t>Media Commerce Service Business and Assets of CJ ENM CO., Ltd.</t>
        </is>
      </c>
      <c r="C336" s="40" t="inlineStr">
        <is>
          <t>인수 전</t>
        </is>
      </c>
      <c r="D336" s="40" t="inlineStr">
        <is>
          <t>2020-12-01</t>
        </is>
      </c>
      <c r="E336" s="41" t="inlineStr">
        <is>
          <t>설립</t>
        </is>
      </c>
      <c r="F336" s="41" t="inlineStr">
        <is>
          <t>CJ ENM 연혁 '12월 미디어커머스 법인 (주)다다엠앤씨(DADA M&amp;C) 설립'. 다다엠앤씨 2020말 총자산 4,000,000천원. CJ ENM 2020말 연결 총자산 6,279,917백만원, 별도 4,903,163백만원.</t>
        </is>
      </c>
      <c r="G336" s="41" t="inlineStr">
        <is>
          <t>DART 사업보고서</t>
        </is>
      </c>
      <c r="H336" s="40" t="inlineStr">
        <is>
          <t>2022-03-21</t>
        </is>
      </c>
      <c r="I336" s="40" t="inlineStr">
        <is>
          <t>20220321001256</t>
        </is>
      </c>
      <c r="J336" s="43" t="inlineStr">
        <is>
          <t>https://dart.fss.or.kr/dsaf001/main.do?rcpNo=20220321001256</t>
        </is>
      </c>
      <c r="K336" s="41" t="inlineStr">
        <is>
          <t>pre_events_summary,acquirer_entity,acq_total_assets,apex_total_assets,deal_to_equity_pct</t>
        </is>
      </c>
    </row>
    <row r="337" ht="45" customHeight="1">
      <c r="A337" s="40" t="inlineStr">
        <is>
          <t>C017</t>
        </is>
      </c>
      <c r="B337" s="41" t="inlineStr">
        <is>
          <t>Media Commerce Service Business and Assets of CJ ENM CO., Ltd.</t>
        </is>
      </c>
      <c r="C337" s="40" t="inlineStr">
        <is>
          <t>인수 후</t>
        </is>
      </c>
      <c r="D337" s="40" t="inlineStr">
        <is>
          <t>2021-03-09</t>
        </is>
      </c>
      <c r="E337" s="41" t="inlineStr">
        <is>
          <t>투자유치</t>
        </is>
      </c>
      <c r="F337" s="41" t="inlineStr">
        <is>
          <t>미래에셋자산운용 PEF가 신주 91만주를 210억원에 인수, 기업가치 약 500억원. 2017년 CJ오쇼핑 신사업개발팀에서 출발. "지난해 취급고는 약 250억원으로 전년대비 120% 늘었다."</t>
        </is>
      </c>
      <c r="G337" s="41" t="inlineStr">
        <is>
          <t>언론 보도</t>
        </is>
      </c>
      <c r="H337" s="40" t="inlineStr">
        <is>
          <t>2021-03-10</t>
        </is>
      </c>
      <c r="I337" s="40" t="n"/>
      <c r="J337" s="43" t="inlineStr">
        <is>
          <t>https://m.etnews.com/20210310000020</t>
        </is>
      </c>
      <c r="K337" s="41" t="inlineStr">
        <is>
          <t>pre_events_summary,acquirer_core,earnings_call_note,target_rev_pre</t>
        </is>
      </c>
    </row>
    <row r="338" ht="45" customHeight="1">
      <c r="A338" s="40" t="inlineStr">
        <is>
          <t>C017</t>
        </is>
      </c>
      <c r="B338" s="41" t="inlineStr">
        <is>
          <t>Media Commerce Service Business and Assets of CJ ENM CO., Ltd.</t>
        </is>
      </c>
      <c r="C338" s="40" t="inlineStr">
        <is>
          <t>인수 후</t>
        </is>
      </c>
      <c r="D338" s="40" t="inlineStr">
        <is>
          <t>2021-05-20</t>
        </is>
      </c>
      <c r="E338" s="41" t="inlineStr">
        <is>
          <t>투자유치</t>
        </is>
      </c>
      <c r="F338" s="41" t="inlineStr">
        <is>
          <t>CJ ENM 보통주 1,300,000주 지분 100%→58.82%. 우선주 910,000주(21,000,070,000원, 단가 23,077원) 신규 41.18%.</t>
        </is>
      </c>
      <c r="G338" s="41" t="inlineStr">
        <is>
          <t>DART 기타공시</t>
        </is>
      </c>
      <c r="H338" s="40" t="inlineStr">
        <is>
          <t>2021-05-28</t>
        </is>
      </c>
      <c r="I338" s="40" t="inlineStr">
        <is>
          <t>20210528001144</t>
        </is>
      </c>
      <c r="J338" s="43" t="inlineStr">
        <is>
          <t>https://dart.fss.or.kr/dsaf001/main.do?rcpNo=20210528001144</t>
        </is>
      </c>
      <c r="K338" s="41" t="inlineStr">
        <is>
          <t>post_events_summary,notes,pre_incorp_chk</t>
        </is>
      </c>
    </row>
    <row r="339" ht="45" customHeight="1">
      <c r="A339" s="40" t="inlineStr">
        <is>
          <t>C017</t>
        </is>
      </c>
      <c r="B339" s="41" t="inlineStr">
        <is>
          <t>Media Commerce Service Business and Assets of CJ ENM CO., Ltd.</t>
        </is>
      </c>
      <c r="C339" s="40" t="inlineStr">
        <is>
          <t>인수 후</t>
        </is>
      </c>
      <c r="D339" s="40" t="inlineStr">
        <is>
          <t>2022</t>
        </is>
      </c>
      <c r="E339" s="41" t="inlineStr">
        <is>
          <t>손상차손</t>
        </is>
      </c>
      <c r="F339" s="41" t="inlineStr">
        <is>
          <t>다다엠앤씨 2022 매출 15,923,826천원, 순손실 16,057,350천원, 자본 -13,321,474천원. 타법인출자 현황에서 기초 장부가 6,500백만원, 평가 -6,500백만원, 기말 0. 특수관계자 주석에 2021년 2월 미디어커머스 자산양수도 가액 5,675백만원.</t>
        </is>
      </c>
      <c r="G339" s="41" t="inlineStr">
        <is>
          <t>DART 사업보고서</t>
        </is>
      </c>
      <c r="H339" s="40" t="inlineStr">
        <is>
          <t>2023-03-20</t>
        </is>
      </c>
      <c r="I339" s="40" t="inlineStr">
        <is>
          <t>20230320000724</t>
        </is>
      </c>
      <c r="J339" s="43" t="inlineStr">
        <is>
          <t>https://dart.fss.or.kr/dsaf001/main.do?rcpNo=20230320000724</t>
        </is>
      </c>
      <c r="K339" s="41" t="inlineStr">
        <is>
          <t>target_rev_post,target_op_post,impairment</t>
        </is>
      </c>
    </row>
    <row r="340" ht="45" customHeight="1">
      <c r="A340" s="40" t="inlineStr">
        <is>
          <t>C017</t>
        </is>
      </c>
      <c r="B340" s="41" t="inlineStr">
        <is>
          <t>Media Commerce Service Business and Assets of CJ ENM CO., Ltd.</t>
        </is>
      </c>
      <c r="C340" s="40" t="inlineStr">
        <is>
          <t>인수 후</t>
        </is>
      </c>
      <c r="D340" s="40" t="inlineStr">
        <is>
          <t>2023-11</t>
        </is>
      </c>
      <c r="E340" s="41" t="inlineStr">
        <is>
          <t>추가취득</t>
        </is>
      </c>
      <c r="F340" s="41" t="inlineStr">
        <is>
          <t>CJ ENM이 다다엠앤씨 전환상환우선주를 취득해 지분 100%(2,210,000주). 2023 매출 7,501,352천원, 순손실 8,999,090천원.</t>
        </is>
      </c>
      <c r="G340" s="41" t="inlineStr">
        <is>
          <t>DART 사업보고서</t>
        </is>
      </c>
      <c r="H340" s="40" t="inlineStr">
        <is>
          <t>2024-03-18</t>
        </is>
      </c>
      <c r="I340" s="40" t="inlineStr">
        <is>
          <t>20240318000857</t>
        </is>
      </c>
      <c r="J340" s="43" t="inlineStr">
        <is>
          <t>https://dart.fss.or.kr/dsaf001/main.do?rcpNo=20240318000857</t>
        </is>
      </c>
      <c r="K340" s="41" t="inlineStr">
        <is>
          <t>post_events_summary,target_rev_post</t>
        </is>
      </c>
    </row>
    <row r="341" ht="45" customHeight="1">
      <c r="A341" s="40" t="inlineStr">
        <is>
          <t>C017</t>
        </is>
      </c>
      <c r="B341" s="41" t="inlineStr">
        <is>
          <t>Media Commerce Service Business and Assets of CJ ENM CO., Ltd.</t>
        </is>
      </c>
      <c r="C341" s="40" t="inlineStr">
        <is>
          <t>인수 후</t>
        </is>
      </c>
      <c r="D341" s="40" t="inlineStr">
        <is>
          <t>2025</t>
        </is>
      </c>
      <c r="E341" s="41" t="inlineStr">
        <is>
          <t>실적</t>
        </is>
      </c>
      <c r="F341" s="41" t="inlineStr">
        <is>
          <t>다다엠앤씨 2025 매출 74천원, 순손실 1,187,460천원; 2024 매출 147,922천원, 순손실 1,143,271천원. 지분 100%, 장부가 0으로 존속.</t>
        </is>
      </c>
      <c r="G341" s="41" t="inlineStr">
        <is>
          <t>DART 사업보고서</t>
        </is>
      </c>
      <c r="H341" s="40" t="inlineStr">
        <is>
          <t>2026-03-18</t>
        </is>
      </c>
      <c r="I341" s="40" t="inlineStr">
        <is>
          <t>20260318001469</t>
        </is>
      </c>
      <c r="J341" s="43" t="inlineStr">
        <is>
          <t>https://dart.fss.or.kr/dsaf001/main.do?rcpNo=20260318001469</t>
        </is>
      </c>
      <c r="K341" s="41" t="inlineStr">
        <is>
          <t>post_events_summary,target_rev_post,target_op_post</t>
        </is>
      </c>
    </row>
    <row r="342" ht="45" customHeight="1">
      <c r="A342" s="40" t="inlineStr">
        <is>
          <t>C017</t>
        </is>
      </c>
      <c r="B342" s="41" t="inlineStr">
        <is>
          <t>Media Commerce Service Business and Assets of CJ ENM CO., Ltd.</t>
        </is>
      </c>
      <c r="C342" s="40" t="inlineStr">
        <is>
          <t>인수 후</t>
        </is>
      </c>
      <c r="D342" s="40" t="inlineStr">
        <is>
          <t>2021-04-15</t>
        </is>
      </c>
      <c r="E342" s="41" t="inlineStr">
        <is>
          <t>기타</t>
        </is>
      </c>
      <c r="F342" s="41" t="inlineStr">
        <is>
          <t>"작년 12월 설립된 미디어커머스 전문 기업 다다엠앤씨는 지난 3월 미래에셋자산운용과 210억 원의 투자계약을 체결했다."</t>
        </is>
      </c>
      <c r="G342" s="41" t="inlineStr">
        <is>
          <t>언론 보도</t>
        </is>
      </c>
      <c r="H342" s="40" t="inlineStr">
        <is>
          <t>2021-04-15</t>
        </is>
      </c>
      <c r="I342" s="40" t="n"/>
      <c r="J342" s="43" t="inlineStr">
        <is>
          <t>https://biz.newdaily.co.kr/site/data/html/2021/04/15/2021041500191.html</t>
        </is>
      </c>
      <c r="K342" s="41" t="inlineStr">
        <is>
          <t>earnings_call_note</t>
        </is>
      </c>
    </row>
    <row r="343" ht="45" customHeight="1">
      <c r="A343" s="40" t="inlineStr">
        <is>
          <t>C017</t>
        </is>
      </c>
      <c r="B343" s="41" t="inlineStr">
        <is>
          <t>Media Commerce Service Business and Assets of CJ ENM CO., Ltd.</t>
        </is>
      </c>
      <c r="C343" s="40" t="inlineStr">
        <is>
          <t>발표</t>
        </is>
      </c>
      <c r="D343" s="40" t="inlineStr">
        <is>
          <t>2021-02-03</t>
        </is>
      </c>
      <c r="E343" s="41" t="inlineStr">
        <is>
          <t>기타</t>
        </is>
      </c>
      <c r="F343" s="41" t="inlineStr">
        <is>
          <t>CJ ENM(035760.KQ) 2021-02-03 종가 161,900원, 2021-02-04 종가 159,600원. 발행주식총수 21,929,154주(2021 사업보고서).</t>
        </is>
      </c>
      <c r="G343" s="41" t="inlineStr">
        <is>
          <t>기타</t>
        </is>
      </c>
      <c r="H343" s="40" t="inlineStr">
        <is>
          <t>2021-02-03</t>
        </is>
      </c>
      <c r="I343" s="40" t="n"/>
      <c r="J343" s="43" t="inlineStr">
        <is>
          <t>https://query1.finance.yahoo.com/v8/finance/chart/035760.KQ</t>
        </is>
      </c>
      <c r="K343" s="41" t="inlineStr">
        <is>
          <t>acq_mktcap</t>
        </is>
      </c>
    </row>
    <row r="344" ht="45" customHeight="1">
      <c r="A344" s="40" t="inlineStr">
        <is>
          <t>C018</t>
        </is>
      </c>
      <c r="B344" s="41" t="inlineStr">
        <is>
          <t>Jk Film Co.Ltd.</t>
        </is>
      </c>
      <c r="C344" s="40" t="inlineStr">
        <is>
          <t>발표</t>
        </is>
      </c>
      <c r="D344" s="40" t="inlineStr">
        <is>
          <t>2021-06-18</t>
        </is>
      </c>
      <c r="E344" s="41" t="inlineStr">
        <is>
          <t>발표</t>
        </is>
      </c>
      <c r="F344" s="41" t="inlineStr">
        <is>
          <t>CJ ENM 공정위 공시: 거래상대방 윤제균·길영민(계열회사 임원), JK필름 8,671주 취득, 취득금액 15,001백만원, 취득단가 1,730,000원, 취득후 20,671주 87.85%, 취득목적 '자회사 지분 추가 취득을 통한 제작 역량 강화', 이사회 의결일 2021.06.18</t>
        </is>
      </c>
      <c r="G344" s="41" t="inlineStr">
        <is>
          <t>DART 기타공시</t>
        </is>
      </c>
      <c r="H344" s="40" t="inlineStr">
        <is>
          <t>2021-06-18</t>
        </is>
      </c>
      <c r="I344" s="40" t="inlineStr">
        <is>
          <t>20210618000385</t>
        </is>
      </c>
      <c r="J344" s="43" t="inlineStr">
        <is>
          <t>https://dart.fss.or.kr/dsaf001/main.do?rcpNo=20210618000385</t>
        </is>
      </c>
      <c r="K344" s="41" t="inlineStr">
        <is>
          <t>value_chk_local,announce_date_chk,purpose_quote,status_chk,acquirer_entity</t>
        </is>
      </c>
    </row>
    <row r="345" ht="45" customHeight="1">
      <c r="A345" s="40" t="inlineStr">
        <is>
          <t>C018</t>
        </is>
      </c>
      <c r="B345" s="41" t="inlineStr">
        <is>
          <t>Jk Film Co.Ltd.</t>
        </is>
      </c>
      <c r="C345" s="40" t="inlineStr">
        <is>
          <t>발표</t>
        </is>
      </c>
      <c r="D345" s="40" t="inlineStr">
        <is>
          <t>2021-06-18</t>
        </is>
      </c>
      <c r="E345" s="41" t="inlineStr">
        <is>
          <t>완료</t>
        </is>
      </c>
      <c r="F345" s="41" t="inlineStr">
        <is>
          <t>JK필름 최대주주등의주식보유변동(단위: 천원): 윤제균 -8,436주(46.00→10.15%) -14,594,280; 길영민 -235주(3.00→2.00%) -406,550; ㈜씨제이이엔엠 +8,671주(51.00→87.85%) 15,000,830, 단가 1,730</t>
        </is>
      </c>
      <c r="G345" s="41" t="inlineStr">
        <is>
          <t>DART 기타공시</t>
        </is>
      </c>
      <c r="H345" s="40" t="inlineStr">
        <is>
          <t>2021-06-18</t>
        </is>
      </c>
      <c r="I345" s="40" t="inlineStr">
        <is>
          <t>20210618000296</t>
        </is>
      </c>
      <c r="J345" s="43" t="inlineStr">
        <is>
          <t>https://dart.fss.or.kr/dsaf001/main.do?rcpNo=20210618000296</t>
        </is>
      </c>
      <c r="K345" s="41" t="inlineStr">
        <is>
          <t>value_chk_local,chk_note,notes</t>
        </is>
      </c>
    </row>
    <row r="346" ht="45" customHeight="1">
      <c r="A346" s="40" t="inlineStr">
        <is>
          <t>C018</t>
        </is>
      </c>
      <c r="B346" s="41" t="inlineStr">
        <is>
          <t>Jk Film Co.Ltd.</t>
        </is>
      </c>
      <c r="C346" s="40" t="inlineStr">
        <is>
          <t>인수 전</t>
        </is>
      </c>
      <c r="D346" s="40" t="inlineStr">
        <is>
          <t>2016</t>
        </is>
      </c>
      <c r="E346" s="41" t="inlineStr">
        <is>
          <t>지분취득</t>
        </is>
      </c>
      <c r="F346" s="41" t="inlineStr">
        <is>
          <t>CJ E&amp;M 2016 연결주석: '당기 중 지배기업은 제이케이필름(주)의 지분 36%를 14,398백만원에 추가 취득하여 지배력을 획득'. 기존 15%(매도가능금융자산) 재측정, 처분이익 5,001백만원. 총이전대가 20,398,800천원, 영업권 18,560,170천원</t>
        </is>
      </c>
      <c r="G346" s="41" t="inlineStr">
        <is>
          <t>DART 사업보고서</t>
        </is>
      </c>
      <c r="H346" s="40" t="inlineStr">
        <is>
          <t>2017-03-31</t>
        </is>
      </c>
      <c r="I346" s="40" t="inlineStr">
        <is>
          <t>20170331004920</t>
        </is>
      </c>
      <c r="J346" s="43" t="inlineStr">
        <is>
          <t>https://dart.fss.or.kr/dsaf001/main.do?rcpNo=20170331004920</t>
        </is>
      </c>
      <c r="K346" s="41" t="inlineStr">
        <is>
          <t>pre_events_summary,pre_incorp_chk</t>
        </is>
      </c>
    </row>
    <row r="347" ht="45" customHeight="1">
      <c r="A347" s="40" t="inlineStr">
        <is>
          <t>C018</t>
        </is>
      </c>
      <c r="B347" s="41" t="inlineStr">
        <is>
          <t>Jk Film Co.Ltd.</t>
        </is>
      </c>
      <c r="C347" s="40" t="inlineStr">
        <is>
          <t>인수 전</t>
        </is>
      </c>
      <c r="D347" s="40" t="inlineStr">
        <is>
          <t>2018-07-02</t>
        </is>
      </c>
      <c r="E347" s="41" t="inlineStr">
        <is>
          <t>소유주변경</t>
        </is>
      </c>
      <c r="F347" s="41" t="inlineStr">
        <is>
          <t>JK필름 최대주주변동: 씨제이이앤엠(주) 12,000주(51%) → ㈜씨제이이엔엠 12,000주(51%) (CJ E&amp;M 합병). 윤제균 46%, 길영민 3%</t>
        </is>
      </c>
      <c r="G347" s="41" t="inlineStr">
        <is>
          <t>DART 기타공시</t>
        </is>
      </c>
      <c r="H347" s="40" t="inlineStr">
        <is>
          <t>2018-07-06</t>
        </is>
      </c>
      <c r="I347" s="40" t="inlineStr">
        <is>
          <t>20180706000379</t>
        </is>
      </c>
      <c r="J347" s="43" t="inlineStr">
        <is>
          <t>https://dart.fss.or.kr/dsaf001/main.do?rcpNo=20180706000379</t>
        </is>
      </c>
      <c r="K347" s="41" t="inlineStr">
        <is>
          <t>pre_incorp_chk,pre_events_summary</t>
        </is>
      </c>
    </row>
    <row r="348" ht="45" customHeight="1">
      <c r="A348" s="40" t="inlineStr">
        <is>
          <t>C018</t>
        </is>
      </c>
      <c r="B348" s="41" t="inlineStr">
        <is>
          <t>Jk Film Co.Ltd.</t>
        </is>
      </c>
      <c r="C348" s="40" t="inlineStr">
        <is>
          <t>인수 전</t>
        </is>
      </c>
      <c r="D348" s="40" t="inlineStr">
        <is>
          <t>2019</t>
        </is>
      </c>
      <c r="E348" s="41" t="inlineStr">
        <is>
          <t>실적</t>
        </is>
      </c>
      <c r="F348" s="41" t="inlineStr">
        <is>
          <t>JK필름 2019 손익(백만원): 매출 15,489, 영업이익 80, 당기순이익 50</t>
        </is>
      </c>
      <c r="G348" s="41" t="inlineStr">
        <is>
          <t>DART 기타공시</t>
        </is>
      </c>
      <c r="H348" s="40" t="inlineStr">
        <is>
          <t>2020-05-28</t>
        </is>
      </c>
      <c r="I348" s="40" t="inlineStr">
        <is>
          <t>20200528000719</t>
        </is>
      </c>
      <c r="J348" s="43" t="inlineStr">
        <is>
          <t>https://dart.fss.or.kr/dsaf001/main.do?rcpNo=20200528000719</t>
        </is>
      </c>
      <c r="K348" s="41" t="inlineStr">
        <is>
          <t>target_rev_pre,target_op_pre</t>
        </is>
      </c>
    </row>
    <row r="349" ht="45" customHeight="1">
      <c r="A349" s="40" t="inlineStr">
        <is>
          <t>C018</t>
        </is>
      </c>
      <c r="B349" s="41" t="inlineStr">
        <is>
          <t>Jk Film Co.Ltd.</t>
        </is>
      </c>
      <c r="C349" s="40" t="inlineStr">
        <is>
          <t>인수 전</t>
        </is>
      </c>
      <c r="D349" s="40" t="inlineStr">
        <is>
          <t>2020</t>
        </is>
      </c>
      <c r="E349" s="41" t="inlineStr">
        <is>
          <t>실적</t>
        </is>
      </c>
      <c r="F349" s="41" t="inlineStr">
        <is>
          <t>JK필름 2020 손익(백만원): 매출 5,497, 영업이익 -447, 당기순이익 -546; 자산총계 7,059, 자본총계 3,369</t>
        </is>
      </c>
      <c r="G349" s="41" t="inlineStr">
        <is>
          <t>DART 기타공시</t>
        </is>
      </c>
      <c r="H349" s="40" t="inlineStr">
        <is>
          <t>2021-05-31</t>
        </is>
      </c>
      <c r="I349" s="40" t="inlineStr">
        <is>
          <t>20210531001396</t>
        </is>
      </c>
      <c r="J349" s="43" t="inlineStr">
        <is>
          <t>https://dart.fss.or.kr/dsaf001/main.do?rcpNo=20210531001396</t>
        </is>
      </c>
      <c r="K349" s="41" t="inlineStr">
        <is>
          <t>target_rev_pre,target_op_pre</t>
        </is>
      </c>
    </row>
    <row r="350" ht="45" customHeight="1">
      <c r="A350" s="40" t="inlineStr">
        <is>
          <t>C018</t>
        </is>
      </c>
      <c r="B350" s="41" t="inlineStr">
        <is>
          <t>Jk Film Co.Ltd.</t>
        </is>
      </c>
      <c r="C350" s="40" t="inlineStr">
        <is>
          <t>인수 전</t>
        </is>
      </c>
      <c r="D350" s="40" t="inlineStr">
        <is>
          <t>2020</t>
        </is>
      </c>
      <c r="E350" s="41" t="inlineStr">
        <is>
          <t>손상차손</t>
        </is>
      </c>
      <c r="F350" s="41" t="inlineStr">
        <is>
          <t>CJ ENM 2020 연결주석: 손상평가 결과 '(주)제이케이필름에 대한 영업권 1,543백만원'에 무형자산손상차손 인식. 종속기업 요약: 2020 매출 5,497,139천원, 순손실 546,017천원; 2019 매출 15,488,603천원, 순이익 49,846천원</t>
        </is>
      </c>
      <c r="G350" s="41" t="inlineStr">
        <is>
          <t>DART 사업보고서</t>
        </is>
      </c>
      <c r="H350" s="40" t="inlineStr">
        <is>
          <t>2021-03-22</t>
        </is>
      </c>
      <c r="I350" s="40" t="inlineStr">
        <is>
          <t>20210322000740</t>
        </is>
      </c>
      <c r="J350" s="43" t="inlineStr">
        <is>
          <t>https://dart.fss.or.kr/dsaf001/main.do?rcpNo=20210322000740</t>
        </is>
      </c>
      <c r="K350" s="41" t="inlineStr">
        <is>
          <t>impairment,pre_events_summary</t>
        </is>
      </c>
    </row>
    <row r="351" ht="45" customHeight="1">
      <c r="A351" s="40" t="inlineStr">
        <is>
          <t>C018</t>
        </is>
      </c>
      <c r="B351" s="41" t="inlineStr">
        <is>
          <t>Jk Film Co.Ltd.</t>
        </is>
      </c>
      <c r="C351" s="40" t="inlineStr">
        <is>
          <t>인수 후</t>
        </is>
      </c>
      <c r="D351" s="40" t="inlineStr">
        <is>
          <t>2021</t>
        </is>
      </c>
      <c r="E351" s="41" t="inlineStr">
        <is>
          <t>실적</t>
        </is>
      </c>
      <c r="F351" s="41" t="inlineStr">
        <is>
          <t>CJ ENM 2021 연결주석: JK필름 지분율 87.85%(전기 51), 2021 매출 16,136,842천원, 순손실 154,654천원; 각주 '연결회사는 계약된 전제조건 충족시 기존 주주의 잔여지분 매도를 요구할 수 있는 권리를 보유'. 당기 손상 열거에 JK필름 없음</t>
        </is>
      </c>
      <c r="G351" s="41" t="inlineStr">
        <is>
          <t>DART 사업보고서</t>
        </is>
      </c>
      <c r="H351" s="40" t="inlineStr">
        <is>
          <t>2022-03-21</t>
        </is>
      </c>
      <c r="I351" s="40" t="inlineStr">
        <is>
          <t>20220321001256</t>
        </is>
      </c>
      <c r="J351" s="43" t="inlineStr">
        <is>
          <t>https://dart.fss.or.kr/dsaf001/main.do?rcpNo=20220321001256</t>
        </is>
      </c>
      <c r="K351" s="41" t="inlineStr">
        <is>
          <t>target_rev_post,target_op_post,status_chk,notes,impairment</t>
        </is>
      </c>
    </row>
    <row r="352" ht="45" customHeight="1">
      <c r="A352" s="40" t="inlineStr">
        <is>
          <t>C018</t>
        </is>
      </c>
      <c r="B352" s="41" t="inlineStr">
        <is>
          <t>Jk Film Co.Ltd.</t>
        </is>
      </c>
      <c r="C352" s="40" t="inlineStr">
        <is>
          <t>발표</t>
        </is>
      </c>
      <c r="D352" s="40" t="inlineStr">
        <is>
          <t>2020-12-31</t>
        </is>
      </c>
      <c r="E352" s="41" t="inlineStr">
        <is>
          <t>기타</t>
        </is>
      </c>
      <c r="F352" s="41" t="inlineStr">
        <is>
          <t>CJ ENM 요약재무정보(백만원) 2020-12-31: 연결 자산총계 6,279,917, 자본총계 3,785,178; 별도 자산총계 4,903,163, 자본총계 3,098,401. 2021 연결 매출 3,552,397. 발행주식총수 21,929,154주(2021말)</t>
        </is>
      </c>
      <c r="G352" s="41" t="inlineStr">
        <is>
          <t>DART 사업보고서</t>
        </is>
      </c>
      <c r="H352" s="40" t="inlineStr">
        <is>
          <t>2022-03-21</t>
        </is>
      </c>
      <c r="I352" s="40" t="inlineStr">
        <is>
          <t>20220321001256</t>
        </is>
      </c>
      <c r="J352" s="43" t="inlineStr">
        <is>
          <t>https://dart.fss.or.kr/dsaf001/main.do?rcpNo=20220321001256</t>
        </is>
      </c>
      <c r="K352" s="41" t="inlineStr">
        <is>
          <t>acq_total_assets,apex_total_assets,deal_to_assets_pct,deal_to_equity_pct,acquirer_core</t>
        </is>
      </c>
    </row>
    <row r="353" ht="45" customHeight="1">
      <c r="A353" s="40" t="inlineStr">
        <is>
          <t>C018</t>
        </is>
      </c>
      <c r="B353" s="41" t="inlineStr">
        <is>
          <t>Jk Film Co.Ltd.</t>
        </is>
      </c>
      <c r="C353" s="40" t="inlineStr">
        <is>
          <t>발표</t>
        </is>
      </c>
      <c r="D353" s="40" t="inlineStr">
        <is>
          <t>2021-06-17</t>
        </is>
      </c>
      <c r="E353" s="41" t="inlineStr">
        <is>
          <t>기타</t>
        </is>
      </c>
      <c r="F353" s="41" t="inlineStr">
        <is>
          <t>CJ ENM(035760.KQ) 종가 2021-06-17 177,600원, 2021-06-18 177,900원</t>
        </is>
      </c>
      <c r="G353" s="41" t="inlineStr">
        <is>
          <t>기타</t>
        </is>
      </c>
      <c r="H353" s="40" t="inlineStr">
        <is>
          <t>2021-06-18</t>
        </is>
      </c>
      <c r="I353" s="40" t="n"/>
      <c r="J353" s="43" t="inlineStr">
        <is>
          <t>https://query1.finance.yahoo.com/v8/finance/chart/035760.KQ?period1=1623628800&amp;period2=1624060800&amp;interval=1d</t>
        </is>
      </c>
      <c r="K353" s="41" t="inlineStr">
        <is>
          <t>acq_mktcap</t>
        </is>
      </c>
    </row>
    <row r="354" ht="45" customHeight="1">
      <c r="A354" s="40" t="inlineStr">
        <is>
          <t>C018</t>
        </is>
      </c>
      <c r="B354" s="41" t="inlineStr">
        <is>
          <t>Jk Film Co.Ltd.</t>
        </is>
      </c>
      <c r="C354" s="40" t="inlineStr">
        <is>
          <t>발표</t>
        </is>
      </c>
      <c r="D354" s="40" t="inlineStr">
        <is>
          <t>2021-06-17</t>
        </is>
      </c>
      <c r="E354" s="41" t="inlineStr">
        <is>
          <t>기타</t>
        </is>
      </c>
      <c r="F354" s="41" t="inlineStr">
        <is>
          <t>USD/KRW 2021-06-17 종가 1,133.54</t>
        </is>
      </c>
      <c r="G354" s="41" t="inlineStr">
        <is>
          <t>기타</t>
        </is>
      </c>
      <c r="H354" s="40" t="inlineStr">
        <is>
          <t>2021-06-17</t>
        </is>
      </c>
      <c r="I354" s="40" t="n"/>
      <c r="J354" s="43" t="inlineStr">
        <is>
          <t>https://query1.finance.yahoo.com/v8/finance/chart/KRW=X?period1=1623801600&amp;period2=1624147200&amp;interval=1d</t>
        </is>
      </c>
      <c r="K354" s="41" t="inlineStr">
        <is>
          <t>value_chk_usdmm</t>
        </is>
      </c>
    </row>
    <row r="355" ht="45" customHeight="1">
      <c r="A355" s="40" t="inlineStr">
        <is>
          <t>C018</t>
        </is>
      </c>
      <c r="B355" s="41" t="inlineStr">
        <is>
          <t>Jk Film Co.Ltd.</t>
        </is>
      </c>
      <c r="C355" s="40" t="inlineStr">
        <is>
          <t>인수 후</t>
        </is>
      </c>
      <c r="D355" s="40" t="inlineStr">
        <is>
          <t>2021</t>
        </is>
      </c>
      <c r="E355" s="41" t="inlineStr">
        <is>
          <t>실적</t>
        </is>
      </c>
      <c r="F355" s="41" t="inlineStr">
        <is>
          <t>JK필름 2021 손익(백만원): 매출 16,137, 영업이익 152, 당기순이익 -155</t>
        </is>
      </c>
      <c r="G355" s="41" t="inlineStr">
        <is>
          <t>DART 기타공시</t>
        </is>
      </c>
      <c r="H355" s="40" t="inlineStr">
        <is>
          <t>2022-05-31</t>
        </is>
      </c>
      <c r="I355" s="40" t="inlineStr">
        <is>
          <t>20220531000871</t>
        </is>
      </c>
      <c r="J355" s="43" t="inlineStr">
        <is>
          <t>https://dart.fss.or.kr/dsaf001/main.do?rcpNo=20220531000871</t>
        </is>
      </c>
      <c r="K355" s="41" t="inlineStr">
        <is>
          <t>target_rev_post,target_op_post</t>
        </is>
      </c>
    </row>
    <row r="356" ht="45" customHeight="1">
      <c r="A356" s="40" t="inlineStr">
        <is>
          <t>C018</t>
        </is>
      </c>
      <c r="B356" s="41" t="inlineStr">
        <is>
          <t>Jk Film Co.Ltd.</t>
        </is>
      </c>
      <c r="C356" s="40" t="inlineStr">
        <is>
          <t>인수 후</t>
        </is>
      </c>
      <c r="D356" s="40" t="inlineStr">
        <is>
          <t>2022-09-13</t>
        </is>
      </c>
      <c r="E356" s="41" t="inlineStr">
        <is>
          <t>기타</t>
        </is>
      </c>
      <c r="F356" s="41" t="inlineStr">
        <is>
          <t>공조2: 인터내셔날(제작 ㈜JK필름) '개봉 일주일째인 13일에 손익분기점 돌파에 성공'</t>
        </is>
      </c>
      <c r="G356" s="41" t="inlineStr">
        <is>
          <t>언론 보도</t>
        </is>
      </c>
      <c r="H356" s="40" t="inlineStr">
        <is>
          <t>2022-09-15</t>
        </is>
      </c>
      <c r="I356" s="40" t="n"/>
      <c r="J356" s="43" t="inlineStr">
        <is>
          <t>https://news.mtn.co.kr/news-detail/2022091509064264354</t>
        </is>
      </c>
      <c r="K356" s="41" t="inlineStr">
        <is>
          <t>post_events_summary,earnings_call_note</t>
        </is>
      </c>
    </row>
    <row r="357" ht="45" customHeight="1">
      <c r="A357" s="40" t="inlineStr">
        <is>
          <t>C018</t>
        </is>
      </c>
      <c r="B357" s="41" t="inlineStr">
        <is>
          <t>Jk Film Co.Ltd.</t>
        </is>
      </c>
      <c r="C357" s="40" t="inlineStr">
        <is>
          <t>인수 후</t>
        </is>
      </c>
      <c r="D357" s="40" t="inlineStr">
        <is>
          <t>2022-10-24</t>
        </is>
      </c>
      <c r="E357" s="41" t="inlineStr">
        <is>
          <t>추가취득</t>
        </is>
      </c>
      <c r="F357" s="41" t="inlineStr">
        <is>
          <t>CJ ENM 공정위 공시: 윤제균으로부터 JK필름 2,388주 5,074백만원(취득단가 2,124,900원) 취득, 취득 후 23,530주 100%, 목적 '자회사 지분 추가 취득을 통한 제작 역량 강화'</t>
        </is>
      </c>
      <c r="G357" s="41" t="inlineStr">
        <is>
          <t>DART 기타공시</t>
        </is>
      </c>
      <c r="H357" s="40" t="inlineStr">
        <is>
          <t>2022-10-25</t>
        </is>
      </c>
      <c r="I357" s="40" t="inlineStr">
        <is>
          <t>20221025000379</t>
        </is>
      </c>
      <c r="J357" s="43" t="inlineStr">
        <is>
          <t>https://dart.fss.or.kr/dsaf001/main.do?rcpNo=20221025000379</t>
        </is>
      </c>
      <c r="K357" s="41" t="inlineStr">
        <is>
          <t>post_events_summary,notes</t>
        </is>
      </c>
    </row>
    <row r="358" ht="45" customHeight="1">
      <c r="A358" s="40" t="inlineStr">
        <is>
          <t>C018</t>
        </is>
      </c>
      <c r="B358" s="41" t="inlineStr">
        <is>
          <t>Jk Film Co.Ltd.</t>
        </is>
      </c>
      <c r="C358" s="40" t="inlineStr">
        <is>
          <t>인수 후</t>
        </is>
      </c>
      <c r="D358" s="40" t="inlineStr">
        <is>
          <t>2022-10-26</t>
        </is>
      </c>
      <c r="E358" s="41" t="inlineStr">
        <is>
          <t>경영진변경</t>
        </is>
      </c>
      <c r="F358" s="41" t="inlineStr">
        <is>
          <t>비즈워치: 윤제균 JK필름 2,388주 51억원 처분, '윤 감독은 올 7월 CJ ENM스튜디오스의 대표이사로 선임', 스튜디오스가 8개 제작사 흡수합병; CJ ENM은 '2016년 JK필름의 지분 인수를 시작으로' 영화사 편입</t>
        </is>
      </c>
      <c r="G358" s="41" t="inlineStr">
        <is>
          <t>언론 보도</t>
        </is>
      </c>
      <c r="H358" s="40" t="inlineStr">
        <is>
          <t>2022-10-26</t>
        </is>
      </c>
      <c r="I358" s="40" t="n"/>
      <c r="J358" s="43" t="inlineStr">
        <is>
          <t>https://news.bizwatch.co.kr/article/mobile/2022/10/26/0022</t>
        </is>
      </c>
      <c r="K358" s="41" t="inlineStr">
        <is>
          <t>post_events_summary</t>
        </is>
      </c>
    </row>
    <row r="359" ht="45" customHeight="1">
      <c r="A359" s="40" t="inlineStr">
        <is>
          <t>C018</t>
        </is>
      </c>
      <c r="B359" s="41" t="inlineStr">
        <is>
          <t>Jk Film Co.Ltd.</t>
        </is>
      </c>
      <c r="C359" s="40" t="inlineStr">
        <is>
          <t>인수 후</t>
        </is>
      </c>
      <c r="D359" s="40" t="inlineStr">
        <is>
          <t>2022-12-13</t>
        </is>
      </c>
      <c r="E359" s="41" t="inlineStr">
        <is>
          <t>합병</t>
        </is>
      </c>
      <c r="F359" s="41" t="inlineStr">
        <is>
          <t>CJ ENM 2022 연결주석: '씨제이이엔엠스튜디오스(주)는 2022년 12월 13일을 합병기준일로 ... (주)제이케이필름 ... 8개 제작사를 흡수합병'. 2022 손상 열거(제이에스픽쳐스, 문화창고, 밀리언볼트, 브랜드웍스코리아, 텔레닉스, FIFTH SEASON)에 JK필름 없음</t>
        </is>
      </c>
      <c r="G359" s="41" t="inlineStr">
        <is>
          <t>DART 사업보고서</t>
        </is>
      </c>
      <c r="H359" s="40" t="inlineStr">
        <is>
          <t>2023-03-20</t>
        </is>
      </c>
      <c r="I359" s="40" t="inlineStr">
        <is>
          <t>20230320000724</t>
        </is>
      </c>
      <c r="J359" s="43" t="inlineStr">
        <is>
          <t>https://dart.fss.or.kr/dsaf001/main.do?rcpNo=20230320000724</t>
        </is>
      </c>
      <c r="K359" s="41" t="inlineStr">
        <is>
          <t>post_events_summary,impairment,status_chk</t>
        </is>
      </c>
    </row>
    <row r="360" ht="45" customHeight="1">
      <c r="A360" s="40" t="inlineStr">
        <is>
          <t>C018</t>
        </is>
      </c>
      <c r="B360" s="41" t="inlineStr">
        <is>
          <t>Jk Film Co.Ltd.</t>
        </is>
      </c>
      <c r="C360" s="40" t="inlineStr">
        <is>
          <t>인수 후</t>
        </is>
      </c>
      <c r="D360" s="40" t="inlineStr">
        <is>
          <t>2023</t>
        </is>
      </c>
      <c r="E360" s="41" t="inlineStr">
        <is>
          <t>손상차손</t>
        </is>
      </c>
      <c r="F360" s="41" t="inlineStr">
        <is>
          <t>CJ ENM 2023 연결주석: 영업권 CGU 씨제이이엔엠 스튜디오스(주) 151,281,704천원; '1,143억의 영업권에 대하여 무형자산손상차손을 인식'(CGU별 배분 미확인). 스튜디오스 2023 매출 143,370,373천원, 순손실 9,296,106천원; 2022 매출 29,374,011천원, 순이익 2,185,037천원</t>
        </is>
      </c>
      <c r="G360" s="41" t="inlineStr">
        <is>
          <t>DART 사업보고서</t>
        </is>
      </c>
      <c r="H360" s="40" t="inlineStr">
        <is>
          <t>2024-03-18</t>
        </is>
      </c>
      <c r="I360" s="40" t="inlineStr">
        <is>
          <t>20240318000857</t>
        </is>
      </c>
      <c r="J360" s="43" t="inlineStr">
        <is>
          <t>https://dart.fss.or.kr/dsaf001/main.do?rcpNo=20240318000857</t>
        </is>
      </c>
      <c r="K360" s="41" t="inlineStr">
        <is>
          <t>impairment,target_rev_post,target_op_post</t>
        </is>
      </c>
    </row>
    <row r="361" ht="45" customHeight="1">
      <c r="A361" s="40" t="inlineStr">
        <is>
          <t>C018</t>
        </is>
      </c>
      <c r="B361" s="41" t="inlineStr">
        <is>
          <t>Jk Film Co.Ltd.</t>
        </is>
      </c>
      <c r="C361" s="40" t="inlineStr">
        <is>
          <t>인수 후</t>
        </is>
      </c>
      <c r="D361" s="40" t="inlineStr">
        <is>
          <t>2022-12</t>
        </is>
      </c>
      <c r="E361" s="41" t="inlineStr">
        <is>
          <t>합병</t>
        </is>
      </c>
      <c r="F361" s="41" t="inlineStr">
        <is>
          <t>CJ ENM 2024 사업보고서 연혁: 2022 '04월 씨제이이엔엠 스튜디오스(주) 설립', '12월 씨제이이엔엠 스튜디오스(주), ... (주)제이케이필름 ... 합병'. 스튜디오스 2024 매출 199,229,119천원, 순이익 7,105,974천원</t>
        </is>
      </c>
      <c r="G361" s="41" t="inlineStr">
        <is>
          <t>DART 사업보고서</t>
        </is>
      </c>
      <c r="H361" s="40" t="inlineStr">
        <is>
          <t>2025-03-19</t>
        </is>
      </c>
      <c r="I361" s="40" t="inlineStr">
        <is>
          <t>20250319000884</t>
        </is>
      </c>
      <c r="J361" s="43" t="inlineStr">
        <is>
          <t>https://dart.fss.or.kr/dsaf001/main.do?rcpNo=20250319000884</t>
        </is>
      </c>
      <c r="K361" s="41" t="inlineStr">
        <is>
          <t>post_events_summary,target_rev_post,target_op_post</t>
        </is>
      </c>
    </row>
    <row r="362" ht="45" customHeight="1">
      <c r="A362" s="40" t="inlineStr">
        <is>
          <t>C018</t>
        </is>
      </c>
      <c r="B362" s="41" t="inlineStr">
        <is>
          <t>Jk Film Co.Ltd.</t>
        </is>
      </c>
      <c r="C362" s="40" t="inlineStr">
        <is>
          <t>인수 후</t>
        </is>
      </c>
      <c r="D362" s="40" t="inlineStr">
        <is>
          <t>2025</t>
        </is>
      </c>
      <c r="E362" s="41" t="inlineStr">
        <is>
          <t>실적</t>
        </is>
      </c>
      <c r="F362" s="41" t="inlineStr">
        <is>
          <t>CJ ENM 2025 연결주석: 씨제이이엔엠 스튜디오스 2025 매출 226,701,917천원, 순손실 3,143,056천원</t>
        </is>
      </c>
      <c r="G362" s="41" t="inlineStr">
        <is>
          <t>DART 사업보고서</t>
        </is>
      </c>
      <c r="H362" s="40" t="inlineStr">
        <is>
          <t>2026-03-18</t>
        </is>
      </c>
      <c r="I362" s="40" t="inlineStr">
        <is>
          <t>20260318001469</t>
        </is>
      </c>
      <c r="J362" s="43" t="inlineStr">
        <is>
          <t>https://dart.fss.or.kr/dsaf001/main.do?rcpNo=20260318001469</t>
        </is>
      </c>
      <c r="K362" s="41" t="inlineStr">
        <is>
          <t>target_rev_post,target_op_post</t>
        </is>
      </c>
    </row>
    <row r="363" ht="45" customHeight="1">
      <c r="A363" s="40" t="inlineStr">
        <is>
          <t>C018</t>
        </is>
      </c>
      <c r="B363" s="41" t="inlineStr">
        <is>
          <t>Jk Film Co.Ltd.</t>
        </is>
      </c>
      <c r="C363" s="40" t="inlineStr">
        <is>
          <t>인수 후</t>
        </is>
      </c>
      <c r="D363" s="40" t="inlineStr">
        <is>
          <t>2022-11-08</t>
        </is>
      </c>
      <c r="E363" s="41" t="inlineStr">
        <is>
          <t>어닝콜</t>
        </is>
      </c>
      <c r="F363" s="41" t="inlineStr">
        <is>
          <t>CJ ENM 3분기 실적: 영화 부문 매출 1186억원, 영업손실 1억원; '&lt;공조2: 인터내셔날&gt;의 박스오피스 실적이 호조를 보이며 극장 매출이 ... 376.8% 증가'</t>
        </is>
      </c>
      <c r="G363" s="41" t="inlineStr">
        <is>
          <t>언론 보도</t>
        </is>
      </c>
      <c r="H363" s="40" t="inlineStr">
        <is>
          <t>2022-11-08</t>
        </is>
      </c>
      <c r="I363" s="40" t="n"/>
      <c r="J363" s="43" t="inlineStr">
        <is>
          <t>https://www.dailian.co.kr/news/view/1170981/</t>
        </is>
      </c>
      <c r="K363" s="41" t="inlineStr">
        <is>
          <t>earnings_call_note</t>
        </is>
      </c>
    </row>
    <row r="364" ht="45" customHeight="1">
      <c r="A364" s="40" t="inlineStr">
        <is>
          <t>C019</t>
        </is>
      </c>
      <c r="B364" s="41" t="inlineStr">
        <is>
          <t>Tving Co.,Ltd</t>
        </is>
      </c>
      <c r="C364" s="40" t="inlineStr">
        <is>
          <t>발표</t>
        </is>
      </c>
      <c r="D364" s="40" t="inlineStr">
        <is>
          <t>2021-10-13</t>
        </is>
      </c>
      <c r="E364" s="41" t="inlineStr">
        <is>
          <t>발표</t>
        </is>
      </c>
      <c r="F364" s="41" t="inlineStr">
        <is>
          <t>CJ ENM 이사회 결의: 종속회사 ㈜티빙 신주 180,000주 79,582,140,000원 현금 취득, 취득 후 1,380,000주 67.61%, 취득목적 '종속회사 티빙의 플랫폼 경쟁력 및 오리지널 콘텐츠 강화', 자기자본대비 1.97%, 자산총액 6,279,917,456,928원 대비 1.27%, 취득예정일 2021-10-15.</t>
        </is>
      </c>
      <c r="G364" s="41" t="inlineStr">
        <is>
          <t>KIND</t>
        </is>
      </c>
      <c r="H364" s="40" t="inlineStr">
        <is>
          <t>2021-10-13</t>
        </is>
      </c>
      <c r="I364" s="40" t="inlineStr">
        <is>
          <t>20211013900576</t>
        </is>
      </c>
      <c r="J364" s="43" t="inlineStr">
        <is>
          <t>https://dart.fss.or.kr/dsaf001/main.do?rcpNo=20211013900576</t>
        </is>
      </c>
      <c r="K364" s="41" t="inlineStr">
        <is>
          <t>announce_date_chk,value_chk_local,purpose_quote,deal_to_assets_pct,deal_to_equity_pct,acq_total_assets,first_filing_date,target_rev_pre</t>
        </is>
      </c>
    </row>
    <row r="365" ht="45" customHeight="1">
      <c r="A365" s="40" t="inlineStr">
        <is>
          <t>C019</t>
        </is>
      </c>
      <c r="B365" s="41" t="inlineStr">
        <is>
          <t>Tving Co.,Ltd</t>
        </is>
      </c>
      <c r="C365" s="40" t="inlineStr">
        <is>
          <t>발표</t>
        </is>
      </c>
      <c r="D365" s="40" t="inlineStr">
        <is>
          <t>2021-10-13</t>
        </is>
      </c>
      <c r="E365" s="41" t="inlineStr">
        <is>
          <t>발표</t>
        </is>
      </c>
      <c r="F365" s="41" t="inlineStr">
        <is>
          <t>티빙 제3자배정 유상증자 339,272주, 발행가 442,123원, 운영자금 149,999,954,456원, 납입일 2021-10-14. 배정: ㈜씨제이이엔엠 180,000주, 제이티비씨스튜디오㈜ 120,000주, 네이버㈜ 39,272주.</t>
        </is>
      </c>
      <c r="G365" s="41" t="inlineStr">
        <is>
          <t>KIND</t>
        </is>
      </c>
      <c r="H365" s="40" t="inlineStr">
        <is>
          <t>2021-10-13</t>
        </is>
      </c>
      <c r="I365" s="40" t="inlineStr">
        <is>
          <t>20211013900574</t>
        </is>
      </c>
      <c r="J365" s="43" t="inlineStr">
        <is>
          <t>https://dart.fss.or.kr/dsaf001/main.do?rcpNo=20211013900574</t>
        </is>
      </c>
      <c r="K365" s="41" t="inlineStr">
        <is>
          <t>chk_note,notes,value_chk_local,purpose_quote</t>
        </is>
      </c>
    </row>
    <row r="366" ht="45" customHeight="1">
      <c r="A366" s="40" t="inlineStr">
        <is>
          <t>C019</t>
        </is>
      </c>
      <c r="B366" s="41" t="inlineStr">
        <is>
          <t>Tving Co.,Ltd</t>
        </is>
      </c>
      <c r="C366" s="40" t="inlineStr">
        <is>
          <t>인수 후</t>
        </is>
      </c>
      <c r="D366" s="40" t="inlineStr">
        <is>
          <t>2021-10-15</t>
        </is>
      </c>
      <c r="E366" s="41" t="inlineStr">
        <is>
          <t>완료</t>
        </is>
      </c>
      <c r="F366" s="41" t="inlineStr">
        <is>
          <t>티빙 최대주주등의주식보유변동: 변동일 2021.10.15, CJ ENM 1,200,000주(70.51%)→1,380,000주(67.61%), 총주식 1,701,817→2,041,089주.</t>
        </is>
      </c>
      <c r="G366" s="41" t="inlineStr">
        <is>
          <t>DART 기타공시</t>
        </is>
      </c>
      <c r="H366" s="40" t="inlineStr">
        <is>
          <t>2021-10-15</t>
        </is>
      </c>
      <c r="I366" s="40" t="inlineStr">
        <is>
          <t>20211015000370</t>
        </is>
      </c>
      <c r="J366" s="43" t="inlineStr">
        <is>
          <t>https://dart.fss.or.kr/dsaf001/main.do?rcpNo=20211015000370</t>
        </is>
      </c>
      <c r="K366" s="41" t="inlineStr">
        <is>
          <t>status_chk,chk_note</t>
        </is>
      </c>
    </row>
    <row r="367" ht="45" customHeight="1">
      <c r="A367" s="40" t="inlineStr">
        <is>
          <t>C019</t>
        </is>
      </c>
      <c r="B367" s="41" t="inlineStr">
        <is>
          <t>Tving Co.,Ltd</t>
        </is>
      </c>
      <c r="C367" s="40" t="inlineStr">
        <is>
          <t>인수 전</t>
        </is>
      </c>
      <c r="D367" s="40" t="inlineStr">
        <is>
          <t>2021-07-07</t>
        </is>
      </c>
      <c r="E367" s="41" t="inlineStr">
        <is>
          <t>투자유치</t>
        </is>
      </c>
      <c r="F367" s="41" t="inlineStr">
        <is>
          <t>CJ ENM 1,200,000주 83.33%→70.51%, 총주식 1,440,000→1,701,817주(네이버 신주 261,817주).</t>
        </is>
      </c>
      <c r="G367" s="41" t="inlineStr">
        <is>
          <t>DART 기타공시</t>
        </is>
      </c>
      <c r="H367" s="40" t="inlineStr">
        <is>
          <t>2021-07-08</t>
        </is>
      </c>
      <c r="I367" s="40" t="inlineStr">
        <is>
          <t>20210708000404</t>
        </is>
      </c>
      <c r="J367" s="43" t="inlineStr">
        <is>
          <t>https://dart.fss.or.kr/dsaf001/main.do?rcpNo=20210708000404</t>
        </is>
      </c>
      <c r="K367" s="41" t="inlineStr">
        <is>
          <t>pre_events_summary,chk_note</t>
        </is>
      </c>
    </row>
    <row r="368" ht="45" customHeight="1">
      <c r="A368" s="40" t="inlineStr">
        <is>
          <t>C019</t>
        </is>
      </c>
      <c r="B368" s="41" t="inlineStr">
        <is>
          <t>Tving Co.,Ltd</t>
        </is>
      </c>
      <c r="C368" s="40" t="inlineStr">
        <is>
          <t>인수 전</t>
        </is>
      </c>
      <c r="D368" s="40" t="inlineStr">
        <is>
          <t>2021-06-30</t>
        </is>
      </c>
      <c r="E368" s="41" t="inlineStr">
        <is>
          <t>투자유치</t>
        </is>
      </c>
      <c r="F368" s="41" t="inlineStr">
        <is>
          <t>티빙 제3자배정 유상증자: 네이버㈜ 261,817주, 발행가 152,778원, 운영자금 39,999,877,626원, 납입일 2021-07-07, 선정경위 '티빙 가입자의 네이버 멤버십 제휴'.</t>
        </is>
      </c>
      <c r="G368" s="41" t="inlineStr">
        <is>
          <t>KIND</t>
        </is>
      </c>
      <c r="H368" s="40" t="inlineStr">
        <is>
          <t>2021-06-30</t>
        </is>
      </c>
      <c r="I368" s="40" t="inlineStr">
        <is>
          <t>20210630900064</t>
        </is>
      </c>
      <c r="J368" s="43" t="inlineStr">
        <is>
          <t>https://dart.fss.or.kr/dsaf001/main.do?rcpNo=20210630900064</t>
        </is>
      </c>
      <c r="K368" s="41" t="inlineStr">
        <is>
          <t>pre_events_summary,notes</t>
        </is>
      </c>
    </row>
    <row r="369" ht="45" customHeight="1">
      <c r="A369" s="40" t="inlineStr">
        <is>
          <t>C019</t>
        </is>
      </c>
      <c r="B369" s="41" t="inlineStr">
        <is>
          <t>Tving Co.,Ltd</t>
        </is>
      </c>
      <c r="C369" s="40" t="inlineStr">
        <is>
          <t>인수 전</t>
        </is>
      </c>
      <c r="D369" s="40" t="inlineStr">
        <is>
          <t>2020-10-01</t>
        </is>
      </c>
      <c r="E369" s="41" t="inlineStr">
        <is>
          <t>설립</t>
        </is>
      </c>
      <c r="F369" s="41" t="inlineStr">
        <is>
          <t>CJ ENM 회사분할결정(정정): 티빙(OTT) 사업부문을 단순·물적분할, 분할기일 2020-10-01, 신설사업부문 최근 사업연도 매출액 44,074,834,289원(2019말 별도). 목적 '사업경쟁력을 강화하고 … 전문성 및 고도화를 추구'.</t>
        </is>
      </c>
      <c r="G369" s="41" t="inlineStr">
        <is>
          <t>DART 주요사항보고서</t>
        </is>
      </c>
      <c r="H369" s="40" t="inlineStr">
        <is>
          <t>2020-07-30</t>
        </is>
      </c>
      <c r="I369" s="40" t="inlineStr">
        <is>
          <t>20200730000319</t>
        </is>
      </c>
      <c r="J369" s="43" t="inlineStr">
        <is>
          <t>https://dart.fss.or.kr/dsaf001/main.do?rcpNo=20200730000319</t>
        </is>
      </c>
      <c r="K369" s="41" t="inlineStr">
        <is>
          <t>pre_events_summary,target_rev_pre,perf_basis</t>
        </is>
      </c>
    </row>
    <row r="370" ht="45" customHeight="1">
      <c r="A370" s="40" t="inlineStr">
        <is>
          <t>C019</t>
        </is>
      </c>
      <c r="B370" s="41" t="inlineStr">
        <is>
          <t>Tving Co.,Ltd</t>
        </is>
      </c>
      <c r="C370" s="40" t="inlineStr">
        <is>
          <t>인수 전</t>
        </is>
      </c>
      <c r="D370" s="40" t="inlineStr">
        <is>
          <t>2020-12-31</t>
        </is>
      </c>
      <c r="E370" s="41" t="inlineStr">
        <is>
          <t>실적</t>
        </is>
      </c>
      <c r="F370" s="41" t="inlineStr">
        <is>
          <t>㈜티빙 제1기(2020-10-01~12-31) 매출액 15,491,289,880원, 영업손실 6,133,677,531원, 당기순손실 4,537,137,212원.</t>
        </is>
      </c>
      <c r="G370" s="41" t="inlineStr">
        <is>
          <t>DART 감사보고서</t>
        </is>
      </c>
      <c r="H370" s="40" t="inlineStr">
        <is>
          <t>2021-04-07</t>
        </is>
      </c>
      <c r="I370" s="40" t="inlineStr">
        <is>
          <t>20210407002355</t>
        </is>
      </c>
      <c r="J370" s="43" t="inlineStr">
        <is>
          <t>https://dart.fss.or.kr/dsaf001/main.do?rcpNo=20210407002355</t>
        </is>
      </c>
      <c r="K370" s="41" t="inlineStr">
        <is>
          <t>target_rev_pre,target_op_pre</t>
        </is>
      </c>
    </row>
    <row r="371" ht="45" customHeight="1">
      <c r="A371" s="40" t="inlineStr">
        <is>
          <t>C019</t>
        </is>
      </c>
      <c r="B371" s="41" t="inlineStr">
        <is>
          <t>Tving Co.,Ltd</t>
        </is>
      </c>
      <c r="C371" s="40" t="inlineStr">
        <is>
          <t>인수 후</t>
        </is>
      </c>
      <c r="D371" s="40" t="inlineStr">
        <is>
          <t>2022-12-31</t>
        </is>
      </c>
      <c r="E371" s="41" t="inlineStr">
        <is>
          <t>실적</t>
        </is>
      </c>
      <c r="F371" s="41" t="inlineStr">
        <is>
          <t>티빙 영업수익 2022 247,570,062,272원 / 2021 131,525,370,835원; 영업손실 2022 119,150,979,762원 / 2021 76,234,573,538원.</t>
        </is>
      </c>
      <c r="G371" s="41" t="inlineStr">
        <is>
          <t>DART 감사보고서</t>
        </is>
      </c>
      <c r="H371" s="40" t="inlineStr">
        <is>
          <t>2023-03-31</t>
        </is>
      </c>
      <c r="I371" s="40" t="inlineStr">
        <is>
          <t>20230331003849</t>
        </is>
      </c>
      <c r="J371" s="43" t="inlineStr">
        <is>
          <t>https://dart.fss.or.kr/dsaf001/main.do?rcpNo=20230331003849</t>
        </is>
      </c>
      <c r="K371" s="41" t="inlineStr">
        <is>
          <t>target_rev_post,target_op_post</t>
        </is>
      </c>
    </row>
    <row r="372" ht="45" customHeight="1">
      <c r="A372" s="40" t="inlineStr">
        <is>
          <t>C019</t>
        </is>
      </c>
      <c r="B372" s="41" t="inlineStr">
        <is>
          <t>Tving Co.,Ltd</t>
        </is>
      </c>
      <c r="C372" s="40" t="inlineStr">
        <is>
          <t>인수 후</t>
        </is>
      </c>
      <c r="D372" s="40" t="inlineStr">
        <is>
          <t>2025-12-31</t>
        </is>
      </c>
      <c r="E372" s="41" t="inlineStr">
        <is>
          <t>실적</t>
        </is>
      </c>
      <c r="F372" s="41" t="inlineStr">
        <is>
          <t>티빙 영업수익 2025 405,981,384,131원 / 2024 435,458,751,106원; 영업손실 2025 69,818,975,065원 / 2024 71,048,071,147원; 주요 주주 CJ ENM 48.9%; 2022-12-01 ㈜케이티시즌 흡수합병; 영업권 213,089,914천원 기초·기말 동일.</t>
        </is>
      </c>
      <c r="G372" s="41" t="inlineStr">
        <is>
          <t>DART 감사보고서</t>
        </is>
      </c>
      <c r="H372" s="40" t="inlineStr">
        <is>
          <t>2026-04-07</t>
        </is>
      </c>
      <c r="I372" s="40" t="inlineStr">
        <is>
          <t>20260407002377</t>
        </is>
      </c>
      <c r="J372" s="43" t="inlineStr">
        <is>
          <t>https://dart.fss.or.kr/dsaf001/main.do?rcpNo=20260407002377</t>
        </is>
      </c>
      <c r="K372" s="41" t="inlineStr">
        <is>
          <t>target_rev_post,target_op_post,post_events_summary,impairment</t>
        </is>
      </c>
    </row>
    <row r="373" ht="45" customHeight="1">
      <c r="A373" s="40" t="inlineStr">
        <is>
          <t>C019</t>
        </is>
      </c>
      <c r="B373" s="41" t="inlineStr">
        <is>
          <t>Tving Co.,Ltd</t>
        </is>
      </c>
      <c r="C373" s="40" t="inlineStr">
        <is>
          <t>인수 후</t>
        </is>
      </c>
      <c r="D373" s="40" t="inlineStr">
        <is>
          <t>2022-02</t>
        </is>
      </c>
      <c r="E373" s="41" t="inlineStr">
        <is>
          <t>투자유치</t>
        </is>
      </c>
      <c r="F373" s="41" t="inlineStr">
        <is>
          <t>신주 382,513주 발행으로 CJ ENM 1,380,000주 67.61%→56.94%, 총주식 2,423,602주.</t>
        </is>
      </c>
      <c r="G373" s="41" t="inlineStr">
        <is>
          <t>DART 기타공시</t>
        </is>
      </c>
      <c r="H373" s="40" t="inlineStr">
        <is>
          <t>2022-04-15</t>
        </is>
      </c>
      <c r="I373" s="40" t="inlineStr">
        <is>
          <t>20220415000352</t>
        </is>
      </c>
      <c r="J373" s="43" t="inlineStr">
        <is>
          <t>https://dart.fss.or.kr/dsaf001/main.do?rcpNo=20220415000352</t>
        </is>
      </c>
      <c r="K373" s="41" t="inlineStr">
        <is>
          <t>post_events_summary</t>
        </is>
      </c>
    </row>
    <row r="374" ht="45" customHeight="1">
      <c r="A374" s="40" t="inlineStr">
        <is>
          <t>C019</t>
        </is>
      </c>
      <c r="B374" s="41" t="inlineStr">
        <is>
          <t>Tving Co.,Ltd</t>
        </is>
      </c>
      <c r="C374" s="40" t="inlineStr">
        <is>
          <t>인수 후</t>
        </is>
      </c>
      <c r="D374" s="40" t="inlineStr">
        <is>
          <t>2022-12-01</t>
        </is>
      </c>
      <c r="E374" s="41" t="inlineStr">
        <is>
          <t>합병</t>
        </is>
      </c>
      <c r="F374" s="41" t="inlineStr">
        <is>
          <t>케이티시즌 합병 신주 382,513주 발행, CJ ENM 1,380,000주 56.50%→48.85%, 총주식 2,824,798주.</t>
        </is>
      </c>
      <c r="G374" s="41" t="inlineStr">
        <is>
          <t>DART 기타공시</t>
        </is>
      </c>
      <c r="H374" s="40" t="inlineStr">
        <is>
          <t>2022-12-07</t>
        </is>
      </c>
      <c r="I374" s="40" t="inlineStr">
        <is>
          <t>20221207000290</t>
        </is>
      </c>
      <c r="J374" s="43" t="inlineStr">
        <is>
          <t>https://dart.fss.or.kr/dsaf001/main.do?rcpNo=20221207000290</t>
        </is>
      </c>
      <c r="K374" s="41" t="inlineStr">
        <is>
          <t>post_events_summary</t>
        </is>
      </c>
    </row>
    <row r="375" ht="45" customHeight="1">
      <c r="A375" s="40" t="inlineStr">
        <is>
          <t>C019</t>
        </is>
      </c>
      <c r="B375" s="41" t="inlineStr">
        <is>
          <t>Tving Co.,Ltd</t>
        </is>
      </c>
      <c r="C375" s="40" t="inlineStr">
        <is>
          <t>인수 후</t>
        </is>
      </c>
      <c r="D375" s="40" t="inlineStr">
        <is>
          <t>2025-12-31</t>
        </is>
      </c>
      <c r="E375" s="41" t="inlineStr">
        <is>
          <t>기타</t>
        </is>
      </c>
      <c r="F375" s="41" t="inlineStr">
        <is>
          <t>CJ ENM 연결주석 종속기업 목록 (주)티빙 48.85%, (*9) '의결권 지분율이 과반수 미만이나 … 실질 지배력을 행사할 수 있다고 판단'. 영업권 CGU는 미디어플랫폼사업부문·스튜디오드래곤·FIFTH SEASON·CJ ENM 스튜디오스 등으로 배분.</t>
        </is>
      </c>
      <c r="G375" s="41" t="inlineStr">
        <is>
          <t>DART 사업보고서</t>
        </is>
      </c>
      <c r="H375" s="40" t="inlineStr">
        <is>
          <t>2026-03-18</t>
        </is>
      </c>
      <c r="I375" s="40" t="inlineStr">
        <is>
          <t>20260318001469</t>
        </is>
      </c>
      <c r="J375" s="43" t="inlineStr">
        <is>
          <t>https://dart.fss.or.kr/dsaf001/main.do?rcpNo=20260318001469</t>
        </is>
      </c>
      <c r="K375" s="41" t="inlineStr">
        <is>
          <t>post_events_summary,notes,impairment</t>
        </is>
      </c>
    </row>
    <row r="376" ht="45" customHeight="1">
      <c r="A376" s="40" t="inlineStr">
        <is>
          <t>C019</t>
        </is>
      </c>
      <c r="B376" s="41" t="inlineStr">
        <is>
          <t>Tving Co.,Ltd</t>
        </is>
      </c>
      <c r="C376" s="40" t="inlineStr">
        <is>
          <t>인수 전</t>
        </is>
      </c>
      <c r="D376" s="40" t="inlineStr">
        <is>
          <t>2020-12-31</t>
        </is>
      </c>
      <c r="E376" s="41" t="inlineStr">
        <is>
          <t>실적</t>
        </is>
      </c>
      <c r="F376" s="41" t="inlineStr">
        <is>
          <t>CJ ENM 2020 연결매출 3,391,184백만원(미디어 1,590,692, 커머스 1,478,647, 음악 180,278, 영화/공연 141,567), 2020말 연결 자산총계 6,279,917백만원, 발행주식의 총수 21,929,154주.</t>
        </is>
      </c>
      <c r="G376" s="41" t="inlineStr">
        <is>
          <t>DART 사업보고서</t>
        </is>
      </c>
      <c r="H376" s="40" t="inlineStr">
        <is>
          <t>2021-03-22</t>
        </is>
      </c>
      <c r="I376" s="40" t="inlineStr">
        <is>
          <t>20210322001139</t>
        </is>
      </c>
      <c r="J376" s="43" t="inlineStr">
        <is>
          <t>https://dart.fss.or.kr/dsaf001/main.do?rcpNo=20210322001139</t>
        </is>
      </c>
      <c r="K376" s="41" t="inlineStr">
        <is>
          <t>acquirer_core,acq_mktcap,apex_total_assets</t>
        </is>
      </c>
    </row>
    <row r="377" ht="45" customHeight="1">
      <c r="A377" s="40" t="inlineStr">
        <is>
          <t>C019</t>
        </is>
      </c>
      <c r="B377" s="41" t="inlineStr">
        <is>
          <t>Tving Co.,Ltd</t>
        </is>
      </c>
      <c r="C377" s="40" t="inlineStr">
        <is>
          <t>발표</t>
        </is>
      </c>
      <c r="D377" s="40" t="inlineStr">
        <is>
          <t>2021-10-12</t>
        </is>
      </c>
      <c r="E377" s="41" t="inlineStr">
        <is>
          <t>기타</t>
        </is>
      </c>
      <c r="F377" s="41" t="inlineStr">
        <is>
          <t>035760.KQ 2021-10-12 종가 168,500원(2021-10-13 174,700원).</t>
        </is>
      </c>
      <c r="G377" s="41" t="inlineStr">
        <is>
          <t>기타</t>
        </is>
      </c>
      <c r="H377" s="40" t="inlineStr">
        <is>
          <t>2021-10-12</t>
        </is>
      </c>
      <c r="I377" s="40" t="n"/>
      <c r="J377" s="43" t="inlineStr">
        <is>
          <t>https://query1.finance.yahoo.com/v8/finance/chart/035760.KQ?period1=1633651200&amp;period2=1634342400&amp;interval=1d</t>
        </is>
      </c>
      <c r="K377" s="41" t="inlineStr">
        <is>
          <t>acq_mktcap</t>
        </is>
      </c>
    </row>
    <row r="378" ht="45" customHeight="1">
      <c r="A378" s="40" t="inlineStr">
        <is>
          <t>C019</t>
        </is>
      </c>
      <c r="B378" s="41" t="inlineStr">
        <is>
          <t>Tving Co.,Ltd</t>
        </is>
      </c>
      <c r="C378" s="40" t="inlineStr">
        <is>
          <t>인수 전</t>
        </is>
      </c>
      <c r="D378" s="40" t="inlineStr">
        <is>
          <t>2021-01-07</t>
        </is>
      </c>
      <c r="E378" s="41" t="inlineStr">
        <is>
          <t>투자유치</t>
        </is>
      </c>
      <c r="F378" s="41" t="inlineStr">
        <is>
          <t>JTBC스튜디오 티빙에 200억원 투자(유상증자 24만주 60억원+전환사채 140억원), 16.67% 2대 주주. "향후 3년간 4000억 이상 콘텐츠 제작에 투자".</t>
        </is>
      </c>
      <c r="G378" s="41" t="inlineStr">
        <is>
          <t>언론 보도</t>
        </is>
      </c>
      <c r="H378" s="40" t="inlineStr">
        <is>
          <t>2021-01-07</t>
        </is>
      </c>
      <c r="I378" s="40" t="n"/>
      <c r="J378" s="43" t="inlineStr">
        <is>
          <t>https://www.newsis.com/view/NISX20210107_0001297459</t>
        </is>
      </c>
      <c r="K378" s="41" t="inlineStr">
        <is>
          <t>pre_events_summary,earnings_call_note</t>
        </is>
      </c>
    </row>
    <row r="379" ht="45" customHeight="1">
      <c r="A379" s="40" t="inlineStr">
        <is>
          <t>C019</t>
        </is>
      </c>
      <c r="B379" s="41" t="inlineStr">
        <is>
          <t>Tving Co.,Ltd</t>
        </is>
      </c>
      <c r="C379" s="40" t="inlineStr">
        <is>
          <t>인수 후</t>
        </is>
      </c>
      <c r="D379" s="40" t="inlineStr">
        <is>
          <t>2021-11-04</t>
        </is>
      </c>
      <c r="E379" s="41" t="inlineStr">
        <is>
          <t>어닝콜</t>
        </is>
      </c>
      <c r="F379" s="41" t="inlineStr">
        <is>
          <t>CJ ENM 3분기 실적 보도: "티빙은 &lt;환승연애&gt; 등의 인기에 힘입어 유료가입자가 직전 동기 대비 37.8% 급증했다".</t>
        </is>
      </c>
      <c r="G379" s="41" t="inlineStr">
        <is>
          <t>언론 보도</t>
        </is>
      </c>
      <c r="H379" s="40" t="inlineStr">
        <is>
          <t>2021-11-04</t>
        </is>
      </c>
      <c r="I379" s="40" t="n"/>
      <c r="J379" s="43" t="inlineStr">
        <is>
          <t>https://ceoscoredaily.com/page/view/2021110416212385568</t>
        </is>
      </c>
      <c r="K379" s="41" t="inlineStr">
        <is>
          <t>earnings_call_note,post_events_summary</t>
        </is>
      </c>
    </row>
    <row r="380" ht="45" customHeight="1">
      <c r="A380" s="40" t="inlineStr">
        <is>
          <t>C019</t>
        </is>
      </c>
      <c r="B380" s="41" t="inlineStr">
        <is>
          <t>Tving Co.,Ltd</t>
        </is>
      </c>
      <c r="C380" s="40" t="inlineStr">
        <is>
          <t>인수 후</t>
        </is>
      </c>
      <c r="D380" s="40" t="inlineStr">
        <is>
          <t>2025-06-10</t>
        </is>
      </c>
      <c r="E380" s="41" t="inlineStr">
        <is>
          <t>기타</t>
        </is>
      </c>
      <c r="F380" s="41" t="inlineStr">
        <is>
          <t>공정위 티빙–웨이브 기업결합 조건부 승인(2026년 말까지 현행 요금제 유지 등). CJ ENM·티빙이 2024-11 웨이브와 합의서를 맺고 웨이브 이사 8명 중 5명 지명.</t>
        </is>
      </c>
      <c r="G380" s="41" t="inlineStr">
        <is>
          <t>언론 보도</t>
        </is>
      </c>
      <c r="H380" s="40" t="inlineStr">
        <is>
          <t>2025-06-10</t>
        </is>
      </c>
      <c r="I380" s="40" t="n"/>
      <c r="J380" s="43" t="inlineStr">
        <is>
          <t>https://byline.network/2025/06/10_tving_wwave/</t>
        </is>
      </c>
      <c r="K380" s="41" t="inlineStr">
        <is>
          <t>post_events_summary</t>
        </is>
      </c>
    </row>
    <row r="381" ht="45" customHeight="1">
      <c r="A381" s="40" t="inlineStr">
        <is>
          <t>C019</t>
        </is>
      </c>
      <c r="B381" s="41" t="inlineStr">
        <is>
          <t>Tving Co.,Ltd</t>
        </is>
      </c>
      <c r="C381" s="40" t="inlineStr">
        <is>
          <t>인수 후</t>
        </is>
      </c>
      <c r="D381" s="40" t="inlineStr">
        <is>
          <t>2026-04-01</t>
        </is>
      </c>
      <c r="E381" s="41" t="inlineStr">
        <is>
          <t>기타</t>
        </is>
      </c>
      <c r="F381" s="41" t="inlineStr">
        <is>
          <t>2023년 합병 MOU, 공정위 조건부 승인 이후 형식적 합병 교착. 티빙 지분 13.5% 2대 주주 KT 신중. SK스퀘어가 지난해 9월 지배력을 잃어 웨이브가 CJ ENM 연결 종속회사가 됨.</t>
        </is>
      </c>
      <c r="G381" s="41" t="inlineStr">
        <is>
          <t>언론 보도</t>
        </is>
      </c>
      <c r="H381" s="40" t="inlineStr">
        <is>
          <t>2026-04-01</t>
        </is>
      </c>
      <c r="I381" s="40" t="n"/>
      <c r="J381" s="43" t="inlineStr">
        <is>
          <t>https://news.mtn.co.kr/news-detail/2026033111383948311</t>
        </is>
      </c>
      <c r="K381" s="41" t="inlineStr">
        <is>
          <t>post_events_summary,earnings_call_note</t>
        </is>
      </c>
    </row>
    <row r="382" ht="45" customHeight="1">
      <c r="A382" s="40" t="inlineStr">
        <is>
          <t>C020</t>
        </is>
      </c>
      <c r="B382" s="41" t="inlineStr">
        <is>
          <t>Scripted Business of IMG Worldwide, LLC</t>
        </is>
      </c>
      <c r="C382" s="40" t="inlineStr">
        <is>
          <t>발표</t>
        </is>
      </c>
      <c r="D382" s="40" t="inlineStr">
        <is>
          <t>2021-11-19</t>
        </is>
      </c>
      <c r="E382" s="41" t="inlineStr">
        <is>
          <t>발표</t>
        </is>
      </c>
      <c r="F382" s="41" t="inlineStr">
        <is>
          <t>CJ ENM이 CJ ENM USA INC. 유상증자에 935,085,855,000원 출자(자기자본대비 22.3%, 자산총액대비 14.9%), 취득목적 '글로벌향 콘텐츠 제작 역량 강화 및 멀티 스튜디오 구축'. 기준금액 USD 775,279,046.03 + 운영비 = USD 792,110,000. 최근 사업연도말 자산총액 6,279,917,456,928원</t>
        </is>
      </c>
      <c r="G382" s="41" t="inlineStr">
        <is>
          <t>KIND</t>
        </is>
      </c>
      <c r="H382" s="40" t="inlineStr">
        <is>
          <t>2021-11-19</t>
        </is>
      </c>
      <c r="I382" s="40" t="inlineStr">
        <is>
          <t>20211119900173</t>
        </is>
      </c>
      <c r="J382" s="43" t="inlineStr">
        <is>
          <t>https://dart.fss.or.kr/dsaf001/main.do?rcpNo=20211119900173</t>
        </is>
      </c>
      <c r="K382" s="41" t="inlineStr">
        <is>
          <t>purpose_quote,deal_to_assets_pct,deal_to_equity_pct,apex_total_assets,announce_date_chk</t>
        </is>
      </c>
    </row>
    <row r="383" ht="45" customHeight="1">
      <c r="A383" s="40" t="inlineStr">
        <is>
          <t>C020</t>
        </is>
      </c>
      <c r="B383" s="41" t="inlineStr">
        <is>
          <t>Scripted Business of IMG Worldwide, LLC</t>
        </is>
      </c>
      <c r="C383" s="40" t="inlineStr">
        <is>
          <t>발표</t>
        </is>
      </c>
      <c r="D383" s="40" t="inlineStr">
        <is>
          <t>2021-11-19</t>
        </is>
      </c>
      <c r="E383" s="41" t="inlineStr">
        <is>
          <t>발표</t>
        </is>
      </c>
      <c r="F383" s="41" t="inlineStr">
        <is>
          <t>종속회사 CJ ENM USA Holdings LLC가 Endeavor Content Parent, LLC 8,000,000좌(80.0%)를 915,216,913,838원에 취득 결정. 매도인 IMG Worldwide, LLC(최대주주 IMG Worldwide Holdings 100%, 대표 Ariel Emanuel). 주주간계약: 우선매수권·동반매도요구권·콜옵션, 풋옵션 '아니오'. 대상 사업부 2020 감사 전 재무: 자산 644,866·부채 549,495·자본 95,371·매출 63,463·순이익 -35,654(백만원)</t>
        </is>
      </c>
      <c r="G383" s="41" t="inlineStr">
        <is>
          <t>KIND</t>
        </is>
      </c>
      <c r="H383" s="40" t="inlineStr">
        <is>
          <t>2021-11-19</t>
        </is>
      </c>
      <c r="I383" s="40" t="inlineStr">
        <is>
          <t>20211119900185</t>
        </is>
      </c>
      <c r="J383" s="43" t="inlineStr">
        <is>
          <t>https://dart.fss.or.kr/dsaf001/main.do?rcpNo=20211119900185</t>
        </is>
      </c>
      <c r="K383" s="41" t="inlineStr">
        <is>
          <t>value_chk_local,acquirer_entity,target_rev_pre,target_op_pre,chk_note</t>
        </is>
      </c>
    </row>
    <row r="384" ht="45" customHeight="1">
      <c r="A384" s="40" t="inlineStr">
        <is>
          <t>C020</t>
        </is>
      </c>
      <c r="B384" s="41" t="inlineStr">
        <is>
          <t>Scripted Business of IMG Worldwide, LLC</t>
        </is>
      </c>
      <c r="C384" s="40" t="inlineStr">
        <is>
          <t>발표</t>
        </is>
      </c>
      <c r="D384" s="40" t="inlineStr">
        <is>
          <t>2021-11-19</t>
        </is>
      </c>
      <c r="E384" s="41" t="inlineStr">
        <is>
          <t>기타</t>
        </is>
      </c>
      <c r="F384" s="41" t="inlineStr">
        <is>
          <t>CJ ENM이 매도인 IMG Worldwide를 채권자로 SPC의 인수대금 지급의무를 보증: 915,216,913,838원, 자기자본대비 21.9%</t>
        </is>
      </c>
      <c r="G384" s="41" t="inlineStr">
        <is>
          <t>KIND</t>
        </is>
      </c>
      <c r="H384" s="40" t="inlineStr">
        <is>
          <t>2021-11-19</t>
        </is>
      </c>
      <c r="I384" s="40" t="inlineStr">
        <is>
          <t>20211119900191</t>
        </is>
      </c>
      <c r="J384" s="43" t="inlineStr">
        <is>
          <t>https://dart.fss.or.kr/dsaf001/main.do?rcpNo=20211119900191</t>
        </is>
      </c>
      <c r="K384" s="41" t="inlineStr">
        <is>
          <t>notes</t>
        </is>
      </c>
    </row>
    <row r="385" ht="45" customHeight="1">
      <c r="A385" s="40" t="inlineStr">
        <is>
          <t>C020</t>
        </is>
      </c>
      <c r="B385" s="41" t="inlineStr">
        <is>
          <t>Scripted Business of IMG Worldwide, LLC</t>
        </is>
      </c>
      <c r="C385" s="40" t="inlineStr">
        <is>
          <t>발표</t>
        </is>
      </c>
      <c r="D385" s="40" t="inlineStr">
        <is>
          <t>2021-11-19</t>
        </is>
      </c>
      <c r="E385" s="41" t="inlineStr">
        <is>
          <t>기타</t>
        </is>
      </c>
      <c r="F385" s="41" t="inlineStr">
        <is>
          <t>단기차입금 9,000억원 증가 결정(기업어음 5,000억·금융기관 4,000억), 차입목적 '글로벌향 콘텐츠 제작 역량 강화 및 멀티 스튜디오 구축을 위한 자금 마련', 지분매매계약 실행용</t>
        </is>
      </c>
      <c r="G385" s="41" t="inlineStr">
        <is>
          <t>KIND</t>
        </is>
      </c>
      <c r="H385" s="40" t="inlineStr">
        <is>
          <t>2021-11-19</t>
        </is>
      </c>
      <c r="I385" s="40" t="inlineStr">
        <is>
          <t>20211119900194</t>
        </is>
      </c>
      <c r="J385" s="43" t="inlineStr">
        <is>
          <t>https://dart.fss.or.kr/dsaf001/main.do?rcpNo=20211119900194</t>
        </is>
      </c>
      <c r="K385" s="41" t="inlineStr">
        <is>
          <t>notes</t>
        </is>
      </c>
    </row>
    <row r="386" ht="45" customHeight="1">
      <c r="A386" s="40" t="inlineStr">
        <is>
          <t>C020</t>
        </is>
      </c>
      <c r="B386" s="41" t="inlineStr">
        <is>
          <t>Scripted Business of IMG Worldwide, LLC</t>
        </is>
      </c>
      <c r="C386" s="40" t="inlineStr">
        <is>
          <t>발표</t>
        </is>
      </c>
      <c r="D386" s="40" t="inlineStr">
        <is>
          <t>2021-12-29</t>
        </is>
      </c>
      <c r="E386" s="41" t="inlineStr">
        <is>
          <t>기타</t>
        </is>
      </c>
      <c r="F386" s="41" t="inlineStr">
        <is>
          <t>정정: 취득예정일자 2021-12-31 → 2022-01-31, 지분매매계약은 2021-11-19(KST) 체결 완료로 정정</t>
        </is>
      </c>
      <c r="G386" s="41" t="inlineStr">
        <is>
          <t>KIND</t>
        </is>
      </c>
      <c r="H386" s="40" t="inlineStr">
        <is>
          <t>2021-12-29</t>
        </is>
      </c>
      <c r="I386" s="40" t="inlineStr">
        <is>
          <t>20211229900457</t>
        </is>
      </c>
      <c r="J386" s="43" t="inlineStr">
        <is>
          <t>https://dart.fss.or.kr/dsaf001/main.do?rcpNo=20211229900457</t>
        </is>
      </c>
      <c r="K386" s="41" t="inlineStr">
        <is>
          <t>status_chk</t>
        </is>
      </c>
    </row>
    <row r="387" ht="45" customHeight="1">
      <c r="A387" s="40" t="inlineStr">
        <is>
          <t>C020</t>
        </is>
      </c>
      <c r="B387" s="41" t="inlineStr">
        <is>
          <t>Scripted Business of IMG Worldwide, LLC</t>
        </is>
      </c>
      <c r="C387" s="40" t="inlineStr">
        <is>
          <t>발표</t>
        </is>
      </c>
      <c r="D387" s="40" t="inlineStr">
        <is>
          <t>2022-01-13</t>
        </is>
      </c>
      <c r="E387" s="41" t="inlineStr">
        <is>
          <t>기타</t>
        </is>
      </c>
      <c r="F387" s="41" t="inlineStr">
        <is>
          <t>정정: CJ ENM의 CJ ENM USA INC. 출자 확정 944,602,115,000원(USD 793,850,000 @1,189.9), 자기자본대비 22.6%, 자산총액대비 15.0%, 자기자본은 2021년 3분기말 연결 기준. 총 인수대금 USD 785,381,729</t>
        </is>
      </c>
      <c r="G387" s="41" t="inlineStr">
        <is>
          <t>KIND</t>
        </is>
      </c>
      <c r="H387" s="40" t="inlineStr">
        <is>
          <t>2022-01-13</t>
        </is>
      </c>
      <c r="I387" s="40" t="inlineStr">
        <is>
          <t>20220113900426</t>
        </is>
      </c>
      <c r="J387" s="43" t="inlineStr">
        <is>
          <t>https://dart.fss.or.kr/dsaf001/main.do?rcpNo=20220113900426</t>
        </is>
      </c>
      <c r="K387" s="41" t="inlineStr">
        <is>
          <t>deal_to_assets_pct,deal_to_equity_pct,size_basis</t>
        </is>
      </c>
    </row>
    <row r="388" ht="45" customHeight="1">
      <c r="A388" s="40" t="inlineStr">
        <is>
          <t>C020</t>
        </is>
      </c>
      <c r="B388" s="41" t="inlineStr">
        <is>
          <t>Scripted Business of IMG Worldwide, LLC</t>
        </is>
      </c>
      <c r="C388" s="40" t="inlineStr">
        <is>
          <t>인수 후</t>
        </is>
      </c>
      <c r="D388" s="40" t="inlineStr">
        <is>
          <t>2022-01-18</t>
        </is>
      </c>
      <c r="E388" s="41" t="inlineStr">
        <is>
          <t>완료</t>
        </is>
      </c>
      <c r="F388" s="41" t="inlineStr">
        <is>
          <t>최종 정정: 취득금액 933,740,337,335원(USD 785,381,728.77), 연결자산총액대비 14.9%, 거래종결일 2022-01-19(현지 2022-01-18), SPC 자산총액 938,984,303,250원. '거래종결 후 지분매매계약에 정한 바에 따라 조정될 수 있음'</t>
        </is>
      </c>
      <c r="G388" s="41" t="inlineStr">
        <is>
          <t>KIND</t>
        </is>
      </c>
      <c r="H388" s="40" t="inlineStr">
        <is>
          <t>2022-01-19</t>
        </is>
      </c>
      <c r="I388" s="40" t="inlineStr">
        <is>
          <t>20220119900349</t>
        </is>
      </c>
      <c r="J388" s="43" t="inlineStr">
        <is>
          <t>https://dart.fss.or.kr/dsaf001/main.do?rcpNo=20220119900349</t>
        </is>
      </c>
      <c r="K388" s="41" t="inlineStr">
        <is>
          <t>status_chk,value_chk_local,acq_total_assets</t>
        </is>
      </c>
    </row>
    <row r="389" ht="45" customHeight="1">
      <c r="A389" s="40" t="inlineStr">
        <is>
          <t>C020</t>
        </is>
      </c>
      <c r="B389" s="41" t="inlineStr">
        <is>
          <t>Scripted Business of IMG Worldwide, LLC</t>
        </is>
      </c>
      <c r="C389" s="40" t="inlineStr">
        <is>
          <t>발표</t>
        </is>
      </c>
      <c r="D389" s="40" t="inlineStr">
        <is>
          <t>2021-11-18</t>
        </is>
      </c>
      <c r="E389" s="41" t="inlineStr">
        <is>
          <t>발표</t>
        </is>
      </c>
      <c r="F389" s="41" t="inlineStr">
        <is>
          <t>Endeavor 8-K: IMG Worldwide·Endeavor Content Parent·CJ ENM USA Holdings 간 Purchase Agreement(2021-11-18). 신규 발행 지분 80%를 USD 775.3M에 인수, EV USD 850M, 매도인 몫 USD 655.3M·회사 몫 USD 120.0M, post-money equity 약 USD 970M, 비각본 사업은 매도인 측 이관, 매도인은 이사 2인 지명권·7년 경업금지</t>
        </is>
      </c>
      <c r="G389" s="41" t="inlineStr">
        <is>
          <t>SEC</t>
        </is>
      </c>
      <c r="H389" s="40" t="inlineStr">
        <is>
          <t>2021-11-19</t>
        </is>
      </c>
      <c r="I389" s="40" t="inlineStr">
        <is>
          <t>0001193125-21-334427</t>
        </is>
      </c>
      <c r="J389" s="43" t="inlineStr">
        <is>
          <t>https://www.sec.gov/Archives/edgar/data/1766363/000119312521334427/d148090d8k.htm</t>
        </is>
      </c>
      <c r="K389" s="41" t="inlineStr">
        <is>
          <t>announce_date_chk,first_filing_date,value_chk_local,chk_note</t>
        </is>
      </c>
    </row>
    <row r="390" ht="45" customHeight="1">
      <c r="A390" s="40" t="inlineStr">
        <is>
          <t>C020</t>
        </is>
      </c>
      <c r="B390" s="41" t="inlineStr">
        <is>
          <t>Scripted Business of IMG Worldwide, LLC</t>
        </is>
      </c>
      <c r="C390" s="40" t="inlineStr">
        <is>
          <t>발표</t>
        </is>
      </c>
      <c r="D390" s="40" t="inlineStr">
        <is>
          <t>2021-11-18</t>
        </is>
      </c>
      <c r="E390" s="41" t="inlineStr">
        <is>
          <t>발표</t>
        </is>
      </c>
      <c r="F390" s="41" t="inlineStr">
        <is>
          <t>공동 보도자료: 'Acquisition will serve as a new growth engine towards CJ ENM's vision as a global total entertainment company'; TVING 글로벌 진출 지원 언급; Graham Taylor·Chris Rice 공동 CEO 유지; Endeavor Content 'launched in 2017'</t>
        </is>
      </c>
      <c r="G390" s="41" t="inlineStr">
        <is>
          <t>SEC</t>
        </is>
      </c>
      <c r="H390" s="40" t="inlineStr">
        <is>
          <t>2021-11-19</t>
        </is>
      </c>
      <c r="I390" s="40" t="inlineStr">
        <is>
          <t>0001193125-21-334427</t>
        </is>
      </c>
      <c r="J390" s="43" t="inlineStr">
        <is>
          <t>https://www.sec.gov/Archives/edgar/data/1766363/000119312521334427/d148090dex991.htm</t>
        </is>
      </c>
      <c r="K390" s="41" t="inlineStr">
        <is>
          <t>purpose_quote,earnings_call_note,pre_events_summary</t>
        </is>
      </c>
    </row>
    <row r="391" ht="45" customHeight="1">
      <c r="A391" s="40" t="inlineStr">
        <is>
          <t>C020</t>
        </is>
      </c>
      <c r="B391" s="41" t="inlineStr">
        <is>
          <t>Scripted Business of IMG Worldwide, LLC</t>
        </is>
      </c>
      <c r="C391" s="40" t="inlineStr">
        <is>
          <t>인수 후</t>
        </is>
      </c>
      <c r="D391" s="40" t="inlineStr">
        <is>
          <t>2022-01-19</t>
        </is>
      </c>
      <c r="E391" s="41" t="inlineStr">
        <is>
          <t>완료</t>
        </is>
      </c>
      <c r="F391" s="41" t="inlineStr">
        <is>
          <t>Endeavor 8-K: CJ ENM에 대한 80% 매각 종결, 'approximately $785 million in total proceeds to Endeavor and Endeavor Content', Endeavor 20% 보유</t>
        </is>
      </c>
      <c r="G391" s="41" t="inlineStr">
        <is>
          <t>SEC</t>
        </is>
      </c>
      <c r="H391" s="40" t="inlineStr">
        <is>
          <t>2022-01-19</t>
        </is>
      </c>
      <c r="I391" s="40" t="inlineStr">
        <is>
          <t>0001193125-22-011848</t>
        </is>
      </c>
      <c r="J391" s="43" t="inlineStr">
        <is>
          <t>https://www.sec.gov/Archives/edgar/data/1766363/000119312522011848/d265262dex991.htm</t>
        </is>
      </c>
      <c r="K391" s="41" t="inlineStr">
        <is>
          <t>status_chk,value_chk_local</t>
        </is>
      </c>
    </row>
    <row r="392" ht="45" customHeight="1">
      <c r="A392" s="40" t="inlineStr">
        <is>
          <t>C020</t>
        </is>
      </c>
      <c r="B392" s="41" t="inlineStr">
        <is>
          <t>Scripted Business of IMG Worldwide, LLC</t>
        </is>
      </c>
      <c r="C392" s="40" t="inlineStr">
        <is>
          <t>인수 전</t>
        </is>
      </c>
      <c r="D392" s="40" t="inlineStr">
        <is>
          <t>2021-02</t>
        </is>
      </c>
      <c r="E392" s="41" t="inlineStr">
        <is>
          <t>기타</t>
        </is>
      </c>
      <c r="F392" s="41" t="inlineStr">
        <is>
          <t>Endeavor 2022 10-K: 2021-02 WGA 프랜차이즈 계약으로 제작사 지분 20% 초과 금지 → 2021 3분기 매각 마케팅, 2021말 매각예정 분류. 2021 제한 Endeavor Content 매출 USD 737M. 매각 대가 현금 USD 666.3M, 잔여 20% 공정가치 USD 196.3M, 처분이익 USD 463.6M. FS 2022 세전손실 USD 48.3M</t>
        </is>
      </c>
      <c r="G392" s="41" t="inlineStr">
        <is>
          <t>SEC</t>
        </is>
      </c>
      <c r="H392" s="40" t="inlineStr">
        <is>
          <t>2023-02-28</t>
        </is>
      </c>
      <c r="I392" s="40" t="inlineStr">
        <is>
          <t>0000950170-23-005121</t>
        </is>
      </c>
      <c r="J392" s="43" t="inlineStr">
        <is>
          <t>https://www.sec.gov/Archives/edgar/data/1766363/000095017023005121/edr-20221231.htm</t>
        </is>
      </c>
      <c r="K392" s="41" t="inlineStr">
        <is>
          <t>pre_events_summary,target_rev_pre,chk_note,target_op_post</t>
        </is>
      </c>
    </row>
    <row r="393" ht="45" customHeight="1">
      <c r="A393" s="40" t="inlineStr">
        <is>
          <t>C020</t>
        </is>
      </c>
      <c r="B393" s="41" t="inlineStr">
        <is>
          <t>Scripted Business of IMG Worldwide, LLC</t>
        </is>
      </c>
      <c r="C393" s="40" t="inlineStr">
        <is>
          <t>인수 후</t>
        </is>
      </c>
      <c r="D393" s="40" t="inlineStr">
        <is>
          <t>2023-12</t>
        </is>
      </c>
      <c r="E393" s="41" t="inlineStr">
        <is>
          <t>투자유치</t>
        </is>
      </c>
      <c r="F393" s="41" t="inlineStr">
        <is>
          <t>Endeavor 2023 10-K: 'In December 2023, the Company's current ownership interest is 15% as a result of an investment made in Fifth Season by a third party investor', 지분 감소 이익 USD 10.1M; 2023-09 FS에 USD 30M 대여(만기 2026)</t>
        </is>
      </c>
      <c r="G393" s="41" t="inlineStr">
        <is>
          <t>SEC</t>
        </is>
      </c>
      <c r="H393" s="40" t="inlineStr">
        <is>
          <t>2024-02-28</t>
        </is>
      </c>
      <c r="I393" s="40" t="inlineStr">
        <is>
          <t>0000950170-24-021653</t>
        </is>
      </c>
      <c r="J393" s="43" t="inlineStr">
        <is>
          <t>https://www.sec.gov/Archives/edgar/data/1766363/000095017024021653/edr-20231231.htm</t>
        </is>
      </c>
      <c r="K393" s="41" t="inlineStr">
        <is>
          <t>post_events_summary,notes</t>
        </is>
      </c>
    </row>
    <row r="394" ht="45" customHeight="1">
      <c r="A394" s="40" t="inlineStr">
        <is>
          <t>C020</t>
        </is>
      </c>
      <c r="B394" s="41" t="inlineStr">
        <is>
          <t>Scripted Business of IMG Worldwide, LLC</t>
        </is>
      </c>
      <c r="C394" s="40" t="inlineStr">
        <is>
          <t>인수 후</t>
        </is>
      </c>
      <c r="D394" s="40" t="inlineStr">
        <is>
          <t>2024-12-31</t>
        </is>
      </c>
      <c r="E394" s="41" t="inlineStr">
        <is>
          <t>실적</t>
        </is>
      </c>
      <c r="F394" s="41" t="inlineStr">
        <is>
          <t>Endeavor 2024 10-K: FS 지분 약 15%, FS 순손실 중 Endeavor 몫 2024 USD 12.4M·2023 USD 21.2M·2022 USD 11.2M; 대여 시점은 'In June 2023'으로 기재(2023 10-K와 불일치)</t>
        </is>
      </c>
      <c r="G394" s="41" t="inlineStr">
        <is>
          <t>SEC</t>
        </is>
      </c>
      <c r="H394" s="40" t="inlineStr">
        <is>
          <t>2025-02-27</t>
        </is>
      </c>
      <c r="I394" s="40" t="inlineStr">
        <is>
          <t>0000950170-25-028394</t>
        </is>
      </c>
      <c r="J394" s="43" t="inlineStr">
        <is>
          <t>https://www.sec.gov/Archives/edgar/data/1766363/000095017025028394/edr-20241231.htm</t>
        </is>
      </c>
      <c r="K394" s="41" t="inlineStr">
        <is>
          <t>post_events_summary,notes</t>
        </is>
      </c>
    </row>
    <row r="395" ht="45" customHeight="1">
      <c r="A395" s="40" t="inlineStr">
        <is>
          <t>C020</t>
        </is>
      </c>
      <c r="B395" s="41" t="inlineStr">
        <is>
          <t>Scripted Business of IMG Worldwide, LLC</t>
        </is>
      </c>
      <c r="C395" s="40" t="inlineStr">
        <is>
          <t>인수 전</t>
        </is>
      </c>
      <c r="D395" s="40" t="inlineStr">
        <is>
          <t>2021-07</t>
        </is>
      </c>
      <c r="E395" s="41" t="inlineStr">
        <is>
          <t>기타</t>
        </is>
      </c>
      <c r="F395" s="41" t="inlineStr">
        <is>
          <t>2020년 말 'Eagle' TF 구성, 2021-01 본팩토리 제휴, 2021-07 초청 입찰에 CJ ENM 국내 유일 참여, Apollo Global Management 등과 막판까지 경쟁, 2021-10 말 LA 협상</t>
        </is>
      </c>
      <c r="G395" s="41" t="inlineStr">
        <is>
          <t>언론 보도</t>
        </is>
      </c>
      <c r="H395" s="40" t="inlineStr">
        <is>
          <t>2021-11-23</t>
        </is>
      </c>
      <c r="I395" s="40" t="n"/>
      <c r="J395" s="43" t="inlineStr">
        <is>
          <t>https://www.kedglobal.com/newsView/ked202111230011</t>
        </is>
      </c>
      <c r="K395" s="41" t="inlineStr">
        <is>
          <t>pre_events_summary,notes</t>
        </is>
      </c>
    </row>
    <row r="396" ht="45" customHeight="1">
      <c r="A396" s="40" t="inlineStr">
        <is>
          <t>C020</t>
        </is>
      </c>
      <c r="B396" s="41" t="inlineStr">
        <is>
          <t>Scripted Business of IMG Worldwide, LLC</t>
        </is>
      </c>
      <c r="C396" s="40" t="inlineStr">
        <is>
          <t>인수 후</t>
        </is>
      </c>
      <c r="D396" s="40" t="inlineStr">
        <is>
          <t>2022-01-19</t>
        </is>
      </c>
      <c r="E396" s="41" t="inlineStr">
        <is>
          <t>기타</t>
        </is>
      </c>
      <c r="F396" s="41" t="inlineStr">
        <is>
          <t>2021 사업보고서: 2020 부문별 순매출(방송 1,590,692,492·커머스 1,478,646,956·음악 180,277,650·영화 124,014,922·공연 17,551,982천원); 보고기간 후 사건 — 2022-01-19 지분 인수로 지급보증 종료</t>
        </is>
      </c>
      <c r="G396" s="41" t="inlineStr">
        <is>
          <t>DART 사업보고서</t>
        </is>
      </c>
      <c r="H396" s="40" t="inlineStr">
        <is>
          <t>2022-03-21</t>
        </is>
      </c>
      <c r="I396" s="40" t="inlineStr">
        <is>
          <t>20220321001256</t>
        </is>
      </c>
      <c r="J396" s="43" t="inlineStr">
        <is>
          <t>https://dart.fss.or.kr/dsaf001/main.do?rcpNo=20220321001256</t>
        </is>
      </c>
      <c r="K396" s="41" t="inlineStr">
        <is>
          <t>acquirer_core,post_events_summary</t>
        </is>
      </c>
    </row>
    <row r="397" ht="45" customHeight="1">
      <c r="A397" s="40" t="inlineStr">
        <is>
          <t>C020</t>
        </is>
      </c>
      <c r="B397" s="41" t="inlineStr">
        <is>
          <t>Scripted Business of IMG Worldwide, LLC</t>
        </is>
      </c>
      <c r="C397" s="40" t="inlineStr">
        <is>
          <t>인수 후</t>
        </is>
      </c>
      <c r="D397" s="40" t="inlineStr">
        <is>
          <t>2022-12-31</t>
        </is>
      </c>
      <c r="E397" s="41" t="inlineStr">
        <is>
          <t>손상차손</t>
        </is>
      </c>
      <c r="F397" s="41" t="inlineStr">
        <is>
          <t>2022 사업보고서: 사업결합 이전대가 933,740,337천원, 식별가능 순자산 680,238,114천원, 비지배지분 136,132,317천원, 영업권 389,634,540천원; FS 영업권 손상 51,837백만원(할인율 9.4%); FS(56개 종속기업 포함) 2022 매출 699,601,932천원·순손실 69,235,740천원; 경영진단: FS 인수로 자산 1조 9,185억(영업권 등 무형자산 1조 777억) 증가</t>
        </is>
      </c>
      <c r="G397" s="41" t="inlineStr">
        <is>
          <t>DART 사업보고서</t>
        </is>
      </c>
      <c r="H397" s="40" t="inlineStr">
        <is>
          <t>2023-03-20</t>
        </is>
      </c>
      <c r="I397" s="40" t="inlineStr">
        <is>
          <t>20230320000724</t>
        </is>
      </c>
      <c r="J397" s="43" t="inlineStr">
        <is>
          <t>https://dart.fss.or.kr/dsaf001/main.do?rcpNo=20230320000724</t>
        </is>
      </c>
      <c r="K397" s="41" t="inlineStr">
        <is>
          <t>impairment,target_rev_post,target_op_post,post_events_summary,notes</t>
        </is>
      </c>
    </row>
    <row r="398" ht="45" customHeight="1">
      <c r="A398" s="40" t="inlineStr">
        <is>
          <t>C020</t>
        </is>
      </c>
      <c r="B398" s="41" t="inlineStr">
        <is>
          <t>Scripted Business of IMG Worldwide, LLC</t>
        </is>
      </c>
      <c r="C398" s="40" t="inlineStr">
        <is>
          <t>인수 후</t>
        </is>
      </c>
      <c r="D398" s="40" t="inlineStr">
        <is>
          <t>2023-12-31</t>
        </is>
      </c>
      <c r="E398" s="41" t="inlineStr">
        <is>
          <t>손상차손</t>
        </is>
      </c>
      <c r="F398" s="41" t="inlineStr">
        <is>
          <t>2023 사업보고서: FS 지분 60%, 'CJ ENM FIFTH SEASON, LLC는 2023년 12월 제3자 배정 유상증자를 진행하여 당기 중 비지배지분이 증가'(+219,814,053천원); FS CGU 영업권 273,896,082천원(전기 363,613,494), 전사 영업권 손상 1,143억, FS는 유상증자 금액을 공정가치로 본 순공정가치로 검사; FS 매출 347,619,868천원·순손실 117,915,270천원; 영화드라마 영업손실 975억원(파업)</t>
        </is>
      </c>
      <c r="G398" s="41" t="inlineStr">
        <is>
          <t>DART 사업보고서</t>
        </is>
      </c>
      <c r="H398" s="40" t="inlineStr">
        <is>
          <t>2024-03-18</t>
        </is>
      </c>
      <c r="I398" s="40" t="inlineStr">
        <is>
          <t>20240318000857</t>
        </is>
      </c>
      <c r="J398" s="43" t="inlineStr">
        <is>
          <t>https://dart.fss.or.kr/dsaf001/main.do?rcpNo=20240318000857</t>
        </is>
      </c>
      <c r="K398" s="41" t="inlineStr">
        <is>
          <t>impairment,target_rev_post,target_op_post,post_events_summary</t>
        </is>
      </c>
    </row>
    <row r="399" ht="45" customHeight="1">
      <c r="A399" s="40" t="inlineStr">
        <is>
          <t>C020</t>
        </is>
      </c>
      <c r="B399" s="41" t="inlineStr">
        <is>
          <t>Scripted Business of IMG Worldwide, LLC</t>
        </is>
      </c>
      <c r="C399" s="40" t="inlineStr">
        <is>
          <t>인수 후</t>
        </is>
      </c>
      <c r="D399" s="40" t="inlineStr">
        <is>
          <t>2024-02-08</t>
        </is>
      </c>
      <c r="E399" s="41" t="inlineStr">
        <is>
          <t>손상차손</t>
        </is>
      </c>
      <c r="F399" s="41" t="inlineStr">
        <is>
          <t>'피프스시즌 투자유치 과정에서 지분가치 하락으로 손상차손을 950억원 반영'(CJ ENM 관계자), 2022년에도 518억원 영업권 손상</t>
        </is>
      </c>
      <c r="G399" s="41" t="inlineStr">
        <is>
          <t>언론 보도</t>
        </is>
      </c>
      <c r="H399" s="40" t="inlineStr">
        <is>
          <t>2024-02-08</t>
        </is>
      </c>
      <c r="I399" s="40" t="n"/>
      <c r="J399" s="43" t="inlineStr">
        <is>
          <t>https://dealsite.co.kr/articles/117814</t>
        </is>
      </c>
      <c r="K399" s="41" t="inlineStr">
        <is>
          <t>impairment,earnings_call_note</t>
        </is>
      </c>
    </row>
    <row r="400" ht="45" customHeight="1">
      <c r="A400" s="40" t="inlineStr">
        <is>
          <t>C020</t>
        </is>
      </c>
      <c r="B400" s="41" t="inlineStr">
        <is>
          <t>Scripted Business of IMG Worldwide, LLC</t>
        </is>
      </c>
      <c r="C400" s="40" t="inlineStr">
        <is>
          <t>인수 후</t>
        </is>
      </c>
      <c r="D400" s="40" t="inlineStr">
        <is>
          <t>2024-12-31</t>
        </is>
      </c>
      <c r="E400" s="41" t="inlineStr">
        <is>
          <t>실적</t>
        </is>
      </c>
      <c r="F400" s="41" t="inlineStr">
        <is>
          <t>2024 사업보고서: FS 매출 1,038,782,865천원·순손실 91,812,320천원; FS CGU 영업권 312,228,416천원, 전사 영업권 손상 38,388,927천원; 영화드라마 매출 1조 7,047억·영업손실 413억원</t>
        </is>
      </c>
      <c r="G400" s="41" t="inlineStr">
        <is>
          <t>DART 사업보고서</t>
        </is>
      </c>
      <c r="H400" s="40" t="inlineStr">
        <is>
          <t>2025-03-19</t>
        </is>
      </c>
      <c r="I400" s="40" t="inlineStr">
        <is>
          <t>20250319000884</t>
        </is>
      </c>
      <c r="J400" s="43" t="inlineStr">
        <is>
          <t>https://dart.fss.or.kr/dsaf001/main.do?rcpNo=20250319000884</t>
        </is>
      </c>
      <c r="K400" s="41" t="inlineStr">
        <is>
          <t>impairment,target_rev_post,target_op_post,post_events_summary</t>
        </is>
      </c>
    </row>
    <row r="401" ht="45" customHeight="1">
      <c r="A401" s="40" t="inlineStr">
        <is>
          <t>C020</t>
        </is>
      </c>
      <c r="B401" s="41" t="inlineStr">
        <is>
          <t>Scripted Business of IMG Worldwide, LLC</t>
        </is>
      </c>
      <c r="C401" s="40" t="inlineStr">
        <is>
          <t>인수 후</t>
        </is>
      </c>
      <c r="D401" s="40" t="inlineStr">
        <is>
          <t>2025-12-31</t>
        </is>
      </c>
      <c r="E401" s="41" t="inlineStr">
        <is>
          <t>실적</t>
        </is>
      </c>
      <c r="F401" s="41" t="inlineStr">
        <is>
          <t>2025 사업보고서: FS 매출 789,711,200천원·순손실 42,163,187천원; FS CGU 영업권 304,870,195천원, 전사 영업권 손상 19,940,683천원·환율효과 -7,491,517천원; 영화드라마 매출 1조 4,573억·영업손실 10억원('FIFTH SEASON의 유통 매출 호조와 비용 효율화')</t>
        </is>
      </c>
      <c r="G401" s="41" t="inlineStr">
        <is>
          <t>DART 사업보고서</t>
        </is>
      </c>
      <c r="H401" s="40" t="inlineStr">
        <is>
          <t>2026-03-18</t>
        </is>
      </c>
      <c r="I401" s="40" t="inlineStr">
        <is>
          <t>20260318001469</t>
        </is>
      </c>
      <c r="J401" s="43" t="inlineStr">
        <is>
          <t>https://dart.fss.or.kr/dsaf001/main.do?rcpNo=20260318001469</t>
        </is>
      </c>
      <c r="K401" s="41" t="inlineStr">
        <is>
          <t>impairment,target_rev_post,target_op_post</t>
        </is>
      </c>
    </row>
    <row r="402" ht="45" customHeight="1">
      <c r="A402" s="40" t="inlineStr">
        <is>
          <t>C020</t>
        </is>
      </c>
      <c r="B402" s="41" t="inlineStr">
        <is>
          <t>Scripted Business of IMG Worldwide, LLC</t>
        </is>
      </c>
      <c r="C402" s="40" t="inlineStr">
        <is>
          <t>인수 후</t>
        </is>
      </c>
      <c r="D402" s="40" t="inlineStr">
        <is>
          <t>2026-06-30</t>
        </is>
      </c>
      <c r="E402" s="41" t="inlineStr">
        <is>
          <t>실적</t>
        </is>
      </c>
      <c r="F402" s="41" t="inlineStr">
        <is>
          <t>2026 반기보고서: CJ ENM FIFTH SEASON 지분 60%(94개 종속기업 포함), 2026 상반기 매출 284,057,366천원·순손실 33,590,641천원; FIFTH SEASON, LLC 상대 손해배상 소송 2건 계류</t>
        </is>
      </c>
      <c r="G402" s="41" t="inlineStr">
        <is>
          <t>DART 기타공시</t>
        </is>
      </c>
      <c r="H402" s="40" t="inlineStr">
        <is>
          <t>2026-08-14</t>
        </is>
      </c>
      <c r="I402" s="40" t="inlineStr">
        <is>
          <t>20260814002422</t>
        </is>
      </c>
      <c r="J402" s="43" t="inlineStr">
        <is>
          <t>https://dart.fss.or.kr/dsaf001/main.do?rcpNo=20260814002422</t>
        </is>
      </c>
      <c r="K402" s="41" t="inlineStr">
        <is>
          <t>target_rev_post,target_op_post,post_events_summary</t>
        </is>
      </c>
    </row>
    <row r="403" ht="45" customHeight="1">
      <c r="A403" s="40" t="inlineStr">
        <is>
          <t>C020</t>
        </is>
      </c>
      <c r="B403" s="41" t="inlineStr">
        <is>
          <t>Scripted Business of IMG Worldwide, LLC</t>
        </is>
      </c>
      <c r="C403" s="40" t="inlineStr">
        <is>
          <t>인수 후</t>
        </is>
      </c>
      <c r="D403" s="40" t="inlineStr">
        <is>
          <t>2022-09-08</t>
        </is>
      </c>
      <c r="E403" s="41" t="inlineStr">
        <is>
          <t>사명변경</t>
        </is>
      </c>
      <c r="F403" s="41" t="inlineStr">
        <is>
          <t>'On September 8, CJ ENM's global production studio, Endeavor Content, officially rebranded itself as FIFTH SEASON' — 멀티 스튜디오 체제 기반</t>
        </is>
      </c>
      <c r="G403" s="41" t="inlineStr">
        <is>
          <t>회사 보도자료</t>
        </is>
      </c>
      <c r="H403" s="40" t="inlineStr">
        <is>
          <t>2022-09-20</t>
        </is>
      </c>
      <c r="I403" s="40" t="n"/>
      <c r="J403" s="43" t="inlineStr">
        <is>
          <t>https://newsroom.cj.net/cj-enms-endeavor-content-rebrands-as-fifth-season/</t>
        </is>
      </c>
      <c r="K403" s="41" t="inlineStr">
        <is>
          <t>post_events_summary</t>
        </is>
      </c>
    </row>
    <row r="404" ht="45" customHeight="1">
      <c r="A404" s="40" t="inlineStr">
        <is>
          <t>C020</t>
        </is>
      </c>
      <c r="B404" s="41" t="inlineStr">
        <is>
          <t>Scripted Business of IMG Worldwide, LLC</t>
        </is>
      </c>
      <c r="C404" s="40" t="inlineStr">
        <is>
          <t>인수 후</t>
        </is>
      </c>
      <c r="D404" s="40" t="inlineStr">
        <is>
          <t>2023-08-24</t>
        </is>
      </c>
      <c r="E404" s="41" t="inlineStr">
        <is>
          <t>기타</t>
        </is>
      </c>
      <c r="F404" s="41" t="inlineStr">
        <is>
          <t>FS 지분 매각설 보도(IB 업계, 최대 USD 300M 조달 검토)에 CJ ENM '피프스시즌 매각은 사실무근', '매각은 절대 아니다'</t>
        </is>
      </c>
      <c r="G404" s="41" t="inlineStr">
        <is>
          <t>언론 보도</t>
        </is>
      </c>
      <c r="H404" s="40" t="inlineStr">
        <is>
          <t>2023-08-24</t>
        </is>
      </c>
      <c r="I404" s="40" t="n"/>
      <c r="J404" s="43" t="inlineStr">
        <is>
          <t>https://news.mtn.co.kr/news-detail/2023082416243261543</t>
        </is>
      </c>
      <c r="K404" s="41" t="inlineStr">
        <is>
          <t>post_events_summary</t>
        </is>
      </c>
    </row>
    <row r="405" ht="45" customHeight="1">
      <c r="A405" s="40" t="inlineStr">
        <is>
          <t>C020</t>
        </is>
      </c>
      <c r="B405" s="41" t="inlineStr">
        <is>
          <t>Scripted Business of IMG Worldwide, LLC</t>
        </is>
      </c>
      <c r="C405" s="40" t="inlineStr">
        <is>
          <t>인수 후</t>
        </is>
      </c>
      <c r="D405" s="40" t="inlineStr">
        <is>
          <t>2023-12-11</t>
        </is>
      </c>
      <c r="E405" s="41" t="inlineStr">
        <is>
          <t>투자유치</t>
        </is>
      </c>
      <c r="F405" s="41" t="inlineStr">
        <is>
          <t>Toho 적시공시: Toho International을 통해 FIFTH SEASON에 USD 225M(33,098백만엔) 출자, 25.0%, 납입일 2023-12-12; 출자 전 주주 CJ ENM USA Holdings 80%·IMG Worldwide Content 20%</t>
        </is>
      </c>
      <c r="G405" s="41" t="inlineStr">
        <is>
          <t>TDnet</t>
        </is>
      </c>
      <c r="H405" s="40" t="inlineStr">
        <is>
          <t>2023-12-11</t>
        </is>
      </c>
      <c r="I405" s="40" t="n"/>
      <c r="J405" s="43" t="inlineStr">
        <is>
          <t>https://www.fse.or.jp/files/lis_tkj/23121196020.pdf</t>
        </is>
      </c>
      <c r="K405" s="41" t="inlineStr">
        <is>
          <t>post_events_summary,notes</t>
        </is>
      </c>
    </row>
    <row r="406" ht="45" customHeight="1">
      <c r="A406" s="40" t="inlineStr">
        <is>
          <t>C020</t>
        </is>
      </c>
      <c r="B406" s="41" t="inlineStr">
        <is>
          <t>Scripted Business of IMG Worldwide, LLC</t>
        </is>
      </c>
      <c r="C406" s="40" t="inlineStr">
        <is>
          <t>인수 후</t>
        </is>
      </c>
      <c r="D406" s="40" t="inlineStr">
        <is>
          <t>2024-02-07</t>
        </is>
      </c>
      <c r="E406" s="41" t="inlineStr">
        <is>
          <t>어닝콜</t>
        </is>
      </c>
      <c r="F406" s="41" t="inlineStr">
        <is>
          <t>4Q23 실적발표 자료: '음악 라이브 콘서트 확대 및 FIFTH SEASON 턴어라운드가 수익성 견인', 영화드라마 '[FY2024] ... FIFTH SEASON 턴어라운드 목표'</t>
        </is>
      </c>
      <c r="G406" s="41" t="inlineStr">
        <is>
          <t>IR 자료</t>
        </is>
      </c>
      <c r="H406" s="40" t="inlineStr">
        <is>
          <t>2024-02-07</t>
        </is>
      </c>
      <c r="I406" s="40" t="n"/>
      <c r="J406" s="43" t="inlineStr">
        <is>
          <t>https://files-scs.pstatic.net/2024/02/08/kRIfVSHxXr/24%EB%85%842%EC%9B%94%20CJ_ENM%20IR%EC%9E%90%EB%A3%8C.pdf</t>
        </is>
      </c>
      <c r="K406" s="41" t="inlineStr">
        <is>
          <t>earnings_call_note</t>
        </is>
      </c>
    </row>
    <row r="407" ht="45" customHeight="1">
      <c r="A407" s="40" t="inlineStr">
        <is>
          <t>C020</t>
        </is>
      </c>
      <c r="B407" s="41" t="inlineStr">
        <is>
          <t>Scripted Business of IMG Worldwide, LLC</t>
        </is>
      </c>
      <c r="C407" s="40" t="inlineStr">
        <is>
          <t>인수 후</t>
        </is>
      </c>
      <c r="D407" s="40" t="inlineStr">
        <is>
          <t>2023</t>
        </is>
      </c>
      <c r="E407" s="41" t="inlineStr">
        <is>
          <t>실적</t>
        </is>
      </c>
      <c r="F407" s="41" t="inlineStr">
        <is>
          <t>대신증권(김회재): '지난해 각각 1420억원, 655억원의 적자를 낸 티빙과 피프스시즌', FS 2024 영업이익 284억원 전망</t>
        </is>
      </c>
      <c r="G407" s="41" t="inlineStr">
        <is>
          <t>언론 보도</t>
        </is>
      </c>
      <c r="H407" s="40" t="inlineStr">
        <is>
          <t>2024-06-05</t>
        </is>
      </c>
      <c r="I407" s="40" t="n"/>
      <c r="J407" s="43" t="inlineStr">
        <is>
          <t>https://core.asiae.co.kr/article/2024060508071536679</t>
        </is>
      </c>
      <c r="K407" s="41" t="inlineStr">
        <is>
          <t>earnings_call_note,target_op_post</t>
        </is>
      </c>
    </row>
    <row r="408" ht="45" customHeight="1">
      <c r="A408" s="40" t="inlineStr">
        <is>
          <t>C020</t>
        </is>
      </c>
      <c r="B408" s="41" t="inlineStr">
        <is>
          <t>Scripted Business of IMG Worldwide, LLC</t>
        </is>
      </c>
      <c r="C408" s="40" t="inlineStr">
        <is>
          <t>인수 후</t>
        </is>
      </c>
      <c r="D408" s="40" t="inlineStr">
        <is>
          <t>2024-11-07</t>
        </is>
      </c>
      <c r="E408" s="41" t="inlineStr">
        <is>
          <t>어닝콜</t>
        </is>
      </c>
      <c r="F408" s="41" t="inlineStr">
        <is>
          <t>3Q24 실적발표 자료: 엔터 'FIFTH SEASON 부진 지속', 영화드라마 '&lt;베테랑2&gt; 극장 매출 1위 흥행 불구, FIFTH SEASON 딜리버리 지연', 3Q24 영화드라마 영업손실 60억원</t>
        </is>
      </c>
      <c r="G408" s="41" t="inlineStr">
        <is>
          <t>IR 자료</t>
        </is>
      </c>
      <c r="H408" s="40" t="inlineStr">
        <is>
          <t>2024-11-07</t>
        </is>
      </c>
      <c r="I408" s="40" t="n"/>
      <c r="J408" s="43" t="inlineStr">
        <is>
          <t>https://files-scs.pstatic.net/2024/11/14/g8VCFgsnEh/3Q24%20CJENM.pdf</t>
        </is>
      </c>
      <c r="K408" s="41" t="inlineStr">
        <is>
          <t>earnings_call_note</t>
        </is>
      </c>
    </row>
    <row r="409" ht="45" customHeight="1">
      <c r="A409" s="40" t="inlineStr">
        <is>
          <t>C020</t>
        </is>
      </c>
      <c r="B409" s="41" t="inlineStr">
        <is>
          <t>Scripted Business of IMG Worldwide, LLC</t>
        </is>
      </c>
      <c r="C409" s="40" t="inlineStr">
        <is>
          <t>인수 후</t>
        </is>
      </c>
      <c r="D409" s="40" t="inlineStr">
        <is>
          <t>2024-12-31</t>
        </is>
      </c>
      <c r="E409" s="41" t="inlineStr">
        <is>
          <t>어닝콜</t>
        </is>
      </c>
      <c r="F409" s="41" t="inlineStr">
        <is>
          <t>메리츠증권 4Q24 리뷰: '피프스시즌의 딜리버리 작품수 증가로 콘텐츠판매 매출이 크게 증가하면서 피프스시즌은 80억원의 영업이익을 기록'</t>
        </is>
      </c>
      <c r="G409" s="41" t="inlineStr">
        <is>
          <t>기타</t>
        </is>
      </c>
      <c r="H409" s="40" t="inlineStr">
        <is>
          <t>2025-02-13</t>
        </is>
      </c>
      <c r="I409" s="40" t="n"/>
      <c r="J409" s="43" t="inlineStr">
        <is>
          <t>https://file.alphasquare.co.kr/media/pdfs/company-report/%EB%A9%94%EB%A6%AC%EC%B8%A020250213CJ%20ENM.pdf</t>
        </is>
      </c>
      <c r="K409" s="41" t="inlineStr">
        <is>
          <t>earnings_call_note,target_op_post</t>
        </is>
      </c>
    </row>
    <row r="410" ht="45" customHeight="1">
      <c r="A410" s="40" t="inlineStr">
        <is>
          <t>C020</t>
        </is>
      </c>
      <c r="B410" s="41" t="inlineStr">
        <is>
          <t>Scripted Business of IMG Worldwide, LLC</t>
        </is>
      </c>
      <c r="C410" s="40" t="inlineStr">
        <is>
          <t>인수 후</t>
        </is>
      </c>
      <c r="D410" s="40" t="inlineStr">
        <is>
          <t>2024-12-31</t>
        </is>
      </c>
      <c r="E410" s="41" t="inlineStr">
        <is>
          <t>손상차손</t>
        </is>
      </c>
      <c r="F410" s="41" t="inlineStr">
        <is>
          <t>DS투자증권 4Q24 리뷰: '영화/드라마는 FS의 작품 딜리버리가 집중되며 ... 매출액 7,992(+166% YoY)을 기록했으나 FS 손상차손 인식으로 이익 기여는 아쉬웠다'</t>
        </is>
      </c>
      <c r="G410" s="41" t="inlineStr">
        <is>
          <t>기타</t>
        </is>
      </c>
      <c r="H410" s="40" t="inlineStr">
        <is>
          <t>2025-02-13</t>
        </is>
      </c>
      <c r="I410" s="40" t="n"/>
      <c r="J410" s="43" t="inlineStr">
        <is>
          <t>https://stock.pstatic.net/stock-research/company/66/20250213_company_194335000.pdf</t>
        </is>
      </c>
      <c r="K410" s="41" t="inlineStr">
        <is>
          <t>impairment</t>
        </is>
      </c>
    </row>
    <row r="411" ht="45" customHeight="1">
      <c r="A411" s="40" t="inlineStr">
        <is>
          <t>C020</t>
        </is>
      </c>
      <c r="B411" s="41" t="inlineStr">
        <is>
          <t>Scripted Business of IMG Worldwide, LLC</t>
        </is>
      </c>
      <c r="C411" s="40" t="inlineStr">
        <is>
          <t>인수 후</t>
        </is>
      </c>
      <c r="D411" s="40" t="inlineStr">
        <is>
          <t>2025-06-30</t>
        </is>
      </c>
      <c r="E411" s="41" t="inlineStr">
        <is>
          <t>어닝콜</t>
        </is>
      </c>
      <c r="F411" s="41" t="inlineStr">
        <is>
          <t>메리츠증권 2Q25 리뷰: '영화드라마는 피프스시즌의 흑자전환(OP 32억원) 성공으로 -12억원의 영업적자 기록'</t>
        </is>
      </c>
      <c r="G411" s="41" t="inlineStr">
        <is>
          <t>기타</t>
        </is>
      </c>
      <c r="H411" s="40" t="inlineStr">
        <is>
          <t>2025-08-08</t>
        </is>
      </c>
      <c r="I411" s="40" t="n"/>
      <c r="J411" s="43" t="inlineStr">
        <is>
          <t>https://file.alphasquare.co.kr/media/pdfs/company-report/%EB%A9%94%EB%A6%AC%EC%B8%A020250808CJENM.pdf</t>
        </is>
      </c>
      <c r="K411" s="41" t="inlineStr">
        <is>
          <t>earnings_call_note,target_op_post</t>
        </is>
      </c>
    </row>
    <row r="412" ht="45" customHeight="1">
      <c r="A412" s="40" t="inlineStr">
        <is>
          <t>C020</t>
        </is>
      </c>
      <c r="B412" s="41" t="inlineStr">
        <is>
          <t>Scripted Business of IMG Worldwide, LLC</t>
        </is>
      </c>
      <c r="C412" s="40" t="inlineStr">
        <is>
          <t>인수 후</t>
        </is>
      </c>
      <c r="D412" s="40" t="inlineStr">
        <is>
          <t>2026-02-05</t>
        </is>
      </c>
      <c r="E412" s="41" t="inlineStr">
        <is>
          <t>어닝콜</t>
        </is>
      </c>
      <c r="F412" s="41" t="inlineStr">
        <is>
          <t>4Q25 실적발표 자료: '드라마 해외 판매 확대 및 FIFTH SEASON 턴어라운드 따른 수익성 강화', 4Q25 영화드라마 매출 3,579억원·OP 164억원; 해외 스튜디오 분기 매출 4Q24 595.7·1Q25 131.1·2Q25 263.1·3Q25 197.7·4Q25 180.2(십억원)</t>
        </is>
      </c>
      <c r="G412" s="41" t="inlineStr">
        <is>
          <t>IR 자료</t>
        </is>
      </c>
      <c r="H412" s="40" t="inlineStr">
        <is>
          <t>2026-02-05</t>
        </is>
      </c>
      <c r="I412" s="40" t="n"/>
      <c r="J412" s="43" t="inlineStr">
        <is>
          <t>https://kind.krx.co.kr/external/dst/irReference/18004/CJ_ENM_2025_4Q_Kor.pdf</t>
        </is>
      </c>
      <c r="K412" s="41" t="inlineStr">
        <is>
          <t>earnings_call_note</t>
        </is>
      </c>
    </row>
    <row r="413" ht="45" customHeight="1">
      <c r="A413" s="40" t="inlineStr">
        <is>
          <t>C020</t>
        </is>
      </c>
      <c r="B413" s="41" t="inlineStr">
        <is>
          <t>Scripted Business of IMG Worldwide, LLC</t>
        </is>
      </c>
      <c r="C413" s="40" t="inlineStr">
        <is>
          <t>인수 후</t>
        </is>
      </c>
      <c r="D413" s="40" t="inlineStr">
        <is>
          <t>2026-02-05</t>
        </is>
      </c>
      <c r="E413" s="41" t="inlineStr">
        <is>
          <t>실적</t>
        </is>
      </c>
      <c r="F413" s="41" t="inlineStr">
        <is>
          <t>CJ ENM 2025 실적 보도자료: '피프스시즌은 프리미엄 콘텐츠 딜리버리는 물론 유통 매출 호조와 비용 효율화가 주요 동력으로 작용해, 2분기에 이어 4분기에도 흑자를 달성했다'</t>
        </is>
      </c>
      <c r="G413" s="41" t="inlineStr">
        <is>
          <t>회사 보도자료</t>
        </is>
      </c>
      <c r="H413" s="40" t="inlineStr">
        <is>
          <t>2026-02-05</t>
        </is>
      </c>
      <c r="I413" s="40" t="n"/>
      <c r="J413" s="43" t="inlineStr">
        <is>
          <t>https://cjnews.cj.net/cj-enm-2025%eb%85%84-%eb%a7%a4%ec%b6%9c-5%ec%a1%b0-1345%ec%96%b5%ec%9b%90-%ec%98%81%ec%97%85%ec%9d%b4%ec%9d%b5-1329%ec%96%b5%ec%9b%90-%ec%82%ac%ec%97%85-%eb%aa%a8%eb%8d%b8-%ea%b3%a0%eb%8f%84/</t>
        </is>
      </c>
      <c r="K413" s="41" t="inlineStr">
        <is>
          <t>earnings_call_note</t>
        </is>
      </c>
    </row>
    <row r="414" ht="45" customHeight="1">
      <c r="A414" s="40" t="inlineStr">
        <is>
          <t>C020</t>
        </is>
      </c>
      <c r="B414" s="41" t="inlineStr">
        <is>
          <t>Scripted Business of IMG Worldwide, LLC</t>
        </is>
      </c>
      <c r="C414" s="40" t="inlineStr">
        <is>
          <t>인수 후</t>
        </is>
      </c>
      <c r="D414" s="40" t="inlineStr">
        <is>
          <t>2025-09-26</t>
        </is>
      </c>
      <c r="E414" s="41" t="inlineStr">
        <is>
          <t>경영진변경</t>
        </is>
      </c>
      <c r="F414" s="41" t="inlineStr">
        <is>
          <t>공동CEO Chris Rice가 계약 연장 없이 연말 퇴임, Graham Taylor 단독 CEO; Rice는 고문·우선협상(first-look) 계약 유지</t>
        </is>
      </c>
      <c r="G414" s="41" t="inlineStr">
        <is>
          <t>언론 보도</t>
        </is>
      </c>
      <c r="H414" s="40" t="inlineStr">
        <is>
          <t>2025-09-26</t>
        </is>
      </c>
      <c r="I414" s="40" t="n"/>
      <c r="J414" s="43" t="inlineStr">
        <is>
          <t>https://www.broadcastnow.co.uk/broadcast-international/fifth-seasons-chris-rice-to-step-down/5209385.article</t>
        </is>
      </c>
      <c r="K414" s="41" t="inlineStr">
        <is>
          <t>post_events_summary</t>
        </is>
      </c>
    </row>
    <row r="415" ht="45" customHeight="1">
      <c r="A415" s="40" t="inlineStr">
        <is>
          <t>C020</t>
        </is>
      </c>
      <c r="B415" s="41" t="inlineStr">
        <is>
          <t>Scripted Business of IMG Worldwide, LLC</t>
        </is>
      </c>
      <c r="C415" s="40" t="inlineStr">
        <is>
          <t>인수 후</t>
        </is>
      </c>
      <c r="D415" s="40" t="inlineStr">
        <is>
          <t>2026-02-12</t>
        </is>
      </c>
      <c r="E415" s="41" t="inlineStr">
        <is>
          <t>매각</t>
        </is>
      </c>
      <c r="F415" s="41" t="inlineStr">
        <is>
          <t>Apple이 &lt;Severance&gt; IP·전체 권리를 약 USD 70M 미만에 인수, 제작비가 FS 감당 범위를 넘었다는 보도, FS는 총괄제작으로 잔류</t>
        </is>
      </c>
      <c r="G415" s="41" t="inlineStr">
        <is>
          <t>언론 보도</t>
        </is>
      </c>
      <c r="H415" s="40" t="inlineStr">
        <is>
          <t>2026-02-12</t>
        </is>
      </c>
      <c r="I415" s="40" t="n"/>
      <c r="J415" s="43" t="inlineStr">
        <is>
          <t>https://techcrunch.com/2026/02/12/apple-acquires-all-rights-to-severance-will-produce-future-seasons-in-house/</t>
        </is>
      </c>
      <c r="K415" s="41" t="inlineStr">
        <is>
          <t>post_events_summary</t>
        </is>
      </c>
    </row>
    <row r="416" ht="45" customHeight="1">
      <c r="A416" s="40" t="inlineStr">
        <is>
          <t>C020</t>
        </is>
      </c>
      <c r="B416" s="41" t="inlineStr">
        <is>
          <t>Scripted Business of IMG Worldwide, LLC</t>
        </is>
      </c>
      <c r="C416" s="40" t="inlineStr">
        <is>
          <t>인수 후</t>
        </is>
      </c>
      <c r="D416" s="40" t="inlineStr">
        <is>
          <t>2026-02-12</t>
        </is>
      </c>
      <c r="E416" s="41" t="inlineStr">
        <is>
          <t>매각</t>
        </is>
      </c>
      <c r="F416" s="41" t="inlineStr">
        <is>
          <t>교차 확인: Apple이 Severance의 'all IP and rights'를 약 USD 70M(Deadline 보도 인용)에 확보, FS는 총괄제작으로 남음</t>
        </is>
      </c>
      <c r="G416" s="41" t="inlineStr">
        <is>
          <t>언론 보도</t>
        </is>
      </c>
      <c r="H416" s="40" t="inlineStr">
        <is>
          <t>2026-02-12</t>
        </is>
      </c>
      <c r="I416" s="40" t="n"/>
      <c r="J416" s="43" t="inlineStr">
        <is>
          <t>https://www.broadcastnow.co.uk/broadcast-international/apple-tv-buys-out-severance-from-fifth-season/5213779.article</t>
        </is>
      </c>
      <c r="K416" s="41" t="inlineStr">
        <is>
          <t>post_events_summary</t>
        </is>
      </c>
    </row>
    <row r="417" ht="45" customHeight="1">
      <c r="A417" s="40" t="inlineStr">
        <is>
          <t>C020</t>
        </is>
      </c>
      <c r="B417" s="41" t="inlineStr">
        <is>
          <t>Scripted Business of IMG Worldwide, LLC</t>
        </is>
      </c>
      <c r="C417" s="40" t="inlineStr">
        <is>
          <t>인수 후</t>
        </is>
      </c>
      <c r="D417" s="40" t="inlineStr">
        <is>
          <t>2026-02-18</t>
        </is>
      </c>
      <c r="E417" s="41" t="inlineStr">
        <is>
          <t>경영진변경</t>
        </is>
      </c>
      <c r="F417" s="41" t="inlineStr">
        <is>
          <t>Peter Traugott TV 사장 선임 등 TV 조직 개편, Graham Taylor 단독 CEO 체제(Rice는 2025년 말 퇴임)</t>
        </is>
      </c>
      <c r="G417" s="41" t="inlineStr">
        <is>
          <t>언론 보도</t>
        </is>
      </c>
      <c r="H417" s="40" t="inlineStr">
        <is>
          <t>2026-02-18</t>
        </is>
      </c>
      <c r="I417" s="40" t="n"/>
      <c r="J417" s="43" t="inlineStr">
        <is>
          <t>https://www.broadcastnow.co.uk/broadcast-international/fifth-season-reorganises-us-television-team/5214025.article</t>
        </is>
      </c>
      <c r="K417" s="41" t="inlineStr">
        <is>
          <t>post_events_summary</t>
        </is>
      </c>
    </row>
    <row r="418" ht="45" customHeight="1">
      <c r="A418" s="40" t="inlineStr">
        <is>
          <t>C020</t>
        </is>
      </c>
      <c r="B418" s="41" t="inlineStr">
        <is>
          <t>Scripted Business of IMG Worldwide, LLC</t>
        </is>
      </c>
      <c r="C418" s="40" t="inlineStr">
        <is>
          <t>인수 후</t>
        </is>
      </c>
      <c r="D418" s="40" t="inlineStr">
        <is>
          <t>2026-03-18</t>
        </is>
      </c>
      <c r="E418" s="41" t="inlineStr">
        <is>
          <t>기타</t>
        </is>
      </c>
      <c r="F418" s="41" t="inlineStr">
        <is>
          <t>FS가 J.P. Morgan 주관 5년 USD 500M 신용한도 갱신, CFO·COO Kasee Calabrese 발언</t>
        </is>
      </c>
      <c r="G418" s="41" t="inlineStr">
        <is>
          <t>언론 보도</t>
        </is>
      </c>
      <c r="H418" s="40" t="inlineStr">
        <is>
          <t>2026-03-18</t>
        </is>
      </c>
      <c r="I418" s="40" t="n"/>
      <c r="J418" s="43" t="inlineStr">
        <is>
          <t>https://www.sfnet.com/home/chapters/canada/news-detail/2026/03/18/fifth-season-closes-$500-million-credit-facility-led-by-j.p.-morgan</t>
        </is>
      </c>
      <c r="K418" s="41" t="inlineStr">
        <is>
          <t>post_events_summary</t>
        </is>
      </c>
    </row>
    <row r="419" ht="45" customHeight="1">
      <c r="A419" s="40" t="inlineStr">
        <is>
          <t>C020</t>
        </is>
      </c>
      <c r="B419" s="41" t="inlineStr">
        <is>
          <t>Scripted Business of IMG Worldwide, LLC</t>
        </is>
      </c>
      <c r="C419" s="40" t="inlineStr">
        <is>
          <t>발표</t>
        </is>
      </c>
      <c r="D419" s="40" t="inlineStr">
        <is>
          <t>2021-11-18</t>
        </is>
      </c>
      <c r="E419" s="41" t="inlineStr">
        <is>
          <t>기타</t>
        </is>
      </c>
      <c r="F419" s="41" t="inlineStr">
        <is>
          <t>035760.KQ 일별: 2021-11-18 종가 170,300원, 11-19 180,400원(고가 183,600), 11-22 170,400원, 11-25 149,700원</t>
        </is>
      </c>
      <c r="G419" s="41" t="inlineStr">
        <is>
          <t>기타</t>
        </is>
      </c>
      <c r="H419" s="40" t="inlineStr">
        <is>
          <t>2026-10-25</t>
        </is>
      </c>
      <c r="I419" s="40" t="n"/>
      <c r="J419" s="43" t="inlineStr">
        <is>
          <t>https://query1.finance.yahoo.com/v8/finance/chart/035760.KQ?period1=1636470000&amp;period2=1638198000&amp;interval=1d</t>
        </is>
      </c>
      <c r="K419" s="41" t="inlineStr">
        <is>
          <t>acq_mktcap,event_ticker_basis</t>
        </is>
      </c>
    </row>
    <row r="420" ht="45" customHeight="1">
      <c r="A420" s="40" t="inlineStr">
        <is>
          <t>C020</t>
        </is>
      </c>
      <c r="B420" s="41" t="inlineStr">
        <is>
          <t>Scripted Business of IMG Worldwide, LLC</t>
        </is>
      </c>
      <c r="C420" s="40" t="inlineStr">
        <is>
          <t>발표</t>
        </is>
      </c>
      <c r="D420" s="40" t="inlineStr">
        <is>
          <t>2021-09-30</t>
        </is>
      </c>
      <c r="E420" s="41" t="inlineStr">
        <is>
          <t>기타</t>
        </is>
      </c>
      <c r="F420" s="41" t="inlineStr">
        <is>
          <t>2021년 3분기보고서: 발행주식의 총수 21,929,154주, 자기주식 1,199,535주, 유통주식 20,729,619주</t>
        </is>
      </c>
      <c r="G420" s="41" t="inlineStr">
        <is>
          <t>DART 기타공시</t>
        </is>
      </c>
      <c r="H420" s="40" t="inlineStr">
        <is>
          <t>2021-11-15</t>
        </is>
      </c>
      <c r="I420" s="40" t="inlineStr">
        <is>
          <t>20211115001194</t>
        </is>
      </c>
      <c r="J420" s="43" t="inlineStr">
        <is>
          <t>https://dart.fss.or.kr/dsaf001/main.do?rcpNo=20211115001194</t>
        </is>
      </c>
      <c r="K420" s="41" t="inlineStr">
        <is>
          <t>acq_mktcap,size_basis</t>
        </is>
      </c>
    </row>
    <row r="421" ht="45" customHeight="1">
      <c r="A421" s="40" t="inlineStr">
        <is>
          <t>C020</t>
        </is>
      </c>
      <c r="B421" s="41" t="inlineStr">
        <is>
          <t>Scripted Business of IMG Worldwide, LLC</t>
        </is>
      </c>
      <c r="C421" s="40" t="inlineStr">
        <is>
          <t>발표</t>
        </is>
      </c>
      <c r="D421" s="40" t="inlineStr">
        <is>
          <t>2021-11-19</t>
        </is>
      </c>
      <c r="E421" s="41" t="inlineStr">
        <is>
          <t>기타</t>
        </is>
      </c>
      <c r="F421" s="41" t="inlineStr">
        <is>
          <t>해명공시: 2021-11-19 '물적분할을 통한 신설법인 설립 추진 계획'(예능·드라마·영화·애니 제작 기능 분할) 공정공시 후 주주 우려 등으로 재검토 중</t>
        </is>
      </c>
      <c r="G421" s="41" t="inlineStr">
        <is>
          <t>KIND</t>
        </is>
      </c>
      <c r="H421" s="40" t="inlineStr">
        <is>
          <t>2022-02-09</t>
        </is>
      </c>
      <c r="I421" s="40" t="inlineStr">
        <is>
          <t>20220209900186</t>
        </is>
      </c>
      <c r="J421" s="43" t="inlineStr">
        <is>
          <t>https://dart.fss.or.kr/dsaf001/main.do?rcpNo=20220209900186</t>
        </is>
      </c>
      <c r="K421" s="41" t="inlineStr">
        <is>
          <t>notes,event_ticker_basis</t>
        </is>
      </c>
    </row>
    <row r="422" ht="45" customHeight="1">
      <c r="A422" s="40" t="inlineStr">
        <is>
          <t>C020</t>
        </is>
      </c>
      <c r="B422" s="41" t="inlineStr">
        <is>
          <t>Scripted Business of IMG Worldwide, LLC</t>
        </is>
      </c>
      <c r="C422" s="40" t="inlineStr">
        <is>
          <t>발표</t>
        </is>
      </c>
      <c r="D422" s="40" t="inlineStr">
        <is>
          <t>2021-11-25</t>
        </is>
      </c>
      <c r="E422" s="41" t="inlineStr">
        <is>
          <t>기타</t>
        </is>
      </c>
      <c r="F422" s="41" t="inlineStr">
        <is>
          <t>SM엔터 인수 보도 조회공시 답변(미확정): 'SM엔터테인먼트 지분 인수 및 사업 시너지 등을 검토 중이나, 확정된 바 없습니다'</t>
        </is>
      </c>
      <c r="G422" s="41" t="inlineStr">
        <is>
          <t>KIND</t>
        </is>
      </c>
      <c r="H422" s="40" t="inlineStr">
        <is>
          <t>2021-11-25</t>
        </is>
      </c>
      <c r="I422" s="40" t="inlineStr">
        <is>
          <t>20211125900660</t>
        </is>
      </c>
      <c r="J422" s="43" t="inlineStr">
        <is>
          <t>https://dart.fss.or.kr/dsaf001/main.do?rcpNo=20211125900660</t>
        </is>
      </c>
      <c r="K422" s="41" t="inlineStr">
        <is>
          <t>notes,event_ticker_basis</t>
        </is>
      </c>
    </row>
    <row r="423" ht="45" customHeight="1">
      <c r="A423" s="40" t="inlineStr">
        <is>
          <t>C021</t>
        </is>
      </c>
      <c r="B423" s="41" t="inlineStr">
        <is>
          <t>Artworks Korea Co, Ltd.</t>
        </is>
      </c>
      <c r="C423" s="40" t="inlineStr">
        <is>
          <t>발표</t>
        </is>
      </c>
      <c r="D423" s="40" t="inlineStr">
        <is>
          <t>2022-06-29</t>
        </is>
      </c>
      <c r="E423" s="41" t="inlineStr">
        <is>
          <t>추가취득</t>
        </is>
      </c>
      <c r="F423" s="41" t="inlineStr">
        <is>
          <t>㈜씨제이이엔엠 보통주 353,148주(70.02%)→504,348주(100%), 증가 151,200주(29.98%), 금액 1,803,967천원, 변동일 2022.06.29.</t>
        </is>
      </c>
      <c r="G423" s="41" t="inlineStr">
        <is>
          <t>DART 기타공시</t>
        </is>
      </c>
      <c r="H423" s="40" t="inlineStr">
        <is>
          <t>2022-07-01</t>
        </is>
      </c>
      <c r="I423" s="40" t="inlineStr">
        <is>
          <t>20220701000087</t>
        </is>
      </c>
      <c r="J423" s="43" t="inlineStr">
        <is>
          <t>https://dart.fss.or.kr/dsaf001/main.do?rcpNo=20220701000087</t>
        </is>
      </c>
      <c r="K423" s="41" t="inlineStr">
        <is>
          <t>status_chk,value_chk_local,announce_date_chk,first_filing_date</t>
        </is>
      </c>
    </row>
    <row r="424" ht="45" customHeight="1">
      <c r="A424" s="40" t="inlineStr">
        <is>
          <t>C021</t>
        </is>
      </c>
      <c r="B424" s="41" t="inlineStr">
        <is>
          <t>Artworks Korea Co, Ltd.</t>
        </is>
      </c>
      <c r="C424" s="40" t="inlineStr">
        <is>
          <t>발표</t>
        </is>
      </c>
      <c r="D424" s="40" t="inlineStr">
        <is>
          <t>2022-06-29</t>
        </is>
      </c>
      <c r="E424" s="41" t="inlineStr">
        <is>
          <t>추가취득</t>
        </is>
      </c>
      <c r="F424" s="41" t="inlineStr">
        <is>
          <t>주요주주 김성헌 보통주 151,200주(29.98%) 전량 처분, CJ ENM 100%.</t>
        </is>
      </c>
      <c r="G424" s="41" t="inlineStr">
        <is>
          <t>DART 기타공시</t>
        </is>
      </c>
      <c r="H424" s="40" t="inlineStr">
        <is>
          <t>2022-07-01</t>
        </is>
      </c>
      <c r="I424" s="40" t="inlineStr">
        <is>
          <t>20220701000088</t>
        </is>
      </c>
      <c r="J424" s="43" t="inlineStr">
        <is>
          <t>https://dart.fss.or.kr/dsaf001/main.do?rcpNo=20220701000088</t>
        </is>
      </c>
      <c r="K424" s="41" t="inlineStr">
        <is>
          <t>chk_note</t>
        </is>
      </c>
    </row>
    <row r="425" ht="45" customHeight="1">
      <c r="A425" s="40" t="inlineStr">
        <is>
          <t>C021</t>
        </is>
      </c>
      <c r="B425" s="41" t="inlineStr">
        <is>
          <t>Artworks Korea Co, Ltd.</t>
        </is>
      </c>
      <c r="C425" s="40" t="inlineStr">
        <is>
          <t>인수 전</t>
        </is>
      </c>
      <c r="D425" s="40" t="inlineStr">
        <is>
          <t>2017-05</t>
        </is>
      </c>
      <c r="E425" s="41" t="inlineStr">
        <is>
          <t>지분취득</t>
        </is>
      </c>
      <c r="F425" s="41" t="inlineStr">
        <is>
          <t>"2017년 5월에는 유통 채널 내 상품 차별화를 위해 온라인 전문몰 (주)아트웍스코리아와 주식매매 계약을 체결". 이전대가 현금 20,306,010천원, 영업권 16,147,755천원, 지분 70.02%.</t>
        </is>
      </c>
      <c r="G425" s="41" t="inlineStr">
        <is>
          <t>DART 사업보고서</t>
        </is>
      </c>
      <c r="H425" s="40" t="inlineStr">
        <is>
          <t>2018-03-30</t>
        </is>
      </c>
      <c r="I425" s="40" t="inlineStr">
        <is>
          <t>20180330003559</t>
        </is>
      </c>
      <c r="J425" s="43" t="inlineStr">
        <is>
          <t>https://dart.fss.or.kr/dsaf001/main.do?rcpNo=20180330003559</t>
        </is>
      </c>
      <c r="K425" s="41" t="inlineStr">
        <is>
          <t>pre_events_summary,pre_incorp_chk,impairment</t>
        </is>
      </c>
    </row>
    <row r="426" ht="45" customHeight="1">
      <c r="A426" s="40" t="inlineStr">
        <is>
          <t>C021</t>
        </is>
      </c>
      <c r="B426" s="41" t="inlineStr">
        <is>
          <t>Artworks Korea Co, Ltd.</t>
        </is>
      </c>
      <c r="C426" s="40" t="inlineStr">
        <is>
          <t>인수 전</t>
        </is>
      </c>
      <c r="D426" s="40" t="inlineStr">
        <is>
          <t>2017-05-29</t>
        </is>
      </c>
      <c r="E426" s="41" t="inlineStr">
        <is>
          <t>지분취득</t>
        </is>
      </c>
      <c r="F426" s="41" t="inlineStr">
        <is>
          <t>CJ오쇼핑이 펀샵 운영사 아트웍스코리아 지분 70% 인수, 남성 고객층 확보 목적.</t>
        </is>
      </c>
      <c r="G426" s="41" t="inlineStr">
        <is>
          <t>언론 보도</t>
        </is>
      </c>
      <c r="H426" s="40" t="inlineStr">
        <is>
          <t>2017-05-29</t>
        </is>
      </c>
      <c r="I426" s="40" t="n"/>
      <c r="J426" s="43" t="inlineStr">
        <is>
          <t>https://magazine.hankyung.com/business/article/201705295219b</t>
        </is>
      </c>
      <c r="K426" s="41" t="inlineStr">
        <is>
          <t>purpose_quote,pre_events_summary</t>
        </is>
      </c>
    </row>
    <row r="427" ht="45" customHeight="1">
      <c r="A427" s="40" t="inlineStr">
        <is>
          <t>C021</t>
        </is>
      </c>
      <c r="B427" s="41" t="inlineStr">
        <is>
          <t>Artworks Korea Co, Ltd.</t>
        </is>
      </c>
      <c r="C427" s="40" t="inlineStr">
        <is>
          <t>인수 전</t>
        </is>
      </c>
      <c r="D427" s="40" t="inlineStr">
        <is>
          <t>2021</t>
        </is>
      </c>
      <c r="E427" s="41" t="inlineStr">
        <is>
          <t>손상차손</t>
        </is>
      </c>
      <c r="F427" s="41" t="inlineStr">
        <is>
          <t>아트웍스코리아 2021 매출 43,660,086천원, 순손실 358,815천원; 2020 매출 32,345,887천원, 순손실 53,768천원. "(주)아트웍스코리아에 대한 3,276백만원 등 영업권" 손상. CJ ENM 2021말 연결 자산 7,940,625백만원, 커머스 매출 1,378,541백만원(38.81%).</t>
        </is>
      </c>
      <c r="G427" s="41" t="inlineStr">
        <is>
          <t>DART 사업보고서</t>
        </is>
      </c>
      <c r="H427" s="40" t="inlineStr">
        <is>
          <t>2022-03-21</t>
        </is>
      </c>
      <c r="I427" s="40" t="inlineStr">
        <is>
          <t>20220321001256</t>
        </is>
      </c>
      <c r="J427" s="43" t="inlineStr">
        <is>
          <t>https://dart.fss.or.kr/dsaf001/main.do?rcpNo=20220321001256</t>
        </is>
      </c>
      <c r="K427" s="41" t="inlineStr">
        <is>
          <t>target_rev_pre,impairment,acq_total_assets,acquirer_core,deal_to_equity_pct</t>
        </is>
      </c>
    </row>
    <row r="428" ht="45" customHeight="1">
      <c r="A428" s="40" t="inlineStr">
        <is>
          <t>C021</t>
        </is>
      </c>
      <c r="B428" s="41" t="inlineStr">
        <is>
          <t>Artworks Korea Co, Ltd.</t>
        </is>
      </c>
      <c r="C428" s="40" t="inlineStr">
        <is>
          <t>인수 전</t>
        </is>
      </c>
      <c r="D428" s="40" t="inlineStr">
        <is>
          <t>2021-04-15</t>
        </is>
      </c>
      <c r="E428" s="41" t="inlineStr">
        <is>
          <t>실적</t>
        </is>
      </c>
      <c r="F428" s="41" t="inlineStr">
        <is>
          <t>"아트웍스코리아는 작년에 2017년 CJ오쇼핑에 인수된 이후 처음으로 흑자를 기록했다."</t>
        </is>
      </c>
      <c r="G428" s="41" t="inlineStr">
        <is>
          <t>언론 보도</t>
        </is>
      </c>
      <c r="H428" s="40" t="inlineStr">
        <is>
          <t>2021-04-15</t>
        </is>
      </c>
      <c r="I428" s="40" t="n"/>
      <c r="J428" s="43" t="inlineStr">
        <is>
          <t>https://biz.newdaily.co.kr/site/data/html/2021/04/15/2021041500191.html</t>
        </is>
      </c>
      <c r="K428" s="41" t="inlineStr">
        <is>
          <t>pre_events_summary,earnings_call_note</t>
        </is>
      </c>
    </row>
    <row r="429" ht="45" customHeight="1">
      <c r="A429" s="40" t="inlineStr">
        <is>
          <t>C021</t>
        </is>
      </c>
      <c r="B429" s="41" t="inlineStr">
        <is>
          <t>Artworks Korea Co, Ltd.</t>
        </is>
      </c>
      <c r="C429" s="40" t="inlineStr">
        <is>
          <t>인수 후</t>
        </is>
      </c>
      <c r="D429" s="40" t="inlineStr">
        <is>
          <t>2022</t>
        </is>
      </c>
      <c r="E429" s="41" t="inlineStr">
        <is>
          <t>손상차손</t>
        </is>
      </c>
      <c r="F429" s="41" t="inlineStr">
        <is>
          <t>"(주)브랜드웍스코리아(구, (주)아트웍스코리아) 1,699백만원" 영업권 손상. 타법인출자 현황: 기초 70.0% 장부가 7,525백만원, 취득 151,200주 1,804백만원, 평가 -3,312백만원, 기말 100% 6,017백만원.</t>
        </is>
      </c>
      <c r="G429" s="41" t="inlineStr">
        <is>
          <t>DART 사업보고서</t>
        </is>
      </c>
      <c r="H429" s="40" t="inlineStr">
        <is>
          <t>2023-03-20</t>
        </is>
      </c>
      <c r="I429" s="40" t="inlineStr">
        <is>
          <t>20230320000724</t>
        </is>
      </c>
      <c r="J429" s="43" t="inlineStr">
        <is>
          <t>https://dart.fss.or.kr/dsaf001/main.do?rcpNo=20230320000724</t>
        </is>
      </c>
      <c r="K429" s="41" t="inlineStr">
        <is>
          <t>impairment,post_events_summary</t>
        </is>
      </c>
    </row>
    <row r="430" ht="45" customHeight="1">
      <c r="A430" s="40" t="inlineStr">
        <is>
          <t>C021</t>
        </is>
      </c>
      <c r="B430" s="41" t="inlineStr">
        <is>
          <t>Artworks Korea Co, Ltd.</t>
        </is>
      </c>
      <c r="C430" s="40" t="inlineStr">
        <is>
          <t>인수 후</t>
        </is>
      </c>
      <c r="D430" s="40" t="inlineStr">
        <is>
          <t>2022-11-07</t>
        </is>
      </c>
      <c r="E430" s="41" t="inlineStr">
        <is>
          <t>사명변경</t>
        </is>
      </c>
      <c r="F430" s="41" t="inlineStr">
        <is>
          <t>"2022년 11월 7일자 임시주주총회 의결을 통하여 ... 사명을 주식회사 아트웍스코리아에서 주식회사 브랜드웍스코리아로 변경". 매출 2022 33,559,767,870원 / 2021 43,660,086,445원, 영업손실 2022 580,441,497원 / 2021 218,610,619원.</t>
        </is>
      </c>
      <c r="G430" s="41" t="inlineStr">
        <is>
          <t>DART 감사보고서</t>
        </is>
      </c>
      <c r="H430" s="40" t="inlineStr">
        <is>
          <t>2023-03-31</t>
        </is>
      </c>
      <c r="I430" s="40" t="inlineStr">
        <is>
          <t>20230331002494</t>
        </is>
      </c>
      <c r="J430" s="43" t="inlineStr">
        <is>
          <t>https://dart.fss.or.kr/dsaf001/main.do?rcpNo=20230331002494</t>
        </is>
      </c>
      <c r="K430" s="41" t="inlineStr">
        <is>
          <t>post_events_summary,target_rev_post,target_op_post,target_op_pre</t>
        </is>
      </c>
    </row>
    <row r="431" ht="45" customHeight="1">
      <c r="A431" s="40" t="inlineStr">
        <is>
          <t>C021</t>
        </is>
      </c>
      <c r="B431" s="41" t="inlineStr">
        <is>
          <t>Artworks Korea Co, Ltd.</t>
        </is>
      </c>
      <c r="C431" s="40" t="inlineStr">
        <is>
          <t>인수 후</t>
        </is>
      </c>
      <c r="D431" s="40" t="inlineStr">
        <is>
          <t>2023</t>
        </is>
      </c>
      <c r="E431" s="41" t="inlineStr">
        <is>
          <t>실적</t>
        </is>
      </c>
      <c r="F431" s="41" t="inlineStr">
        <is>
          <t>2023 매출 107,418,212,713원, 영업손실 4,804,371,406원.</t>
        </is>
      </c>
      <c r="G431" s="41" t="inlineStr">
        <is>
          <t>DART 감사보고서</t>
        </is>
      </c>
      <c r="H431" s="40" t="inlineStr">
        <is>
          <t>2024-04-02</t>
        </is>
      </c>
      <c r="I431" s="40" t="inlineStr">
        <is>
          <t>20240402002799</t>
        </is>
      </c>
      <c r="J431" s="43" t="inlineStr">
        <is>
          <t>https://dart.fss.or.kr/dsaf001/main.do?rcpNo=20240402002799</t>
        </is>
      </c>
      <c r="K431" s="41" t="inlineStr">
        <is>
          <t>target_rev_post,target_op_post</t>
        </is>
      </c>
    </row>
    <row r="432" ht="45" customHeight="1">
      <c r="A432" s="40" t="inlineStr">
        <is>
          <t>C021</t>
        </is>
      </c>
      <c r="B432" s="41" t="inlineStr">
        <is>
          <t>Artworks Korea Co, Ltd.</t>
        </is>
      </c>
      <c r="C432" s="40" t="inlineStr">
        <is>
          <t>인수 후</t>
        </is>
      </c>
      <c r="D432" s="40" t="inlineStr">
        <is>
          <t>2025</t>
        </is>
      </c>
      <c r="E432" s="41" t="inlineStr">
        <is>
          <t>실적</t>
        </is>
      </c>
      <c r="F432" s="41" t="inlineStr">
        <is>
          <t>2025 매출 126,183,450,907원, 영업손실 1,310,248,395원; 2024 매출 137,875,056,630원, 영업손실 7,379,152,869원.</t>
        </is>
      </c>
      <c r="G432" s="41" t="inlineStr">
        <is>
          <t>DART 감사보고서</t>
        </is>
      </c>
      <c r="H432" s="40" t="inlineStr">
        <is>
          <t>2026-04-02</t>
        </is>
      </c>
      <c r="I432" s="40" t="inlineStr">
        <is>
          <t>20260402002612</t>
        </is>
      </c>
      <c r="J432" s="43" t="inlineStr">
        <is>
          <t>https://dart.fss.or.kr/dsaf001/main.do?rcpNo=20260402002612</t>
        </is>
      </c>
      <c r="K432" s="41" t="inlineStr">
        <is>
          <t>target_rev_post,target_op_post</t>
        </is>
      </c>
    </row>
    <row r="433" ht="45" customHeight="1">
      <c r="A433" s="40" t="inlineStr">
        <is>
          <t>C021</t>
        </is>
      </c>
      <c r="B433" s="41" t="inlineStr">
        <is>
          <t>Artworks Korea Co, Ltd.</t>
        </is>
      </c>
      <c r="C433" s="40" t="inlineStr">
        <is>
          <t>인수 후</t>
        </is>
      </c>
      <c r="D433" s="40" t="inlineStr">
        <is>
          <t>2022-12-21</t>
        </is>
      </c>
      <c r="E433" s="41" t="inlineStr">
        <is>
          <t>통합</t>
        </is>
      </c>
      <c r="F433" s="41" t="inlineStr">
        <is>
          <t>딜사이트: 2017년 CJ오쇼핑에 인수된 뒤 "올 7월 CJ ENM이 지분을 추가 확보하면서" 완전자회사화. 리빙·남성패션 관련 자산·인력 146억원 규모 양도 예정, CJ ENM 유상증자 245.78억원 출자.</t>
        </is>
      </c>
      <c r="G433" s="41" t="inlineStr">
        <is>
          <t>언론 보도</t>
        </is>
      </c>
      <c r="H433" s="40" t="inlineStr">
        <is>
          <t>2022-12-22</t>
        </is>
      </c>
      <c r="I433" s="40" t="n"/>
      <c r="J433" s="43" t="inlineStr">
        <is>
          <t>https://dealsite.co.kr/articles/96110</t>
        </is>
      </c>
      <c r="K433" s="41" t="inlineStr">
        <is>
          <t>post_events_summary</t>
        </is>
      </c>
    </row>
    <row r="434" ht="45" customHeight="1">
      <c r="A434" s="40" t="inlineStr">
        <is>
          <t>C021</t>
        </is>
      </c>
      <c r="B434" s="41" t="inlineStr">
        <is>
          <t>Artworks Korea Co, Ltd.</t>
        </is>
      </c>
      <c r="C434" s="40" t="inlineStr">
        <is>
          <t>인수 후</t>
        </is>
      </c>
      <c r="D434" s="40" t="inlineStr">
        <is>
          <t>2025-01-17</t>
        </is>
      </c>
      <c r="E434" s="41" t="inlineStr">
        <is>
          <t>기타</t>
        </is>
      </c>
      <c r="F434" s="41" t="inlineStr">
        <is>
          <t>브랜드웍스코리아 2024년 3분기 누적 매출 977억원. CJ ENM 관계자 "사업 초기인 만큼 투자에 집중해 손실이 발생했지만 대표 브랜드를 육성함에 따라 매출 볼륨은 커지고 있다".</t>
        </is>
      </c>
      <c r="G434" s="41" t="inlineStr">
        <is>
          <t>언론 보도</t>
        </is>
      </c>
      <c r="H434" s="40" t="inlineStr">
        <is>
          <t>2025-01-17</t>
        </is>
      </c>
      <c r="I434" s="40" t="n"/>
      <c r="J434" s="43" t="inlineStr">
        <is>
          <t>https://newstomato.com/ReadNews.aspx?no=1251026</t>
        </is>
      </c>
      <c r="K434" s="41" t="inlineStr">
        <is>
          <t>earnings_call_note</t>
        </is>
      </c>
    </row>
    <row r="435" ht="45" customHeight="1">
      <c r="A435" s="40" t="inlineStr">
        <is>
          <t>C021</t>
        </is>
      </c>
      <c r="B435" s="41" t="inlineStr">
        <is>
          <t>Artworks Korea Co, Ltd.</t>
        </is>
      </c>
      <c r="C435" s="40" t="inlineStr">
        <is>
          <t>발표</t>
        </is>
      </c>
      <c r="D435" s="40" t="inlineStr">
        <is>
          <t>2022-06-28</t>
        </is>
      </c>
      <c r="E435" s="41" t="inlineStr">
        <is>
          <t>기타</t>
        </is>
      </c>
      <c r="F435" s="41" t="inlineStr">
        <is>
          <t>CJ ENM(035760.KQ) 2022-06-28 종가 97,300원, 2022-06-29 종가 95,600원. 발행주식총수 21,929,154주(2022 사업보고서).</t>
        </is>
      </c>
      <c r="G435" s="41" t="inlineStr">
        <is>
          <t>기타</t>
        </is>
      </c>
      <c r="H435" s="40" t="inlineStr">
        <is>
          <t>2022-06-28</t>
        </is>
      </c>
      <c r="I435" s="40" t="n"/>
      <c r="J435" s="43" t="inlineStr">
        <is>
          <t>https://query1.finance.yahoo.com/v8/finance/chart/035760.KQ</t>
        </is>
      </c>
      <c r="K435" s="41" t="inlineStr">
        <is>
          <t>acq_mktcap</t>
        </is>
      </c>
    </row>
    <row r="436" ht="45" customHeight="1">
      <c r="A436" s="40" t="inlineStr">
        <is>
          <t>C022</t>
        </is>
      </c>
      <c r="B436" s="41" t="inlineStr">
        <is>
          <t>Blaad Studios Co. Ltd</t>
        </is>
      </c>
      <c r="C436" s="40" t="inlineStr">
        <is>
          <t>발표</t>
        </is>
      </c>
      <c r="D436" s="40" t="inlineStr">
        <is>
          <t>2022-10-24</t>
        </is>
      </c>
      <c r="E436" s="41" t="inlineStr">
        <is>
          <t>발표</t>
        </is>
      </c>
      <c r="F436" s="41" t="inlineStr">
        <is>
          <t>거래상대방 김용화, 발행회사 (주)블라드스튜디오, 960주, 취득금액 17,640백만원, 단가 18,375,000원, 취득후 4,128주 100%, 취득목적 '자회사 지분 추가 취득을 통한 제작 역량 강화', 이사회 2022-10-24</t>
        </is>
      </c>
      <c r="G436" s="41" t="inlineStr">
        <is>
          <t>DART 기타공시</t>
        </is>
      </c>
      <c r="H436" s="40" t="inlineStr">
        <is>
          <t>2022-10-25</t>
        </is>
      </c>
      <c r="I436" s="40" t="inlineStr">
        <is>
          <t>20221025000386</t>
        </is>
      </c>
      <c r="J436" s="43" t="inlineStr">
        <is>
          <t>https://dart.fss.or.kr/dsaf001/main.do?rcpNo=20221025000386</t>
        </is>
      </c>
      <c r="K436" s="41" t="inlineStr">
        <is>
          <t>value_chk_local,purpose_quote,announce_date_chk</t>
        </is>
      </c>
    </row>
    <row r="437" ht="45" customHeight="1">
      <c r="A437" s="40" t="inlineStr">
        <is>
          <t>C022</t>
        </is>
      </c>
      <c r="B437" s="41" t="inlineStr">
        <is>
          <t>Blaad Studios Co. Ltd</t>
        </is>
      </c>
      <c r="C437" s="40" t="inlineStr">
        <is>
          <t>발표</t>
        </is>
      </c>
      <c r="D437" s="40" t="inlineStr">
        <is>
          <t>2022-10-24</t>
        </is>
      </c>
      <c r="E437" s="41" t="inlineStr">
        <is>
          <t>완료</t>
        </is>
      </c>
      <c r="F437" s="41" t="inlineStr">
        <is>
          <t>블라드스튜디오 최대주주등의주식보유변동: (주)씨제이이엔엠 2,896주(70.16%)→+1,232주(29.84%)→4,128주(100%), 금액 22,638,000천원, 단가 18,375천원, 변동일 2022-10-24</t>
        </is>
      </c>
      <c r="G437" s="41" t="inlineStr">
        <is>
          <t>DART 기타공시</t>
        </is>
      </c>
      <c r="H437" s="40" t="inlineStr">
        <is>
          <t>2022-10-25</t>
        </is>
      </c>
      <c r="I437" s="40" t="inlineStr">
        <is>
          <t>20221025000439</t>
        </is>
      </c>
      <c r="J437" s="43" t="inlineStr">
        <is>
          <t>https://dart.fss.or.kr/dsaf001/main.do?rcpNo=20221025000439</t>
        </is>
      </c>
      <c r="K437" s="41" t="inlineStr">
        <is>
          <t>value_chk_local,status_chk</t>
        </is>
      </c>
    </row>
    <row r="438" ht="45" customHeight="1">
      <c r="A438" s="40" t="inlineStr">
        <is>
          <t>C022</t>
        </is>
      </c>
      <c r="B438" s="41" t="inlineStr">
        <is>
          <t>Blaad Studios Co. Ltd</t>
        </is>
      </c>
      <c r="C438" s="40" t="inlineStr">
        <is>
          <t>인수 전</t>
        </is>
      </c>
      <c r="D438" s="40" t="inlineStr">
        <is>
          <t>2020</t>
        </is>
      </c>
      <c r="E438" s="41" t="inlineStr">
        <is>
          <t>지분취득</t>
        </is>
      </c>
      <c r="F438" s="41" t="inlineStr">
        <is>
          <t>2020 사업보고서 연결주석: (주)블라드스튜디오 '인수' 70.16% 신규 연결; 사업결합 이전대가 현금 등 53,214,000천원, 영업권 23,104,525천원; 2020 요약재무 매출 11,156,949천원·순손실 407,686천원</t>
        </is>
      </c>
      <c r="G438" s="41" t="inlineStr">
        <is>
          <t>DART 사업보고서</t>
        </is>
      </c>
      <c r="H438" s="40" t="inlineStr">
        <is>
          <t>2021-03-22</t>
        </is>
      </c>
      <c r="I438" s="40" t="inlineStr">
        <is>
          <t>20210322000740</t>
        </is>
      </c>
      <c r="J438" s="43" t="inlineStr">
        <is>
          <t>https://dart.fss.or.kr/dsaf001/main.do?rcpNo=20210322000740</t>
        </is>
      </c>
      <c r="K438" s="41" t="inlineStr">
        <is>
          <t>pre_events_summary,pre_incorp_chk</t>
        </is>
      </c>
    </row>
    <row r="439" ht="45" customHeight="1">
      <c r="A439" s="40" t="inlineStr">
        <is>
          <t>C022</t>
        </is>
      </c>
      <c r="B439" s="41" t="inlineStr">
        <is>
          <t>Blaad Studios Co. Ltd</t>
        </is>
      </c>
      <c r="C439" s="40" t="inlineStr">
        <is>
          <t>인수 전</t>
        </is>
      </c>
      <c r="D439" s="40" t="inlineStr">
        <is>
          <t>2020-02-12</t>
        </is>
      </c>
      <c r="E439" s="41" t="inlineStr">
        <is>
          <t>지분취득</t>
        </is>
      </c>
      <c r="F439" s="41" t="inlineStr">
        <is>
          <t>'김용화 감독이 설립한 신생 제작사 블라드스튜디오에도 지분 투자를 했다'(금액·지분율 미기재)</t>
        </is>
      </c>
      <c r="G439" s="41" t="inlineStr">
        <is>
          <t>언론 보도</t>
        </is>
      </c>
      <c r="H439" s="40" t="inlineStr">
        <is>
          <t>2020-02-12</t>
        </is>
      </c>
      <c r="I439" s="40" t="n"/>
      <c r="J439" s="43" t="inlineStr">
        <is>
          <t>https://www.newdaily.co.kr/site/data/html/2020/02/12/2020021200005.amp.html</t>
        </is>
      </c>
      <c r="K439" s="41" t="inlineStr">
        <is>
          <t>pre_events_summary</t>
        </is>
      </c>
    </row>
    <row r="440" ht="45" customHeight="1">
      <c r="A440" s="40" t="inlineStr">
        <is>
          <t>C022</t>
        </is>
      </c>
      <c r="B440" s="41" t="inlineStr">
        <is>
          <t>Blaad Studios Co. Ltd</t>
        </is>
      </c>
      <c r="C440" s="40" t="inlineStr">
        <is>
          <t>인수 전</t>
        </is>
      </c>
      <c r="D440" s="40" t="inlineStr">
        <is>
          <t>2021</t>
        </is>
      </c>
      <c r="E440" s="41" t="inlineStr">
        <is>
          <t>실적</t>
        </is>
      </c>
      <c r="F440" s="41" t="inlineStr">
        <is>
          <t>블라드스튜디오 감사보고서(K-IFRS): 2019-11-04 설립; 2021 매출 30,579,384,204원·영업손실 1,189,591,202원; 2020 매출 11,156,948,603원·영업손실 895,481,106원</t>
        </is>
      </c>
      <c r="G440" s="41" t="inlineStr">
        <is>
          <t>DART 감사보고서</t>
        </is>
      </c>
      <c r="H440" s="40" t="inlineStr">
        <is>
          <t>2022-04-11</t>
        </is>
      </c>
      <c r="I440" s="40" t="inlineStr">
        <is>
          <t>20220411001617</t>
        </is>
      </c>
      <c r="J440" s="43" t="inlineStr">
        <is>
          <t>https://dart.fss.or.kr/dsaf001/main.do?rcpNo=20220411001617</t>
        </is>
      </c>
      <c r="K440" s="41" t="inlineStr">
        <is>
          <t>target_rev_pre,target_op_pre,pre_events_summary</t>
        </is>
      </c>
    </row>
    <row r="441" ht="45" customHeight="1">
      <c r="A441" s="40" t="inlineStr">
        <is>
          <t>C022</t>
        </is>
      </c>
      <c r="B441" s="41" t="inlineStr">
        <is>
          <t>Blaad Studios Co. Ltd</t>
        </is>
      </c>
      <c r="C441" s="40" t="inlineStr">
        <is>
          <t>인수 후</t>
        </is>
      </c>
      <c r="D441" s="40" t="inlineStr">
        <is>
          <t>2022-10-25</t>
        </is>
      </c>
      <c r="E441" s="41" t="inlineStr">
        <is>
          <t>합병</t>
        </is>
      </c>
      <c r="F441" s="41" t="inlineStr">
        <is>
          <t>씨제이이엔엠스튜디오스(주)가 본팩토리 등 8개 제작사 흡수합병 결정. 합병목적 '콘텐츠 제작역량 통합을 통한 시너지효과 창출 및 경영의 효율성 달성'. 소멸회사 주식을 CJ ENM이 100% 소유해 신주 미발행, 합병기일 2022-12-13. 본팩토리 2021 자산 44,801·매출 34,690·순이익 2,527백만원, 블라드스튜디오 2021 자산 40,764·매출 30,579·순이익 -534백만원</t>
        </is>
      </c>
      <c r="G441" s="41" t="inlineStr">
        <is>
          <t>DART 기타공시</t>
        </is>
      </c>
      <c r="H441" s="40" t="inlineStr">
        <is>
          <t>2022-10-25</t>
        </is>
      </c>
      <c r="I441" s="40" t="inlineStr">
        <is>
          <t>20221025000396</t>
        </is>
      </c>
      <c r="J441" s="43" t="inlineStr">
        <is>
          <t>https://dart.fss.or.kr/dsaf001/main.do?rcpNo=20221025000396</t>
        </is>
      </c>
      <c r="K441" s="41" t="inlineStr">
        <is>
          <t>post_events_summary,purpose_quote</t>
        </is>
      </c>
    </row>
    <row r="442" ht="45" customHeight="1">
      <c r="A442" s="40" t="inlineStr">
        <is>
          <t>C022</t>
        </is>
      </c>
      <c r="B442" s="41" t="inlineStr">
        <is>
          <t>Blaad Studios Co. Ltd</t>
        </is>
      </c>
      <c r="C442" s="40" t="inlineStr">
        <is>
          <t>인수 후</t>
        </is>
      </c>
      <c r="D442" s="40" t="inlineStr">
        <is>
          <t>2022-12-13</t>
        </is>
      </c>
      <c r="E442" s="41" t="inlineStr">
        <is>
          <t>합병</t>
        </is>
      </c>
      <c r="F442" s="41" t="inlineStr">
        <is>
          <t>2022 사업보고서 연결주석: '씨제이이엔엠스튜디오스(주)는 2022년 12월 13일을 합병기준일로, 동일 지배하에 있는 종속회사인 ... 8개 제작사를 흡수합병'. 2022년 영업권 손상 대상 목록에 해당 제작사 없음</t>
        </is>
      </c>
      <c r="G442" s="41" t="inlineStr">
        <is>
          <t>DART 사업보고서</t>
        </is>
      </c>
      <c r="H442" s="40" t="inlineStr">
        <is>
          <t>2023-03-20</t>
        </is>
      </c>
      <c r="I442" s="40" t="inlineStr">
        <is>
          <t>20230320000724</t>
        </is>
      </c>
      <c r="J442" s="43" t="inlineStr">
        <is>
          <t>https://dart.fss.or.kr/dsaf001/main.do?rcpNo=20230320000724</t>
        </is>
      </c>
      <c r="K442" s="41" t="inlineStr">
        <is>
          <t>post_events_summary</t>
        </is>
      </c>
    </row>
    <row r="443" ht="45" customHeight="1">
      <c r="A443" s="40" t="inlineStr">
        <is>
          <t>C022</t>
        </is>
      </c>
      <c r="B443" s="41" t="inlineStr">
        <is>
          <t>Blaad Studios Co. Ltd</t>
        </is>
      </c>
      <c r="C443" s="40" t="inlineStr">
        <is>
          <t>인수 후</t>
        </is>
      </c>
      <c r="D443" s="40" t="inlineStr">
        <is>
          <t>2022-12-16</t>
        </is>
      </c>
      <c r="E443" s="41" t="inlineStr">
        <is>
          <t>기타</t>
        </is>
      </c>
      <c r="F443" s="41" t="inlineStr">
        <is>
          <t>스튜디오스 제3자배정 유상증자 350,083주, 1주 350,000원, 운영자금 122,529,050,000원, 배정대상 'OOO 등 24명'. 증자 전 발행주식 2,000,000주(CJ ENM 100%)</t>
        </is>
      </c>
      <c r="G443" s="41" t="inlineStr">
        <is>
          <t>DART 기타공시</t>
        </is>
      </c>
      <c r="H443" s="40" t="inlineStr">
        <is>
          <t>2022-12-19</t>
        </is>
      </c>
      <c r="I443" s="40" t="inlineStr">
        <is>
          <t>20221219000195</t>
        </is>
      </c>
      <c r="J443" s="43" t="inlineStr">
        <is>
          <t>https://dart.fss.or.kr/dsaf001/main.do?rcpNo=20221219000195</t>
        </is>
      </c>
      <c r="K443" s="41" t="inlineStr">
        <is>
          <t>post_events_summary</t>
        </is>
      </c>
    </row>
    <row r="444" ht="45" customHeight="1">
      <c r="A444" s="40" t="inlineStr">
        <is>
          <t>C022</t>
        </is>
      </c>
      <c r="B444" s="41" t="inlineStr">
        <is>
          <t>Blaad Studios Co. Ltd</t>
        </is>
      </c>
      <c r="C444" s="40" t="inlineStr">
        <is>
          <t>인수 후</t>
        </is>
      </c>
      <c r="D444" s="40" t="inlineStr">
        <is>
          <t>2023-12-31</t>
        </is>
      </c>
      <c r="E444" s="41" t="inlineStr">
        <is>
          <t>기타</t>
        </is>
      </c>
      <c r="F444" s="41" t="inlineStr">
        <is>
          <t>2023 사업보고서 연결주석: 씨제이이엔엠 스튜디오스(주) CGU 영업권 151,281,704천원(당기·전기 동일), 스튜디오스 지분율 85.10%, '차액결제약정' 파생상품 금융부채 계상</t>
        </is>
      </c>
      <c r="G444" s="41" t="inlineStr">
        <is>
          <t>DART 사업보고서</t>
        </is>
      </c>
      <c r="H444" s="40" t="inlineStr">
        <is>
          <t>2024-03-18</t>
        </is>
      </c>
      <c r="I444" s="40" t="inlineStr">
        <is>
          <t>20240318000857</t>
        </is>
      </c>
      <c r="J444" s="43" t="inlineStr">
        <is>
          <t>https://dart.fss.or.kr/dsaf001/main.do?rcpNo=20240318000857</t>
        </is>
      </c>
      <c r="K444" s="41" t="inlineStr">
        <is>
          <t>impairment,post_events_summary</t>
        </is>
      </c>
    </row>
    <row r="445" ht="45" customHeight="1">
      <c r="A445" s="40" t="inlineStr">
        <is>
          <t>C022</t>
        </is>
      </c>
      <c r="B445" s="41" t="inlineStr">
        <is>
          <t>Blaad Studios Co. Ltd</t>
        </is>
      </c>
      <c r="C445" s="40" t="inlineStr">
        <is>
          <t>인수 후</t>
        </is>
      </c>
      <c r="D445" s="40" t="inlineStr">
        <is>
          <t>2025-12-31</t>
        </is>
      </c>
      <c r="E445" s="41" t="inlineStr">
        <is>
          <t>기타</t>
        </is>
      </c>
      <c r="F445" s="41" t="inlineStr">
        <is>
          <t>2025 사업보고서 연결주석: 스튜디오스 CGU 영업권 151,281,704천원(2025·2024 동일), 지분율 85.1%</t>
        </is>
      </c>
      <c r="G445" s="41" t="inlineStr">
        <is>
          <t>DART 사업보고서</t>
        </is>
      </c>
      <c r="H445" s="40" t="inlineStr">
        <is>
          <t>2026-03-18</t>
        </is>
      </c>
      <c r="I445" s="40" t="inlineStr">
        <is>
          <t>20260318001469</t>
        </is>
      </c>
      <c r="J445" s="43" t="inlineStr">
        <is>
          <t>https://dart.fss.or.kr/dsaf001/main.do?rcpNo=20260318001469</t>
        </is>
      </c>
      <c r="K445" s="41" t="inlineStr">
        <is>
          <t>impairment</t>
        </is>
      </c>
    </row>
    <row r="446" ht="45" customHeight="1">
      <c r="A446" s="40" t="inlineStr">
        <is>
          <t>C022</t>
        </is>
      </c>
      <c r="B446" s="41" t="inlineStr">
        <is>
          <t>Blaad Studios Co. Ltd</t>
        </is>
      </c>
      <c r="C446" s="40" t="inlineStr">
        <is>
          <t>인수 후</t>
        </is>
      </c>
      <c r="D446" s="40" t="inlineStr">
        <is>
          <t>2023</t>
        </is>
      </c>
      <c r="E446" s="41" t="inlineStr">
        <is>
          <t>실적</t>
        </is>
      </c>
      <c r="F446" s="41" t="inlineStr">
        <is>
          <t>스튜디오스 감사보고서: 2023 매출 143,370,372,598원·영업손실 5,710,635,594원; 제1기(2022-04-05~12-31) 매출 29,429,441,022원·영업이익 1,539,118,903원</t>
        </is>
      </c>
      <c r="G446" s="41" t="inlineStr">
        <is>
          <t>DART 감사보고서</t>
        </is>
      </c>
      <c r="H446" s="40" t="inlineStr">
        <is>
          <t>2024-03-29</t>
        </is>
      </c>
      <c r="I446" s="40" t="inlineStr">
        <is>
          <t>20240329002056</t>
        </is>
      </c>
      <c r="J446" s="43" t="inlineStr">
        <is>
          <t>https://dart.fss.or.kr/dsaf001/main.do?rcpNo=20240329002056</t>
        </is>
      </c>
      <c r="K446" s="41" t="inlineStr">
        <is>
          <t>target_rev_post,target_op_post</t>
        </is>
      </c>
    </row>
    <row r="447" ht="45" customHeight="1">
      <c r="A447" s="40" t="inlineStr">
        <is>
          <t>C022</t>
        </is>
      </c>
      <c r="B447" s="41" t="inlineStr">
        <is>
          <t>Blaad Studios Co. Ltd</t>
        </is>
      </c>
      <c r="C447" s="40" t="inlineStr">
        <is>
          <t>인수 후</t>
        </is>
      </c>
      <c r="D447" s="40" t="inlineStr">
        <is>
          <t>2025</t>
        </is>
      </c>
      <c r="E447" s="41" t="inlineStr">
        <is>
          <t>실적</t>
        </is>
      </c>
      <c r="F447" s="41" t="inlineStr">
        <is>
          <t>스튜디오스 감사보고서: 2025 매출 226,701,916,902원·영업이익 10,358,886,351원; 2024 매출 199,229,118,946원·영업이익 9,245,240,627원</t>
        </is>
      </c>
      <c r="G447" s="41" t="inlineStr">
        <is>
          <t>DART 감사보고서</t>
        </is>
      </c>
      <c r="H447" s="40" t="inlineStr">
        <is>
          <t>2026-03-26</t>
        </is>
      </c>
      <c r="I447" s="40" t="inlineStr">
        <is>
          <t>20260326001103</t>
        </is>
      </c>
      <c r="J447" s="43" t="inlineStr">
        <is>
          <t>https://dart.fss.or.kr/dsaf001/main.do?rcpNo=20260326001103</t>
        </is>
      </c>
      <c r="K447" s="41" t="inlineStr">
        <is>
          <t>target_rev_post,target_op_post</t>
        </is>
      </c>
    </row>
    <row r="448" ht="45" customHeight="1">
      <c r="A448" s="40" t="inlineStr">
        <is>
          <t>C022</t>
        </is>
      </c>
      <c r="B448" s="41" t="inlineStr">
        <is>
          <t>Blaad Studios Co. Ltd</t>
        </is>
      </c>
      <c r="C448" s="40" t="inlineStr">
        <is>
          <t>인수 후</t>
        </is>
      </c>
      <c r="D448" s="40" t="inlineStr">
        <is>
          <t>2025-12-30</t>
        </is>
      </c>
      <c r="E448" s="41" t="inlineStr">
        <is>
          <t>기타</t>
        </is>
      </c>
      <c r="F448" s="41" t="inlineStr">
        <is>
          <t>스튜디오스 최대주주등의주식보유변동: 오광희(임원) 38,758주(1.65%) 취득, CJ ENM 2,000,000주(85.10%) 포함 동일인측 86.75%</t>
        </is>
      </c>
      <c r="G448" s="41" t="inlineStr">
        <is>
          <t>DART 기타공시</t>
        </is>
      </c>
      <c r="H448" s="40" t="inlineStr">
        <is>
          <t>2026-02-04</t>
        </is>
      </c>
      <c r="I448" s="40" t="inlineStr">
        <is>
          <t>20260204000236</t>
        </is>
      </c>
      <c r="J448" s="43" t="inlineStr">
        <is>
          <t>https://dart.fss.or.kr/dsaf001/main.do?rcpNo=20260204000236</t>
        </is>
      </c>
      <c r="K448" s="41" t="inlineStr">
        <is>
          <t>post_events_summary</t>
        </is>
      </c>
    </row>
    <row r="449" ht="45" customHeight="1">
      <c r="A449" s="40" t="inlineStr">
        <is>
          <t>C022</t>
        </is>
      </c>
      <c r="B449" s="41" t="inlineStr">
        <is>
          <t>Blaad Studios Co. Ltd</t>
        </is>
      </c>
      <c r="C449" s="40" t="inlineStr">
        <is>
          <t>인수 후</t>
        </is>
      </c>
      <c r="D449" s="40" t="inlineStr">
        <is>
          <t>2026-04-15</t>
        </is>
      </c>
      <c r="E449" s="41" t="inlineStr">
        <is>
          <t>기타</t>
        </is>
      </c>
      <c r="F449" s="41" t="inlineStr">
        <is>
          <t>스튜디오스 회사분할결정: 만화 사업부문 단순·물적분할로 (주)만화가족 신설, 분할기일 2026-06-02, 목적 '사업부문 별 전문화를 통해 경영효율성을 제고'</t>
        </is>
      </c>
      <c r="G449" s="41" t="inlineStr">
        <is>
          <t>DART 기타공시</t>
        </is>
      </c>
      <c r="H449" s="40" t="inlineStr">
        <is>
          <t>2026-04-20</t>
        </is>
      </c>
      <c r="I449" s="40" t="inlineStr">
        <is>
          <t>20260420000459</t>
        </is>
      </c>
      <c r="J449" s="43" t="inlineStr">
        <is>
          <t>https://dart.fss.or.kr/dsaf001/main.do?rcpNo=20260420000459</t>
        </is>
      </c>
      <c r="K449" s="41" t="inlineStr">
        <is>
          <t>post_events_summary</t>
        </is>
      </c>
    </row>
    <row r="450" ht="45" customHeight="1">
      <c r="A450" s="40" t="inlineStr">
        <is>
          <t>C022</t>
        </is>
      </c>
      <c r="B450" s="41" t="inlineStr">
        <is>
          <t>Blaad Studios Co. Ltd</t>
        </is>
      </c>
      <c r="C450" s="40" t="inlineStr">
        <is>
          <t>발표</t>
        </is>
      </c>
      <c r="D450" s="40" t="inlineStr">
        <is>
          <t>2021-12-31</t>
        </is>
      </c>
      <c r="E450" s="41" t="inlineStr">
        <is>
          <t>기타</t>
        </is>
      </c>
      <c r="F450" s="41" t="inlineStr">
        <is>
          <t>CJ ENM 연결 자산총계 2021-12-31 7,940,625백만원, 자본총계 4,203,306백만원</t>
        </is>
      </c>
      <c r="G450" s="41" t="inlineStr">
        <is>
          <t>DART 사업보고서</t>
        </is>
      </c>
      <c r="H450" s="40" t="inlineStr">
        <is>
          <t>2023-03-20</t>
        </is>
      </c>
      <c r="I450" s="40" t="inlineStr">
        <is>
          <t>20230320000724</t>
        </is>
      </c>
      <c r="J450" s="43" t="inlineStr">
        <is>
          <t>https://dart.fss.or.kr/dsaf001/main.do?rcpNo=20230320000724</t>
        </is>
      </c>
      <c r="K450" s="41" t="inlineStr">
        <is>
          <t>acq_total_assets,apex_total_assets,deal_to_assets_pct,deal_to_equity_pct</t>
        </is>
      </c>
    </row>
    <row r="451" ht="45" customHeight="1">
      <c r="A451" s="40" t="inlineStr">
        <is>
          <t>C022</t>
        </is>
      </c>
      <c r="B451" s="41" t="inlineStr">
        <is>
          <t>Blaad Studios Co. Ltd</t>
        </is>
      </c>
      <c r="C451" s="40" t="inlineStr">
        <is>
          <t>발표</t>
        </is>
      </c>
      <c r="D451" s="40" t="inlineStr">
        <is>
          <t>2022-10-21</t>
        </is>
      </c>
      <c r="E451" s="41" t="inlineStr">
        <is>
          <t>기타</t>
        </is>
      </c>
      <c r="F451" s="41" t="inlineStr">
        <is>
          <t>Yahoo Finance 035760.KQ 종가 2022-10-21 78,800원, 2022-10-24 80,400원, 2022-10-25 76,700원. 발행주식총수 21,929,154주(2022 사업보고서 주식의 총수)</t>
        </is>
      </c>
      <c r="G451" s="41" t="inlineStr">
        <is>
          <t>기타</t>
        </is>
      </c>
      <c r="H451" s="40" t="inlineStr">
        <is>
          <t>2022-10-28</t>
        </is>
      </c>
      <c r="I451" s="40" t="n"/>
      <c r="J451" s="43" t="inlineStr">
        <is>
          <t>https://query1.finance.yahoo.com/v8/finance/chart/035760.KQ?period1=1666137600&amp;period2=1666915200&amp;interval=1d</t>
        </is>
      </c>
      <c r="K451" s="41" t="inlineStr">
        <is>
          <t>acq_mktcap</t>
        </is>
      </c>
    </row>
    <row r="452" ht="45" customHeight="1">
      <c r="A452" s="40" t="inlineStr">
        <is>
          <t>C022</t>
        </is>
      </c>
      <c r="B452" s="41" t="inlineStr">
        <is>
          <t>Blaad Studios Co. Ltd</t>
        </is>
      </c>
      <c r="C452" s="40" t="inlineStr">
        <is>
          <t>인수 전</t>
        </is>
      </c>
      <c r="D452" s="40" t="inlineStr">
        <is>
          <t>2022-04</t>
        </is>
      </c>
      <c r="E452" s="41" t="inlineStr">
        <is>
          <t>설립</t>
        </is>
      </c>
      <c r="F452" s="41" t="inlineStr">
        <is>
          <t>CJ ENM 스튜디오스: '지난 4월 CJ ENM이 현금출자를 통해 설립', 2022-07 윤제균 대표 선임. KED: 'focus on OTT production content for a global audience'</t>
        </is>
      </c>
      <c r="G452" s="41" t="inlineStr">
        <is>
          <t>언론 보도</t>
        </is>
      </c>
      <c r="H452" s="40" t="inlineStr">
        <is>
          <t>2022-07-18</t>
        </is>
      </c>
      <c r="I452" s="40" t="n"/>
      <c r="J452" s="43" t="inlineStr">
        <is>
          <t>https://economist.co.kr/article/view/ecn202207180076</t>
        </is>
      </c>
      <c r="K452" s="41" t="inlineStr">
        <is>
          <t>pre_events_summary</t>
        </is>
      </c>
    </row>
    <row r="453" ht="45" customHeight="1">
      <c r="A453" s="40" t="inlineStr">
        <is>
          <t>C022</t>
        </is>
      </c>
      <c r="B453" s="41" t="inlineStr">
        <is>
          <t>Blaad Studios Co. Ltd</t>
        </is>
      </c>
      <c r="C453" s="40" t="inlineStr">
        <is>
          <t>발표</t>
        </is>
      </c>
      <c r="D453" s="40" t="inlineStr">
        <is>
          <t>2022-10-26</t>
        </is>
      </c>
      <c r="E453" s="41" t="inlineStr">
        <is>
          <t>발표</t>
        </is>
      </c>
      <c r="F453" s="41" t="inlineStr">
        <is>
          <t>비즈워치: '블라드스튜디오의 주요 주주인 김용화 감독은 보유 주식 960주를 176억원(주당 1838만원)에 매각'; 잔여 지분 매입 투입 비용 총 900억원</t>
        </is>
      </c>
      <c r="G453" s="41" t="inlineStr">
        <is>
          <t>언론 보도</t>
        </is>
      </c>
      <c r="H453" s="40" t="inlineStr">
        <is>
          <t>2022-10-26</t>
        </is>
      </c>
      <c r="I453" s="40" t="n"/>
      <c r="J453" s="43" t="inlineStr">
        <is>
          <t>https://news.bizwatch.co.kr/article/mobile/2022/10/26/0022</t>
        </is>
      </c>
      <c r="K453" s="41" t="inlineStr">
        <is>
          <t>earnings_call_note,first_filing_date</t>
        </is>
      </c>
    </row>
    <row r="454" ht="45" customHeight="1">
      <c r="A454" s="40" t="inlineStr">
        <is>
          <t>C023</t>
        </is>
      </c>
      <c r="B454" s="41" t="inlineStr">
        <is>
          <t>Bon Factory Co.,Ltd</t>
        </is>
      </c>
      <c r="C454" s="40" t="inlineStr">
        <is>
          <t>발표</t>
        </is>
      </c>
      <c r="D454" s="40" t="inlineStr">
        <is>
          <t>2022-10-24</t>
        </is>
      </c>
      <c r="E454" s="41" t="inlineStr">
        <is>
          <t>발표</t>
        </is>
      </c>
      <c r="F454" s="41" t="inlineStr">
        <is>
          <t>거래상대방 오광희·문석환(계열회사 임원), 발행회사 (주)본팩토리, 113,919주, 취득금액 37,600백만원, 단가 330,058원, 취득후 242,382주 100%, 취득목적 '자회사 지분 추가 취득을 통한 제작 역량 강화'</t>
        </is>
      </c>
      <c r="G454" s="41" t="inlineStr">
        <is>
          <t>DART 기타공시</t>
        </is>
      </c>
      <c r="H454" s="40" t="inlineStr">
        <is>
          <t>2022-10-25</t>
        </is>
      </c>
      <c r="I454" s="40" t="inlineStr">
        <is>
          <t>20221025000369</t>
        </is>
      </c>
      <c r="J454" s="43" t="inlineStr">
        <is>
          <t>https://dart.fss.or.kr/dsaf001/main.do?rcpNo=20221025000369</t>
        </is>
      </c>
      <c r="K454" s="41" t="inlineStr">
        <is>
          <t>value_chk_local,purpose_quote,announce_date_chk</t>
        </is>
      </c>
    </row>
    <row r="455" ht="45" customHeight="1">
      <c r="A455" s="40" t="inlineStr">
        <is>
          <t>C023</t>
        </is>
      </c>
      <c r="B455" s="41" t="inlineStr">
        <is>
          <t>Bon Factory Co.,Ltd</t>
        </is>
      </c>
      <c r="C455" s="40" t="inlineStr">
        <is>
          <t>발표</t>
        </is>
      </c>
      <c r="D455" s="40" t="inlineStr">
        <is>
          <t>2022-10-24</t>
        </is>
      </c>
      <c r="E455" s="41" t="inlineStr">
        <is>
          <t>완료</t>
        </is>
      </c>
      <c r="F455" s="41" t="inlineStr">
        <is>
          <t>본팩토리 [기재정정]최대주주등의주식보유변동: ㈜씨제이이엔엠 128,463주(53.00%)→+113,919주(47.00%)→242,382주(100%), 금액 37,599,877천원, 변동일 2022-10-24(정정 전 2022-10-14 기재오류)</t>
        </is>
      </c>
      <c r="G455" s="41" t="inlineStr">
        <is>
          <t>DART 기타공시</t>
        </is>
      </c>
      <c r="H455" s="40" t="inlineStr">
        <is>
          <t>2022-10-25</t>
        </is>
      </c>
      <c r="I455" s="40" t="inlineStr">
        <is>
          <t>20221025000515</t>
        </is>
      </c>
      <c r="J455" s="43" t="inlineStr">
        <is>
          <t>https://dart.fss.or.kr/dsaf001/main.do?rcpNo=20221025000515</t>
        </is>
      </c>
      <c r="K455" s="41" t="inlineStr">
        <is>
          <t>value_chk_local,status_chk</t>
        </is>
      </c>
    </row>
    <row r="456" ht="45" customHeight="1">
      <c r="A456" s="40" t="inlineStr">
        <is>
          <t>C023</t>
        </is>
      </c>
      <c r="B456" s="41" t="inlineStr">
        <is>
          <t>Bon Factory Co.,Ltd</t>
        </is>
      </c>
      <c r="C456" s="40" t="inlineStr">
        <is>
          <t>인수 전</t>
        </is>
      </c>
      <c r="D456" s="40" t="inlineStr">
        <is>
          <t>2019</t>
        </is>
      </c>
      <c r="E456" s="41" t="inlineStr">
        <is>
          <t>지분취득</t>
        </is>
      </c>
      <c r="F456" s="41" t="inlineStr">
        <is>
          <t>2019 사업보고서 연결주석: ㈜본팩토리 '인수' 53.00% 신규 연결, 설립 2008.08; 사업결합 이전대가 현금 등 15,900,000천원, 영업권 13,138,600천원</t>
        </is>
      </c>
      <c r="G456" s="41" t="inlineStr">
        <is>
          <t>DART 사업보고서</t>
        </is>
      </c>
      <c r="H456" s="40" t="inlineStr">
        <is>
          <t>2020-03-30</t>
        </is>
      </c>
      <c r="I456" s="40" t="inlineStr">
        <is>
          <t>20200330004766</t>
        </is>
      </c>
      <c r="J456" s="43" t="inlineStr">
        <is>
          <t>https://dart.fss.or.kr/dsaf001/main.do?rcpNo=20200330004766</t>
        </is>
      </c>
      <c r="K456" s="41" t="inlineStr">
        <is>
          <t>pre_events_summary,pre_incorp_chk</t>
        </is>
      </c>
    </row>
    <row r="457" ht="45" customHeight="1">
      <c r="A457" s="40" t="inlineStr">
        <is>
          <t>C023</t>
        </is>
      </c>
      <c r="B457" s="41" t="inlineStr">
        <is>
          <t>Bon Factory Co.,Ltd</t>
        </is>
      </c>
      <c r="C457" s="40" t="inlineStr">
        <is>
          <t>인수 전</t>
        </is>
      </c>
      <c r="D457" s="40" t="inlineStr">
        <is>
          <t>2020</t>
        </is>
      </c>
      <c r="E457" s="41" t="inlineStr">
        <is>
          <t>실적</t>
        </is>
      </c>
      <c r="F457" s="41" t="inlineStr">
        <is>
          <t>본팩토리 감사보고서: 2020 매출 31,216,744,576원·영업이익 312,885,711원; 2019 매출 22,587,639,995원·영업이익 1,831,834,242원</t>
        </is>
      </c>
      <c r="G457" s="41" t="inlineStr">
        <is>
          <t>DART 감사보고서</t>
        </is>
      </c>
      <c r="H457" s="40" t="inlineStr">
        <is>
          <t>2021-04-09</t>
        </is>
      </c>
      <c r="I457" s="40" t="inlineStr">
        <is>
          <t>20210409001253</t>
        </is>
      </c>
      <c r="J457" s="43" t="inlineStr">
        <is>
          <t>https://dart.fss.or.kr/dsaf001/main.do?rcpNo=20210409001253</t>
        </is>
      </c>
      <c r="K457" s="41" t="inlineStr">
        <is>
          <t>target_rev_pre,target_op_pre</t>
        </is>
      </c>
    </row>
    <row r="458" ht="45" customHeight="1">
      <c r="A458" s="40" t="inlineStr">
        <is>
          <t>C023</t>
        </is>
      </c>
      <c r="B458" s="41" t="inlineStr">
        <is>
          <t>Bon Factory Co.,Ltd</t>
        </is>
      </c>
      <c r="C458" s="40" t="inlineStr">
        <is>
          <t>인수 전</t>
        </is>
      </c>
      <c r="D458" s="40" t="inlineStr">
        <is>
          <t>2021</t>
        </is>
      </c>
      <c r="E458" s="41" t="inlineStr">
        <is>
          <t>실적</t>
        </is>
      </c>
      <c r="F458" s="41" t="inlineStr">
        <is>
          <t>본팩토리 감사보고서(K-IFRS): 2008-08-18 설립; 2021 매출 34,690,384,962원·영업이익 2,996,584,157원; 주주 씨제이이엔엠 53.0%, 문석환 23.5%, 오광희 23.5%</t>
        </is>
      </c>
      <c r="G458" s="41" t="inlineStr">
        <is>
          <t>DART 감사보고서</t>
        </is>
      </c>
      <c r="H458" s="40" t="inlineStr">
        <is>
          <t>2022-04-11</t>
        </is>
      </c>
      <c r="I458" s="40" t="inlineStr">
        <is>
          <t>20220411001654</t>
        </is>
      </c>
      <c r="J458" s="43" t="inlineStr">
        <is>
          <t>https://dart.fss.or.kr/dsaf001/main.do?rcpNo=20220411001654</t>
        </is>
      </c>
      <c r="K458" s="41" t="inlineStr">
        <is>
          <t>target_rev_pre,target_op_pre,pre_events_summary</t>
        </is>
      </c>
    </row>
    <row r="459" ht="45" customHeight="1">
      <c r="A459" s="40" t="inlineStr">
        <is>
          <t>C023</t>
        </is>
      </c>
      <c r="B459" s="41" t="inlineStr">
        <is>
          <t>Bon Factory Co.,Ltd</t>
        </is>
      </c>
      <c r="C459" s="40" t="inlineStr">
        <is>
          <t>인수 전</t>
        </is>
      </c>
      <c r="D459" s="40" t="inlineStr">
        <is>
          <t>2019</t>
        </is>
      </c>
      <c r="E459" s="41" t="inlineStr">
        <is>
          <t>지분취득</t>
        </is>
      </c>
      <c r="F459" s="41" t="inlineStr">
        <is>
          <t>'2019년 CJ ENM이 인수한 드라마 제작사'(본팩토리)</t>
        </is>
      </c>
      <c r="G459" s="41" t="inlineStr">
        <is>
          <t>언론 보도</t>
        </is>
      </c>
      <c r="H459" s="40" t="inlineStr">
        <is>
          <t>2022-07-18</t>
        </is>
      </c>
      <c r="I459" s="40" t="n"/>
      <c r="J459" s="43" t="inlineStr">
        <is>
          <t>https://economist.co.kr/article/view/ecn202207180076</t>
        </is>
      </c>
      <c r="K459" s="41" t="inlineStr">
        <is>
          <t>pre_events_summary</t>
        </is>
      </c>
    </row>
    <row r="460" ht="45" customHeight="1">
      <c r="A460" s="40" t="inlineStr">
        <is>
          <t>C023</t>
        </is>
      </c>
      <c r="B460" s="41" t="inlineStr">
        <is>
          <t>Bon Factory Co.,Ltd</t>
        </is>
      </c>
      <c r="C460" s="40" t="inlineStr">
        <is>
          <t>인수 후</t>
        </is>
      </c>
      <c r="D460" s="40" t="inlineStr">
        <is>
          <t>2022-10-25</t>
        </is>
      </c>
      <c r="E460" s="41" t="inlineStr">
        <is>
          <t>합병</t>
        </is>
      </c>
      <c r="F460" s="41" t="inlineStr">
        <is>
          <t>씨제이이엔엠스튜디오스(주)가 본팩토리 등 8개 제작사 흡수합병 결정. 합병목적 '콘텐츠 제작역량 통합을 통한 시너지효과 창출 및 경영의 효율성 달성'. 소멸회사 주식을 CJ ENM이 100% 소유해 신주 미발행, 합병기일 2022-12-13. 본팩토리 2021 자산 44,801·매출 34,690·순이익 2,527백만원, 블라드스튜디오 2021 자산 40,764·매출 30,579·순이익 -534백만원</t>
        </is>
      </c>
      <c r="G460" s="41" t="inlineStr">
        <is>
          <t>DART 기타공시</t>
        </is>
      </c>
      <c r="H460" s="40" t="inlineStr">
        <is>
          <t>2022-10-25</t>
        </is>
      </c>
      <c r="I460" s="40" t="inlineStr">
        <is>
          <t>20221025000396</t>
        </is>
      </c>
      <c r="J460" s="43" t="inlineStr">
        <is>
          <t>https://dart.fss.or.kr/dsaf001/main.do?rcpNo=20221025000396</t>
        </is>
      </c>
      <c r="K460" s="41" t="inlineStr">
        <is>
          <t>post_events_summary,purpose_quote</t>
        </is>
      </c>
    </row>
    <row r="461" ht="45" customHeight="1">
      <c r="A461" s="40" t="inlineStr">
        <is>
          <t>C023</t>
        </is>
      </c>
      <c r="B461" s="41" t="inlineStr">
        <is>
          <t>Bon Factory Co.,Ltd</t>
        </is>
      </c>
      <c r="C461" s="40" t="inlineStr">
        <is>
          <t>인수 후</t>
        </is>
      </c>
      <c r="D461" s="40" t="inlineStr">
        <is>
          <t>2022-12-13</t>
        </is>
      </c>
      <c r="E461" s="41" t="inlineStr">
        <is>
          <t>합병</t>
        </is>
      </c>
      <c r="F461" s="41" t="inlineStr">
        <is>
          <t>2022 사업보고서 연결주석: '씨제이이엔엠스튜디오스(주)는 2022년 12월 13일을 합병기준일로, 동일 지배하에 있는 종속회사인 ... 8개 제작사를 흡수합병'. 2022년 영업권 손상 대상 목록에 해당 제작사 없음</t>
        </is>
      </c>
      <c r="G461" s="41" t="inlineStr">
        <is>
          <t>DART 사업보고서</t>
        </is>
      </c>
      <c r="H461" s="40" t="inlineStr">
        <is>
          <t>2023-03-20</t>
        </is>
      </c>
      <c r="I461" s="40" t="inlineStr">
        <is>
          <t>20230320000724</t>
        </is>
      </c>
      <c r="J461" s="43" t="inlineStr">
        <is>
          <t>https://dart.fss.or.kr/dsaf001/main.do?rcpNo=20230320000724</t>
        </is>
      </c>
      <c r="K461" s="41" t="inlineStr">
        <is>
          <t>post_events_summary</t>
        </is>
      </c>
    </row>
    <row r="462" ht="45" customHeight="1">
      <c r="A462" s="40" t="inlineStr">
        <is>
          <t>C023</t>
        </is>
      </c>
      <c r="B462" s="41" t="inlineStr">
        <is>
          <t>Bon Factory Co.,Ltd</t>
        </is>
      </c>
      <c r="C462" s="40" t="inlineStr">
        <is>
          <t>인수 후</t>
        </is>
      </c>
      <c r="D462" s="40" t="inlineStr">
        <is>
          <t>2022-12-16</t>
        </is>
      </c>
      <c r="E462" s="41" t="inlineStr">
        <is>
          <t>기타</t>
        </is>
      </c>
      <c r="F462" s="41" t="inlineStr">
        <is>
          <t>스튜디오스 제3자배정 유상증자 350,083주, 1주 350,000원, 운영자금 122,529,050,000원, 배정대상 'OOO 등 24명'. 증자 전 발행주식 2,000,000주(CJ ENM 100%)</t>
        </is>
      </c>
      <c r="G462" s="41" t="inlineStr">
        <is>
          <t>DART 기타공시</t>
        </is>
      </c>
      <c r="H462" s="40" t="inlineStr">
        <is>
          <t>2022-12-19</t>
        </is>
      </c>
      <c r="I462" s="40" t="inlineStr">
        <is>
          <t>20221219000195</t>
        </is>
      </c>
      <c r="J462" s="43" t="inlineStr">
        <is>
          <t>https://dart.fss.or.kr/dsaf001/main.do?rcpNo=20221219000195</t>
        </is>
      </c>
      <c r="K462" s="41" t="inlineStr">
        <is>
          <t>post_events_summary</t>
        </is>
      </c>
    </row>
    <row r="463" ht="45" customHeight="1">
      <c r="A463" s="40" t="inlineStr">
        <is>
          <t>C023</t>
        </is>
      </c>
      <c r="B463" s="41" t="inlineStr">
        <is>
          <t>Bon Factory Co.,Ltd</t>
        </is>
      </c>
      <c r="C463" s="40" t="inlineStr">
        <is>
          <t>인수 후</t>
        </is>
      </c>
      <c r="D463" s="40" t="inlineStr">
        <is>
          <t>2023-12-31</t>
        </is>
      </c>
      <c r="E463" s="41" t="inlineStr">
        <is>
          <t>기타</t>
        </is>
      </c>
      <c r="F463" s="41" t="inlineStr">
        <is>
          <t>2023 사업보고서 연결주석: 씨제이이엔엠 스튜디오스(주) CGU 영업권 151,281,704천원(당기·전기 동일), 스튜디오스 지분율 85.10%, '차액결제약정' 파생상품 금융부채 계상</t>
        </is>
      </c>
      <c r="G463" s="41" t="inlineStr">
        <is>
          <t>DART 사업보고서</t>
        </is>
      </c>
      <c r="H463" s="40" t="inlineStr">
        <is>
          <t>2024-03-18</t>
        </is>
      </c>
      <c r="I463" s="40" t="inlineStr">
        <is>
          <t>20240318000857</t>
        </is>
      </c>
      <c r="J463" s="43" t="inlineStr">
        <is>
          <t>https://dart.fss.or.kr/dsaf001/main.do?rcpNo=20240318000857</t>
        </is>
      </c>
      <c r="K463" s="41" t="inlineStr">
        <is>
          <t>impairment,post_events_summary</t>
        </is>
      </c>
    </row>
    <row r="464" ht="45" customHeight="1">
      <c r="A464" s="40" t="inlineStr">
        <is>
          <t>C023</t>
        </is>
      </c>
      <c r="B464" s="41" t="inlineStr">
        <is>
          <t>Bon Factory Co.,Ltd</t>
        </is>
      </c>
      <c r="C464" s="40" t="inlineStr">
        <is>
          <t>인수 후</t>
        </is>
      </c>
      <c r="D464" s="40" t="inlineStr">
        <is>
          <t>2025-12-31</t>
        </is>
      </c>
      <c r="E464" s="41" t="inlineStr">
        <is>
          <t>기타</t>
        </is>
      </c>
      <c r="F464" s="41" t="inlineStr">
        <is>
          <t>2025 사업보고서 연결주석: 스튜디오스 CGU 영업권 151,281,704천원(2025·2024 동일), 지분율 85.1%</t>
        </is>
      </c>
      <c r="G464" s="41" t="inlineStr">
        <is>
          <t>DART 사업보고서</t>
        </is>
      </c>
      <c r="H464" s="40" t="inlineStr">
        <is>
          <t>2026-03-18</t>
        </is>
      </c>
      <c r="I464" s="40" t="inlineStr">
        <is>
          <t>20260318001469</t>
        </is>
      </c>
      <c r="J464" s="43" t="inlineStr">
        <is>
          <t>https://dart.fss.or.kr/dsaf001/main.do?rcpNo=20260318001469</t>
        </is>
      </c>
      <c r="K464" s="41" t="inlineStr">
        <is>
          <t>impairment</t>
        </is>
      </c>
    </row>
    <row r="465" ht="45" customHeight="1">
      <c r="A465" s="40" t="inlineStr">
        <is>
          <t>C023</t>
        </is>
      </c>
      <c r="B465" s="41" t="inlineStr">
        <is>
          <t>Bon Factory Co.,Ltd</t>
        </is>
      </c>
      <c r="C465" s="40" t="inlineStr">
        <is>
          <t>인수 후</t>
        </is>
      </c>
      <c r="D465" s="40" t="inlineStr">
        <is>
          <t>2023</t>
        </is>
      </c>
      <c r="E465" s="41" t="inlineStr">
        <is>
          <t>실적</t>
        </is>
      </c>
      <c r="F465" s="41" t="inlineStr">
        <is>
          <t>스튜디오스 감사보고서: 2023 매출 143,370,372,598원·영업손실 5,710,635,594원; 제1기(2022-04-05~12-31) 매출 29,429,441,022원·영업이익 1,539,118,903원</t>
        </is>
      </c>
      <c r="G465" s="41" t="inlineStr">
        <is>
          <t>DART 감사보고서</t>
        </is>
      </c>
      <c r="H465" s="40" t="inlineStr">
        <is>
          <t>2024-03-29</t>
        </is>
      </c>
      <c r="I465" s="40" t="inlineStr">
        <is>
          <t>20240329002056</t>
        </is>
      </c>
      <c r="J465" s="43" t="inlineStr">
        <is>
          <t>https://dart.fss.or.kr/dsaf001/main.do?rcpNo=20240329002056</t>
        </is>
      </c>
      <c r="K465" s="41" t="inlineStr">
        <is>
          <t>target_rev_post,target_op_post</t>
        </is>
      </c>
    </row>
    <row r="466" ht="45" customHeight="1">
      <c r="A466" s="40" t="inlineStr">
        <is>
          <t>C023</t>
        </is>
      </c>
      <c r="B466" s="41" t="inlineStr">
        <is>
          <t>Bon Factory Co.,Ltd</t>
        </is>
      </c>
      <c r="C466" s="40" t="inlineStr">
        <is>
          <t>인수 후</t>
        </is>
      </c>
      <c r="D466" s="40" t="inlineStr">
        <is>
          <t>2025</t>
        </is>
      </c>
      <c r="E466" s="41" t="inlineStr">
        <is>
          <t>실적</t>
        </is>
      </c>
      <c r="F466" s="41" t="inlineStr">
        <is>
          <t>스튜디오스 감사보고서: 2025 매출 226,701,916,902원·영업이익 10,358,886,351원; 2024 매출 199,229,118,946원·영업이익 9,245,240,627원</t>
        </is>
      </c>
      <c r="G466" s="41" t="inlineStr">
        <is>
          <t>DART 감사보고서</t>
        </is>
      </c>
      <c r="H466" s="40" t="inlineStr">
        <is>
          <t>2026-03-26</t>
        </is>
      </c>
      <c r="I466" s="40" t="inlineStr">
        <is>
          <t>20260326001103</t>
        </is>
      </c>
      <c r="J466" s="43" t="inlineStr">
        <is>
          <t>https://dart.fss.or.kr/dsaf001/main.do?rcpNo=20260326001103</t>
        </is>
      </c>
      <c r="K466" s="41" t="inlineStr">
        <is>
          <t>target_rev_post,target_op_post</t>
        </is>
      </c>
    </row>
    <row r="467" ht="45" customHeight="1">
      <c r="A467" s="40" t="inlineStr">
        <is>
          <t>C023</t>
        </is>
      </c>
      <c r="B467" s="41" t="inlineStr">
        <is>
          <t>Bon Factory Co.,Ltd</t>
        </is>
      </c>
      <c r="C467" s="40" t="inlineStr">
        <is>
          <t>인수 후</t>
        </is>
      </c>
      <c r="D467" s="40" t="inlineStr">
        <is>
          <t>2025-12-30</t>
        </is>
      </c>
      <c r="E467" s="41" t="inlineStr">
        <is>
          <t>기타</t>
        </is>
      </c>
      <c r="F467" s="41" t="inlineStr">
        <is>
          <t>스튜디오스 최대주주등의주식보유변동: 오광희(임원) 38,758주(1.65%) 취득, CJ ENM 2,000,000주(85.10%) 포함 동일인측 86.75%</t>
        </is>
      </c>
      <c r="G467" s="41" t="inlineStr">
        <is>
          <t>DART 기타공시</t>
        </is>
      </c>
      <c r="H467" s="40" t="inlineStr">
        <is>
          <t>2026-02-04</t>
        </is>
      </c>
      <c r="I467" s="40" t="inlineStr">
        <is>
          <t>20260204000236</t>
        </is>
      </c>
      <c r="J467" s="43" t="inlineStr">
        <is>
          <t>https://dart.fss.or.kr/dsaf001/main.do?rcpNo=20260204000236</t>
        </is>
      </c>
      <c r="K467" s="41" t="inlineStr">
        <is>
          <t>post_events_summary</t>
        </is>
      </c>
    </row>
    <row r="468" ht="45" customHeight="1">
      <c r="A468" s="40" t="inlineStr">
        <is>
          <t>C023</t>
        </is>
      </c>
      <c r="B468" s="41" t="inlineStr">
        <is>
          <t>Bon Factory Co.,Ltd</t>
        </is>
      </c>
      <c r="C468" s="40" t="inlineStr">
        <is>
          <t>인수 후</t>
        </is>
      </c>
      <c r="D468" s="40" t="inlineStr">
        <is>
          <t>2026-04-15</t>
        </is>
      </c>
      <c r="E468" s="41" t="inlineStr">
        <is>
          <t>기타</t>
        </is>
      </c>
      <c r="F468" s="41" t="inlineStr">
        <is>
          <t>스튜디오스 회사분할결정: 만화 사업부문 단순·물적분할로 (주)만화가족 신설, 분할기일 2026-06-02, 목적 '사업부문 별 전문화를 통해 경영효율성을 제고'</t>
        </is>
      </c>
      <c r="G468" s="41" t="inlineStr">
        <is>
          <t>DART 기타공시</t>
        </is>
      </c>
      <c r="H468" s="40" t="inlineStr">
        <is>
          <t>2026-04-20</t>
        </is>
      </c>
      <c r="I468" s="40" t="inlineStr">
        <is>
          <t>20260420000459</t>
        </is>
      </c>
      <c r="J468" s="43" t="inlineStr">
        <is>
          <t>https://dart.fss.or.kr/dsaf001/main.do?rcpNo=20260420000459</t>
        </is>
      </c>
      <c r="K468" s="41" t="inlineStr">
        <is>
          <t>post_events_summary</t>
        </is>
      </c>
    </row>
    <row r="469" ht="45" customHeight="1">
      <c r="A469" s="40" t="inlineStr">
        <is>
          <t>C023</t>
        </is>
      </c>
      <c r="B469" s="41" t="inlineStr">
        <is>
          <t>Bon Factory Co.,Ltd</t>
        </is>
      </c>
      <c r="C469" s="40" t="inlineStr">
        <is>
          <t>발표</t>
        </is>
      </c>
      <c r="D469" s="40" t="inlineStr">
        <is>
          <t>2021-12-31</t>
        </is>
      </c>
      <c r="E469" s="41" t="inlineStr">
        <is>
          <t>기타</t>
        </is>
      </c>
      <c r="F469" s="41" t="inlineStr">
        <is>
          <t>CJ ENM 연결 자산총계 2021-12-31 7,940,625백만원, 자본총계 4,203,306백만원</t>
        </is>
      </c>
      <c r="G469" s="41" t="inlineStr">
        <is>
          <t>DART 사업보고서</t>
        </is>
      </c>
      <c r="H469" s="40" t="inlineStr">
        <is>
          <t>2023-03-20</t>
        </is>
      </c>
      <c r="I469" s="40" t="inlineStr">
        <is>
          <t>20230320000724</t>
        </is>
      </c>
      <c r="J469" s="43" t="inlineStr">
        <is>
          <t>https://dart.fss.or.kr/dsaf001/main.do?rcpNo=20230320000724</t>
        </is>
      </c>
      <c r="K469" s="41" t="inlineStr">
        <is>
          <t>acq_total_assets,apex_total_assets,deal_to_assets_pct,deal_to_equity_pct</t>
        </is>
      </c>
    </row>
    <row r="470" ht="45" customHeight="1">
      <c r="A470" s="40" t="inlineStr">
        <is>
          <t>C023</t>
        </is>
      </c>
      <c r="B470" s="41" t="inlineStr">
        <is>
          <t>Bon Factory Co.,Ltd</t>
        </is>
      </c>
      <c r="C470" s="40" t="inlineStr">
        <is>
          <t>발표</t>
        </is>
      </c>
      <c r="D470" s="40" t="inlineStr">
        <is>
          <t>2022-10-21</t>
        </is>
      </c>
      <c r="E470" s="41" t="inlineStr">
        <is>
          <t>기타</t>
        </is>
      </c>
      <c r="F470" s="41" t="inlineStr">
        <is>
          <t>Yahoo Finance 035760.KQ 종가 2022-10-21 78,800원, 2022-10-24 80,400원, 2022-10-25 76,700원. 발행주식총수 21,929,154주(2022 사업보고서 주식의 총수)</t>
        </is>
      </c>
      <c r="G470" s="41" t="inlineStr">
        <is>
          <t>기타</t>
        </is>
      </c>
      <c r="H470" s="40" t="inlineStr">
        <is>
          <t>2022-10-28</t>
        </is>
      </c>
      <c r="I470" s="40" t="n"/>
      <c r="J470" s="43" t="inlineStr">
        <is>
          <t>https://query1.finance.yahoo.com/v8/finance/chart/035760.KQ?period1=1666137600&amp;period2=1666915200&amp;interval=1d</t>
        </is>
      </c>
      <c r="K470" s="41" t="inlineStr">
        <is>
          <t>acq_mktcap</t>
        </is>
      </c>
    </row>
    <row r="471" ht="45" customHeight="1">
      <c r="A471" s="40" t="inlineStr">
        <is>
          <t>C023</t>
        </is>
      </c>
      <c r="B471" s="41" t="inlineStr">
        <is>
          <t>Bon Factory Co.,Ltd</t>
        </is>
      </c>
      <c r="C471" s="40" t="inlineStr">
        <is>
          <t>인수 전</t>
        </is>
      </c>
      <c r="D471" s="40" t="inlineStr">
        <is>
          <t>2022-04</t>
        </is>
      </c>
      <c r="E471" s="41" t="inlineStr">
        <is>
          <t>설립</t>
        </is>
      </c>
      <c r="F471" s="41" t="inlineStr">
        <is>
          <t>CJ ENM 스튜디오스: '지난 4월 CJ ENM이 현금출자를 통해 설립', 2022-07 윤제균 대표 선임. KED: 'focus on OTT production content for a global audience'</t>
        </is>
      </c>
      <c r="G471" s="41" t="inlineStr">
        <is>
          <t>언론 보도</t>
        </is>
      </c>
      <c r="H471" s="40" t="inlineStr">
        <is>
          <t>2022-07-18</t>
        </is>
      </c>
      <c r="I471" s="40" t="n"/>
      <c r="J471" s="43" t="inlineStr">
        <is>
          <t>https://economist.co.kr/article/view/ecn202207180076</t>
        </is>
      </c>
      <c r="K471" s="41" t="inlineStr">
        <is>
          <t>pre_events_summary</t>
        </is>
      </c>
    </row>
    <row r="472" ht="45" customHeight="1">
      <c r="A472" s="40" t="inlineStr">
        <is>
          <t>C023</t>
        </is>
      </c>
      <c r="B472" s="41" t="inlineStr">
        <is>
          <t>Bon Factory Co.,Ltd</t>
        </is>
      </c>
      <c r="C472" s="40" t="inlineStr">
        <is>
          <t>발표</t>
        </is>
      </c>
      <c r="D472" s="40" t="inlineStr">
        <is>
          <t>2022-10-26</t>
        </is>
      </c>
      <c r="E472" s="41" t="inlineStr">
        <is>
          <t>발표</t>
        </is>
      </c>
      <c r="F472" s="41" t="inlineStr">
        <is>
          <t>비즈워치: 본팩토리 공동대표 문석환·오광희 '보유 지분 매각액은 각각 187억원, 188억원'; 잔여 지분 매입 투입 비용 총 900억원</t>
        </is>
      </c>
      <c r="G472" s="41" t="inlineStr">
        <is>
          <t>언론 보도</t>
        </is>
      </c>
      <c r="H472" s="40" t="inlineStr">
        <is>
          <t>2022-10-26</t>
        </is>
      </c>
      <c r="I472" s="40" t="n"/>
      <c r="J472" s="43" t="inlineStr">
        <is>
          <t>https://news.bizwatch.co.kr/article/mobile/2022/10/26/0022</t>
        </is>
      </c>
      <c r="K472" s="41" t="inlineStr">
        <is>
          <t>earnings_call_note,first_filing_date</t>
        </is>
      </c>
    </row>
    <row r="473" ht="45" customHeight="1">
      <c r="A473" s="40" t="inlineStr">
        <is>
          <t>C024</t>
        </is>
      </c>
      <c r="B473" s="41" t="inlineStr">
        <is>
          <t>Jk Film Co.Ltd.</t>
        </is>
      </c>
      <c r="C473" s="40" t="inlineStr">
        <is>
          <t>발표</t>
        </is>
      </c>
      <c r="D473" s="40" t="inlineStr">
        <is>
          <t>2022-10-24</t>
        </is>
      </c>
      <c r="E473" s="41" t="inlineStr">
        <is>
          <t>발표</t>
        </is>
      </c>
      <c r="F473" s="41" t="inlineStr">
        <is>
          <t>CJ ENM이 윤제균으로부터 제이케이필름 2,388주를 5,074백만원(주당 2,124,900원)에 취득, 취득후 23,530주 100%. 취득목적 '자회사 지분 추가 취득을 통한 제작 역량 강화'. 이사회 2022-10-24.</t>
        </is>
      </c>
      <c r="G473" s="41" t="inlineStr">
        <is>
          <t>DART 기타공시</t>
        </is>
      </c>
      <c r="H473" s="40" t="inlineStr">
        <is>
          <t>2022-10-25</t>
        </is>
      </c>
      <c r="I473" s="40" t="inlineStr">
        <is>
          <t>20221025000379</t>
        </is>
      </c>
      <c r="J473" s="43" t="inlineStr">
        <is>
          <t>https://dart.fss.or.kr/dsaf001/main.do?rcpNo=20221025000379</t>
        </is>
      </c>
      <c r="K473" s="41" t="inlineStr">
        <is>
          <t>value_chk_local,purpose_quote,announce_date_chk,subtype_chk</t>
        </is>
      </c>
    </row>
    <row r="474" ht="45" customHeight="1">
      <c r="A474" s="40" t="inlineStr">
        <is>
          <t>C024</t>
        </is>
      </c>
      <c r="B474" s="41" t="inlineStr">
        <is>
          <t>Jk Film Co.Ltd.</t>
        </is>
      </c>
      <c r="C474" s="40" t="inlineStr">
        <is>
          <t>발표</t>
        </is>
      </c>
      <c r="D474" s="40" t="inlineStr">
        <is>
          <t>2022-10-25</t>
        </is>
      </c>
      <c r="E474" s="41" t="inlineStr">
        <is>
          <t>합병</t>
        </is>
      </c>
      <c r="F474" s="41" t="inlineStr">
        <is>
          <t>씨제이이엔엠스튜디오스가 본팩토리·제이케이필름·블라드스튜디오·엠메이커스·모호필름·용필름·만화가족·에그이즈커밍 흡수합병 결정. 합병목적 '콘텐츠 제작역량 통합을 통한 시너지효과 창출 및 경영의 효율성 달성'. 제이케이필름 2021 자산 8,044·매출 16,137·순이익 -155(백만원). 합병기일 예정 2022-12-13.</t>
        </is>
      </c>
      <c r="G474" s="41" t="inlineStr">
        <is>
          <t>DART 기타공시</t>
        </is>
      </c>
      <c r="H474" s="40" t="inlineStr">
        <is>
          <t>2022-10-25</t>
        </is>
      </c>
      <c r="I474" s="40" t="inlineStr">
        <is>
          <t>20221025000396</t>
        </is>
      </c>
      <c r="J474" s="43" t="inlineStr">
        <is>
          <t>https://dart.fss.or.kr/dsaf001/main.do?rcpNo=20221025000396</t>
        </is>
      </c>
      <c r="K474" s="41" t="inlineStr">
        <is>
          <t>purpose_quote,post_events_summary</t>
        </is>
      </c>
    </row>
    <row r="475" ht="45" customHeight="1">
      <c r="A475" s="40" t="inlineStr">
        <is>
          <t>C024</t>
        </is>
      </c>
      <c r="B475" s="41" t="inlineStr">
        <is>
          <t>Jk Film Co.Ltd.</t>
        </is>
      </c>
      <c r="C475" s="40" t="inlineStr">
        <is>
          <t>인수 전</t>
        </is>
      </c>
      <c r="D475" s="40" t="inlineStr">
        <is>
          <t>2021-06-18</t>
        </is>
      </c>
      <c r="E475" s="41" t="inlineStr">
        <is>
          <t>추가취득</t>
        </is>
      </c>
      <c r="F475" s="41" t="inlineStr">
        <is>
          <t>제이케이필름 최대주주등 변동: CJ ENM 12,000주(51.00%)→20,671주(87.85%), 8,671주 15,000,830천원 취득; 윤제균 잔여 2,388주(10.15%), 길영민 잔여 471주(2.00%).</t>
        </is>
      </c>
      <c r="G475" s="41" t="inlineStr">
        <is>
          <t>DART 기타공시</t>
        </is>
      </c>
      <c r="H475" s="40" t="inlineStr">
        <is>
          <t>2021-06-18</t>
        </is>
      </c>
      <c r="I475" s="40" t="inlineStr">
        <is>
          <t>20210618000296</t>
        </is>
      </c>
      <c r="J475" s="43" t="inlineStr">
        <is>
          <t>https://dart.fss.or.kr/dsaf001/main.do?rcpNo=20210618000296</t>
        </is>
      </c>
      <c r="K475" s="41" t="inlineStr">
        <is>
          <t>pre_events_summary,notes</t>
        </is>
      </c>
    </row>
    <row r="476" ht="45" customHeight="1">
      <c r="A476" s="40" t="inlineStr">
        <is>
          <t>C024</t>
        </is>
      </c>
      <c r="B476" s="41" t="inlineStr">
        <is>
          <t>Jk Film Co.Ltd.</t>
        </is>
      </c>
      <c r="C476" s="40" t="inlineStr">
        <is>
          <t>인수 전</t>
        </is>
      </c>
      <c r="D476" s="40" t="inlineStr">
        <is>
          <t>2018-07-02</t>
        </is>
      </c>
      <c r="E476" s="41" t="inlineStr">
        <is>
          <t>합병</t>
        </is>
      </c>
      <c r="F476" s="41" t="inlineStr">
        <is>
          <t>CJ오쇼핑의 CJ E&amp;M 흡수합병으로 제이케이필름 51% 보유자가 씨제이이앤엠(주)→(주)씨제이이엔엠으로 변경.</t>
        </is>
      </c>
      <c r="G476" s="41" t="inlineStr">
        <is>
          <t>DART 기타공시</t>
        </is>
      </c>
      <c r="H476" s="40" t="inlineStr">
        <is>
          <t>2018-07-06</t>
        </is>
      </c>
      <c r="I476" s="40" t="inlineStr">
        <is>
          <t>20180706000379</t>
        </is>
      </c>
      <c r="J476" s="43" t="inlineStr">
        <is>
          <t>https://dart.fss.or.kr/dsaf001/main.do?rcpNo=20180706000379</t>
        </is>
      </c>
      <c r="K476" s="41" t="inlineStr">
        <is>
          <t>pre_events_summary</t>
        </is>
      </c>
    </row>
    <row r="477" ht="45" customHeight="1">
      <c r="A477" s="40" t="inlineStr">
        <is>
          <t>C024</t>
        </is>
      </c>
      <c r="B477" s="41" t="inlineStr">
        <is>
          <t>Jk Film Co.Ltd.</t>
        </is>
      </c>
      <c r="C477" s="40" t="inlineStr">
        <is>
          <t>인수 전</t>
        </is>
      </c>
      <c r="D477" s="40" t="inlineStr">
        <is>
          <t>2016</t>
        </is>
      </c>
      <c r="E477" s="41" t="inlineStr">
        <is>
          <t>지분취득</t>
        </is>
      </c>
      <c r="F477" s="41" t="inlineStr">
        <is>
          <t>CJ E&amp;M 2016 사업보고서 주석: '당기 중 지배기업은 제이케이필름(주)의 지분 36%를 14,398백만원에 추가 취득하여지배력을 획득하였습니다. 또한, 이전에 보유하고 있던 ... 지분 15%를 ... 공정가치로 재측정'.</t>
        </is>
      </c>
      <c r="G477" s="41" t="inlineStr">
        <is>
          <t>DART 사업보고서</t>
        </is>
      </c>
      <c r="H477" s="40" t="inlineStr">
        <is>
          <t>2017-03-31</t>
        </is>
      </c>
      <c r="I477" s="40" t="inlineStr">
        <is>
          <t>20170331004920</t>
        </is>
      </c>
      <c r="J477" s="43" t="inlineStr">
        <is>
          <t>https://dart.fss.or.kr/dsaf001/main.do?rcpNo=20170331004920</t>
        </is>
      </c>
      <c r="K477" s="41" t="inlineStr">
        <is>
          <t>pre_events_summary,pre_incorp_chk</t>
        </is>
      </c>
    </row>
    <row r="478" ht="45" customHeight="1">
      <c r="A478" s="40" t="inlineStr">
        <is>
          <t>C024</t>
        </is>
      </c>
      <c r="B478" s="41" t="inlineStr">
        <is>
          <t>Jk Film Co.Ltd.</t>
        </is>
      </c>
      <c r="C478" s="40" t="inlineStr">
        <is>
          <t>인수 전</t>
        </is>
      </c>
      <c r="D478" s="40" t="inlineStr">
        <is>
          <t>2021-12-31</t>
        </is>
      </c>
      <c r="E478" s="41" t="inlineStr">
        <is>
          <t>실적</t>
        </is>
      </c>
      <c r="F478" s="41" t="inlineStr">
        <is>
          <t>제이케이필름 계열편입일 2016.12.30. 2021 매출 16,137, 영업이익 152, 순이익 -155(백만원).</t>
        </is>
      </c>
      <c r="G478" s="41" t="inlineStr">
        <is>
          <t>DART 기타공시</t>
        </is>
      </c>
      <c r="H478" s="40" t="inlineStr">
        <is>
          <t>2022-05-31</t>
        </is>
      </c>
      <c r="I478" s="40" t="inlineStr">
        <is>
          <t>20220531000871</t>
        </is>
      </c>
      <c r="J478" s="43" t="inlineStr">
        <is>
          <t>https://dart.fss.or.kr/dsaf001/main.do?rcpNo=20220531000871</t>
        </is>
      </c>
      <c r="K478" s="41" t="inlineStr">
        <is>
          <t>target_rev_pre,target_op_pre,pre_incorp_chk</t>
        </is>
      </c>
    </row>
    <row r="479" ht="45" customHeight="1">
      <c r="A479" s="40" t="inlineStr">
        <is>
          <t>C024</t>
        </is>
      </c>
      <c r="B479" s="41" t="inlineStr">
        <is>
          <t>Jk Film Co.Ltd.</t>
        </is>
      </c>
      <c r="C479" s="40" t="inlineStr">
        <is>
          <t>인수 전</t>
        </is>
      </c>
      <c r="D479" s="40" t="inlineStr">
        <is>
          <t>2020-12-31</t>
        </is>
      </c>
      <c r="E479" s="41" t="inlineStr">
        <is>
          <t>실적</t>
        </is>
      </c>
      <c r="F479" s="41" t="inlineStr">
        <is>
          <t>제이케이필름 2020 매출 5,497, 영업이익 -447, 순이익 -546(백만원).</t>
        </is>
      </c>
      <c r="G479" s="41" t="inlineStr">
        <is>
          <t>DART 기타공시</t>
        </is>
      </c>
      <c r="H479" s="40" t="inlineStr">
        <is>
          <t>2021-05-31</t>
        </is>
      </c>
      <c r="I479" s="40" t="inlineStr">
        <is>
          <t>20210531001396</t>
        </is>
      </c>
      <c r="J479" s="43" t="inlineStr">
        <is>
          <t>https://dart.fss.or.kr/dsaf001/main.do?rcpNo=20210531001396</t>
        </is>
      </c>
      <c r="K479" s="41" t="inlineStr">
        <is>
          <t>target_rev_pre,target_op_pre</t>
        </is>
      </c>
    </row>
    <row r="480" ht="45" customHeight="1">
      <c r="A480" s="40" t="inlineStr">
        <is>
          <t>C024</t>
        </is>
      </c>
      <c r="B480" s="41" t="inlineStr">
        <is>
          <t>Jk Film Co.Ltd.</t>
        </is>
      </c>
      <c r="C480" s="40" t="inlineStr">
        <is>
          <t>인수 전</t>
        </is>
      </c>
      <c r="D480" s="40" t="inlineStr">
        <is>
          <t>2021-12-31</t>
        </is>
      </c>
      <c r="E480" s="41" t="inlineStr">
        <is>
          <t>실적</t>
        </is>
      </c>
      <c r="F480" s="41" t="inlineStr">
        <is>
          <t>CJ ENM 연결 자산총계 7,940,625백만원, 자본총계 4,203,306백만원; 연결 매출 3,552,396백만원(미디어 1,774,522·커머스 1,378,541·음악 281,890·영화/공연 117,443). 발행주식 21,929,154주.</t>
        </is>
      </c>
      <c r="G480" s="41" t="inlineStr">
        <is>
          <t>DART 사업보고서</t>
        </is>
      </c>
      <c r="H480" s="40" t="inlineStr">
        <is>
          <t>2022-03-21</t>
        </is>
      </c>
      <c r="I480" s="40" t="inlineStr">
        <is>
          <t>20220321001256</t>
        </is>
      </c>
      <c r="J480" s="43" t="inlineStr">
        <is>
          <t>https://dart.fss.or.kr/dsaf001/main.do?rcpNo=20220321001256</t>
        </is>
      </c>
      <c r="K480" s="41" t="inlineStr">
        <is>
          <t>acq_total_assets,deal_to_assets_pct,deal_to_equity_pct,acquirer_core,acq_mktcap</t>
        </is>
      </c>
    </row>
    <row r="481" ht="45" customHeight="1">
      <c r="A481" s="40" t="inlineStr">
        <is>
          <t>C024</t>
        </is>
      </c>
      <c r="B481" s="41" t="inlineStr">
        <is>
          <t>Jk Film Co.Ltd.</t>
        </is>
      </c>
      <c r="C481" s="40" t="inlineStr">
        <is>
          <t>인수 후</t>
        </is>
      </c>
      <c r="D481" s="40" t="inlineStr">
        <is>
          <t>2022-12</t>
        </is>
      </c>
      <c r="E481" s="41" t="inlineStr">
        <is>
          <t>합병</t>
        </is>
      </c>
      <c r="F481" s="41" t="inlineStr">
        <is>
          <t>CJ ENM 2022 사업보고서: '(주)제이케이필름, (주)본팩토리, ... (주)만화가족, (주)에그이즈커밍 8개 제작사의 잔여지분을 인수 후 씨제이이엔엠스튜디오스(주) 존속회사로 하여 흡수합병'; 연혁 '12월 ... 합병'. 2022 영업권 손상 대상(제이에스픽쳐스·문화창고·밀리언볼트·브랜드웍스코리아·텔레닉스·Fifth Season)에 제이케이필름 없음.</t>
        </is>
      </c>
      <c r="G481" s="41" t="inlineStr">
        <is>
          <t>DART 사업보고서</t>
        </is>
      </c>
      <c r="H481" s="40" t="inlineStr">
        <is>
          <t>2023-03-20</t>
        </is>
      </c>
      <c r="I481" s="40" t="inlineStr">
        <is>
          <t>20230320000724</t>
        </is>
      </c>
      <c r="J481" s="43" t="inlineStr">
        <is>
          <t>https://dart.fss.or.kr/dsaf001/main.do?rcpNo=20230320000724</t>
        </is>
      </c>
      <c r="K481" s="41" t="inlineStr">
        <is>
          <t>status_chk,post_events_summary,impairment</t>
        </is>
      </c>
    </row>
    <row r="482" ht="45" customHeight="1">
      <c r="A482" s="40" t="inlineStr">
        <is>
          <t>C024</t>
        </is>
      </c>
      <c r="B482" s="41" t="inlineStr">
        <is>
          <t>Jk Film Co.Ltd.</t>
        </is>
      </c>
      <c r="C482" s="40" t="inlineStr">
        <is>
          <t>인수 후</t>
        </is>
      </c>
      <c r="D482" s="40" t="inlineStr">
        <is>
          <t>2023-12-31</t>
        </is>
      </c>
      <c r="E482" s="41" t="inlineStr">
        <is>
          <t>기타</t>
        </is>
      </c>
      <c r="F482" s="41" t="inlineStr">
        <is>
          <t>CJ ENM 2023 사업보고서 영업권 CGU: 씨제이이엔엠 스튜디오스(주) 151,281,704천원(전기도 동일). 2024·2025 사업보고서도 151,281,704천원.</t>
        </is>
      </c>
      <c r="G482" s="41" t="inlineStr">
        <is>
          <t>DART 사업보고서</t>
        </is>
      </c>
      <c r="H482" s="40" t="inlineStr">
        <is>
          <t>2024-03-18</t>
        </is>
      </c>
      <c r="I482" s="40" t="inlineStr">
        <is>
          <t>20240318000857</t>
        </is>
      </c>
      <c r="J482" s="43" t="inlineStr">
        <is>
          <t>https://dart.fss.or.kr/dsaf001/main.do?rcpNo=20240318000857</t>
        </is>
      </c>
      <c r="K482" s="41" t="inlineStr">
        <is>
          <t>impairment</t>
        </is>
      </c>
    </row>
    <row r="483" ht="45" customHeight="1">
      <c r="A483" s="40" t="inlineStr">
        <is>
          <t>C024</t>
        </is>
      </c>
      <c r="B483" s="41" t="inlineStr">
        <is>
          <t>Jk Film Co.Ltd.</t>
        </is>
      </c>
      <c r="C483" s="40" t="inlineStr">
        <is>
          <t>인수 후</t>
        </is>
      </c>
      <c r="D483" s="40" t="inlineStr">
        <is>
          <t>2025-12-31</t>
        </is>
      </c>
      <c r="E483" s="41" t="inlineStr">
        <is>
          <t>실적</t>
        </is>
      </c>
      <c r="F483" s="41" t="inlineStr">
        <is>
          <t>씨제이이엔엠스튜디오스 개별 손익: 2022 매출 29,429·영업이익 1,539; 2023 143,370·-5,711; 2024 199,229·9,245; 2025 226,702·10,359(백만원) (대규모기업집단현황공시 20230531000301·20240531000503·20250602000789·20260601001482).</t>
        </is>
      </c>
      <c r="G483" s="41" t="inlineStr">
        <is>
          <t>DART 기타공시</t>
        </is>
      </c>
      <c r="H483" s="40" t="inlineStr">
        <is>
          <t>2026-06-01</t>
        </is>
      </c>
      <c r="I483" s="40" t="inlineStr">
        <is>
          <t>20260601001482</t>
        </is>
      </c>
      <c r="J483" s="43" t="inlineStr">
        <is>
          <t>https://dart.fss.or.kr/dsaf001/main.do?rcpNo=20260601001482</t>
        </is>
      </c>
      <c r="K483" s="41" t="inlineStr">
        <is>
          <t>target_rev_post,target_op_post</t>
        </is>
      </c>
    </row>
    <row r="484" ht="45" customHeight="1">
      <c r="A484" s="40" t="inlineStr">
        <is>
          <t>C024</t>
        </is>
      </c>
      <c r="B484" s="41" t="inlineStr">
        <is>
          <t>Jk Film Co.Ltd.</t>
        </is>
      </c>
      <c r="C484" s="40" t="inlineStr">
        <is>
          <t>인수 후</t>
        </is>
      </c>
      <c r="D484" s="40" t="inlineStr">
        <is>
          <t>2026-04-20</t>
        </is>
      </c>
      <c r="E484" s="41" t="inlineStr">
        <is>
          <t>기타</t>
        </is>
      </c>
      <c r="F484" s="41" t="inlineStr">
        <is>
          <t>씨제이이엔엠스튜디오스 회사분할 결정: 만화사업 부문을 단순·물적분할해 (주)만화가족 신설, 분할기일 2026-06-02; 존속회사 주요사업 '방송, 영화 등 콘텐츠 제작'.</t>
        </is>
      </c>
      <c r="G484" s="41" t="inlineStr">
        <is>
          <t>DART 기타공시</t>
        </is>
      </c>
      <c r="H484" s="40" t="inlineStr">
        <is>
          <t>2026-04-20</t>
        </is>
      </c>
      <c r="I484" s="40" t="inlineStr">
        <is>
          <t>20260420000459</t>
        </is>
      </c>
      <c r="J484" s="43" t="inlineStr">
        <is>
          <t>https://dart.fss.or.kr/dsaf001/main.do?rcpNo=20260420000459</t>
        </is>
      </c>
      <c r="K484" s="41" t="inlineStr">
        <is>
          <t>post_events_summary</t>
        </is>
      </c>
    </row>
    <row r="485" ht="45" customHeight="1">
      <c r="A485" s="40" t="inlineStr">
        <is>
          <t>C024</t>
        </is>
      </c>
      <c r="B485" s="41" t="inlineStr">
        <is>
          <t>Jk Film Co.Ltd.</t>
        </is>
      </c>
      <c r="C485" s="40" t="inlineStr">
        <is>
          <t>발표</t>
        </is>
      </c>
      <c r="D485" s="40" t="inlineStr">
        <is>
          <t>2022-10-24</t>
        </is>
      </c>
      <c r="E485" s="41" t="inlineStr">
        <is>
          <t>기타</t>
        </is>
      </c>
      <c r="F485" s="41" t="inlineStr">
        <is>
          <t>CJ ENM(035760.KQ) 2022-10-24 종가 80,400원.</t>
        </is>
      </c>
      <c r="G485" s="41" t="inlineStr">
        <is>
          <t>기타</t>
        </is>
      </c>
      <c r="H485" s="40" t="inlineStr">
        <is>
          <t>2022-10-24</t>
        </is>
      </c>
      <c r="I485" s="40" t="n"/>
      <c r="J485" s="43" t="inlineStr">
        <is>
          <t>https://query1.finance.yahoo.com/v8/finance/chart/035760.KQ?period1=1666310400&amp;period2=1666828800&amp;interval=1d</t>
        </is>
      </c>
      <c r="K485" s="41" t="inlineStr">
        <is>
          <t>acq_mktcap</t>
        </is>
      </c>
    </row>
    <row r="486" ht="45" customHeight="1">
      <c r="A486" s="40" t="inlineStr">
        <is>
          <t>C024</t>
        </is>
      </c>
      <c r="B486" s="41" t="inlineStr">
        <is>
          <t>Jk Film Co.Ltd.</t>
        </is>
      </c>
      <c r="C486" s="40" t="inlineStr">
        <is>
          <t>발표</t>
        </is>
      </c>
      <c r="D486" s="40" t="inlineStr">
        <is>
          <t>2022-10-26</t>
        </is>
      </c>
      <c r="E486" s="41" t="inlineStr">
        <is>
          <t>기타</t>
        </is>
      </c>
      <c r="F486" s="41" t="inlineStr">
        <is>
          <t>비즈워치: '윤제균 감독도 자신의 영화사 JK필름의 보유주식 2388주를 총 51억원(주당 212만원)에 처분했다' / 'CJ ENM은 제작사들을 스튜디오스 한지붕 아래 모으기 위해 이들 제작사의 잔여 지분을 모조리 사들여 100% 자회사로 만들었다'.</t>
        </is>
      </c>
      <c r="G486" s="41" t="inlineStr">
        <is>
          <t>언론 보도</t>
        </is>
      </c>
      <c r="H486" s="40" t="inlineStr">
        <is>
          <t>2022-10-26</t>
        </is>
      </c>
      <c r="I486" s="40" t="n"/>
      <c r="J486" s="43" t="inlineStr">
        <is>
          <t>https://news.bizwatch.co.kr/article/mobile/2022/10/26/0022</t>
        </is>
      </c>
      <c r="K486" s="41" t="inlineStr">
        <is>
          <t>notes,earnings_call_note</t>
        </is>
      </c>
    </row>
    <row r="487" ht="45" customHeight="1">
      <c r="A487" s="40" t="inlineStr">
        <is>
          <t>C025</t>
        </is>
      </c>
      <c r="B487" s="41" t="inlineStr">
        <is>
          <t>Toons Family Co., Ltd.</t>
        </is>
      </c>
      <c r="C487" s="40" t="inlineStr">
        <is>
          <t>발표</t>
        </is>
      </c>
      <c r="D487" s="40" t="inlineStr">
        <is>
          <t>2022-10-24</t>
        </is>
      </c>
      <c r="E487" s="41" t="inlineStr">
        <is>
          <t>발표</t>
        </is>
      </c>
      <c r="F487" s="41" t="inlineStr">
        <is>
          <t>CJ ENM이 김동우(계열회사 임원)로부터 만화가족 27,841주를 18,561백만원(주당 666,667원)에 취득, 취득후 82,500주 100%. 취득목적 '자회사 지분 추가 취득을 통한 제작 역량 강화'. 이사회 2022-10-24.</t>
        </is>
      </c>
      <c r="G487" s="41" t="inlineStr">
        <is>
          <t>DART 기타공시</t>
        </is>
      </c>
      <c r="H487" s="40" t="inlineStr">
        <is>
          <t>2022-10-25</t>
        </is>
      </c>
      <c r="I487" s="40" t="inlineStr">
        <is>
          <t>20221025000376</t>
        </is>
      </c>
      <c r="J487" s="43" t="inlineStr">
        <is>
          <t>https://dart.fss.or.kr/dsaf001/main.do?rcpNo=20221025000376</t>
        </is>
      </c>
      <c r="K487" s="41" t="inlineStr">
        <is>
          <t>value_chk_local,purpose_quote,announce_date_chk</t>
        </is>
      </c>
    </row>
    <row r="488" ht="45" customHeight="1">
      <c r="A488" s="40" t="inlineStr">
        <is>
          <t>C025</t>
        </is>
      </c>
      <c r="B488" s="41" t="inlineStr">
        <is>
          <t>Toons Family Co., Ltd.</t>
        </is>
      </c>
      <c r="C488" s="40" t="inlineStr">
        <is>
          <t>발표</t>
        </is>
      </c>
      <c r="D488" s="40" t="inlineStr">
        <is>
          <t>2022-10-24</t>
        </is>
      </c>
      <c r="E488" s="41" t="inlineStr">
        <is>
          <t>추가취득</t>
        </is>
      </c>
      <c r="F488" s="41" t="inlineStr">
        <is>
          <t>만화가족 최대주주등 주식보유변동: ㈜씨제이이엔엠 43,500주(52.73%)→82,500주(100.00%), 39,000주 26,000,014천원; 김동우 27,841주(33.75%) 18,560,677천원, 이기호 4,583주(5.55%) 3,055,335천원, 기타 6,576주(7.97%) 4,384,002천원 처분. 변동일 2022.10.24.</t>
        </is>
      </c>
      <c r="G488" s="41" t="inlineStr">
        <is>
          <t>DART 기타공시</t>
        </is>
      </c>
      <c r="H488" s="40" t="inlineStr">
        <is>
          <t>2022-10-25</t>
        </is>
      </c>
      <c r="I488" s="40" t="inlineStr">
        <is>
          <t>20221025000392</t>
        </is>
      </c>
      <c r="J488" s="43" t="inlineStr">
        <is>
          <t>https://dart.fss.or.kr/dsaf001/main.do?rcpNo=20221025000392</t>
        </is>
      </c>
      <c r="K488" s="41" t="inlineStr">
        <is>
          <t>subtype_chk,value_chk_local,chk_note,status_chk</t>
        </is>
      </c>
    </row>
    <row r="489" ht="45" customHeight="1">
      <c r="A489" s="40" t="inlineStr">
        <is>
          <t>C025</t>
        </is>
      </c>
      <c r="B489" s="41" t="inlineStr">
        <is>
          <t>Toons Family Co., Ltd.</t>
        </is>
      </c>
      <c r="C489" s="40" t="inlineStr">
        <is>
          <t>발표</t>
        </is>
      </c>
      <c r="D489" s="40" t="inlineStr">
        <is>
          <t>2022-10-25</t>
        </is>
      </c>
      <c r="E489" s="41" t="inlineStr">
        <is>
          <t>합병</t>
        </is>
      </c>
      <c r="F489" s="41" t="inlineStr">
        <is>
          <t>씨제이이엔엠스튜디오스 8개 제작사 흡수합병 결정. 합병목적 '콘텐츠 제작역량 통합을 통한 시너지효과 창출 및 경영의 효율성 달성'. 만화가족 주요사업 '카툰 및 디지털 컨텐츠 개발 및 공급업', 2021 자산 15,485·자본 12,842·매출 2,818·순이익 -2,513(백만원).</t>
        </is>
      </c>
      <c r="G489" s="41" t="inlineStr">
        <is>
          <t>DART 기타공시</t>
        </is>
      </c>
      <c r="H489" s="40" t="inlineStr">
        <is>
          <t>2022-10-25</t>
        </is>
      </c>
      <c r="I489" s="40" t="inlineStr">
        <is>
          <t>20221025000396</t>
        </is>
      </c>
      <c r="J489" s="43" t="inlineStr">
        <is>
          <t>https://dart.fss.or.kr/dsaf001/main.do?rcpNo=20221025000396</t>
        </is>
      </c>
      <c r="K489" s="41" t="inlineStr">
        <is>
          <t>purpose_quote,post_events_summary,target_rev_pre</t>
        </is>
      </c>
    </row>
    <row r="490" ht="45" customHeight="1">
      <c r="A490" s="40" t="inlineStr">
        <is>
          <t>C025</t>
        </is>
      </c>
      <c r="B490" s="41" t="inlineStr">
        <is>
          <t>Toons Family Co., Ltd.</t>
        </is>
      </c>
      <c r="C490" s="40" t="inlineStr">
        <is>
          <t>인수 전</t>
        </is>
      </c>
      <c r="D490" s="40" t="inlineStr">
        <is>
          <t>2021</t>
        </is>
      </c>
      <c r="E490" s="41" t="inlineStr">
        <is>
          <t>지분취득</t>
        </is>
      </c>
      <c r="F490" s="41" t="inlineStr">
        <is>
          <t>CJ ENM 2021 사업보고서 연결주석: 종속기업 '(주)만화가족(*3)(*4)(*11) 52.73%, 전자출판물 제작업', 연결범위 변동 '주식회사 만화가족 인수 52.73'; 사업결합 이전대가 29,000,021천원, 비지배지분 6,183,696천원, 영업권 22,102,822천원. (*11) '연결회사는 계약된 전제조건 충족시 기존 주주의 잔여지분 매도를 요구할 수 있는 권리를 보유'.</t>
        </is>
      </c>
      <c r="G490" s="41" t="inlineStr">
        <is>
          <t>DART 사업보고서</t>
        </is>
      </c>
      <c r="H490" s="40" t="inlineStr">
        <is>
          <t>2022-03-21</t>
        </is>
      </c>
      <c r="I490" s="40" t="inlineStr">
        <is>
          <t>20220321001256</t>
        </is>
      </c>
      <c r="J490" s="43" t="inlineStr">
        <is>
          <t>https://dart.fss.or.kr/dsaf001/main.do?rcpNo=20220321001256</t>
        </is>
      </c>
      <c r="K490" s="41" t="inlineStr">
        <is>
          <t>pre_events_summary,chk_note,notes,pre_incorp_chk</t>
        </is>
      </c>
    </row>
    <row r="491" ht="45" customHeight="1">
      <c r="A491" s="40" t="inlineStr">
        <is>
          <t>C025</t>
        </is>
      </c>
      <c r="B491" s="41" t="inlineStr">
        <is>
          <t>Toons Family Co., Ltd.</t>
        </is>
      </c>
      <c r="C491" s="40" t="inlineStr">
        <is>
          <t>인수 전</t>
        </is>
      </c>
      <c r="D491" s="40" t="inlineStr">
        <is>
          <t>2021-12-31</t>
        </is>
      </c>
      <c r="E491" s="41" t="inlineStr">
        <is>
          <t>실적</t>
        </is>
      </c>
      <c r="F491" s="41" t="inlineStr">
        <is>
          <t>만화가족 회사개요: 대표 김동우, 설립 2014.09.26, 계열편입일 2022.02.01(편입-지분취득), 대표사업 '웹툰 제작 및 유통'. 2021 매출 2,818, 영업이익 -1,207, 순이익 -2,513(백만원).</t>
        </is>
      </c>
      <c r="G491" s="41" t="inlineStr">
        <is>
          <t>DART 기타공시</t>
        </is>
      </c>
      <c r="H491" s="40" t="inlineStr">
        <is>
          <t>2022-05-31</t>
        </is>
      </c>
      <c r="I491" s="40" t="inlineStr">
        <is>
          <t>20220531001042</t>
        </is>
      </c>
      <c r="J491" s="43" t="inlineStr">
        <is>
          <t>https://dart.fss.or.kr/dsaf001/main.do?rcpNo=20220531001042</t>
        </is>
      </c>
      <c r="K491" s="41" t="inlineStr">
        <is>
          <t>pre_events_summary,target_rev_pre,target_op_pre,pre_incorp_chk</t>
        </is>
      </c>
    </row>
    <row r="492" ht="45" customHeight="1">
      <c r="A492" s="40" t="inlineStr">
        <is>
          <t>C025</t>
        </is>
      </c>
      <c r="B492" s="41" t="inlineStr">
        <is>
          <t>Toons Family Co., Ltd.</t>
        </is>
      </c>
      <c r="C492" s="40" t="inlineStr">
        <is>
          <t>인수 전</t>
        </is>
      </c>
      <c r="D492" s="40" t="inlineStr">
        <is>
          <t>2021-12-31</t>
        </is>
      </c>
      <c r="E492" s="41" t="inlineStr">
        <is>
          <t>실적</t>
        </is>
      </c>
      <c r="F492" s="41" t="inlineStr">
        <is>
          <t>CJ ENM 연결 자산총계 7,940,625백만원, 자본총계 4,203,306백만원; 연결 매출 3,552,396백만원(미디어 1,774,522·커머스 1,378,541·음악 281,890·영화/공연 117,443). 발행주식 21,929,154주.</t>
        </is>
      </c>
      <c r="G492" s="41" t="inlineStr">
        <is>
          <t>DART 사업보고서</t>
        </is>
      </c>
      <c r="H492" s="40" t="inlineStr">
        <is>
          <t>2022-03-21</t>
        </is>
      </c>
      <c r="I492" s="40" t="inlineStr">
        <is>
          <t>20220321001256</t>
        </is>
      </c>
      <c r="J492" s="43" t="inlineStr">
        <is>
          <t>https://dart.fss.or.kr/dsaf001/main.do?rcpNo=20220321001256</t>
        </is>
      </c>
      <c r="K492" s="41" t="inlineStr">
        <is>
          <t>acq_total_assets,deal_to_assets_pct,deal_to_equity_pct,acquirer_core,acq_mktcap</t>
        </is>
      </c>
    </row>
    <row r="493" ht="45" customHeight="1">
      <c r="A493" s="40" t="inlineStr">
        <is>
          <t>C025</t>
        </is>
      </c>
      <c r="B493" s="41" t="inlineStr">
        <is>
          <t>Toons Family Co., Ltd.</t>
        </is>
      </c>
      <c r="C493" s="40" t="inlineStr">
        <is>
          <t>인수 후</t>
        </is>
      </c>
      <c r="D493" s="40" t="inlineStr">
        <is>
          <t>2022-12</t>
        </is>
      </c>
      <c r="E493" s="41" t="inlineStr">
        <is>
          <t>합병</t>
        </is>
      </c>
      <c r="F493" s="41" t="inlineStr">
        <is>
          <t>CJ ENM 2022 사업보고서: '8개 제작사의 잔여지분을 인수 후 씨제이이엔엠스튜디오스(주) 존속회사로 하여 흡수합병'; 연혁 '12월 ... (주)만화가족, (주)에그이즈커밍 합병'. 2022 영업권 손상 대상에 만화가족 없음.</t>
        </is>
      </c>
      <c r="G493" s="41" t="inlineStr">
        <is>
          <t>DART 사업보고서</t>
        </is>
      </c>
      <c r="H493" s="40" t="inlineStr">
        <is>
          <t>2023-03-20</t>
        </is>
      </c>
      <c r="I493" s="40" t="inlineStr">
        <is>
          <t>20230320000724</t>
        </is>
      </c>
      <c r="J493" s="43" t="inlineStr">
        <is>
          <t>https://dart.fss.or.kr/dsaf001/main.do?rcpNo=20230320000724</t>
        </is>
      </c>
      <c r="K493" s="41" t="inlineStr">
        <is>
          <t>status_chk,post_events_summary,impairment</t>
        </is>
      </c>
    </row>
    <row r="494" ht="45" customHeight="1">
      <c r="A494" s="40" t="inlineStr">
        <is>
          <t>C025</t>
        </is>
      </c>
      <c r="B494" s="41" t="inlineStr">
        <is>
          <t>Toons Family Co., Ltd.</t>
        </is>
      </c>
      <c r="C494" s="40" t="inlineStr">
        <is>
          <t>인수 후</t>
        </is>
      </c>
      <c r="D494" s="40" t="inlineStr">
        <is>
          <t>2023-12-31</t>
        </is>
      </c>
      <c r="E494" s="41" t="inlineStr">
        <is>
          <t>기타</t>
        </is>
      </c>
      <c r="F494" s="41" t="inlineStr">
        <is>
          <t>CJ ENM 2023 사업보고서 영업권 CGU: 씨제이이엔엠 스튜디오스(주) 151,281,704천원(전기도 동일). 2024·2025 사업보고서도 동일.</t>
        </is>
      </c>
      <c r="G494" s="41" t="inlineStr">
        <is>
          <t>DART 사업보고서</t>
        </is>
      </c>
      <c r="H494" s="40" t="inlineStr">
        <is>
          <t>2024-03-18</t>
        </is>
      </c>
      <c r="I494" s="40" t="inlineStr">
        <is>
          <t>20240318000857</t>
        </is>
      </c>
      <c r="J494" s="43" t="inlineStr">
        <is>
          <t>https://dart.fss.or.kr/dsaf001/main.do?rcpNo=20240318000857</t>
        </is>
      </c>
      <c r="K494" s="41" t="inlineStr">
        <is>
          <t>impairment</t>
        </is>
      </c>
    </row>
    <row r="495" ht="45" customHeight="1">
      <c r="A495" s="40" t="inlineStr">
        <is>
          <t>C025</t>
        </is>
      </c>
      <c r="B495" s="41" t="inlineStr">
        <is>
          <t>Toons Family Co., Ltd.</t>
        </is>
      </c>
      <c r="C495" s="40" t="inlineStr">
        <is>
          <t>인수 후</t>
        </is>
      </c>
      <c r="D495" s="40" t="inlineStr">
        <is>
          <t>2025-12-31</t>
        </is>
      </c>
      <c r="E495" s="41" t="inlineStr">
        <is>
          <t>실적</t>
        </is>
      </c>
      <c r="F495" s="41" t="inlineStr">
        <is>
          <t>씨제이이엔엠스튜디오스 개별 손익: 2022 매출 29,429·영업이익 1,539; 2023 143,370·-5,711; 2024 199,229·9,245; 2025 226,702·10,359(백만원) (대규모기업집단현황공시 20230531000301·20240531000503·20250602000789·20260601001482).</t>
        </is>
      </c>
      <c r="G495" s="41" t="inlineStr">
        <is>
          <t>DART 기타공시</t>
        </is>
      </c>
      <c r="H495" s="40" t="inlineStr">
        <is>
          <t>2026-06-01</t>
        </is>
      </c>
      <c r="I495" s="40" t="inlineStr">
        <is>
          <t>20260601001482</t>
        </is>
      </c>
      <c r="J495" s="43" t="inlineStr">
        <is>
          <t>https://dart.fss.or.kr/dsaf001/main.do?rcpNo=20260601001482</t>
        </is>
      </c>
      <c r="K495" s="41" t="inlineStr">
        <is>
          <t>target_rev_post,target_op_post</t>
        </is>
      </c>
    </row>
    <row r="496" ht="45" customHeight="1">
      <c r="A496" s="40" t="inlineStr">
        <is>
          <t>C025</t>
        </is>
      </c>
      <c r="B496" s="41" t="inlineStr">
        <is>
          <t>Toons Family Co., Ltd.</t>
        </is>
      </c>
      <c r="C496" s="40" t="inlineStr">
        <is>
          <t>인수 후</t>
        </is>
      </c>
      <c r="D496" s="40" t="inlineStr">
        <is>
          <t>2026-04-20</t>
        </is>
      </c>
      <c r="E496" s="41" t="inlineStr">
        <is>
          <t>기타</t>
        </is>
      </c>
      <c r="F496" s="41" t="inlineStr">
        <is>
          <t>씨제이이엔엠스튜디오스 회사분할 결정: 분할설립회사 (주)만화가족(자본금 50,000,000원, 주요사업 '만화사업, 카툰 및 디지털콘텐츠 개발 및 공급'), 단순·물적분할, 분할기일 2026-06-02. 분할목적 '사업부문 별 전문화를 통해 경영효율성을 제고'.</t>
        </is>
      </c>
      <c r="G496" s="41" t="inlineStr">
        <is>
          <t>DART 기타공시</t>
        </is>
      </c>
      <c r="H496" s="40" t="inlineStr">
        <is>
          <t>2026-04-20</t>
        </is>
      </c>
      <c r="I496" s="40" t="inlineStr">
        <is>
          <t>20260420000459</t>
        </is>
      </c>
      <c r="J496" s="43" t="inlineStr">
        <is>
          <t>https://dart.fss.or.kr/dsaf001/main.do?rcpNo=20260420000459</t>
        </is>
      </c>
      <c r="K496" s="41" t="inlineStr">
        <is>
          <t>post_events_summary</t>
        </is>
      </c>
    </row>
    <row r="497" ht="45" customHeight="1">
      <c r="A497" s="40" t="inlineStr">
        <is>
          <t>C025</t>
        </is>
      </c>
      <c r="B497" s="41" t="inlineStr">
        <is>
          <t>Toons Family Co., Ltd.</t>
        </is>
      </c>
      <c r="C497" s="40" t="inlineStr">
        <is>
          <t>인수 후</t>
        </is>
      </c>
      <c r="D497" s="40" t="inlineStr">
        <is>
          <t>2026-04-22</t>
        </is>
      </c>
      <c r="E497" s="41" t="inlineStr">
        <is>
          <t>기타</t>
        </is>
      </c>
      <c r="F497" s="41" t="inlineStr">
        <is>
          <t>웹툰가이드: 'CJ ENM이 산하 레이블인 만화가족을 물적 분할해 별도 법인으로 독립시키며 웹툰 사업을 본격화한다' / '신설 법인은 ... 김동우 대표가 이끌며'.</t>
        </is>
      </c>
      <c r="G497" s="41" t="inlineStr">
        <is>
          <t>언론 보도</t>
        </is>
      </c>
      <c r="H497" s="40" t="inlineStr">
        <is>
          <t>2026-04-22</t>
        </is>
      </c>
      <c r="I497" s="40" t="n"/>
      <c r="J497" s="43" t="inlineStr">
        <is>
          <t>https://www.webtoonguide.com/ko/board/news-column/25768</t>
        </is>
      </c>
      <c r="K497" s="41" t="inlineStr">
        <is>
          <t>post_events_summary</t>
        </is>
      </c>
    </row>
    <row r="498" ht="45" customHeight="1">
      <c r="A498" s="40" t="inlineStr">
        <is>
          <t>C025</t>
        </is>
      </c>
      <c r="B498" s="41" t="inlineStr">
        <is>
          <t>Toons Family Co., Ltd.</t>
        </is>
      </c>
      <c r="C498" s="40" t="inlineStr">
        <is>
          <t>발표</t>
        </is>
      </c>
      <c r="D498" s="40" t="inlineStr">
        <is>
          <t>2022-10-26</t>
        </is>
      </c>
      <c r="E498" s="41" t="inlineStr">
        <is>
          <t>기타</t>
        </is>
      </c>
      <c r="F498" s="41" t="inlineStr">
        <is>
          <t>비즈워치: '작년말에는 박찬욱 감독의 모호필름을 비롯해 엠메이커스, 밀리언볼트, 만화가족, 용필름 등의 지분을 사들였다' / '웹툰 제작사인 만화가족의 김동우 대표가 186억원을 현금화했다'.</t>
        </is>
      </c>
      <c r="G498" s="41" t="inlineStr">
        <is>
          <t>언론 보도</t>
        </is>
      </c>
      <c r="H498" s="40" t="inlineStr">
        <is>
          <t>2022-10-26</t>
        </is>
      </c>
      <c r="I498" s="40" t="n"/>
      <c r="J498" s="43" t="inlineStr">
        <is>
          <t>https://news.bizwatch.co.kr/article/mobile/2022/10/26/0022</t>
        </is>
      </c>
      <c r="K498" s="41" t="inlineStr">
        <is>
          <t>notes,pre_events_summary,earnings_call_note</t>
        </is>
      </c>
    </row>
    <row r="499" ht="45" customHeight="1">
      <c r="A499" s="40" t="inlineStr">
        <is>
          <t>C025</t>
        </is>
      </c>
      <c r="B499" s="41" t="inlineStr">
        <is>
          <t>Toons Family Co., Ltd.</t>
        </is>
      </c>
      <c r="C499" s="40" t="inlineStr">
        <is>
          <t>발표</t>
        </is>
      </c>
      <c r="D499" s="40" t="inlineStr">
        <is>
          <t>2022-10-24</t>
        </is>
      </c>
      <c r="E499" s="41" t="inlineStr">
        <is>
          <t>기타</t>
        </is>
      </c>
      <c r="F499" s="41" t="inlineStr">
        <is>
          <t>CJ ENM(035760.KQ) 2022-10-24 종가 80,400원.</t>
        </is>
      </c>
      <c r="G499" s="41" t="inlineStr">
        <is>
          <t>기타</t>
        </is>
      </c>
      <c r="H499" s="40" t="inlineStr">
        <is>
          <t>2022-10-24</t>
        </is>
      </c>
      <c r="I499" s="40" t="n"/>
      <c r="J499" s="43" t="inlineStr">
        <is>
          <t>https://query1.finance.yahoo.com/v8/finance/chart/035760.KQ?period1=1666310400&amp;period2=1666828800&amp;interval=1d</t>
        </is>
      </c>
      <c r="K499" s="41" t="inlineStr">
        <is>
          <t>acq_mktcap</t>
        </is>
      </c>
    </row>
    <row r="500" ht="45" customHeight="1">
      <c r="A500" s="40" t="inlineStr">
        <is>
          <t>C025</t>
        </is>
      </c>
      <c r="B500" s="41" t="inlineStr">
        <is>
          <t>Toons Family Co., Ltd.</t>
        </is>
      </c>
      <c r="C500" s="40" t="inlineStr">
        <is>
          <t>발표</t>
        </is>
      </c>
      <c r="D500" s="40" t="inlineStr">
        <is>
          <t>2022-10-24</t>
        </is>
      </c>
      <c r="E500" s="41" t="inlineStr">
        <is>
          <t>기타</t>
        </is>
      </c>
      <c r="F500" s="41" t="inlineStr">
        <is>
          <t>USD/KRW(KRW=X) 2022-10-24 1,443.96, 2022-10-25 1,426.93.</t>
        </is>
      </c>
      <c r="G500" s="41" t="inlineStr">
        <is>
          <t>기타</t>
        </is>
      </c>
      <c r="H500" s="40" t="inlineStr">
        <is>
          <t>2022-10-25</t>
        </is>
      </c>
      <c r="I500" s="40" t="n"/>
      <c r="J500" s="43" t="inlineStr">
        <is>
          <t>https://query1.finance.yahoo.com/v8/finance/chart/KRW=X?period1=1666310400&amp;period2=1666828800&amp;interval=1d</t>
        </is>
      </c>
      <c r="K500" s="41" t="inlineStr">
        <is>
          <t>value_chk_usdmm</t>
        </is>
      </c>
    </row>
    <row r="501" ht="45" customHeight="1">
      <c r="A501" s="40" t="inlineStr">
        <is>
          <t>C026</t>
        </is>
      </c>
      <c r="B501" s="41" t="inlineStr">
        <is>
          <t>Yongfilm Inc.</t>
        </is>
      </c>
      <c r="C501" s="40" t="inlineStr">
        <is>
          <t>발표</t>
        </is>
      </c>
      <c r="D501" s="40" t="inlineStr">
        <is>
          <t>2022-10-24</t>
        </is>
      </c>
      <c r="E501" s="41" t="inlineStr">
        <is>
          <t>발표</t>
        </is>
      </c>
      <c r="F501" s="41" t="inlineStr">
        <is>
          <t>거래상대방 임승용, 취득주식 5,000주, 취득금액 15,886백만원, 단가 3,177,100원, 취득 후 12,590주 100%. 취득목적 '자회사 지분 추가 취득을 통한 제작 역량 강화'</t>
        </is>
      </c>
      <c r="G501" s="41" t="inlineStr">
        <is>
          <t>DART 기타공시</t>
        </is>
      </c>
      <c r="H501" s="40" t="inlineStr">
        <is>
          <t>2022-10-25</t>
        </is>
      </c>
      <c r="I501" s="40" t="inlineStr">
        <is>
          <t>20221025000373</t>
        </is>
      </c>
      <c r="J501" s="43" t="inlineStr">
        <is>
          <t>https://dart.fss.or.kr/dsaf001/main.do?rcpNo=20221025000373</t>
        </is>
      </c>
      <c r="K501" s="41" t="inlineStr">
        <is>
          <t>value_chk_local,announce_date_chk,purpose_quote,acquirer_entity</t>
        </is>
      </c>
    </row>
    <row r="502" ht="45" customHeight="1">
      <c r="A502" s="40" t="inlineStr">
        <is>
          <t>C026</t>
        </is>
      </c>
      <c r="B502" s="41" t="inlineStr">
        <is>
          <t>Yongfilm Inc.</t>
        </is>
      </c>
      <c r="C502" s="40" t="inlineStr">
        <is>
          <t>발표</t>
        </is>
      </c>
      <c r="D502" s="40" t="inlineStr">
        <is>
          <t>2022-10-24</t>
        </is>
      </c>
      <c r="E502" s="41" t="inlineStr">
        <is>
          <t>완료</t>
        </is>
      </c>
      <c r="F502" s="41" t="inlineStr">
        <is>
          <t>CJ ENM 6,754주(53.65%) → 12,590주(100%), 증 5,836주 18,541,556천원; 임승용 -5,000주(39.71%) 15,885,500천원; 기타 -836주(6.64%) 2,656,056천원</t>
        </is>
      </c>
      <c r="G502" s="41" t="inlineStr">
        <is>
          <t>DART 기타공시</t>
        </is>
      </c>
      <c r="H502" s="40" t="inlineStr">
        <is>
          <t>2022-10-25</t>
        </is>
      </c>
      <c r="I502" s="40" t="inlineStr">
        <is>
          <t>20221025000441</t>
        </is>
      </c>
      <c r="J502" s="43" t="inlineStr">
        <is>
          <t>https://dart.fss.or.kr/dsaf001/main.do?rcpNo=20221025000441</t>
        </is>
      </c>
      <c r="K502" s="41" t="inlineStr">
        <is>
          <t>status_chk,value_chk_local,chk_note</t>
        </is>
      </c>
    </row>
    <row r="503" ht="45" customHeight="1">
      <c r="A503" s="40" t="inlineStr">
        <is>
          <t>C026</t>
        </is>
      </c>
      <c r="B503" s="41" t="inlineStr">
        <is>
          <t>Yongfilm Inc.</t>
        </is>
      </c>
      <c r="C503" s="40" t="inlineStr">
        <is>
          <t>인수 후</t>
        </is>
      </c>
      <c r="D503" s="40" t="inlineStr">
        <is>
          <t>2022-10-25</t>
        </is>
      </c>
      <c r="E503" s="41" t="inlineStr">
        <is>
          <t>합병</t>
        </is>
      </c>
      <c r="F503" s="41" t="inlineStr">
        <is>
          <t>씨제이이엔엠스튜디오스가 용필름 등 8개사 흡수합병, 합병비율 1:0, 합병기일 2022-12-13 예정. 용필름 2021: 자산 10,474, 부채 6,727, 매출 5,821, 순이익 -352(백만원)</t>
        </is>
      </c>
      <c r="G503" s="41" t="inlineStr">
        <is>
          <t>DART 기타공시</t>
        </is>
      </c>
      <c r="H503" s="40" t="inlineStr">
        <is>
          <t>2022-10-25</t>
        </is>
      </c>
      <c r="I503" s="40" t="inlineStr">
        <is>
          <t>20221025000396</t>
        </is>
      </c>
      <c r="J503" s="43" t="inlineStr">
        <is>
          <t>https://dart.fss.or.kr/dsaf001/main.do?rcpNo=20221025000396</t>
        </is>
      </c>
      <c r="K503" s="41" t="inlineStr">
        <is>
          <t>post_events_summary,purpose_quote,target_rev_pre</t>
        </is>
      </c>
    </row>
    <row r="504" ht="45" customHeight="1">
      <c r="A504" s="40" t="inlineStr">
        <is>
          <t>C026</t>
        </is>
      </c>
      <c r="B504" s="41" t="inlineStr">
        <is>
          <t>Yongfilm Inc.</t>
        </is>
      </c>
      <c r="C504" s="40" t="inlineStr">
        <is>
          <t>인수 전</t>
        </is>
      </c>
      <c r="D504" s="40" t="inlineStr">
        <is>
          <t>2022-02-01</t>
        </is>
      </c>
      <c r="E504" s="41" t="inlineStr">
        <is>
          <t>실적</t>
        </is>
      </c>
      <c r="F504" s="41" t="inlineStr">
        <is>
          <t>용필름 설립 2020.03.13, 계열편입 2022.02.01(편입-지분취득). 2021 매출 5,821, 영업이익 -307, 당기순이익 -352(백만원)</t>
        </is>
      </c>
      <c r="G504" s="41" t="inlineStr">
        <is>
          <t>DART 기타공시</t>
        </is>
      </c>
      <c r="H504" s="40" t="inlineStr">
        <is>
          <t>2022-05-31</t>
        </is>
      </c>
      <c r="I504" s="40" t="inlineStr">
        <is>
          <t>20220531000913</t>
        </is>
      </c>
      <c r="J504" s="43" t="inlineStr">
        <is>
          <t>https://dart.fss.or.kr/dsaf001/main.do?rcpNo=20220531000913</t>
        </is>
      </c>
      <c r="K504" s="41" t="inlineStr">
        <is>
          <t>pre_events_summary,target_rev_pre,target_op_pre</t>
        </is>
      </c>
    </row>
    <row r="505" ht="45" customHeight="1">
      <c r="A505" s="40" t="inlineStr">
        <is>
          <t>C026</t>
        </is>
      </c>
      <c r="B505" s="41" t="inlineStr">
        <is>
          <t>Yongfilm Inc.</t>
        </is>
      </c>
      <c r="C505" s="40" t="inlineStr">
        <is>
          <t>인수 전</t>
        </is>
      </c>
      <c r="D505" s="40" t="inlineStr">
        <is>
          <t>2021-12</t>
        </is>
      </c>
      <c r="E505" s="41" t="inlineStr">
        <is>
          <t>지분취득</t>
        </is>
      </c>
      <c r="F505" s="41" t="inlineStr">
        <is>
          <t>연결주석 39 사업결합: 용필름 이전대가 15,021,409천원, 영업권 13,010,974천원, 지분율 53.65%(*11 잔여지분 매도청구권 보유). 연결 총자산 7,940,625백만원, 자본총계 4,203,306백만원, 발행주식 21,929,154주</t>
        </is>
      </c>
      <c r="G505" s="41" t="inlineStr">
        <is>
          <t>DART 사업보고서</t>
        </is>
      </c>
      <c r="H505" s="40" t="inlineStr">
        <is>
          <t>2022-03-21</t>
        </is>
      </c>
      <c r="I505" s="40" t="inlineStr">
        <is>
          <t>20220321001256</t>
        </is>
      </c>
      <c r="J505" s="43" t="inlineStr">
        <is>
          <t>https://dart.fss.or.kr/dsaf001/main.do?rcpNo=20220321001256</t>
        </is>
      </c>
      <c r="K505" s="41" t="inlineStr">
        <is>
          <t>pre_incorp_chk,pre_events_summary,acq_total_assets,deal_to_assets_pct,deal_to_equity_pct,acq_mktcap</t>
        </is>
      </c>
    </row>
    <row r="506" ht="45" customHeight="1">
      <c r="A506" s="40" t="inlineStr">
        <is>
          <t>C026</t>
        </is>
      </c>
      <c r="B506" s="41" t="inlineStr">
        <is>
          <t>Yongfilm Inc.</t>
        </is>
      </c>
      <c r="C506" s="40" t="inlineStr">
        <is>
          <t>인수 후</t>
        </is>
      </c>
      <c r="D506" s="40" t="inlineStr">
        <is>
          <t>2022-12</t>
        </is>
      </c>
      <c r="E506" s="41" t="inlineStr">
        <is>
          <t>합병</t>
        </is>
      </c>
      <c r="F506" s="41" t="inlineStr">
        <is>
          <t>'(*12) 연결회사는 당기중 ... (주)용필름 ... 8개 제작사의 잔여지분을 인수 후 씨제이이엔엠스튜디오스(주) 존속회사로 하여 흡수합병'. 2022 영업권 손상 대상에 용필름·스튜디오스 없음</t>
        </is>
      </c>
      <c r="G506" s="41" t="inlineStr">
        <is>
          <t>DART 사업보고서</t>
        </is>
      </c>
      <c r="H506" s="40" t="inlineStr">
        <is>
          <t>2023-03-20</t>
        </is>
      </c>
      <c r="I506" s="40" t="inlineStr">
        <is>
          <t>20230320000724</t>
        </is>
      </c>
      <c r="J506" s="43" t="inlineStr">
        <is>
          <t>https://dart.fss.or.kr/dsaf001/main.do?rcpNo=20230320000724</t>
        </is>
      </c>
      <c r="K506" s="41" t="inlineStr">
        <is>
          <t>status_chk,impairment,post_events_summary</t>
        </is>
      </c>
    </row>
    <row r="507" ht="45" customHeight="1">
      <c r="A507" s="40" t="inlineStr">
        <is>
          <t>C026</t>
        </is>
      </c>
      <c r="B507" s="41" t="inlineStr">
        <is>
          <t>Yongfilm Inc.</t>
        </is>
      </c>
      <c r="C507" s="40" t="inlineStr">
        <is>
          <t>인수 후</t>
        </is>
      </c>
      <c r="D507" s="40" t="inlineStr">
        <is>
          <t>2023-12-31</t>
        </is>
      </c>
      <c r="E507" s="41" t="inlineStr">
        <is>
          <t>실적</t>
        </is>
      </c>
      <c r="F507" s="41" t="inlineStr">
        <is>
          <t>씨제이이엔엠스튜디오스 CGU 영업권 151,281,704천원(2022·2023 말 동일). 스튜디오스 2023 매출 143,370,373천원, 순이익 -9,296,106천원; 2022 매출 29,374,011천원, 순이익 2,185,037천원</t>
        </is>
      </c>
      <c r="G507" s="41" t="inlineStr">
        <is>
          <t>DART 사업보고서</t>
        </is>
      </c>
      <c r="H507" s="40" t="inlineStr">
        <is>
          <t>2024-03-18</t>
        </is>
      </c>
      <c r="I507" s="40" t="inlineStr">
        <is>
          <t>20240318000857</t>
        </is>
      </c>
      <c r="J507" s="43" t="inlineStr">
        <is>
          <t>https://dart.fss.or.kr/dsaf001/main.do?rcpNo=20240318000857</t>
        </is>
      </c>
      <c r="K507" s="41" t="inlineStr">
        <is>
          <t>impairment,target_rev_post,target_op_post</t>
        </is>
      </c>
    </row>
    <row r="508" ht="45" customHeight="1">
      <c r="A508" s="40" t="inlineStr">
        <is>
          <t>C026</t>
        </is>
      </c>
      <c r="B508" s="41" t="inlineStr">
        <is>
          <t>Yongfilm Inc.</t>
        </is>
      </c>
      <c r="C508" s="40" t="inlineStr">
        <is>
          <t>인수 후</t>
        </is>
      </c>
      <c r="D508" s="40" t="inlineStr">
        <is>
          <t>2024-12-31</t>
        </is>
      </c>
      <c r="E508" s="41" t="inlineStr">
        <is>
          <t>실적</t>
        </is>
      </c>
      <c r="F508" s="41" t="inlineStr">
        <is>
          <t>스튜디오스 CGU 영업권 151,281,704천원 유지. 스튜디오스 2024 매출 199,229,119천원, 순이익 7,105,974천원</t>
        </is>
      </c>
      <c r="G508" s="41" t="inlineStr">
        <is>
          <t>DART 사업보고서</t>
        </is>
      </c>
      <c r="H508" s="40" t="inlineStr">
        <is>
          <t>2025-03-19</t>
        </is>
      </c>
      <c r="I508" s="40" t="inlineStr">
        <is>
          <t>20250319000884</t>
        </is>
      </c>
      <c r="J508" s="43" t="inlineStr">
        <is>
          <t>https://dart.fss.or.kr/dsaf001/main.do?rcpNo=20250319000884</t>
        </is>
      </c>
      <c r="K508" s="41" t="inlineStr">
        <is>
          <t>impairment,target_rev_post,target_op_post</t>
        </is>
      </c>
    </row>
    <row r="509" ht="45" customHeight="1">
      <c r="A509" s="40" t="inlineStr">
        <is>
          <t>C026</t>
        </is>
      </c>
      <c r="B509" s="41" t="inlineStr">
        <is>
          <t>Yongfilm Inc.</t>
        </is>
      </c>
      <c r="C509" s="40" t="inlineStr">
        <is>
          <t>인수 후</t>
        </is>
      </c>
      <c r="D509" s="40" t="inlineStr">
        <is>
          <t>2022-10-26</t>
        </is>
      </c>
      <c r="E509" s="41" t="inlineStr">
        <is>
          <t>기타</t>
        </is>
      </c>
      <c r="F509" s="41" t="inlineStr">
        <is>
          <t>비즈워치 'CJ ENM, 8개 제작사 합병에 백억대 부자된 영화감독들': '작년말에는 ... 용필름 등의 지분을 사들였다', 임승용 대표 159억원 현금화</t>
        </is>
      </c>
      <c r="G509" s="41" t="inlineStr">
        <is>
          <t>언론 보도</t>
        </is>
      </c>
      <c r="H509" s="40" t="inlineStr">
        <is>
          <t>2022-10-26</t>
        </is>
      </c>
      <c r="I509" s="40" t="n"/>
      <c r="J509" s="43" t="inlineStr">
        <is>
          <t>https://news.bizwatch.co.kr/article/mobile/2022/10/26/0022</t>
        </is>
      </c>
      <c r="K509" s="41" t="inlineStr">
        <is>
          <t>notes,pre_events_summary</t>
        </is>
      </c>
    </row>
    <row r="510" ht="45" customHeight="1">
      <c r="A510" s="40" t="inlineStr">
        <is>
          <t>C026</t>
        </is>
      </c>
      <c r="B510" s="41" t="inlineStr">
        <is>
          <t>Yongfilm Inc.</t>
        </is>
      </c>
      <c r="C510" s="40" t="inlineStr">
        <is>
          <t>발표</t>
        </is>
      </c>
      <c r="D510" s="40" t="inlineStr">
        <is>
          <t>2022-10-24</t>
        </is>
      </c>
      <c r="E510" s="41" t="inlineStr">
        <is>
          <t>기타</t>
        </is>
      </c>
      <c r="F510" s="41" t="inlineStr">
        <is>
          <t>035760.KQ 2022-10-24 종가 80,400원, 10-25 종가 76,700원</t>
        </is>
      </c>
      <c r="G510" s="41" t="inlineStr">
        <is>
          <t>기타</t>
        </is>
      </c>
      <c r="H510" s="40" t="inlineStr">
        <is>
          <t>2022-10-24</t>
        </is>
      </c>
      <c r="I510" s="40" t="n"/>
      <c r="J510" s="43" t="inlineStr">
        <is>
          <t>https://query1.finance.yahoo.com/v8/finance/chart/035760.KQ</t>
        </is>
      </c>
      <c r="K510" s="41" t="inlineStr">
        <is>
          <t>acq_mktcap</t>
        </is>
      </c>
    </row>
    <row r="511" ht="45" customHeight="1">
      <c r="A511" s="40" t="inlineStr">
        <is>
          <t>C027</t>
        </is>
      </c>
      <c r="B511" s="41" t="inlineStr">
        <is>
          <t>Business unit of CJ E&amp;M Corporation</t>
        </is>
      </c>
      <c r="C511" s="40" t="inlineStr">
        <is>
          <t>발표</t>
        </is>
      </c>
      <c r="D511" s="40" t="inlineStr">
        <is>
          <t>2022-12-21</t>
        </is>
      </c>
      <c r="E511" s="41" t="inlineStr">
        <is>
          <t>발표</t>
        </is>
      </c>
      <c r="F511" s="41" t="inlineStr">
        <is>
          <t>CJ ENM 특수관계인에대한영업양도: 영업양수자 (주)브랜드웍스코리아(계열회사), 양도일자 2023.01.02, 양도목적물 "리빙, 남성패션 관련 자산, 인력조직 등", 양도가액 14,578백만원(감정평가액 근거, 부가세 별도), 양도 목적 "브랜드 사업 경쟁력 강화 및 사업 역량 집중".</t>
        </is>
      </c>
      <c r="G511" s="41" t="inlineStr">
        <is>
          <t>DART 기타공시</t>
        </is>
      </c>
      <c r="H511" s="40" t="inlineStr">
        <is>
          <t>2022-12-21</t>
        </is>
      </c>
      <c r="I511" s="40" t="inlineStr">
        <is>
          <t>20221221000396</t>
        </is>
      </c>
      <c r="J511" s="43" t="inlineStr">
        <is>
          <t>https://dart.fss.or.kr/dsaf001/main.do?rcpNo=20221221000396</t>
        </is>
      </c>
      <c r="K511" s="41" t="inlineStr">
        <is>
          <t>value_chk_local,purpose_quote,announce_date_chk,status_chk</t>
        </is>
      </c>
    </row>
    <row r="512" ht="45" customHeight="1">
      <c r="A512" s="40" t="inlineStr">
        <is>
          <t>C027</t>
        </is>
      </c>
      <c r="B512" s="41" t="inlineStr">
        <is>
          <t>Business unit of CJ E&amp;M Corporation</t>
        </is>
      </c>
      <c r="C512" s="40" t="inlineStr">
        <is>
          <t>발표</t>
        </is>
      </c>
      <c r="D512" s="40" t="inlineStr">
        <is>
          <t>2022-12-21</t>
        </is>
      </c>
      <c r="E512" s="41" t="inlineStr">
        <is>
          <t>발표</t>
        </is>
      </c>
      <c r="F512" s="41" t="inlineStr">
        <is>
          <t>브랜드웍스코리아 특수관계인으로부터영업양수: 영업양도자 주식회사 씨제이이엔엠, 양수일자 2023-01-02, 양수가액 14,578백만원, 양수 목적 "브랜드 사업 경쟁력 강화 및 사업 역량 집중".</t>
        </is>
      </c>
      <c r="G512" s="41" t="inlineStr">
        <is>
          <t>DART 기타공시</t>
        </is>
      </c>
      <c r="H512" s="40" t="inlineStr">
        <is>
          <t>2022-12-21</t>
        </is>
      </c>
      <c r="I512" s="40" t="inlineStr">
        <is>
          <t>20221221000467</t>
        </is>
      </c>
      <c r="J512" s="43" t="inlineStr">
        <is>
          <t>https://dart.fss.or.kr/dsaf001/main.do?rcpNo=20221221000467</t>
        </is>
      </c>
      <c r="K512" s="41" t="inlineStr">
        <is>
          <t>value_chk_local,purpose_quote,acquirer_entity</t>
        </is>
      </c>
    </row>
    <row r="513" ht="45" customHeight="1">
      <c r="A513" s="40" t="inlineStr">
        <is>
          <t>C027</t>
        </is>
      </c>
      <c r="B513" s="41" t="inlineStr">
        <is>
          <t>Business unit of CJ E&amp;M Corporation</t>
        </is>
      </c>
      <c r="C513" s="40" t="inlineStr">
        <is>
          <t>발표</t>
        </is>
      </c>
      <c r="D513" s="40" t="inlineStr">
        <is>
          <t>2022-12-21</t>
        </is>
      </c>
      <c r="E513" s="41" t="inlineStr">
        <is>
          <t>기타</t>
        </is>
      </c>
      <c r="F513" s="41" t="inlineStr">
        <is>
          <t>브랜드웍스코리아 유상증자결정: 보통주 2,060,039주, 발행가 11,931원, 운영자금 24,578,325,309원, 주주배정, 납입일 2023.02.07, 증자 전 발행주식 504,348주. CJ ENM 특수관계인에대한출자(20221221000398, 출자금액 24,578백만원)도 같은 날 공시.</t>
        </is>
      </c>
      <c r="G513" s="41" t="inlineStr">
        <is>
          <t>DART 기타공시</t>
        </is>
      </c>
      <c r="H513" s="40" t="inlineStr">
        <is>
          <t>2022-12-21</t>
        </is>
      </c>
      <c r="I513" s="40" t="inlineStr">
        <is>
          <t>20221221000459</t>
        </is>
      </c>
      <c r="J513" s="43" t="inlineStr">
        <is>
          <t>https://dart.fss.or.kr/dsaf001/main.do?rcpNo=20221221000459</t>
        </is>
      </c>
      <c r="K513" s="41" t="inlineStr">
        <is>
          <t>notes,post_events_summary</t>
        </is>
      </c>
    </row>
    <row r="514" ht="45" customHeight="1">
      <c r="A514" s="40" t="inlineStr">
        <is>
          <t>C027</t>
        </is>
      </c>
      <c r="B514" s="41" t="inlineStr">
        <is>
          <t>Business unit of CJ E&amp;M Corporation</t>
        </is>
      </c>
      <c r="C514" s="40" t="inlineStr">
        <is>
          <t>발표</t>
        </is>
      </c>
      <c r="D514" s="40" t="inlineStr">
        <is>
          <t>2022-12-26</t>
        </is>
      </c>
      <c r="E514" s="41" t="inlineStr">
        <is>
          <t>통합</t>
        </is>
      </c>
      <c r="F514" s="41" t="inlineStr">
        <is>
          <t>CJ뉴스룸: 1월 2일자로 브랜드웍스 코리아 출범, 다니엘 크레뮤·오덴세·82VILLIERS 사업권 일체 이관, 브룩스브라더스는 전년에 아트웍스코리아로 이관, 펀샵·브루클린웍스도 신설 법인으로, 3년 내 연간 취급액 4,000억원 목표.</t>
        </is>
      </c>
      <c r="G514" s="41" t="inlineStr">
        <is>
          <t>회사 보도자료</t>
        </is>
      </c>
      <c r="H514" s="40" t="inlineStr">
        <is>
          <t>2022-12-26</t>
        </is>
      </c>
      <c r="I514" s="40" t="n"/>
      <c r="J514" s="43" t="inlineStr">
        <is>
          <t>https://cjnews.cj.net/cj-enm-%EB%B8%8C%EB%9E%9C%EB%93%9C-%EC%82%AC%EC%97%85-%EC%A0%84%EB%AC%B8-%EC%9E%90%ED%9A%8C%EC%82%AC-%EB%B8%8C%EB%9E%9C%EB%93%9C%EC%9B%8D%EC%8A%A4-%EC%BD%94%EB%A6%AC%EC%95%84/</t>
        </is>
      </c>
      <c r="K514" s="41" t="inlineStr">
        <is>
          <t>purpose_quote,post_events_summary,notes,acquirer_core</t>
        </is>
      </c>
    </row>
    <row r="515" ht="45" customHeight="1">
      <c r="A515" s="40" t="inlineStr">
        <is>
          <t>C027</t>
        </is>
      </c>
      <c r="B515" s="41" t="inlineStr">
        <is>
          <t>Business unit of CJ E&amp;M Corporation</t>
        </is>
      </c>
      <c r="C515" s="40" t="inlineStr">
        <is>
          <t>인수 전</t>
        </is>
      </c>
      <c r="D515" s="40" t="inlineStr">
        <is>
          <t>2022-06-29</t>
        </is>
      </c>
      <c r="E515" s="41" t="inlineStr">
        <is>
          <t>추가취득</t>
        </is>
      </c>
      <c r="F515" s="41" t="inlineStr">
        <is>
          <t>아트웍스코리아 최대주주등의주식보유변동: (주)씨제이이엔엠 보통주 353,148주(70.02%) → 504,348주(100%), 151,200주(29.98%) 취득, 금액 1,803,967천원, 변동일 2022-06-29.</t>
        </is>
      </c>
      <c r="G515" s="41" t="inlineStr">
        <is>
          <t>DART 기타공시</t>
        </is>
      </c>
      <c r="H515" s="40" t="inlineStr">
        <is>
          <t>2022-07-01</t>
        </is>
      </c>
      <c r="I515" s="40" t="inlineStr">
        <is>
          <t>20220701000087</t>
        </is>
      </c>
      <c r="J515" s="43" t="inlineStr">
        <is>
          <t>https://dart.fss.or.kr/dsaf001/main.do?rcpNo=20220701000087</t>
        </is>
      </c>
      <c r="K515" s="41" t="inlineStr">
        <is>
          <t>pre_events_summary,pre_incorp_chk</t>
        </is>
      </c>
    </row>
    <row r="516" ht="45" customHeight="1">
      <c r="A516" s="40" t="inlineStr">
        <is>
          <t>C027</t>
        </is>
      </c>
      <c r="B516" s="41" t="inlineStr">
        <is>
          <t>Business unit of CJ E&amp;M Corporation</t>
        </is>
      </c>
      <c r="C516" s="40" t="inlineStr">
        <is>
          <t>인수 전</t>
        </is>
      </c>
      <c r="D516" s="40" t="inlineStr">
        <is>
          <t>2021-08-02</t>
        </is>
      </c>
      <c r="E516" s="41" t="inlineStr">
        <is>
          <t>지분취득</t>
        </is>
      </c>
      <c r="F516" s="41" t="inlineStr">
        <is>
          <t>아트웍스코리아 특수관계인으로부터자산양수: 거래상대방 (주)씨제이이엔엠, 양수목적물 "신규사업과 관련된 자산", 양수가액 283백만원, 양수 목적 "신규사업 운영".</t>
        </is>
      </c>
      <c r="G516" s="41" t="inlineStr">
        <is>
          <t>DART 기타공시</t>
        </is>
      </c>
      <c r="H516" s="40" t="inlineStr">
        <is>
          <t>2021-08-06</t>
        </is>
      </c>
      <c r="I516" s="40" t="inlineStr">
        <is>
          <t>20210806000300</t>
        </is>
      </c>
      <c r="J516" s="43" t="inlineStr">
        <is>
          <t>https://dart.fss.or.kr/dsaf001/main.do?rcpNo=20210806000300</t>
        </is>
      </c>
      <c r="K516" s="41" t="inlineStr">
        <is>
          <t>pre_events_summary</t>
        </is>
      </c>
    </row>
    <row r="517" ht="45" customHeight="1">
      <c r="A517" s="40" t="inlineStr">
        <is>
          <t>C027</t>
        </is>
      </c>
      <c r="B517" s="41" t="inlineStr">
        <is>
          <t>Business unit of CJ E&amp;M Corporation</t>
        </is>
      </c>
      <c r="C517" s="40" t="inlineStr">
        <is>
          <t>인수 전</t>
        </is>
      </c>
      <c r="D517" s="40" t="inlineStr">
        <is>
          <t>2022-12-31</t>
        </is>
      </c>
      <c r="E517" s="41" t="inlineStr">
        <is>
          <t>실적</t>
        </is>
      </c>
      <c r="F517" s="41" t="inlineStr">
        <is>
          <t>브랜드웍스코리아(구 아트웍스코리아) 2022 감사보고서(별도): 자산총계 2022말 25,033,734,618원·2021말 18,045,542,879원, 자본총계 1,673,348,671원·3,132,516,780원, 매출액 2022 33,559,767,870원·2021 43,660,086,445원, 영업손실 (580,441,497)·(218,610,619). 보고기간 후 사건: "지배회사인 (주)씨제이이엔엠으로부터 리빙부문 등의 브랜드 사업을 양수 하였으며 취득금액은 16,105백만원"</t>
        </is>
      </c>
      <c r="G517" s="41" t="inlineStr">
        <is>
          <t>DART 감사보고서</t>
        </is>
      </c>
      <c r="H517" s="40" t="inlineStr">
        <is>
          <t>2023-03-31</t>
        </is>
      </c>
      <c r="I517" s="40" t="inlineStr">
        <is>
          <t>20230331002494</t>
        </is>
      </c>
      <c r="J517" s="43" t="inlineStr">
        <is>
          <t>https://dart.fss.or.kr/dsaf001/main.do?rcpNo=20230331002494</t>
        </is>
      </c>
      <c r="K517" s="41" t="inlineStr">
        <is>
          <t>acq_total_assets,deal_to_assets_pct,deal_to_equity_pct,target_rev_pre,target_op_pre,status_chk</t>
        </is>
      </c>
    </row>
    <row r="518" ht="45" customHeight="1">
      <c r="A518" s="40" t="inlineStr">
        <is>
          <t>C027</t>
        </is>
      </c>
      <c r="B518" s="41" t="inlineStr">
        <is>
          <t>Business unit of CJ E&amp;M Corporation</t>
        </is>
      </c>
      <c r="C518" s="40" t="inlineStr">
        <is>
          <t>인수 후</t>
        </is>
      </c>
      <c r="D518" s="40" t="inlineStr">
        <is>
          <t>2023-12-31</t>
        </is>
      </c>
      <c r="E518" s="41" t="inlineStr">
        <is>
          <t>실적</t>
        </is>
      </c>
      <c r="F518" s="41" t="inlineStr">
        <is>
          <t>브랜드웍스코리아 2023 감사보고서(별도): 자산총계 71,500,176,980원, 매출액 107,418,212,713원, 영업손실 (4,804,371,406)원, 당기순손실 (6,028,148,291)원. 주석 27 사업결합: 2023-01-02 CJ ENM으로부터 리빙부문 등 브랜드 사업부문 양수, 동일지배 거래로 장부금액 인식, 이전대가 16,105,255천원, 인수 순자산 15,713,530천원. 주요 주주 CJ ENM 100%(4,729,079주). 락포트 사업 양수는 사업결합 주석에 별도 기재 없음.</t>
        </is>
      </c>
      <c r="G518" s="41" t="inlineStr">
        <is>
          <t>DART 감사보고서</t>
        </is>
      </c>
      <c r="H518" s="40" t="inlineStr">
        <is>
          <t>2024-04-02</t>
        </is>
      </c>
      <c r="I518" s="40" t="inlineStr">
        <is>
          <t>20240402002799</t>
        </is>
      </c>
      <c r="J518" s="43" t="inlineStr">
        <is>
          <t>https://dart.fss.or.kr/dsaf001/main.do?rcpNo=20240402002799</t>
        </is>
      </c>
      <c r="K518" s="41" t="inlineStr">
        <is>
          <t>target_rev_post,target_op_post,status_chk,impairment</t>
        </is>
      </c>
    </row>
    <row r="519" ht="45" customHeight="1">
      <c r="A519" s="40" t="inlineStr">
        <is>
          <t>C027</t>
        </is>
      </c>
      <c r="B519" s="41" t="inlineStr">
        <is>
          <t>Business unit of CJ E&amp;M Corporation</t>
        </is>
      </c>
      <c r="C519" s="40" t="inlineStr">
        <is>
          <t>인수 후</t>
        </is>
      </c>
      <c r="D519" s="40" t="inlineStr">
        <is>
          <t>2024-12-31</t>
        </is>
      </c>
      <c r="E519" s="41" t="inlineStr">
        <is>
          <t>실적</t>
        </is>
      </c>
      <c r="F519" s="41" t="inlineStr">
        <is>
          <t>브랜드웍스코리아 2024 감사보고서(별도): 자산총계 71,299,140,466원, 자본총계 33,873,875,291원, 매출액 137,875,056,630원, 영업손실 (7,379,152,869)원, 당기순손실 (11,314,070,856)원.</t>
        </is>
      </c>
      <c r="G519" s="41" t="inlineStr">
        <is>
          <t>DART 감사보고서</t>
        </is>
      </c>
      <c r="H519" s="40" t="inlineStr">
        <is>
          <t>2025-04-03</t>
        </is>
      </c>
      <c r="I519" s="40" t="inlineStr">
        <is>
          <t>20250403001701</t>
        </is>
      </c>
      <c r="J519" s="43" t="inlineStr">
        <is>
          <t>https://dart.fss.or.kr/dsaf001/main.do?rcpNo=20250403001701</t>
        </is>
      </c>
      <c r="K519" s="41" t="inlineStr">
        <is>
          <t>target_rev_post,target_op_post</t>
        </is>
      </c>
    </row>
    <row r="520" ht="45" customHeight="1">
      <c r="A520" s="40" t="inlineStr">
        <is>
          <t>C027</t>
        </is>
      </c>
      <c r="B520" s="41" t="inlineStr">
        <is>
          <t>Business unit of CJ E&amp;M Corporation</t>
        </is>
      </c>
      <c r="C520" s="40" t="inlineStr">
        <is>
          <t>인수 후</t>
        </is>
      </c>
      <c r="D520" s="40" t="inlineStr">
        <is>
          <t>2025-12-31</t>
        </is>
      </c>
      <c r="E520" s="41" t="inlineStr">
        <is>
          <t>실적</t>
        </is>
      </c>
      <c r="F520" s="41" t="inlineStr">
        <is>
          <t>브랜드웍스코리아 2025 감사보고서(별도): 자산총계 64,746,945,687원, 자본총계 30,486,518,035원, 매출액 126,183,450,907원, 영업손실 (1,310,248,395)원, 당기순손실 (3,647,444,429)원.</t>
        </is>
      </c>
      <c r="G520" s="41" t="inlineStr">
        <is>
          <t>DART 감사보고서</t>
        </is>
      </c>
      <c r="H520" s="40" t="inlineStr">
        <is>
          <t>2026-04-02</t>
        </is>
      </c>
      <c r="I520" s="40" t="inlineStr">
        <is>
          <t>20260402002612</t>
        </is>
      </c>
      <c r="J520" s="43" t="inlineStr">
        <is>
          <t>https://dart.fss.or.kr/dsaf001/main.do?rcpNo=20260402002612</t>
        </is>
      </c>
      <c r="K520" s="41" t="inlineStr">
        <is>
          <t>target_rev_post,target_op_post</t>
        </is>
      </c>
    </row>
    <row r="521" ht="45" customHeight="1">
      <c r="A521" s="40" t="inlineStr">
        <is>
          <t>C027</t>
        </is>
      </c>
      <c r="B521" s="41" t="inlineStr">
        <is>
          <t>Business unit of CJ E&amp;M Corporation</t>
        </is>
      </c>
      <c r="C521" s="40" t="inlineStr">
        <is>
          <t>인수 전</t>
        </is>
      </c>
      <c r="D521" s="40" t="inlineStr">
        <is>
          <t>2022-12-31</t>
        </is>
      </c>
      <c r="E521" s="41" t="inlineStr">
        <is>
          <t>실적</t>
        </is>
      </c>
      <c r="F521" s="41" t="inlineStr">
        <is>
          <t>CJ ENM 2022 사업보고서 요약재무정보: 연결 자산총계 제29기(2022) 10,332,247백만원, 제28기(2021) 7,940,625백만원. 발행주식의 총수 21,929,154주. 2022년 매출 4조 7,922억원 = 미디어 2조 6,079억원, 커머스 1조 3,553억원, 영화 3,580억원, 음악 4,710억원.</t>
        </is>
      </c>
      <c r="G521" s="41" t="inlineStr">
        <is>
          <t>DART 사업보고서</t>
        </is>
      </c>
      <c r="H521" s="40" t="inlineStr">
        <is>
          <t>2023-03-20</t>
        </is>
      </c>
      <c r="I521" s="40" t="inlineStr">
        <is>
          <t>20230320000724</t>
        </is>
      </c>
      <c r="J521" s="43" t="inlineStr">
        <is>
          <t>https://dart.fss.or.kr/dsaf001/main.do?rcpNo=20230320000724</t>
        </is>
      </c>
      <c r="K521" s="41" t="inlineStr">
        <is>
          <t>apex_total_assets,acquirer_core,acq_mktcap</t>
        </is>
      </c>
    </row>
    <row r="522" ht="45" customHeight="1">
      <c r="A522" s="40" t="inlineStr">
        <is>
          <t>C027</t>
        </is>
      </c>
      <c r="B522" s="41" t="inlineStr">
        <is>
          <t>Business unit of CJ E&amp;M Corporation</t>
        </is>
      </c>
      <c r="C522" s="40" t="inlineStr">
        <is>
          <t>인수 후</t>
        </is>
      </c>
      <c r="D522" s="40" t="inlineStr">
        <is>
          <t>2023-12-31</t>
        </is>
      </c>
      <c r="E522" s="41" t="inlineStr">
        <is>
          <t>기타</t>
        </is>
      </c>
      <c r="F522" s="41" t="inlineStr">
        <is>
          <t>CJ ENM 2023 사업보고서 별도재무제표 주석: (주)브랜드웍스코리아 지분율 100%, 취득원가 72,515,243천원, 장부금액 56,422,607천원.</t>
        </is>
      </c>
      <c r="G522" s="41" t="inlineStr">
        <is>
          <t>DART 사업보고서</t>
        </is>
      </c>
      <c r="H522" s="40" t="inlineStr">
        <is>
          <t>2024-03-18</t>
        </is>
      </c>
      <c r="I522" s="40" t="inlineStr">
        <is>
          <t>20240318000857</t>
        </is>
      </c>
      <c r="J522" s="43" t="inlineStr">
        <is>
          <t>https://dart.fss.or.kr/dsaf001/main.do?rcpNo=20240318000857</t>
        </is>
      </c>
      <c r="K522" s="41" t="inlineStr">
        <is>
          <t>impairment,post_events_summary</t>
        </is>
      </c>
    </row>
    <row r="523" ht="45" customHeight="1">
      <c r="A523" s="40" t="inlineStr">
        <is>
          <t>C027</t>
        </is>
      </c>
      <c r="B523" s="41" t="inlineStr">
        <is>
          <t>Business unit of CJ E&amp;M Corporation</t>
        </is>
      </c>
      <c r="C523" s="40" t="inlineStr">
        <is>
          <t>인수 후</t>
        </is>
      </c>
      <c r="D523" s="40" t="inlineStr">
        <is>
          <t>2024-12-31</t>
        </is>
      </c>
      <c r="E523" s="41" t="inlineStr">
        <is>
          <t>손상차손</t>
        </is>
      </c>
      <c r="F523" s="41" t="inlineStr">
        <is>
          <t>CJ ENM 2024 사업보고서 별도재무제표 주석: 종속기업 투자주식 손상차손에 "(주)브랜드웍스코리아 187억원" 포함. 장부금액 56,422,607천원 → 37,744,952천원(취득원가 72,515,243천원). 연결 주석 종속기업 요약재무: 2024 매출 137,875,057천원, 순손익 (11,549,389)천원.</t>
        </is>
      </c>
      <c r="G523" s="41" t="inlineStr">
        <is>
          <t>DART 사업보고서</t>
        </is>
      </c>
      <c r="H523" s="40" t="inlineStr">
        <is>
          <t>2025-03-19</t>
        </is>
      </c>
      <c r="I523" s="40" t="inlineStr">
        <is>
          <t>20250319000884</t>
        </is>
      </c>
      <c r="J523" s="43" t="inlineStr">
        <is>
          <t>https://dart.fss.or.kr/dsaf001/main.do?rcpNo=20250319000884</t>
        </is>
      </c>
      <c r="K523" s="41" t="inlineStr">
        <is>
          <t>impairment,post_events_summary</t>
        </is>
      </c>
    </row>
    <row r="524" ht="45" customHeight="1">
      <c r="A524" s="40" t="inlineStr">
        <is>
          <t>C027</t>
        </is>
      </c>
      <c r="B524" s="41" t="inlineStr">
        <is>
          <t>Business unit of CJ E&amp;M Corporation</t>
        </is>
      </c>
      <c r="C524" s="40" t="inlineStr">
        <is>
          <t>인수 후</t>
        </is>
      </c>
      <c r="D524" s="40" t="inlineStr">
        <is>
          <t>2025-12-31</t>
        </is>
      </c>
      <c r="E524" s="41" t="inlineStr">
        <is>
          <t>기타</t>
        </is>
      </c>
      <c r="F524" s="41" t="inlineStr">
        <is>
          <t>CJ ENM 2025 사업보고서 별도재무제표 주석: (주)브랜드웍스코리아 취득원가 72,515,243천원, 장부금액 41,104,855천원(당기말)·37,744,952천원(전기말). 연결 주석 종속기업 요약재무: 2025 매출 126,183,451천원, 순손익 (3,412,127)천원.</t>
        </is>
      </c>
      <c r="G524" s="41" t="inlineStr">
        <is>
          <t>DART 사업보고서</t>
        </is>
      </c>
      <c r="H524" s="40" t="inlineStr">
        <is>
          <t>2026-03-18</t>
        </is>
      </c>
      <c r="I524" s="40" t="inlineStr">
        <is>
          <t>20260318001469</t>
        </is>
      </c>
      <c r="J524" s="43" t="inlineStr">
        <is>
          <t>https://dart.fss.or.kr/dsaf001/main.do?rcpNo=20260318001469</t>
        </is>
      </c>
      <c r="K524" s="41" t="inlineStr">
        <is>
          <t>impairment,post_events_summary</t>
        </is>
      </c>
    </row>
    <row r="525" ht="45" customHeight="1">
      <c r="A525" s="40" t="inlineStr">
        <is>
          <t>C027</t>
        </is>
      </c>
      <c r="B525" s="41" t="inlineStr">
        <is>
          <t>Business unit of CJ E&amp;M Corporation</t>
        </is>
      </c>
      <c r="C525" s="40" t="inlineStr">
        <is>
          <t>인수 후</t>
        </is>
      </c>
      <c r="D525" s="40" t="inlineStr">
        <is>
          <t>2025-01-17</t>
        </is>
      </c>
      <c r="E525" s="41" t="inlineStr">
        <is>
          <t>기타</t>
        </is>
      </c>
      <c r="F525" s="41" t="inlineStr">
        <is>
          <t>IB토마토: 브랜드웍스코리아 매출 2022년 336억원 → 2023년 1,074억원, 영업손실 2021년 2억원 → 2022년 6억원 → 2023년 48억원, 2024년 3분기 누적 매출 977억원. CJ ENM은 2025년 중점 육성 브랜드로 오덴세·브룩스브라더스·락포트를 꼽음. CJ ENM 관계자: "사업 초기인 만큼 투자에 집중해 손실이 발생했지만".</t>
        </is>
      </c>
      <c r="G525" s="41" t="inlineStr">
        <is>
          <t>언론 보도</t>
        </is>
      </c>
      <c r="H525" s="40" t="inlineStr">
        <is>
          <t>2025-01-17</t>
        </is>
      </c>
      <c r="I525" s="40" t="n"/>
      <c r="J525" s="43" t="inlineStr">
        <is>
          <t>https://newstomato.com/ReadNews.aspx?no=1251026</t>
        </is>
      </c>
      <c r="K525" s="41" t="inlineStr">
        <is>
          <t>earnings_call_note,post_events_summary</t>
        </is>
      </c>
    </row>
    <row r="526" ht="45" customHeight="1">
      <c r="A526" s="40" t="inlineStr">
        <is>
          <t>C027</t>
        </is>
      </c>
      <c r="B526" s="41" t="inlineStr">
        <is>
          <t>Business unit of CJ E&amp;M Corporation</t>
        </is>
      </c>
      <c r="C526" s="40" t="inlineStr">
        <is>
          <t>발표</t>
        </is>
      </c>
      <c r="D526" s="40" t="inlineStr">
        <is>
          <t>2022-12-20</t>
        </is>
      </c>
      <c r="E526" s="41" t="inlineStr">
        <is>
          <t>기타</t>
        </is>
      </c>
      <c r="F526" s="41" t="inlineStr">
        <is>
          <t>Yahoo Finance 차트 API 035760.KQ 종가 2022-12-20 94,900원, 2022-12-21 101,900원. KRW=X 2022-12-21 1,283.6원.</t>
        </is>
      </c>
      <c r="G526" s="41" t="inlineStr">
        <is>
          <t>기타</t>
        </is>
      </c>
      <c r="H526" s="40" t="inlineStr">
        <is>
          <t>2026-10-31</t>
        </is>
      </c>
      <c r="I526" s="40" t="n"/>
      <c r="J526" s="43" t="inlineStr">
        <is>
          <t>https://query1.finance.yahoo.com/v8/finance/chart/035760.KQ</t>
        </is>
      </c>
      <c r="K526" s="41" t="inlineStr">
        <is>
          <t>acq_mktcap,value_chk_usdmm</t>
        </is>
      </c>
    </row>
    <row r="527" ht="45" customHeight="1">
      <c r="A527" s="40" t="inlineStr">
        <is>
          <t>C028</t>
        </is>
      </c>
      <c r="B527" s="41" t="inlineStr">
        <is>
          <t>Business of The Rockport Company Korea Co., Ltd.</t>
        </is>
      </c>
      <c r="C527" s="40" t="inlineStr">
        <is>
          <t>발표</t>
        </is>
      </c>
      <c r="D527" s="40" t="inlineStr">
        <is>
          <t>2023-11-01</t>
        </is>
      </c>
      <c r="E527" s="41" t="inlineStr">
        <is>
          <t>발표</t>
        </is>
      </c>
      <c r="F527" s="41" t="inlineStr">
        <is>
          <t>브랜드웍스코리아 영업양수결정: "더락포트컴퍼니코리아 유한회사의 브랜드 사업(신발 등의 잡화) 사업 양수", 양수 내용 재고자산 및 유무형자산 일부, 양수가액 5,726,207,080원, 양수목적 "브랜드 포트폴리오 추가를 통한 당사 미래 기업 가치 제고", 양수예정일 2023.12.01, 이사회 2023.10.26, 양도법인 재무 자산 28,751백만원(당사대비 114.85%)·매출 58,091백만원(173.10%)·부채 12,680백만원.</t>
        </is>
      </c>
      <c r="G527" s="41" t="inlineStr">
        <is>
          <t>DART 기타공시</t>
        </is>
      </c>
      <c r="H527" s="40" t="inlineStr">
        <is>
          <t>2023-11-01</t>
        </is>
      </c>
      <c r="I527" s="40" t="inlineStr">
        <is>
          <t>20231101000256</t>
        </is>
      </c>
      <c r="J527" s="43" t="inlineStr">
        <is>
          <t>https://dart.fss.or.kr/dsaf001/main.do?rcpNo=20231101000256</t>
        </is>
      </c>
      <c r="K527" s="41" t="inlineStr">
        <is>
          <t>value_chk_local,purpose_quote,announce_date_chk,notes,deal_to_assets_pct,acq_total_assets</t>
        </is>
      </c>
    </row>
    <row r="528" ht="45" customHeight="1">
      <c r="A528" s="40" t="inlineStr">
        <is>
          <t>C028</t>
        </is>
      </c>
      <c r="B528" s="41" t="inlineStr">
        <is>
          <t>Business of The Rockport Company Korea Co., Ltd.</t>
        </is>
      </c>
      <c r="C528" s="40" t="inlineStr">
        <is>
          <t>인수 후</t>
        </is>
      </c>
      <c r="D528" s="40" t="inlineStr">
        <is>
          <t>2023-12-05</t>
        </is>
      </c>
      <c r="E528" s="41" t="inlineStr">
        <is>
          <t>완료</t>
        </is>
      </c>
      <c r="F528" s="41" t="inlineStr">
        <is>
          <t>CJ뉴스룸: 브랜드웍스 코리아가 락포트 국내 사업 운영권을 획득, "이달부터 락포트 운영을 시작", 백화점·프리미엄 아울렛 등 110개 점포, 오프라인 밸류체인 역량 고도화가 목표.</t>
        </is>
      </c>
      <c r="G528" s="41" t="inlineStr">
        <is>
          <t>회사 보도자료</t>
        </is>
      </c>
      <c r="H528" s="40" t="inlineStr">
        <is>
          <t>2023-12-05</t>
        </is>
      </c>
      <c r="I528" s="40" t="n"/>
      <c r="J528" s="43" t="inlineStr">
        <is>
          <t>https://cjnews.cj.net/cj-enm-%EB%B8%8C%EB%9E%9C%EB%93%9C%EC%9B%8D%EC%8A%A4-%EC%BD%94%EB%A6%AC%EC%95%84%E7%BE%8E-%EC%BB%B4%ED%8F%AC%ED%8A%B8%ED%99%94-%EB%9D%BD%ED%8F%AC%ED%8A%B8-%EC%A0%84%EA%B0%9C-%EB%B8%8C</t>
        </is>
      </c>
      <c r="K528" s="41" t="inlineStr">
        <is>
          <t>status_chk,purpose_quote,post_events_summary</t>
        </is>
      </c>
    </row>
    <row r="529" ht="45" customHeight="1">
      <c r="A529" s="40" t="inlineStr">
        <is>
          <t>C028</t>
        </is>
      </c>
      <c r="B529" s="41" t="inlineStr">
        <is>
          <t>Business of The Rockport Company Korea Co., Ltd.</t>
        </is>
      </c>
      <c r="C529" s="40" t="inlineStr">
        <is>
          <t>인수 후</t>
        </is>
      </c>
      <c r="D529" s="40" t="inlineStr">
        <is>
          <t>2023-11-23</t>
        </is>
      </c>
      <c r="E529" s="41" t="inlineStr">
        <is>
          <t>기타</t>
        </is>
      </c>
      <c r="F529" s="41" t="inlineStr">
        <is>
          <t>브랜드웍스코리아 유상증자결정: 보통주 2,036,711주, 발행가 11,931원, 운영자금 24,299,998,941원, 납입일 2023.11.27.</t>
        </is>
      </c>
      <c r="G529" s="41" t="inlineStr">
        <is>
          <t>DART 기타공시</t>
        </is>
      </c>
      <c r="H529" s="40" t="inlineStr">
        <is>
          <t>2023-11-23</t>
        </is>
      </c>
      <c r="I529" s="40" t="inlineStr">
        <is>
          <t>20231123000328</t>
        </is>
      </c>
      <c r="J529" s="43" t="inlineStr">
        <is>
          <t>https://dart.fss.or.kr/dsaf001/main.do?rcpNo=20231123000328</t>
        </is>
      </c>
      <c r="K529" s="41" t="inlineStr">
        <is>
          <t>post_events_summary,notes</t>
        </is>
      </c>
    </row>
    <row r="530" ht="45" customHeight="1">
      <c r="A530" s="40" t="inlineStr">
        <is>
          <t>C028</t>
        </is>
      </c>
      <c r="B530" s="41" t="inlineStr">
        <is>
          <t>Business of The Rockport Company Korea Co., Ltd.</t>
        </is>
      </c>
      <c r="C530" s="40" t="inlineStr">
        <is>
          <t>인수 전</t>
        </is>
      </c>
      <c r="D530" s="40" t="inlineStr">
        <is>
          <t>2022-12-31</t>
        </is>
      </c>
      <c r="E530" s="41" t="inlineStr">
        <is>
          <t>실적</t>
        </is>
      </c>
      <c r="F530" s="41" t="inlineStr">
        <is>
          <t>더락포트컴퍼니코리아 유한회사 2022 감사보고서: 자산총계 28,751,403,815원, 자본총계 16,071,884,106원, 매출액 58,090,534,405원(전기 50,879,783,144원), 영업이익 2,477,272,232원(전기 1,669,079,821원), 당기순이익 1,272,858,388원. 2016-05-10 설립, Rockport UK Holdings Ltd.의 100% 지분 투자.</t>
        </is>
      </c>
      <c r="G530" s="41" t="inlineStr">
        <is>
          <t>DART 감사보고서</t>
        </is>
      </c>
      <c r="H530" s="40" t="inlineStr">
        <is>
          <t>2023-04-07</t>
        </is>
      </c>
      <c r="I530" s="40" t="inlineStr">
        <is>
          <t>20230407002154</t>
        </is>
      </c>
      <c r="J530" s="43" t="inlineStr">
        <is>
          <t>https://dart.fss.or.kr/dsaf001/main.do?rcpNo=20230407002154</t>
        </is>
      </c>
      <c r="K530" s="41" t="inlineStr">
        <is>
          <t>target_rev_pre,target_op_pre,pre_events_summary</t>
        </is>
      </c>
    </row>
    <row r="531" ht="45" customHeight="1">
      <c r="A531" s="40" t="inlineStr">
        <is>
          <t>C028</t>
        </is>
      </c>
      <c r="B531" s="41" t="inlineStr">
        <is>
          <t>Business of The Rockport Company Korea Co., Ltd.</t>
        </is>
      </c>
      <c r="C531" s="40" t="inlineStr">
        <is>
          <t>인수 전</t>
        </is>
      </c>
      <c r="D531" s="40" t="inlineStr">
        <is>
          <t>2021-12-31</t>
        </is>
      </c>
      <c r="E531" s="41" t="inlineStr">
        <is>
          <t>실적</t>
        </is>
      </c>
      <c r="F531" s="41" t="inlineStr">
        <is>
          <t>더락포트컴퍼니코리아 유한회사 2021 감사보고서: 매출액 50,879,783,144원(전기 2020 44,562,919,866원), 자산총계 28,824,811,438원.</t>
        </is>
      </c>
      <c r="G531" s="41" t="inlineStr">
        <is>
          <t>DART 감사보고서</t>
        </is>
      </c>
      <c r="H531" s="40" t="inlineStr">
        <is>
          <t>2022-04-12</t>
        </is>
      </c>
      <c r="I531" s="40" t="inlineStr">
        <is>
          <t>20220412000144</t>
        </is>
      </c>
      <c r="J531" s="43" t="inlineStr">
        <is>
          <t>https://dart.fss.or.kr/dsaf001/main.do?rcpNo=20220412000144</t>
        </is>
      </c>
      <c r="K531" s="41" t="inlineStr">
        <is>
          <t>pre_events_summary</t>
        </is>
      </c>
    </row>
    <row r="532" ht="45" customHeight="1">
      <c r="A532" s="40" t="inlineStr">
        <is>
          <t>C028</t>
        </is>
      </c>
      <c r="B532" s="41" t="inlineStr">
        <is>
          <t>Business of The Rockport Company Korea Co., Ltd.</t>
        </is>
      </c>
      <c r="C532" s="40" t="inlineStr">
        <is>
          <t>인수 전</t>
        </is>
      </c>
      <c r="D532" s="40" t="inlineStr">
        <is>
          <t>2022-12-31</t>
        </is>
      </c>
      <c r="E532" s="41" t="inlineStr">
        <is>
          <t>실적</t>
        </is>
      </c>
      <c r="F532" s="41" t="inlineStr">
        <is>
          <t>브랜드웍스코리아(구 아트웍스코리아) 2022 감사보고서(별도): 자산총계 2022말 25,033,734,618원·2021말 18,045,542,879원, 자본총계 1,673,348,671원·3,132,516,780원, 매출액 2022 33,559,767,870원·2021 43,660,086,445원, 영업손실 (580,441,497)·(218,610,619). 보고기간 후 사건: "지배회사인 (주)씨제이이엔엠으로부터 리빙부문 등의 브랜드 사업을 양수 하였으며 취득금액은 16,105백만원"</t>
        </is>
      </c>
      <c r="G532" s="41" t="inlineStr">
        <is>
          <t>DART 감사보고서</t>
        </is>
      </c>
      <c r="H532" s="40" t="inlineStr">
        <is>
          <t>2023-03-31</t>
        </is>
      </c>
      <c r="I532" s="40" t="inlineStr">
        <is>
          <t>20230331002494</t>
        </is>
      </c>
      <c r="J532" s="43" t="inlineStr">
        <is>
          <t>https://dart.fss.or.kr/dsaf001/main.do?rcpNo=20230331002494</t>
        </is>
      </c>
      <c r="K532" s="41" t="inlineStr">
        <is>
          <t>acq_total_assets,deal_to_assets_pct,deal_to_equity_pct,target_rev_pre,target_op_pre,status_chk</t>
        </is>
      </c>
    </row>
    <row r="533" ht="45" customHeight="1">
      <c r="A533" s="40" t="inlineStr">
        <is>
          <t>C028</t>
        </is>
      </c>
      <c r="B533" s="41" t="inlineStr">
        <is>
          <t>Business of The Rockport Company Korea Co., Ltd.</t>
        </is>
      </c>
      <c r="C533" s="40" t="inlineStr">
        <is>
          <t>인수 후</t>
        </is>
      </c>
      <c r="D533" s="40" t="inlineStr">
        <is>
          <t>2023-12-31</t>
        </is>
      </c>
      <c r="E533" s="41" t="inlineStr">
        <is>
          <t>실적</t>
        </is>
      </c>
      <c r="F533" s="41" t="inlineStr">
        <is>
          <t>브랜드웍스코리아 2023 감사보고서(별도): 자산총계 71,500,176,980원, 매출액 107,418,212,713원, 영업손실 (4,804,371,406)원, 당기순손실 (6,028,148,291)원. 주석 27 사업결합: 2023-01-02 CJ ENM으로부터 리빙부문 등 브랜드 사업부문 양수, 동일지배 거래로 장부금액 인식, 이전대가 16,105,255천원, 인수 순자산 15,713,530천원. 주요 주주 CJ ENM 100%(4,729,079주). 락포트 사업 양수는 사업결합 주석에 별도 기재 없음.</t>
        </is>
      </c>
      <c r="G533" s="41" t="inlineStr">
        <is>
          <t>DART 감사보고서</t>
        </is>
      </c>
      <c r="H533" s="40" t="inlineStr">
        <is>
          <t>2024-04-02</t>
        </is>
      </c>
      <c r="I533" s="40" t="inlineStr">
        <is>
          <t>20240402002799</t>
        </is>
      </c>
      <c r="J533" s="43" t="inlineStr">
        <is>
          <t>https://dart.fss.or.kr/dsaf001/main.do?rcpNo=20240402002799</t>
        </is>
      </c>
      <c r="K533" s="41" t="inlineStr">
        <is>
          <t>target_rev_post,target_op_post,status_chk,impairment</t>
        </is>
      </c>
    </row>
    <row r="534" ht="45" customHeight="1">
      <c r="A534" s="40" t="inlineStr">
        <is>
          <t>C028</t>
        </is>
      </c>
      <c r="B534" s="41" t="inlineStr">
        <is>
          <t>Business of The Rockport Company Korea Co., Ltd.</t>
        </is>
      </c>
      <c r="C534" s="40" t="inlineStr">
        <is>
          <t>인수 후</t>
        </is>
      </c>
      <c r="D534" s="40" t="inlineStr">
        <is>
          <t>2024-12-31</t>
        </is>
      </c>
      <c r="E534" s="41" t="inlineStr">
        <is>
          <t>실적</t>
        </is>
      </c>
      <c r="F534" s="41" t="inlineStr">
        <is>
          <t>브랜드웍스코리아 2024 감사보고서(별도): 자산총계 71,299,140,466원, 자본총계 33,873,875,291원, 매출액 137,875,056,630원, 영업손실 (7,379,152,869)원, 당기순손실 (11,314,070,856)원.</t>
        </is>
      </c>
      <c r="G534" s="41" t="inlineStr">
        <is>
          <t>DART 감사보고서</t>
        </is>
      </c>
      <c r="H534" s="40" t="inlineStr">
        <is>
          <t>2025-04-03</t>
        </is>
      </c>
      <c r="I534" s="40" t="inlineStr">
        <is>
          <t>20250403001701</t>
        </is>
      </c>
      <c r="J534" s="43" t="inlineStr">
        <is>
          <t>https://dart.fss.or.kr/dsaf001/main.do?rcpNo=20250403001701</t>
        </is>
      </c>
      <c r="K534" s="41" t="inlineStr">
        <is>
          <t>target_rev_post,target_op_post</t>
        </is>
      </c>
    </row>
    <row r="535" ht="45" customHeight="1">
      <c r="A535" s="40" t="inlineStr">
        <is>
          <t>C028</t>
        </is>
      </c>
      <c r="B535" s="41" t="inlineStr">
        <is>
          <t>Business of The Rockport Company Korea Co., Ltd.</t>
        </is>
      </c>
      <c r="C535" s="40" t="inlineStr">
        <is>
          <t>인수 후</t>
        </is>
      </c>
      <c r="D535" s="40" t="inlineStr">
        <is>
          <t>2025-12-31</t>
        </is>
      </c>
      <c r="E535" s="41" t="inlineStr">
        <is>
          <t>실적</t>
        </is>
      </c>
      <c r="F535" s="41" t="inlineStr">
        <is>
          <t>브랜드웍스코리아 2025 감사보고서(별도): 자산총계 64,746,945,687원, 자본총계 30,486,518,035원, 매출액 126,183,450,907원, 영업손실 (1,310,248,395)원, 당기순손실 (3,647,444,429)원.</t>
        </is>
      </c>
      <c r="G535" s="41" t="inlineStr">
        <is>
          <t>DART 감사보고서</t>
        </is>
      </c>
      <c r="H535" s="40" t="inlineStr">
        <is>
          <t>2026-04-02</t>
        </is>
      </c>
      <c r="I535" s="40" t="inlineStr">
        <is>
          <t>20260402002612</t>
        </is>
      </c>
      <c r="J535" s="43" t="inlineStr">
        <is>
          <t>https://dart.fss.or.kr/dsaf001/main.do?rcpNo=20260402002612</t>
        </is>
      </c>
      <c r="K535" s="41" t="inlineStr">
        <is>
          <t>target_rev_post,target_op_post</t>
        </is>
      </c>
    </row>
    <row r="536" ht="45" customHeight="1">
      <c r="A536" s="40" t="inlineStr">
        <is>
          <t>C028</t>
        </is>
      </c>
      <c r="B536" s="41" t="inlineStr">
        <is>
          <t>Business of The Rockport Company Korea Co., Ltd.</t>
        </is>
      </c>
      <c r="C536" s="40" t="inlineStr">
        <is>
          <t>인수 전</t>
        </is>
      </c>
      <c r="D536" s="40" t="inlineStr">
        <is>
          <t>2022-12-31</t>
        </is>
      </c>
      <c r="E536" s="41" t="inlineStr">
        <is>
          <t>실적</t>
        </is>
      </c>
      <c r="F536" s="41" t="inlineStr">
        <is>
          <t>CJ ENM 2022 사업보고서 요약재무정보: 연결 자산총계 제29기(2022) 10,332,247백만원, 제28기(2021) 7,940,625백만원. 발행주식의 총수 21,929,154주. 2022년 매출 4조 7,922억원 = 미디어 2조 6,079억원, 커머스 1조 3,553억원, 영화 3,580억원, 음악 4,710억원.</t>
        </is>
      </c>
      <c r="G536" s="41" t="inlineStr">
        <is>
          <t>DART 사업보고서</t>
        </is>
      </c>
      <c r="H536" s="40" t="inlineStr">
        <is>
          <t>2023-03-20</t>
        </is>
      </c>
      <c r="I536" s="40" t="inlineStr">
        <is>
          <t>20230320000724</t>
        </is>
      </c>
      <c r="J536" s="43" t="inlineStr">
        <is>
          <t>https://dart.fss.or.kr/dsaf001/main.do?rcpNo=20230320000724</t>
        </is>
      </c>
      <c r="K536" s="41" t="inlineStr">
        <is>
          <t>apex_total_assets,acquirer_core,acq_mktcap</t>
        </is>
      </c>
    </row>
    <row r="537" ht="45" customHeight="1">
      <c r="A537" s="40" t="inlineStr">
        <is>
          <t>C028</t>
        </is>
      </c>
      <c r="B537" s="41" t="inlineStr">
        <is>
          <t>Business of The Rockport Company Korea Co., Ltd.</t>
        </is>
      </c>
      <c r="C537" s="40" t="inlineStr">
        <is>
          <t>인수 후</t>
        </is>
      </c>
      <c r="D537" s="40" t="inlineStr">
        <is>
          <t>2024-12-31</t>
        </is>
      </c>
      <c r="E537" s="41" t="inlineStr">
        <is>
          <t>손상차손</t>
        </is>
      </c>
      <c r="F537" s="41" t="inlineStr">
        <is>
          <t>CJ ENM 2024 사업보고서 별도재무제표 주석: 종속기업 투자주식 손상차손에 "(주)브랜드웍스코리아 187억원" 포함. 장부금액 56,422,607천원 → 37,744,952천원(취득원가 72,515,243천원). 연결 주석 종속기업 요약재무: 2024 매출 137,875,057천원, 순손익 (11,549,389)천원.</t>
        </is>
      </c>
      <c r="G537" s="41" t="inlineStr">
        <is>
          <t>DART 사업보고서</t>
        </is>
      </c>
      <c r="H537" s="40" t="inlineStr">
        <is>
          <t>2025-03-19</t>
        </is>
      </c>
      <c r="I537" s="40" t="inlineStr">
        <is>
          <t>20250319000884</t>
        </is>
      </c>
      <c r="J537" s="43" t="inlineStr">
        <is>
          <t>https://dart.fss.or.kr/dsaf001/main.do?rcpNo=20250319000884</t>
        </is>
      </c>
      <c r="K537" s="41" t="inlineStr">
        <is>
          <t>impairment,post_events_summary</t>
        </is>
      </c>
    </row>
    <row r="538" ht="45" customHeight="1">
      <c r="A538" s="40" t="inlineStr">
        <is>
          <t>C028</t>
        </is>
      </c>
      <c r="B538" s="41" t="inlineStr">
        <is>
          <t>Business of The Rockport Company Korea Co., Ltd.</t>
        </is>
      </c>
      <c r="C538" s="40" t="inlineStr">
        <is>
          <t>인수 후</t>
        </is>
      </c>
      <c r="D538" s="40" t="inlineStr">
        <is>
          <t>2025-01-17</t>
        </is>
      </c>
      <c r="E538" s="41" t="inlineStr">
        <is>
          <t>기타</t>
        </is>
      </c>
      <c r="F538" s="41" t="inlineStr">
        <is>
          <t>IB토마토: 브랜드웍스코리아 매출 2022년 336억원 → 2023년 1,074억원, 영업손실 2021년 2억원 → 2022년 6억원 → 2023년 48억원, 2024년 3분기 누적 매출 977억원. CJ ENM은 2025년 중점 육성 브랜드로 오덴세·브룩스브라더스·락포트를 꼽음. CJ ENM 관계자: "사업 초기인 만큼 투자에 집중해 손실이 발생했지만".</t>
        </is>
      </c>
      <c r="G538" s="41" t="inlineStr">
        <is>
          <t>언론 보도</t>
        </is>
      </c>
      <c r="H538" s="40" t="inlineStr">
        <is>
          <t>2025-01-17</t>
        </is>
      </c>
      <c r="I538" s="40" t="n"/>
      <c r="J538" s="43" t="inlineStr">
        <is>
          <t>https://newstomato.com/ReadNews.aspx?no=1251026</t>
        </is>
      </c>
      <c r="K538" s="41" t="inlineStr">
        <is>
          <t>earnings_call_note,post_events_summary</t>
        </is>
      </c>
    </row>
    <row r="539" ht="45" customHeight="1">
      <c r="A539" s="40" t="inlineStr">
        <is>
          <t>C028</t>
        </is>
      </c>
      <c r="B539" s="41" t="inlineStr">
        <is>
          <t>Business of The Rockport Company Korea Co., Ltd.</t>
        </is>
      </c>
      <c r="C539" s="40" t="inlineStr">
        <is>
          <t>발표</t>
        </is>
      </c>
      <c r="D539" s="40" t="inlineStr">
        <is>
          <t>2023-10-31</t>
        </is>
      </c>
      <c r="E539" s="41" t="inlineStr">
        <is>
          <t>기타</t>
        </is>
      </c>
      <c r="F539" s="41" t="inlineStr">
        <is>
          <t>Yahoo Finance 차트 API 035760.KQ 종가 2023-10-31 52,100원, 2023-11-01 53,900원. KRW=X 2023-10-26 1,352.7원.</t>
        </is>
      </c>
      <c r="G539" s="41" t="inlineStr">
        <is>
          <t>기타</t>
        </is>
      </c>
      <c r="H539" s="40" t="inlineStr">
        <is>
          <t>2026-10-31</t>
        </is>
      </c>
      <c r="I539" s="40" t="n"/>
      <c r="J539" s="43" t="inlineStr">
        <is>
          <t>https://query1.finance.yahoo.com/v8/finance/chart/035760.KQ</t>
        </is>
      </c>
      <c r="K539" s="41" t="inlineStr">
        <is>
          <t>acq_mktcap,value_chk_usdmm</t>
        </is>
      </c>
    </row>
    <row r="540" ht="45" customHeight="1">
      <c r="A540" s="40" t="inlineStr">
        <is>
          <t>C029</t>
        </is>
      </c>
      <c r="B540" s="41" t="inlineStr">
        <is>
          <t>DADA MNC CO.,Ltd</t>
        </is>
      </c>
      <c r="C540" s="40" t="inlineStr">
        <is>
          <t>발표</t>
        </is>
      </c>
      <c r="D540" s="40" t="inlineStr">
        <is>
          <t>2023-11-23</t>
        </is>
      </c>
      <c r="E540" s="41" t="inlineStr">
        <is>
          <t>발표</t>
        </is>
      </c>
      <c r="F540" s="41" t="inlineStr">
        <is>
          <t>CJ ENM이 미래에셋파트너스 제10호 사모투자합자회사로부터 다다엠앤씨 주식 910,000주를 26,056백만원(주당 28,633원)에 장외 취득. 취득 후 2,210,000주, 100%. 거래일 2023.11.30, 취득목적 '경영 효율성 제고'.</t>
        </is>
      </c>
      <c r="G540" s="41" t="inlineStr">
        <is>
          <t>DART 기타공시</t>
        </is>
      </c>
      <c r="H540" s="40" t="inlineStr">
        <is>
          <t>2023-11-23</t>
        </is>
      </c>
      <c r="I540" s="40" t="inlineStr">
        <is>
          <t>20231123000406</t>
        </is>
      </c>
      <c r="J540" s="43" t="inlineStr">
        <is>
          <t>https://dart.fss.or.kr/dsaf001/main.do?rcpNo=20231123000406</t>
        </is>
      </c>
      <c r="K540" s="41" t="inlineStr">
        <is>
          <t>value_chk_local,purpose_quote,announce_date_chk</t>
        </is>
      </c>
    </row>
    <row r="541" ht="45" customHeight="1">
      <c r="A541" s="40" t="inlineStr">
        <is>
          <t>C029</t>
        </is>
      </c>
      <c r="B541" s="41" t="inlineStr">
        <is>
          <t>DADA MNC CO.,Ltd</t>
        </is>
      </c>
      <c r="C541" s="40" t="inlineStr">
        <is>
          <t>인수 후</t>
        </is>
      </c>
      <c r="D541" s="40" t="inlineStr">
        <is>
          <t>2023-11-30</t>
        </is>
      </c>
      <c r="E541" s="41" t="inlineStr">
        <is>
          <t>완료</t>
        </is>
      </c>
      <c r="F541" s="41" t="inlineStr">
        <is>
          <t>다다엠앤씨 최대주주 변동: CJ ENM 우선주 910,000주(41.18%) 취득, 변동일 23.11.30, 합계 100%. 금액 26,056,030,000원.</t>
        </is>
      </c>
      <c r="G541" s="41" t="inlineStr">
        <is>
          <t>DART 기타공시</t>
        </is>
      </c>
      <c r="H541" s="40" t="inlineStr">
        <is>
          <t>2023-12-01</t>
        </is>
      </c>
      <c r="I541" s="40" t="inlineStr">
        <is>
          <t>20231201000022</t>
        </is>
      </c>
      <c r="J541" s="43" t="inlineStr">
        <is>
          <t>https://dart.fss.or.kr/dsaf001/main.do?rcpNo=20231201000022</t>
        </is>
      </c>
      <c r="K541" s="41" t="inlineStr">
        <is>
          <t>status_chk</t>
        </is>
      </c>
    </row>
    <row r="542" ht="45" customHeight="1">
      <c r="A542" s="40" t="inlineStr">
        <is>
          <t>C029</t>
        </is>
      </c>
      <c r="B542" s="41" t="inlineStr">
        <is>
          <t>DADA MNC CO.,Ltd</t>
        </is>
      </c>
      <c r="C542" s="40" t="inlineStr">
        <is>
          <t>인수 전</t>
        </is>
      </c>
      <c r="D542" s="40" t="inlineStr">
        <is>
          <t>2021-03-09</t>
        </is>
      </c>
      <c r="E542" s="41" t="inlineStr">
        <is>
          <t>투자유치</t>
        </is>
      </c>
      <c r="F542" s="41" t="inlineStr">
        <is>
          <t>다다엠앤씨 제3자배정 유상증자: 우선주 910,000주, 발행가 23,077원, 운영자금 21,000,070,000원, 배정 대상 '미래에셋자산운용주식회사', 납입일 2021.04.23.</t>
        </is>
      </c>
      <c r="G542" s="41" t="inlineStr">
        <is>
          <t>DART 기타공시</t>
        </is>
      </c>
      <c r="H542" s="40" t="inlineStr">
        <is>
          <t>2021-03-10</t>
        </is>
      </c>
      <c r="I542" s="40" t="inlineStr">
        <is>
          <t>20210310000585</t>
        </is>
      </c>
      <c r="J542" s="43" t="inlineStr">
        <is>
          <t>https://dart.fss.or.kr/dsaf001/main.do?rcpNo=20210310000585</t>
        </is>
      </c>
      <c r="K542" s="41" t="inlineStr">
        <is>
          <t>pre_events_summary,notes</t>
        </is>
      </c>
    </row>
    <row r="543" ht="45" customHeight="1">
      <c r="A543" s="40" t="inlineStr">
        <is>
          <t>C029</t>
        </is>
      </c>
      <c r="B543" s="41" t="inlineStr">
        <is>
          <t>DADA MNC CO.,Ltd</t>
        </is>
      </c>
      <c r="C543" s="40" t="inlineStr">
        <is>
          <t>인수 전</t>
        </is>
      </c>
      <c r="D543" s="40" t="inlineStr">
        <is>
          <t>2021-03-10</t>
        </is>
      </c>
      <c r="E543" s="41" t="inlineStr">
        <is>
          <t>투자유치</t>
        </is>
      </c>
      <c r="F543" s="41" t="inlineStr">
        <is>
          <t>다다엠앤씨가 미래에셋자산운용 PEF에서 210억원 유치. 2017년 CJ오쇼핑 신사업개발팀에서 시작, '2023년까지 취급고를 1000억원까지' 늘리고 '향후 상장까지 추진'.</t>
        </is>
      </c>
      <c r="G543" s="41" t="inlineStr">
        <is>
          <t>언론 보도</t>
        </is>
      </c>
      <c r="H543" s="40" t="inlineStr">
        <is>
          <t>2021-03-10</t>
        </is>
      </c>
      <c r="I543" s="40" t="n"/>
      <c r="J543" s="43" t="inlineStr">
        <is>
          <t>https://www.etnews.com/20210310000020</t>
        </is>
      </c>
      <c r="K543" s="41" t="inlineStr">
        <is>
          <t>pre_events_summary</t>
        </is>
      </c>
    </row>
    <row r="544" ht="45" customHeight="1">
      <c r="A544" s="40" t="inlineStr">
        <is>
          <t>C029</t>
        </is>
      </c>
      <c r="B544" s="41" t="inlineStr">
        <is>
          <t>DADA MNC CO.,Ltd</t>
        </is>
      </c>
      <c r="C544" s="40" t="inlineStr">
        <is>
          <t>인수 전</t>
        </is>
      </c>
      <c r="D544" s="40" t="inlineStr">
        <is>
          <t>2022-12-31</t>
        </is>
      </c>
      <c r="E544" s="41" t="inlineStr">
        <is>
          <t>실적</t>
        </is>
      </c>
      <c r="F544" s="41" t="inlineStr">
        <is>
          <t>2022 감사보고서: 설립 2020-12-04. 매출 2022 15,257,443,960원 / 2021 23,379,335,275원, 영업손실 2022 14,593,782,657원 / 2021 7,953,436,751원.</t>
        </is>
      </c>
      <c r="G544" s="41" t="inlineStr">
        <is>
          <t>DART 감사보고서</t>
        </is>
      </c>
      <c r="H544" s="40" t="inlineStr">
        <is>
          <t>2023-04-05</t>
        </is>
      </c>
      <c r="I544" s="40" t="inlineStr">
        <is>
          <t>20230405003233</t>
        </is>
      </c>
      <c r="J544" s="43" t="inlineStr">
        <is>
          <t>https://dart.fss.or.kr/dsaf001/main.do?rcpNo=20230405003233</t>
        </is>
      </c>
      <c r="K544" s="41" t="inlineStr">
        <is>
          <t>target_rev_pre,target_op_pre,pre_events_summary</t>
        </is>
      </c>
    </row>
    <row r="545" ht="45" customHeight="1">
      <c r="A545" s="40" t="inlineStr">
        <is>
          <t>C029</t>
        </is>
      </c>
      <c r="B545" s="41" t="inlineStr">
        <is>
          <t>DADA MNC CO.,Ltd</t>
        </is>
      </c>
      <c r="C545" s="40" t="inlineStr">
        <is>
          <t>인수 전</t>
        </is>
      </c>
      <c r="D545" s="40" t="inlineStr">
        <is>
          <t>2023-03-14</t>
        </is>
      </c>
      <c r="E545" s="41" t="inlineStr">
        <is>
          <t>매각</t>
        </is>
      </c>
      <c r="F545" s="41" t="inlineStr">
        <is>
          <t>프리미엄 리빙 커머스 플랫폼 사업 및 부수 컨텐츠 미디어를 씨제이올리브영에 1,500백만원에 양도(양도일 2023.04.14), 목적 '플랫폼 사업 경쟁력 강화'.</t>
        </is>
      </c>
      <c r="G545" s="41" t="inlineStr">
        <is>
          <t>DART 기타공시</t>
        </is>
      </c>
      <c r="H545" s="40" t="inlineStr">
        <is>
          <t>2023-03-15</t>
        </is>
      </c>
      <c r="I545" s="40" t="inlineStr">
        <is>
          <t>20230315001194</t>
        </is>
      </c>
      <c r="J545" s="43" t="inlineStr">
        <is>
          <t>https://dart.fss.or.kr/dsaf001/main.do?rcpNo=20230315001194</t>
        </is>
      </c>
      <c r="K545" s="41" t="inlineStr">
        <is>
          <t>pre_events_summary</t>
        </is>
      </c>
    </row>
    <row r="546" ht="45" customHeight="1">
      <c r="A546" s="40" t="inlineStr">
        <is>
          <t>C029</t>
        </is>
      </c>
      <c r="B546" s="41" t="inlineStr">
        <is>
          <t>DADA MNC CO.,Ltd</t>
        </is>
      </c>
      <c r="C546" s="40" t="inlineStr">
        <is>
          <t>인수 전</t>
        </is>
      </c>
      <c r="D546" s="40" t="inlineStr">
        <is>
          <t>2022-12-31</t>
        </is>
      </c>
      <c r="E546" s="41" t="inlineStr">
        <is>
          <t>손상차손</t>
        </is>
      </c>
      <c r="F546" s="41" t="inlineStr">
        <is>
          <t>CJ ENM 2022 사업보고서: 다다엠앤씨가 발행한 전환상환우선주 투자자의 매수청구권에 대해 파생상품부채 인식. 타법인출자 현황에서 다다엠앤씨 장부가 6,500 → 평가손익 -6,500 → 기말 0. 연결 자산총계 10,332,247백만원, 자본총계 4,344,328백만원, 커머스 매출 1,355,303백만원(28.28%).</t>
        </is>
      </c>
      <c r="G546" s="41" t="inlineStr">
        <is>
          <t>DART 사업보고서</t>
        </is>
      </c>
      <c r="H546" s="40" t="inlineStr">
        <is>
          <t>2023-03-20</t>
        </is>
      </c>
      <c r="I546" s="40" t="inlineStr">
        <is>
          <t>20230320000724</t>
        </is>
      </c>
      <c r="J546" s="43" t="inlineStr">
        <is>
          <t>https://dart.fss.or.kr/dsaf001/main.do?rcpNo=20230320000724</t>
        </is>
      </c>
      <c r="K546" s="41" t="inlineStr">
        <is>
          <t>notes,impairment,pre_events_summary,acq_total_assets,deal_to_assets_pct,deal_to_equity_pct,acquirer_core</t>
        </is>
      </c>
    </row>
    <row r="547" ht="45" customHeight="1">
      <c r="A547" s="40" t="inlineStr">
        <is>
          <t>C029</t>
        </is>
      </c>
      <c r="B547" s="41" t="inlineStr">
        <is>
          <t>DADA MNC CO.,Ltd</t>
        </is>
      </c>
      <c r="C547" s="40" t="inlineStr">
        <is>
          <t>인수 후</t>
        </is>
      </c>
      <c r="D547" s="40" t="inlineStr">
        <is>
          <t>2023-12-31</t>
        </is>
      </c>
      <c r="E547" s="41" t="inlineStr">
        <is>
          <t>기타</t>
        </is>
      </c>
      <c r="F547" s="41" t="inlineStr">
        <is>
          <t>CJ ENM 2023 사업보고서: 다다엠앤씨 전환상환우선주를 '경영 효율성 제고 목적으로' 취득. '상대주주의 매수청구권과 관련하여 인식한 파생상품부채가 당기에 제거'. 다다엠앤씨 지분율 100%.</t>
        </is>
      </c>
      <c r="G547" s="41" t="inlineStr">
        <is>
          <t>DART 사업보고서</t>
        </is>
      </c>
      <c r="H547" s="40" t="inlineStr">
        <is>
          <t>2024-03-18</t>
        </is>
      </c>
      <c r="I547" s="40" t="inlineStr">
        <is>
          <t>20240318000857</t>
        </is>
      </c>
      <c r="J547" s="43" t="inlineStr">
        <is>
          <t>https://dart.fss.or.kr/dsaf001/main.do?rcpNo=20240318000857</t>
        </is>
      </c>
      <c r="K547" s="41" t="inlineStr">
        <is>
          <t>notes,purpose_quote,impairment</t>
        </is>
      </c>
    </row>
    <row r="548" ht="45" customHeight="1">
      <c r="A548" s="40" t="inlineStr">
        <is>
          <t>C029</t>
        </is>
      </c>
      <c r="B548" s="41" t="inlineStr">
        <is>
          <t>DADA MNC CO.,Ltd</t>
        </is>
      </c>
      <c r="C548" s="40" t="inlineStr">
        <is>
          <t>인수 후</t>
        </is>
      </c>
      <c r="D548" s="40" t="inlineStr">
        <is>
          <t>2023-12-18</t>
        </is>
      </c>
      <c r="E548" s="41" t="inlineStr">
        <is>
          <t>매각</t>
        </is>
      </c>
      <c r="F548" s="41" t="inlineStr">
        <is>
          <t>다다엠앤씨가 '나른 브랜드 사업 일체'를 CJ ENM에 991백만원에 양도(양도일 2023.12.29), 목적 '브랜드 사업 경쟁력 강화'.</t>
        </is>
      </c>
      <c r="G548" s="41" t="inlineStr">
        <is>
          <t>DART 기타공시</t>
        </is>
      </c>
      <c r="H548" s="40" t="inlineStr">
        <is>
          <t>2023-12-22</t>
        </is>
      </c>
      <c r="I548" s="40" t="inlineStr">
        <is>
          <t>20231222000063</t>
        </is>
      </c>
      <c r="J548" s="43" t="inlineStr">
        <is>
          <t>https://dart.fss.or.kr/dsaf001/main.do?rcpNo=20231222000063</t>
        </is>
      </c>
      <c r="K548" s="41" t="inlineStr">
        <is>
          <t>post_events_summary</t>
        </is>
      </c>
    </row>
    <row r="549" ht="45" customHeight="1">
      <c r="A549" s="40" t="inlineStr">
        <is>
          <t>C029</t>
        </is>
      </c>
      <c r="B549" s="41" t="inlineStr">
        <is>
          <t>DADA MNC CO.,Ltd</t>
        </is>
      </c>
      <c r="C549" s="40" t="inlineStr">
        <is>
          <t>인수 후</t>
        </is>
      </c>
      <c r="D549" s="40" t="inlineStr">
        <is>
          <t>2023-12-31</t>
        </is>
      </c>
      <c r="E549" s="41" t="inlineStr">
        <is>
          <t>실적</t>
        </is>
      </c>
      <c r="F549" s="41" t="inlineStr">
        <is>
          <t>2023 감사보고서: 계속영업 매출 3,883,448,305원·영업손실 5,963,103,651원, 중단영업 매출 3,617,903,553원·손실 1,507,055,845원. 상환전환우선주 상환가액 '총발행가액 + 연 복리 4%지급이자', 인수자 CJ ENM. 자본총계 -22,332,892,179원.</t>
        </is>
      </c>
      <c r="G549" s="41" t="inlineStr">
        <is>
          <t>DART 감사보고서</t>
        </is>
      </c>
      <c r="H549" s="40" t="inlineStr">
        <is>
          <t>2024-04-04</t>
        </is>
      </c>
      <c r="I549" s="40" t="inlineStr">
        <is>
          <t>20240404001686</t>
        </is>
      </c>
      <c r="J549" s="43" t="inlineStr">
        <is>
          <t>https://dart.fss.or.kr/dsaf001/main.do?rcpNo=20240404001686</t>
        </is>
      </c>
      <c r="K549" s="41" t="inlineStr">
        <is>
          <t>target_rev_post,target_op_post,notes</t>
        </is>
      </c>
    </row>
    <row r="550" ht="45" customHeight="1">
      <c r="A550" s="40" t="inlineStr">
        <is>
          <t>C029</t>
        </is>
      </c>
      <c r="B550" s="41" t="inlineStr">
        <is>
          <t>DADA MNC CO.,Ltd</t>
        </is>
      </c>
      <c r="C550" s="40" t="inlineStr">
        <is>
          <t>인수 후</t>
        </is>
      </c>
      <c r="D550" s="40" t="inlineStr">
        <is>
          <t>2024-12-31</t>
        </is>
      </c>
      <c r="E550" s="41" t="inlineStr">
        <is>
          <t>실적</t>
        </is>
      </c>
      <c r="F550" s="41" t="inlineStr">
        <is>
          <t>2024년 개별 손익: 매출 148, 영업이익 225, 당기순이익 -1,009(백만원). 자본총계 -23,342, 자본잠식.</t>
        </is>
      </c>
      <c r="G550" s="41" t="inlineStr">
        <is>
          <t>DART 기타공시</t>
        </is>
      </c>
      <c r="H550" s="40" t="inlineStr">
        <is>
          <t>2025-06-02</t>
        </is>
      </c>
      <c r="I550" s="40" t="inlineStr">
        <is>
          <t>20250602000761</t>
        </is>
      </c>
      <c r="J550" s="43" t="inlineStr">
        <is>
          <t>https://dart.fss.or.kr/dsaf001/main.do?rcpNo=20250602000761</t>
        </is>
      </c>
      <c r="K550" s="41" t="inlineStr">
        <is>
          <t>target_rev_post,target_op_post,post_events_summary</t>
        </is>
      </c>
    </row>
    <row r="551" ht="45" customHeight="1">
      <c r="A551" s="40" t="inlineStr">
        <is>
          <t>C029</t>
        </is>
      </c>
      <c r="B551" s="41" t="inlineStr">
        <is>
          <t>DADA MNC CO.,Ltd</t>
        </is>
      </c>
      <c r="C551" s="40" t="inlineStr">
        <is>
          <t>인수 후</t>
        </is>
      </c>
      <c r="D551" s="40" t="inlineStr">
        <is>
          <t>2025-12-31</t>
        </is>
      </c>
      <c r="E551" s="41" t="inlineStr">
        <is>
          <t>실적</t>
        </is>
      </c>
      <c r="F551" s="41" t="inlineStr">
        <is>
          <t>2025년 개별 손익: 매출 0, 영업이익 -11, 당기순이익 -1,316(백만원). 자본총계 -24,657. 종업원 0명.</t>
        </is>
      </c>
      <c r="G551" s="41" t="inlineStr">
        <is>
          <t>DART 기타공시</t>
        </is>
      </c>
      <c r="H551" s="40" t="inlineStr">
        <is>
          <t>2026-06-01</t>
        </is>
      </c>
      <c r="I551" s="40" t="inlineStr">
        <is>
          <t>20260601001274</t>
        </is>
      </c>
      <c r="J551" s="43" t="inlineStr">
        <is>
          <t>https://dart.fss.or.kr/dsaf001/main.do?rcpNo=20260601001274</t>
        </is>
      </c>
      <c r="K551" s="41" t="inlineStr">
        <is>
          <t>target_rev_post,target_op_post,post_events_summary</t>
        </is>
      </c>
    </row>
    <row r="552" ht="45" customHeight="1">
      <c r="A552" s="40" t="inlineStr">
        <is>
          <t>C029</t>
        </is>
      </c>
      <c r="B552" s="41" t="inlineStr">
        <is>
          <t>DADA MNC CO.,Ltd</t>
        </is>
      </c>
      <c r="C552" s="40" t="inlineStr">
        <is>
          <t>발표</t>
        </is>
      </c>
      <c r="D552" s="40" t="inlineStr">
        <is>
          <t>2023-11-24</t>
        </is>
      </c>
      <c r="E552" s="41" t="inlineStr">
        <is>
          <t>발표</t>
        </is>
      </c>
      <c r="F552" s="41" t="inlineStr">
        <is>
          <t>IB토마토: CJ ENM이 미래에셋파트너스 제10호로부터 다다엠앤씨 91만주를 260억5600만원에 취득, '다다엠앤씨는 CJ ENM의 100% 자회사가 됐다'. 같은 날 브랜드웍스코리아 유상증자 참여.</t>
        </is>
      </c>
      <c r="G552" s="41" t="inlineStr">
        <is>
          <t>언론 보도</t>
        </is>
      </c>
      <c r="H552" s="40" t="inlineStr">
        <is>
          <t>2023-11-24</t>
        </is>
      </c>
      <c r="I552" s="40" t="n"/>
      <c r="J552" s="43" t="inlineStr">
        <is>
          <t>https://newstomato.com/ReadNews.aspx?no=1209812</t>
        </is>
      </c>
      <c r="K552" s="41" t="inlineStr">
        <is>
          <t>first_filing_date,notes</t>
        </is>
      </c>
    </row>
    <row r="553" ht="45" customHeight="1">
      <c r="A553" s="40" t="inlineStr">
        <is>
          <t>C029</t>
        </is>
      </c>
      <c r="B553" s="41" t="inlineStr">
        <is>
          <t>DADA MNC CO.,Ltd</t>
        </is>
      </c>
      <c r="C553" s="40" t="inlineStr">
        <is>
          <t>발표</t>
        </is>
      </c>
      <c r="D553" s="40" t="inlineStr">
        <is>
          <t>2023-11-23</t>
        </is>
      </c>
      <c r="E553" s="41" t="inlineStr">
        <is>
          <t>기타</t>
        </is>
      </c>
      <c r="F553" s="41" t="inlineStr">
        <is>
          <t>같은 날 CJ ENM이 브랜드웍스코리아 유상증자에 24,300백만원 출자 결의.</t>
        </is>
      </c>
      <c r="G553" s="41" t="inlineStr">
        <is>
          <t>DART 기타공시</t>
        </is>
      </c>
      <c r="H553" s="40" t="inlineStr">
        <is>
          <t>2023-11-23</t>
        </is>
      </c>
      <c r="I553" s="40" t="inlineStr">
        <is>
          <t>20231123000390</t>
        </is>
      </c>
      <c r="J553" s="43" t="inlineStr">
        <is>
          <t>https://dart.fss.or.kr/dsaf001/main.do?rcpNo=20231123000390</t>
        </is>
      </c>
      <c r="K553" s="41" t="inlineStr">
        <is>
          <t>notes</t>
        </is>
      </c>
    </row>
    <row r="554" ht="45" customHeight="1">
      <c r="A554" s="40" t="inlineStr">
        <is>
          <t>C030</t>
        </is>
      </c>
      <c r="B554" s="41" t="inlineStr">
        <is>
          <t>Fifth Season LLC</t>
        </is>
      </c>
      <c r="C554" s="40" t="inlineStr">
        <is>
          <t>발표</t>
        </is>
      </c>
      <c r="D554" s="40" t="inlineStr">
        <is>
          <t>2023-12-11</t>
        </is>
      </c>
      <c r="E554" s="41" t="inlineStr">
        <is>
          <t>발표</t>
        </is>
      </c>
      <c r="F554" s="41" t="inlineStr">
        <is>
          <t>東宝 적시공시: 손자회사 Toho International이 CJ ENM FIFTH SEASON LLC에 출자, 出資額 225百万米ドル(33,098百万円), 出資比率 25.0%, 払込期日 2023-12-12. 출자 전 주주 CJ ENM USA Holdings 80%·IMG Worldwide Content 20%. 목적 '実写コンテンツ...グローバル市場へと進出していくための重要な一歩'. Toho International 자본금 USD 138.3M. 業績影響 '軽微'</t>
        </is>
      </c>
      <c r="G554" s="41" t="inlineStr">
        <is>
          <t>TDnet</t>
        </is>
      </c>
      <c r="H554" s="40" t="inlineStr">
        <is>
          <t>2023-12-11</t>
        </is>
      </c>
      <c r="I554" s="40" t="n"/>
      <c r="J554" s="43" t="inlineStr">
        <is>
          <t>https://www.fse.or.jp/files/lis_tkj/23121196020.pdf</t>
        </is>
      </c>
      <c r="K554" s="41" t="inlineStr">
        <is>
          <t>value_chk_local,status_chk,announce_date_chk,acquirer_entity,purpose_quote,acq_total_assets,chk_note</t>
        </is>
      </c>
    </row>
    <row r="555" ht="45" customHeight="1">
      <c r="A555" s="40" t="inlineStr">
        <is>
          <t>C030</t>
        </is>
      </c>
      <c r="B555" s="41" t="inlineStr">
        <is>
          <t>Fifth Season LLC</t>
        </is>
      </c>
      <c r="C555" s="40" t="inlineStr">
        <is>
          <t>발표</t>
        </is>
      </c>
      <c r="D555" s="40" t="inlineStr">
        <is>
          <t>2023-12-11</t>
        </is>
      </c>
      <c r="E555" s="41" t="inlineStr">
        <is>
          <t>발표</t>
        </is>
      </c>
      <c r="F555" s="41" t="inlineStr">
        <is>
          <t>KED: Toho International이 Fifth Season 신주를 USD 225M에 인수해 25%로 2대 주주, CJ ENM 80%→60%·Endeavor 20%→15%. 삼성증권 '모두에게 이기는 거래', CJ ENM 주가 12일 오전 4.2% 하락 75,400원. 구창근 대표 'We are thrilled to have Toho ... as our partner'</t>
        </is>
      </c>
      <c r="G555" s="41" t="inlineStr">
        <is>
          <t>언론 보도</t>
        </is>
      </c>
      <c r="H555" s="40" t="inlineStr">
        <is>
          <t>2023-12-12</t>
        </is>
      </c>
      <c r="I555" s="40" t="n"/>
      <c r="J555" s="43" t="inlineStr">
        <is>
          <t>https://www.kedglobal.com/newsView/ked202312120004</t>
        </is>
      </c>
      <c r="K555" s="41" t="inlineStr">
        <is>
          <t>chk_note,earnings_call_note,purpose_quote,event_ticker_basis</t>
        </is>
      </c>
    </row>
    <row r="556" ht="45" customHeight="1">
      <c r="A556" s="40" t="inlineStr">
        <is>
          <t>C030</t>
        </is>
      </c>
      <c r="B556" s="41" t="inlineStr">
        <is>
          <t>Fifth Season LLC</t>
        </is>
      </c>
      <c r="C556" s="40" t="inlineStr">
        <is>
          <t>인수 후</t>
        </is>
      </c>
      <c r="D556" s="40" t="inlineStr">
        <is>
          <t>2023-12-31</t>
        </is>
      </c>
      <c r="E556" s="41" t="inlineStr">
        <is>
          <t>기타</t>
        </is>
      </c>
      <c r="F556" s="41" t="inlineStr">
        <is>
          <t>CJ ENM 2023 사업보고서: FS 지분율 60%, 비지배지분 40%; 'CJ ENM FIFTH SEASON, LLC는 2023년 12월 제3자 배정 유상증자를 진행하여 당기 중 비지배지분이 증가'(+219,814,053천원); FS CGU 영업권 '제3자 배정 유상증자 금액을 공정가치로 판단하여 순공정가치를 기초로 손상검사'; 연결자본변동표 2023 '종속기업의 자본 변동' 지배 +41,927,789,898원·비지배 +235,342,580,556원; 경영진단 'FIFTH SEASON 유상증자 자금 통한 부채 상환'</t>
        </is>
      </c>
      <c r="G556" s="41" t="inlineStr">
        <is>
          <t>DART 사업보고서</t>
        </is>
      </c>
      <c r="H556" s="40" t="inlineStr">
        <is>
          <t>2024-03-18</t>
        </is>
      </c>
      <c r="I556" s="40" t="inlineStr">
        <is>
          <t>20240318000857</t>
        </is>
      </c>
      <c r="J556" s="43" t="inlineStr">
        <is>
          <t>https://dart.fss.or.kr/dsaf001/main.do?rcpNo=20240318000857</t>
        </is>
      </c>
      <c r="K556" s="41" t="inlineStr">
        <is>
          <t>chk_note,post_events_summary,impairment,pre_incorp_chk,earnings_call_note</t>
        </is>
      </c>
    </row>
    <row r="557" ht="45" customHeight="1">
      <c r="A557" s="40" t="inlineStr">
        <is>
          <t>C030</t>
        </is>
      </c>
      <c r="B557" s="41" t="inlineStr">
        <is>
          <t>Fifth Season LLC</t>
        </is>
      </c>
      <c r="C557" s="40" t="inlineStr">
        <is>
          <t>인수 후</t>
        </is>
      </c>
      <c r="D557" s="40" t="inlineStr">
        <is>
          <t>2023-12</t>
        </is>
      </c>
      <c r="E557" s="41" t="inlineStr">
        <is>
          <t>기타</t>
        </is>
      </c>
      <c r="F557" s="41" t="inlineStr">
        <is>
          <t>Endeavor 2023 10-K: 'In December 2023, the Company's current ownership interest is 15% as a result of an investment made in Fifth Season by a third party investor', 지분 감소로 USD 10.1M 이익</t>
        </is>
      </c>
      <c r="G557" s="41" t="inlineStr">
        <is>
          <t>SEC</t>
        </is>
      </c>
      <c r="H557" s="40" t="inlineStr">
        <is>
          <t>2024-02-28</t>
        </is>
      </c>
      <c r="I557" s="40" t="inlineStr">
        <is>
          <t>0000950170-24-021653</t>
        </is>
      </c>
      <c r="J557" s="43" t="inlineStr">
        <is>
          <t>https://www.sec.gov/Archives/edgar/data/1766363/000095017024021653/edr-20231231.htm</t>
        </is>
      </c>
      <c r="K557" s="41" t="inlineStr">
        <is>
          <t>chk_note,post_events_summary</t>
        </is>
      </c>
    </row>
    <row r="558" ht="45" customHeight="1">
      <c r="A558" s="40" t="inlineStr">
        <is>
          <t>C030</t>
        </is>
      </c>
      <c r="B558" s="41" t="inlineStr">
        <is>
          <t>Fifth Season LLC</t>
        </is>
      </c>
      <c r="C558" s="40" t="inlineStr">
        <is>
          <t>인수 후</t>
        </is>
      </c>
      <c r="D558" s="40" t="inlineStr">
        <is>
          <t>2024-02-08</t>
        </is>
      </c>
      <c r="E558" s="41" t="inlineStr">
        <is>
          <t>손상차손</t>
        </is>
      </c>
      <c r="F558" s="41" t="inlineStr">
        <is>
          <t>딜사이트: 피프스시즌이 토호로부터 USD 225M(약 2900억원) 투자 유치; '피프스시즌 투자유치 과정에서 지분가치 하락으로 손상차손을 950억원 반영'(CJ ENM 관계자)</t>
        </is>
      </c>
      <c r="G558" s="41" t="inlineStr">
        <is>
          <t>언론 보도</t>
        </is>
      </c>
      <c r="H558" s="40" t="inlineStr">
        <is>
          <t>2024-02-08</t>
        </is>
      </c>
      <c r="I558" s="40" t="n"/>
      <c r="J558" s="43" t="inlineStr">
        <is>
          <t>https://dealsite.co.kr/articles/117814</t>
        </is>
      </c>
      <c r="K558" s="41" t="inlineStr">
        <is>
          <t>impairment,earnings_call_note,size_basis</t>
        </is>
      </c>
    </row>
    <row r="559" ht="45" customHeight="1">
      <c r="A559" s="40" t="inlineStr">
        <is>
          <t>C030</t>
        </is>
      </c>
      <c r="B559" s="41" t="inlineStr">
        <is>
          <t>Fifth Season LLC</t>
        </is>
      </c>
      <c r="C559" s="40" t="inlineStr">
        <is>
          <t>인수 전</t>
        </is>
      </c>
      <c r="D559" s="40" t="inlineStr">
        <is>
          <t>2023-08-24</t>
        </is>
      </c>
      <c r="E559" s="41" t="inlineStr">
        <is>
          <t>기타</t>
        </is>
      </c>
      <c r="F559" s="41" t="inlineStr">
        <is>
          <t>FS 지분 매각·최대 USD 300M 조달 협의 보도에 CJ ENM '피프스시즌 매각은 사실무근', '매각은 절대 아니다'</t>
        </is>
      </c>
      <c r="G559" s="41" t="inlineStr">
        <is>
          <t>언론 보도</t>
        </is>
      </c>
      <c r="H559" s="40" t="inlineStr">
        <is>
          <t>2023-08-24</t>
        </is>
      </c>
      <c r="I559" s="40" t="n"/>
      <c r="J559" s="43" t="inlineStr">
        <is>
          <t>https://news.mtn.co.kr/news-detail/2023082416243261543</t>
        </is>
      </c>
      <c r="K559" s="41" t="inlineStr">
        <is>
          <t>pre_events_summary,first_filing_date</t>
        </is>
      </c>
    </row>
    <row r="560" ht="45" customHeight="1">
      <c r="A560" s="40" t="inlineStr">
        <is>
          <t>C030</t>
        </is>
      </c>
      <c r="B560" s="41" t="inlineStr">
        <is>
          <t>Fifth Season LLC</t>
        </is>
      </c>
      <c r="C560" s="40" t="inlineStr">
        <is>
          <t>인수 전</t>
        </is>
      </c>
      <c r="D560" s="40" t="inlineStr">
        <is>
          <t>2023-02-28</t>
        </is>
      </c>
      <c r="E560" s="41" t="inlineStr">
        <is>
          <t>실적</t>
        </is>
      </c>
      <c r="F560" s="41" t="inlineStr">
        <is>
          <t>東宝 2023년 2월기 決算短信: 연결 총자산 534,097百万円, 순자산 423,691百万円, 자기자본 409,306百万円; 영업수입 244,295百万円(映画 158,015, 演劇 18,202, 不動産 66,913)</t>
        </is>
      </c>
      <c r="G560" s="41" t="inlineStr">
        <is>
          <t>TDnet</t>
        </is>
      </c>
      <c r="H560" s="40" t="inlineStr">
        <is>
          <t>2023-04-13</t>
        </is>
      </c>
      <c r="I560" s="40" t="n"/>
      <c r="J560" s="43" t="inlineStr">
        <is>
          <t>https://www.fse.or.jp/files/lis_tkj/23041396023.pdf</t>
        </is>
      </c>
      <c r="K560" s="41" t="inlineStr">
        <is>
          <t>apex_total_assets,deal_to_assets_pct,deal_to_equity_pct,acquirer_core,size_basis</t>
        </is>
      </c>
    </row>
    <row r="561" ht="45" customHeight="1">
      <c r="A561" s="40" t="inlineStr">
        <is>
          <t>C030</t>
        </is>
      </c>
      <c r="B561" s="41" t="inlineStr">
        <is>
          <t>Fifth Season LLC</t>
        </is>
      </c>
      <c r="C561" s="40" t="inlineStr">
        <is>
          <t>발표</t>
        </is>
      </c>
      <c r="D561" s="40" t="inlineStr">
        <is>
          <t>2023-11-30</t>
        </is>
      </c>
      <c r="E561" s="41" t="inlineStr">
        <is>
          <t>기타</t>
        </is>
      </c>
      <c r="F561" s="41" t="inlineStr">
        <is>
          <t>東宝 2024년 2월기 3분기 決算短信: 期末発行済株式数 186,490,633株, 期末自己株式数 11,897,267株(2023-11-30)</t>
        </is>
      </c>
      <c r="G561" s="41" t="inlineStr">
        <is>
          <t>TDnet</t>
        </is>
      </c>
      <c r="H561" s="40" t="inlineStr">
        <is>
          <t>2024-01-15</t>
        </is>
      </c>
      <c r="I561" s="40" t="n"/>
      <c r="J561" s="43" t="inlineStr">
        <is>
          <t>https://www.fse.or.jp/files/lis_tkj/24011596020.pdf</t>
        </is>
      </c>
      <c r="K561" s="41" t="inlineStr">
        <is>
          <t>acq_mktcap,size_basis</t>
        </is>
      </c>
    </row>
    <row r="562" ht="45" customHeight="1">
      <c r="A562" s="40" t="inlineStr">
        <is>
          <t>C030</t>
        </is>
      </c>
      <c r="B562" s="41" t="inlineStr">
        <is>
          <t>Fifth Season LLC</t>
        </is>
      </c>
      <c r="C562" s="40" t="inlineStr">
        <is>
          <t>인수 후</t>
        </is>
      </c>
      <c r="D562" s="40" t="inlineStr">
        <is>
          <t>2024-02-29</t>
        </is>
      </c>
      <c r="E562" s="41" t="inlineStr">
        <is>
          <t>실적</t>
        </is>
      </c>
      <c r="F562" s="41" t="inlineStr">
        <is>
          <t>東宝 2024년 2월기 決算短信: 연결CF '関係会社株式の取得による支出が32,297百万円', 持分法投資損益 176百万円</t>
        </is>
      </c>
      <c r="G562" s="41" t="inlineStr">
        <is>
          <t>TDnet</t>
        </is>
      </c>
      <c r="H562" s="40" t="inlineStr">
        <is>
          <t>2024-04-15</t>
        </is>
      </c>
      <c r="I562" s="40" t="n"/>
      <c r="J562" s="43" t="inlineStr">
        <is>
          <t>https://www.fse.or.jp/files/lis_tkj/24041596020.pdf</t>
        </is>
      </c>
      <c r="K562" s="41" t="inlineStr">
        <is>
          <t>value_chk_local,impairment</t>
        </is>
      </c>
    </row>
    <row r="563" ht="45" customHeight="1">
      <c r="A563" s="40" t="inlineStr">
        <is>
          <t>C030</t>
        </is>
      </c>
      <c r="B563" s="41" t="inlineStr">
        <is>
          <t>Fifth Season LLC</t>
        </is>
      </c>
      <c r="C563" s="40" t="inlineStr">
        <is>
          <t>발표</t>
        </is>
      </c>
      <c r="D563" s="40" t="inlineStr">
        <is>
          <t>2023-12-08</t>
        </is>
      </c>
      <c r="E563" s="41" t="inlineStr">
        <is>
          <t>기타</t>
        </is>
      </c>
      <c r="F563" s="41" t="inlineStr">
        <is>
          <t>9602.T 일별 수정종가 2023-12-08 1,071.0·12-11 1,085.2·12-12 1,075.0; 분할 이벤트 2026-02-26 5:1</t>
        </is>
      </c>
      <c r="G563" s="41" t="inlineStr">
        <is>
          <t>기타</t>
        </is>
      </c>
      <c r="H563" s="40" t="inlineStr">
        <is>
          <t>2026-10-25</t>
        </is>
      </c>
      <c r="I563" s="40" t="n"/>
      <c r="J563" s="43" t="inlineStr">
        <is>
          <t>https://query1.finance.yahoo.com/v8/finance/chart/9602.T?period1=1701356400&amp;period2=1702998000&amp;interval=1d&amp;events=split</t>
        </is>
      </c>
      <c r="K563" s="41" t="inlineStr">
        <is>
          <t>acq_mktcap,event_ticker_basis</t>
        </is>
      </c>
    </row>
    <row r="564" ht="45" customHeight="1">
      <c r="A564" s="40" t="inlineStr">
        <is>
          <t>C030</t>
        </is>
      </c>
      <c r="B564" s="41" t="inlineStr">
        <is>
          <t>Fifth Season LLC</t>
        </is>
      </c>
      <c r="C564" s="40" t="inlineStr">
        <is>
          <t>발표</t>
        </is>
      </c>
      <c r="D564" s="40" t="inlineStr">
        <is>
          <t>2023-12-08</t>
        </is>
      </c>
      <c r="E564" s="41" t="inlineStr">
        <is>
          <t>기타</t>
        </is>
      </c>
      <c r="F564" s="41" t="inlineStr">
        <is>
          <t>035760.KQ 일별 종가 2023-12-08 75,500원·12-11 78,700원·12-12 75,000원</t>
        </is>
      </c>
      <c r="G564" s="41" t="inlineStr">
        <is>
          <t>기타</t>
        </is>
      </c>
      <c r="H564" s="40" t="inlineStr">
        <is>
          <t>2026-10-25</t>
        </is>
      </c>
      <c r="I564" s="40" t="n"/>
      <c r="J564" s="43" t="inlineStr">
        <is>
          <t>https://query1.finance.yahoo.com/v8/finance/chart/035760.KQ?period1=1701356400&amp;period2=1702998000&amp;interval=1d</t>
        </is>
      </c>
      <c r="K564" s="41" t="inlineStr">
        <is>
          <t>event_ticker_basis,size_basis</t>
        </is>
      </c>
    </row>
    <row r="565" ht="45" customHeight="1">
      <c r="A565" s="40" t="inlineStr">
        <is>
          <t>C030</t>
        </is>
      </c>
      <c r="B565" s="41" t="inlineStr">
        <is>
          <t>Fifth Season LLC</t>
        </is>
      </c>
      <c r="C565" s="40" t="inlineStr">
        <is>
          <t>인수 전</t>
        </is>
      </c>
      <c r="D565" s="40" t="inlineStr">
        <is>
          <t>2022-12-31</t>
        </is>
      </c>
      <c r="E565" s="41" t="inlineStr">
        <is>
          <t>실적</t>
        </is>
      </c>
      <c r="F565" s="41" t="inlineStr">
        <is>
          <t>CJ ENM 2022 사업보고서: FS 2022 매출 699,601,932천원·순손실 69,235,740천원, FS 영업권 손상 51,837백만원</t>
        </is>
      </c>
      <c r="G565" s="41" t="inlineStr">
        <is>
          <t>DART 사업보고서</t>
        </is>
      </c>
      <c r="H565" s="40" t="inlineStr">
        <is>
          <t>2023-03-20</t>
        </is>
      </c>
      <c r="I565" s="40" t="inlineStr">
        <is>
          <t>20230320000724</t>
        </is>
      </c>
      <c r="J565" s="43" t="inlineStr">
        <is>
          <t>https://dart.fss.or.kr/dsaf001/main.do?rcpNo=20230320000724</t>
        </is>
      </c>
      <c r="K565" s="41" t="inlineStr">
        <is>
          <t>target_rev_pre,target_op_pre,pre_events_summary</t>
        </is>
      </c>
    </row>
    <row r="566" ht="45" customHeight="1">
      <c r="A566" s="40" t="inlineStr">
        <is>
          <t>C030</t>
        </is>
      </c>
      <c r="B566" s="41" t="inlineStr">
        <is>
          <t>Fifth Season LLC</t>
        </is>
      </c>
      <c r="C566" s="40" t="inlineStr">
        <is>
          <t>인수 전</t>
        </is>
      </c>
      <c r="D566" s="40" t="inlineStr">
        <is>
          <t>2021-12-31</t>
        </is>
      </c>
      <c r="E566" s="41" t="inlineStr">
        <is>
          <t>실적</t>
        </is>
      </c>
      <c r="F566" s="41" t="inlineStr">
        <is>
          <t>Endeavor 2022 10-K: 2021 제한 Endeavor Content 사업 매출 USD 737M; FS 2022 세전손실 USD 48.3M</t>
        </is>
      </c>
      <c r="G566" s="41" t="inlineStr">
        <is>
          <t>SEC</t>
        </is>
      </c>
      <c r="H566" s="40" t="inlineStr">
        <is>
          <t>2023-02-28</t>
        </is>
      </c>
      <c r="I566" s="40" t="inlineStr">
        <is>
          <t>0000950170-23-005121</t>
        </is>
      </c>
      <c r="J566" s="43" t="inlineStr">
        <is>
          <t>https://www.sec.gov/Archives/edgar/data/1766363/000095017023005121/edr-20221231.htm</t>
        </is>
      </c>
      <c r="K566" s="41" t="inlineStr">
        <is>
          <t>target_rev_pre,target_op_pre</t>
        </is>
      </c>
    </row>
    <row r="567" ht="45" customHeight="1">
      <c r="A567" s="40" t="inlineStr">
        <is>
          <t>C030</t>
        </is>
      </c>
      <c r="B567" s="41" t="inlineStr">
        <is>
          <t>Fifth Season LLC</t>
        </is>
      </c>
      <c r="C567" s="40" t="inlineStr">
        <is>
          <t>인수 후</t>
        </is>
      </c>
      <c r="D567" s="40" t="inlineStr">
        <is>
          <t>2024-12-31</t>
        </is>
      </c>
      <c r="E567" s="41" t="inlineStr">
        <is>
          <t>실적</t>
        </is>
      </c>
      <c r="F567" s="41" t="inlineStr">
        <is>
          <t>CJ ENM 2024 사업보고서: FS 지분 60%·비지배 40%, 2024 매출 1,038,782,865천원·순손실 91,812,320천원</t>
        </is>
      </c>
      <c r="G567" s="41" t="inlineStr">
        <is>
          <t>DART 사업보고서</t>
        </is>
      </c>
      <c r="H567" s="40" t="inlineStr">
        <is>
          <t>2025-03-19</t>
        </is>
      </c>
      <c r="I567" s="40" t="inlineStr">
        <is>
          <t>20250319000884</t>
        </is>
      </c>
      <c r="J567" s="43" t="inlineStr">
        <is>
          <t>https://dart.fss.or.kr/dsaf001/main.do?rcpNo=20250319000884</t>
        </is>
      </c>
      <c r="K567" s="41" t="inlineStr">
        <is>
          <t>target_rev_post,target_op_post,post_events_summary</t>
        </is>
      </c>
    </row>
    <row r="568" ht="45" customHeight="1">
      <c r="A568" s="40" t="inlineStr">
        <is>
          <t>C030</t>
        </is>
      </c>
      <c r="B568" s="41" t="inlineStr">
        <is>
          <t>Fifth Season LLC</t>
        </is>
      </c>
      <c r="C568" s="40" t="inlineStr">
        <is>
          <t>인수 후</t>
        </is>
      </c>
      <c r="D568" s="40" t="inlineStr">
        <is>
          <t>2025-12-31</t>
        </is>
      </c>
      <c r="E568" s="41" t="inlineStr">
        <is>
          <t>실적</t>
        </is>
      </c>
      <c r="F568" s="41" t="inlineStr">
        <is>
          <t>CJ ENM 2025 사업보고서: FS 비지배지분율 40%, 2025 매출 789,711,200천원·순손실 42,163,187천원</t>
        </is>
      </c>
      <c r="G568" s="41" t="inlineStr">
        <is>
          <t>DART 사업보고서</t>
        </is>
      </c>
      <c r="H568" s="40" t="inlineStr">
        <is>
          <t>2026-03-18</t>
        </is>
      </c>
      <c r="I568" s="40" t="inlineStr">
        <is>
          <t>20260318001469</t>
        </is>
      </c>
      <c r="J568" s="43" t="inlineStr">
        <is>
          <t>https://dart.fss.or.kr/dsaf001/main.do?rcpNo=20260318001469</t>
        </is>
      </c>
      <c r="K568" s="41" t="inlineStr">
        <is>
          <t>target_rev_post,target_op_post,post_events_summary</t>
        </is>
      </c>
    </row>
    <row r="569" ht="45" customHeight="1">
      <c r="A569" s="40" t="inlineStr">
        <is>
          <t>C030</t>
        </is>
      </c>
      <c r="B569" s="41" t="inlineStr">
        <is>
          <t>Fifth Season LLC</t>
        </is>
      </c>
      <c r="C569" s="40" t="inlineStr">
        <is>
          <t>인수 후</t>
        </is>
      </c>
      <c r="D569" s="40" t="inlineStr">
        <is>
          <t>2026-06-30</t>
        </is>
      </c>
      <c r="E569" s="41" t="inlineStr">
        <is>
          <t>실적</t>
        </is>
      </c>
      <c r="F569" s="41" t="inlineStr">
        <is>
          <t>CJ ENM 2026 반기보고서: CJ ENM FIFTH SEASON 지분 60% 유지, 2026 상반기 매출 284,057,366천원·순손실 33,590,641천원</t>
        </is>
      </c>
      <c r="G569" s="41" t="inlineStr">
        <is>
          <t>DART 기타공시</t>
        </is>
      </c>
      <c r="H569" s="40" t="inlineStr">
        <is>
          <t>2026-08-14</t>
        </is>
      </c>
      <c r="I569" s="40" t="inlineStr">
        <is>
          <t>20260814002422</t>
        </is>
      </c>
      <c r="J569" s="43" t="inlineStr">
        <is>
          <t>https://dart.fss.or.kr/dsaf001/main.do?rcpNo=20260814002422</t>
        </is>
      </c>
      <c r="K569" s="41" t="inlineStr">
        <is>
          <t>target_rev_post,target_op_post,post_events_summary</t>
        </is>
      </c>
    </row>
    <row r="570" ht="45" customHeight="1">
      <c r="A570" s="40" t="inlineStr">
        <is>
          <t>C030</t>
        </is>
      </c>
      <c r="B570" s="41" t="inlineStr">
        <is>
          <t>Fifth Season LLC</t>
        </is>
      </c>
      <c r="C570" s="40" t="inlineStr">
        <is>
          <t>인수 후</t>
        </is>
      </c>
      <c r="D570" s="40" t="inlineStr">
        <is>
          <t>2024-12-31</t>
        </is>
      </c>
      <c r="E570" s="41" t="inlineStr">
        <is>
          <t>어닝콜</t>
        </is>
      </c>
      <c r="F570" s="41" t="inlineStr">
        <is>
          <t>메리츠증권 4Q24 리뷰: '피프스시즌은 80억원의 영업이익을 기록'</t>
        </is>
      </c>
      <c r="G570" s="41" t="inlineStr">
        <is>
          <t>기타</t>
        </is>
      </c>
      <c r="H570" s="40" t="inlineStr">
        <is>
          <t>2025-02-13</t>
        </is>
      </c>
      <c r="I570" s="40" t="n"/>
      <c r="J570" s="43" t="inlineStr">
        <is>
          <t>https://file.alphasquare.co.kr/media/pdfs/company-report/%EB%A9%94%EB%A6%AC%EC%B8%A020250213CJ%20ENM.pdf</t>
        </is>
      </c>
      <c r="K570" s="41" t="inlineStr">
        <is>
          <t>target_op_post,earnings_call_note</t>
        </is>
      </c>
    </row>
    <row r="571" ht="45" customHeight="1">
      <c r="A571" s="40" t="inlineStr">
        <is>
          <t>C030</t>
        </is>
      </c>
      <c r="B571" s="41" t="inlineStr">
        <is>
          <t>Fifth Season LLC</t>
        </is>
      </c>
      <c r="C571" s="40" t="inlineStr">
        <is>
          <t>인수 후</t>
        </is>
      </c>
      <c r="D571" s="40" t="inlineStr">
        <is>
          <t>2025-06-30</t>
        </is>
      </c>
      <c r="E571" s="41" t="inlineStr">
        <is>
          <t>어닝콜</t>
        </is>
      </c>
      <c r="F571" s="41" t="inlineStr">
        <is>
          <t>메리츠증권 2Q25 리뷰: '피프스시즌의 흑자전환(OP 32억원)'</t>
        </is>
      </c>
      <c r="G571" s="41" t="inlineStr">
        <is>
          <t>기타</t>
        </is>
      </c>
      <c r="H571" s="40" t="inlineStr">
        <is>
          <t>2025-08-08</t>
        </is>
      </c>
      <c r="I571" s="40" t="n"/>
      <c r="J571" s="43" t="inlineStr">
        <is>
          <t>https://file.alphasquare.co.kr/media/pdfs/company-report/%EB%A9%94%EB%A6%AC%EC%B8%A020250808CJENM.pdf</t>
        </is>
      </c>
      <c r="K571" s="41" t="inlineStr">
        <is>
          <t>target_op_post</t>
        </is>
      </c>
    </row>
    <row r="572" ht="45" customHeight="1">
      <c r="A572" s="40" t="inlineStr">
        <is>
          <t>C030</t>
        </is>
      </c>
      <c r="B572" s="41" t="inlineStr">
        <is>
          <t>Fifth Season LLC</t>
        </is>
      </c>
      <c r="C572" s="40" t="inlineStr">
        <is>
          <t>인수 후</t>
        </is>
      </c>
      <c r="D572" s="40" t="inlineStr">
        <is>
          <t>2026-02-05</t>
        </is>
      </c>
      <c r="E572" s="41" t="inlineStr">
        <is>
          <t>실적</t>
        </is>
      </c>
      <c r="F572" s="41" t="inlineStr">
        <is>
          <t>CJ ENM 2025 실적 보도자료: '피프스시즌은 ... 2분기에 이어 4분기에도 흑자를 달성했다'</t>
        </is>
      </c>
      <c r="G572" s="41" t="inlineStr">
        <is>
          <t>회사 보도자료</t>
        </is>
      </c>
      <c r="H572" s="40" t="inlineStr">
        <is>
          <t>2026-02-05</t>
        </is>
      </c>
      <c r="I572" s="40" t="n"/>
      <c r="J572" s="43" t="inlineStr">
        <is>
          <t>https://cjnews.cj.net/cj-enm-2025%eb%85%84-%eb%a7%a4%ec%b6%9c-5%ec%a1%b0-1345%ec%96%b5%ec%9b%90-%ec%98%81%ec%97%85%ec%9d%b4%ec%9d%b5-1329%ec%96%b5%ec%9b%90-%ec%82%ac%ec%97%85-%eb%aa%a8%eb%8d%b8-%ea%b3%a0%eb%8f%84/</t>
        </is>
      </c>
      <c r="K572" s="41" t="inlineStr">
        <is>
          <t>target_op_post,post_events_summary</t>
        </is>
      </c>
    </row>
    <row r="573" ht="45" customHeight="1">
      <c r="A573" s="40" t="inlineStr">
        <is>
          <t>C030</t>
        </is>
      </c>
      <c r="B573" s="41" t="inlineStr">
        <is>
          <t>Fifth Season LLC</t>
        </is>
      </c>
      <c r="C573" s="40" t="inlineStr">
        <is>
          <t>인수 후</t>
        </is>
      </c>
      <c r="D573" s="40" t="inlineStr">
        <is>
          <t>2026-01-07</t>
        </is>
      </c>
      <c r="E573" s="41" t="inlineStr">
        <is>
          <t>제휴</t>
        </is>
      </c>
      <c r="F573" s="41" t="inlineStr">
        <is>
          <t>4Q25 실적발표 자료: 뮤지컬 &lt;센과 치히로의 행방불명&gt; '#TOHO_presents #오리지널팀 #내한공연', 예술의 전당 1/7~3/22</t>
        </is>
      </c>
      <c r="G573" s="41" t="inlineStr">
        <is>
          <t>IR 자료</t>
        </is>
      </c>
      <c r="H573" s="40" t="inlineStr">
        <is>
          <t>2026-02-05</t>
        </is>
      </c>
      <c r="I573" s="40" t="n"/>
      <c r="J573" s="43" t="inlineStr">
        <is>
          <t>https://kind.krx.co.kr/external/dst/irReference/18004/CJ_ENM_2025_4Q_Kor.pdf</t>
        </is>
      </c>
      <c r="K573" s="41" t="inlineStr">
        <is>
          <t>post_events_summary</t>
        </is>
      </c>
    </row>
    <row r="574" ht="45" customHeight="1">
      <c r="A574" s="40" t="inlineStr">
        <is>
          <t>C030</t>
        </is>
      </c>
      <c r="B574" s="41" t="inlineStr">
        <is>
          <t>Fifth Season LLC</t>
        </is>
      </c>
      <c r="C574" s="40" t="inlineStr">
        <is>
          <t>인수 후</t>
        </is>
      </c>
      <c r="D574" s="40" t="inlineStr">
        <is>
          <t>2024-02-07</t>
        </is>
      </c>
      <c r="E574" s="41" t="inlineStr">
        <is>
          <t>어닝콜</t>
        </is>
      </c>
      <c r="F574" s="41" t="inlineStr">
        <is>
          <t>4Q23 실적발표 자료: 엔터 부문 'FIFTH SEASON 턴어라운드', 영화드라마 '[FY2024] ... FIFTH SEASON 턴어라운드 목표'</t>
        </is>
      </c>
      <c r="G574" s="41" t="inlineStr">
        <is>
          <t>IR 자료</t>
        </is>
      </c>
      <c r="H574" s="40" t="inlineStr">
        <is>
          <t>2024-02-07</t>
        </is>
      </c>
      <c r="I574" s="40" t="n"/>
      <c r="J574" s="43" t="inlineStr">
        <is>
          <t>https://files-scs.pstatic.net/2024/02/08/kRIfVSHxXr/24%EB%85%842%EC%9B%94%20CJ_ENM%20IR%EC%9E%90%EB%A3%8C.pdf</t>
        </is>
      </c>
      <c r="K574" s="41" t="inlineStr">
        <is>
          <t>earnings_call_note</t>
        </is>
      </c>
    </row>
    <row r="575" ht="45" customHeight="1">
      <c r="A575" s="40" t="inlineStr">
        <is>
          <t>C030</t>
        </is>
      </c>
      <c r="B575" s="41" t="inlineStr">
        <is>
          <t>Fifth Season LLC</t>
        </is>
      </c>
      <c r="C575" s="40" t="inlineStr">
        <is>
          <t>인수 전</t>
        </is>
      </c>
      <c r="D575" s="40" t="inlineStr">
        <is>
          <t>2023</t>
        </is>
      </c>
      <c r="E575" s="41" t="inlineStr">
        <is>
          <t>실적</t>
        </is>
      </c>
      <c r="F575" s="41" t="inlineStr">
        <is>
          <t>대신증권: '지난해 각각 1420억원, 655억원의 적자를 낸 티빙과 피프스시즌'(2023)</t>
        </is>
      </c>
      <c r="G575" s="41" t="inlineStr">
        <is>
          <t>언론 보도</t>
        </is>
      </c>
      <c r="H575" s="40" t="inlineStr">
        <is>
          <t>2024-06-05</t>
        </is>
      </c>
      <c r="I575" s="40" t="n"/>
      <c r="J575" s="43" t="inlineStr">
        <is>
          <t>https://core.asiae.co.kr/article/2024060508071536679</t>
        </is>
      </c>
      <c r="K575" s="41" t="inlineStr">
        <is>
          <t>target_op_pre</t>
        </is>
      </c>
    </row>
    <row r="576" ht="45" customHeight="1">
      <c r="A576" s="40" t="inlineStr">
        <is>
          <t>C030</t>
        </is>
      </c>
      <c r="B576" s="41" t="inlineStr">
        <is>
          <t>Fifth Season LLC</t>
        </is>
      </c>
      <c r="C576" s="40" t="inlineStr">
        <is>
          <t>인수 후</t>
        </is>
      </c>
      <c r="D576" s="40" t="inlineStr">
        <is>
          <t>2025-09-26</t>
        </is>
      </c>
      <c r="E576" s="41" t="inlineStr">
        <is>
          <t>경영진변경</t>
        </is>
      </c>
      <c r="F576" s="41" t="inlineStr">
        <is>
          <t>공동CEO Chris Rice 연말 퇴임, Graham Taylor 단독 CEO</t>
        </is>
      </c>
      <c r="G576" s="41" t="inlineStr">
        <is>
          <t>언론 보도</t>
        </is>
      </c>
      <c r="H576" s="40" t="inlineStr">
        <is>
          <t>2025-09-26</t>
        </is>
      </c>
      <c r="I576" s="40" t="n"/>
      <c r="J576" s="43" t="inlineStr">
        <is>
          <t>https://www.broadcastnow.co.uk/broadcast-international/fifth-seasons-chris-rice-to-step-down/5209385.article</t>
        </is>
      </c>
      <c r="K576" s="41" t="inlineStr">
        <is>
          <t>post_events_summary</t>
        </is>
      </c>
    </row>
    <row r="577" ht="45" customHeight="1">
      <c r="A577" s="40" t="inlineStr">
        <is>
          <t>C030</t>
        </is>
      </c>
      <c r="B577" s="41" t="inlineStr">
        <is>
          <t>Fifth Season LLC</t>
        </is>
      </c>
      <c r="C577" s="40" t="inlineStr">
        <is>
          <t>인수 후</t>
        </is>
      </c>
      <c r="D577" s="40" t="inlineStr">
        <is>
          <t>2026-02-12</t>
        </is>
      </c>
      <c r="E577" s="41" t="inlineStr">
        <is>
          <t>매각</t>
        </is>
      </c>
      <c r="F577" s="41" t="inlineStr">
        <is>
          <t>Apple이 &lt;Severance&gt; IP·전체 권리를 약 USD 70M에 인수, FS는 총괄제작으로 잔류</t>
        </is>
      </c>
      <c r="G577" s="41" t="inlineStr">
        <is>
          <t>언론 보도</t>
        </is>
      </c>
      <c r="H577" s="40" t="inlineStr">
        <is>
          <t>2026-02-12</t>
        </is>
      </c>
      <c r="I577" s="40" t="n"/>
      <c r="J577" s="43" t="inlineStr">
        <is>
          <t>https://techcrunch.com/2026/02/12/apple-acquires-all-rights-to-severance-will-produce-future-seasons-in-house/</t>
        </is>
      </c>
      <c r="K577" s="41" t="inlineStr">
        <is>
          <t>post_events_summary</t>
        </is>
      </c>
    </row>
    <row r="578" ht="45" customHeight="1">
      <c r="A578" s="40" t="inlineStr">
        <is>
          <t>C030</t>
        </is>
      </c>
      <c r="B578" s="41" t="inlineStr">
        <is>
          <t>Fifth Season LLC</t>
        </is>
      </c>
      <c r="C578" s="40" t="inlineStr">
        <is>
          <t>인수 후</t>
        </is>
      </c>
      <c r="D578" s="40" t="inlineStr">
        <is>
          <t>2026-03-18</t>
        </is>
      </c>
      <c r="E578" s="41" t="inlineStr">
        <is>
          <t>기타</t>
        </is>
      </c>
      <c r="F578" s="41" t="inlineStr">
        <is>
          <t>FS가 J.P. Morgan 주관 5년 USD 500M 신용한도 갱신</t>
        </is>
      </c>
      <c r="G578" s="41" t="inlineStr">
        <is>
          <t>언론 보도</t>
        </is>
      </c>
      <c r="H578" s="40" t="inlineStr">
        <is>
          <t>2026-03-18</t>
        </is>
      </c>
      <c r="I578" s="40" t="n"/>
      <c r="J578" s="43" t="inlineStr">
        <is>
          <t>https://www.sfnet.com/home/chapters/canada/news-detail/2026/03/18/fifth-season-closes-$500-million-credit-facility-led-by-j.p.-morgan</t>
        </is>
      </c>
      <c r="K578" s="41" t="inlineStr">
        <is>
          <t>post_events_summary</t>
        </is>
      </c>
    </row>
    <row r="579" ht="45" customHeight="1">
      <c r="A579" s="40" t="inlineStr">
        <is>
          <t>K001</t>
        </is>
      </c>
      <c r="B579" s="41" t="inlineStr">
        <is>
          <t>Kakao M Corp.</t>
        </is>
      </c>
      <c r="C579" s="40" t="inlineStr">
        <is>
          <t>발표</t>
        </is>
      </c>
      <c r="D579" s="40" t="inlineStr">
        <is>
          <t>2005-05-26</t>
        </is>
      </c>
      <c r="E579" s="41" t="inlineStr">
        <is>
          <t>발표</t>
        </is>
      </c>
      <c r="F579" s="41" t="inlineStr">
        <is>
          <t>대상회사 공시: 민영빈 외 5인이 보유주식 4,885,009주(43.33%)와 경영권을 SKT에 양도하는 계약 체결(계약일 2005-05-26). '매매대금 : 12,701,023,400원(단가 2,600원)'; 거래종결일에 제3자배정 4,697,312주를 SKT가 전액 인수. SKT 2004-12-31 자산총계 14,020,705백만원, 인수 목적 '경영권 인수'.</t>
        </is>
      </c>
      <c r="G579" s="41" t="inlineStr">
        <is>
          <t>DART 기타공시</t>
        </is>
      </c>
      <c r="H579" s="40" t="inlineStr">
        <is>
          <t>2005-05-27</t>
        </is>
      </c>
      <c r="I579" s="40" t="inlineStr">
        <is>
          <t>20050527000001</t>
        </is>
      </c>
      <c r="J579" s="43" t="inlineStr">
        <is>
          <t>https://dart.fss.or.kr/dsaf001/main.do?rcpNo=20050527000001</t>
        </is>
      </c>
      <c r="K579" s="41" t="inlineStr">
        <is>
          <t>value_chk_local,announce_date_chk,acquirer_entity,acquirer_core,acq_total_assets</t>
        </is>
      </c>
    </row>
    <row r="580" ht="45" customHeight="1">
      <c r="A580" s="40" t="inlineStr">
        <is>
          <t>K001</t>
        </is>
      </c>
      <c r="B580" s="41" t="inlineStr">
        <is>
          <t>Kakao M Corp.</t>
        </is>
      </c>
      <c r="C580" s="40" t="inlineStr">
        <is>
          <t>발표</t>
        </is>
      </c>
      <c r="D580" s="40" t="inlineStr">
        <is>
          <t>2005-05-26</t>
        </is>
      </c>
      <c r="E580" s="41" t="inlineStr">
        <is>
          <t>발표</t>
        </is>
      </c>
      <c r="F580" s="41" t="inlineStr">
        <is>
          <t>대상회사 유상증자결정: 보통주 4,697,312주, 발행가 3,520원(할인율 10%), 제3자배정 대상 SK텔레콤(주권매매계약 완료시 최대주주), 이사회결의일 2005-05-26, 납입 예정 2005-06-27.</t>
        </is>
      </c>
      <c r="G580" s="41" t="inlineStr">
        <is>
          <t>DART 기타공시</t>
        </is>
      </c>
      <c r="H580" s="40" t="inlineStr">
        <is>
          <t>2005-05-27</t>
        </is>
      </c>
      <c r="I580" s="40" t="inlineStr">
        <is>
          <t>20050527000002</t>
        </is>
      </c>
      <c r="J580" s="43" t="inlineStr">
        <is>
          <t>https://dart.fss.or.kr/dsaf001/main.do?rcpNo=20050527000002</t>
        </is>
      </c>
      <c r="K580" s="41" t="inlineStr">
        <is>
          <t>value_chk_local</t>
        </is>
      </c>
    </row>
    <row r="581" ht="45" customHeight="1">
      <c r="A581" s="40" t="inlineStr">
        <is>
          <t>K001</t>
        </is>
      </c>
      <c r="B581" s="41" t="inlineStr">
        <is>
          <t>Kakao M Corp.</t>
        </is>
      </c>
      <c r="C581" s="40" t="inlineStr">
        <is>
          <t>발표</t>
        </is>
      </c>
      <c r="D581" s="40" t="inlineStr">
        <is>
          <t>2005-05-27</t>
        </is>
      </c>
      <c r="E581" s="41" t="inlineStr">
        <is>
          <t>발표</t>
        </is>
      </c>
      <c r="F581" s="41" t="inlineStr">
        <is>
          <t>SKT 타법인출자결정(자진공시): 취득금액 29,235,561,640원, 취득주식 9,582,321주(구주+신주), 취득후 지분 60.00%, 취득목적 '경영권 인수', 당해 사업연도 취득누계 78,935,561,640원·자기자본 7,108,589,651,380원·자기자본대비 1.11%, 이사회 2005-05-27.</t>
        </is>
      </c>
      <c r="G581" s="41" t="inlineStr">
        <is>
          <t>DART 기타공시</t>
        </is>
      </c>
      <c r="H581" s="40" t="inlineStr">
        <is>
          <t>2005-05-27</t>
        </is>
      </c>
      <c r="I581" s="40" t="inlineStr">
        <is>
          <t>20050526800049</t>
        </is>
      </c>
      <c r="J581" s="43" t="inlineStr">
        <is>
          <t>https://dart.fss.or.kr/dsaf001/main.do?rcpNo=20050526800049</t>
        </is>
      </c>
      <c r="K581" s="41" t="inlineStr">
        <is>
          <t>purpose_quote,deal_to_equity_pct,value_chk_local</t>
        </is>
      </c>
    </row>
    <row r="582" ht="45" customHeight="1">
      <c r="A582" s="40" t="inlineStr">
        <is>
          <t>K001</t>
        </is>
      </c>
      <c r="B582" s="41" t="inlineStr">
        <is>
          <t>Kakao M Corp.</t>
        </is>
      </c>
      <c r="C582" s="40" t="inlineStr">
        <is>
          <t>발표</t>
        </is>
      </c>
      <c r="D582" s="40" t="inlineStr">
        <is>
          <t>2005-05-27</t>
        </is>
      </c>
      <c r="E582" s="41" t="inlineStr">
        <is>
          <t>발표</t>
        </is>
      </c>
      <c r="F582" s="41" t="inlineStr">
        <is>
          <t>SKT 장래사업계획(공정공시): 음악펀드 설립과 YBM서울음반 지분 60% 인수(292억원). 목적 '음악시장에서의 디지털 유통망 확보 및 신규 디지털 시장 창출에 시너지 창출'; 함용일 대표 유임 방침; 보도자료 배포 2005-05-27 오전 10시.</t>
        </is>
      </c>
      <c r="G582" s="41" t="inlineStr">
        <is>
          <t>DART 기타공시</t>
        </is>
      </c>
      <c r="H582" s="40" t="inlineStr">
        <is>
          <t>2005-05-27</t>
        </is>
      </c>
      <c r="I582" s="40" t="inlineStr">
        <is>
          <t>20050526800143</t>
        </is>
      </c>
      <c r="J582" s="43" t="inlineStr">
        <is>
          <t>https://dart.fss.or.kr/dsaf001/main.do?rcpNo=20050526800143</t>
        </is>
      </c>
      <c r="K582" s="41" t="inlineStr">
        <is>
          <t>purpose_quote,earnings_call_note,core_basis</t>
        </is>
      </c>
    </row>
    <row r="583" ht="45" customHeight="1">
      <c r="A583" s="40" t="inlineStr">
        <is>
          <t>K001</t>
        </is>
      </c>
      <c r="B583" s="41" t="inlineStr">
        <is>
          <t>Kakao M Corp.</t>
        </is>
      </c>
      <c r="C583" s="40" t="inlineStr">
        <is>
          <t>발표</t>
        </is>
      </c>
      <c r="D583" s="40" t="inlineStr">
        <is>
          <t>2005-05-27</t>
        </is>
      </c>
      <c r="E583" s="41" t="inlineStr">
        <is>
          <t>발표</t>
        </is>
      </c>
      <c r="F583" s="41" t="inlineStr">
        <is>
          <t>SKT가 292억원에 YBM서울음반 60% 인수. SKT 관계자: "We wanted to acquire a safe source for music content." SKT는 휴대폰 음악포털 Melon 운영. YBM Seoul 주가 상한가 5,650원, SKT 주가 2% 오른 176,500원.</t>
        </is>
      </c>
      <c r="G583" s="41" t="inlineStr">
        <is>
          <t>언론 보도</t>
        </is>
      </c>
      <c r="H583" s="40" t="inlineStr">
        <is>
          <t>2005-05-27</t>
        </is>
      </c>
      <c r="I583" s="40" t="n"/>
      <c r="J583" s="43" t="inlineStr">
        <is>
          <t>https://www.koreajoongangdaily.com/business/sk-telecom-buys-major-music-company/11562261</t>
        </is>
      </c>
      <c r="K583" s="41" t="inlineStr">
        <is>
          <t>purpose_quote,acquirer_core,acq_mktcap,event_ticker_basis</t>
        </is>
      </c>
    </row>
    <row r="584" ht="45" customHeight="1">
      <c r="A584" s="40" t="inlineStr">
        <is>
          <t>K001</t>
        </is>
      </c>
      <c r="B584" s="41" t="inlineStr">
        <is>
          <t>Kakao M Corp.</t>
        </is>
      </c>
      <c r="C584" s="40" t="inlineStr">
        <is>
          <t>발표</t>
        </is>
      </c>
      <c r="D584" s="40" t="inlineStr">
        <is>
          <t>2005-05-26</t>
        </is>
      </c>
      <c r="E584" s="41" t="inlineStr">
        <is>
          <t>지분취득</t>
        </is>
      </c>
      <c r="F584" s="41" t="inlineStr">
        <is>
          <t>SKT 주식등의대량보유상황보고서(2005-06-01): 장외매수 4,885,009주(43.33%), 주당 2,600원, 계약체결일 2005-05-26, 취득자금 12,701,023,400원 전액 자기자금(내부유보이익).</t>
        </is>
      </c>
      <c r="G584" s="41" t="inlineStr">
        <is>
          <t>DART 기타공시</t>
        </is>
      </c>
      <c r="H584" s="40" t="inlineStr">
        <is>
          <t>2005-06-01</t>
        </is>
      </c>
      <c r="I584" s="40" t="inlineStr">
        <is>
          <t>20050601000135</t>
        </is>
      </c>
      <c r="J584" s="43" t="inlineStr">
        <is>
          <t>https://dart.fss.or.kr/dsaf001/main.do?rcpNo=20050601000135</t>
        </is>
      </c>
      <c r="K584" s="41" t="inlineStr">
        <is>
          <t>value_chk_local,notes</t>
        </is>
      </c>
    </row>
    <row r="585" ht="45" customHeight="1">
      <c r="A585" s="40" t="inlineStr">
        <is>
          <t>K001</t>
        </is>
      </c>
      <c r="B585" s="41" t="inlineStr">
        <is>
          <t>Kakao M Corp.</t>
        </is>
      </c>
      <c r="C585" s="40" t="inlineStr">
        <is>
          <t>인수 후</t>
        </is>
      </c>
      <c r="D585" s="40" t="inlineStr">
        <is>
          <t>2005-08-11</t>
        </is>
      </c>
      <c r="E585" s="41" t="inlineStr">
        <is>
          <t>완료</t>
        </is>
      </c>
      <c r="F585" s="41" t="inlineStr">
        <is>
          <t>SKT 대량보유보고서(2005-08-13): 2005-08-11 제3자배정 신주 4,697,312주 주금납입 완료로 보유 9,582,321주(60.00%); 2005-07-29 임시주총에서 서성원·안승윤 이사, 김영철 감사 선임.</t>
        </is>
      </c>
      <c r="G585" s="41" t="inlineStr">
        <is>
          <t>DART 기타공시</t>
        </is>
      </c>
      <c r="H585" s="40" t="inlineStr">
        <is>
          <t>2005-08-13</t>
        </is>
      </c>
      <c r="I585" s="40" t="inlineStr">
        <is>
          <t>20050812001025</t>
        </is>
      </c>
      <c r="J585" s="43" t="inlineStr">
        <is>
          <t>https://dart.fss.or.kr/dsaf001/main.do?rcpNo=20050812001025</t>
        </is>
      </c>
      <c r="K585" s="41" t="inlineStr">
        <is>
          <t>status_chk,value_chk_local</t>
        </is>
      </c>
    </row>
    <row r="586" ht="45" customHeight="1">
      <c r="A586" s="40" t="inlineStr">
        <is>
          <t>K001</t>
        </is>
      </c>
      <c r="B586" s="41" t="inlineStr">
        <is>
          <t>Kakao M Corp.</t>
        </is>
      </c>
      <c r="C586" s="40" t="inlineStr">
        <is>
          <t>인수 후</t>
        </is>
      </c>
      <c r="D586" s="40" t="inlineStr">
        <is>
          <t>2005-08-11</t>
        </is>
      </c>
      <c r="E586" s="41" t="inlineStr">
        <is>
          <t>완료</t>
        </is>
      </c>
      <c r="F586" s="41" t="inlineStr">
        <is>
          <t>최대주주 변경: 민영빈 외 10인(67.42%) → 에스케이텔레콤(주) 4,885,009주(43.33%), 변경확인일 2005-08-11, 지분인수목적 '경영권 인수'(정정본 20050811000391로 특수관계인 지분율 오기 정정).</t>
        </is>
      </c>
      <c r="G586" s="41" t="inlineStr">
        <is>
          <t>DART 기타공시</t>
        </is>
      </c>
      <c r="H586" s="40" t="inlineStr">
        <is>
          <t>2005-08-12</t>
        </is>
      </c>
      <c r="I586" s="40" t="inlineStr">
        <is>
          <t>20050811000382</t>
        </is>
      </c>
      <c r="J586" s="43" t="inlineStr">
        <is>
          <t>https://dart.fss.or.kr/dsaf001/main.do?rcpNo=20050811000382</t>
        </is>
      </c>
      <c r="K586" s="41" t="inlineStr">
        <is>
          <t>status_chk</t>
        </is>
      </c>
    </row>
    <row r="587" ht="45" customHeight="1">
      <c r="A587" s="40" t="inlineStr">
        <is>
          <t>K001</t>
        </is>
      </c>
      <c r="B587" s="41" t="inlineStr">
        <is>
          <t>Kakao M Corp.</t>
        </is>
      </c>
      <c r="C587" s="40" t="inlineStr">
        <is>
          <t>인수 후</t>
        </is>
      </c>
      <c r="D587" s="40" t="inlineStr">
        <is>
          <t>2005-07-29</t>
        </is>
      </c>
      <c r="E587" s="41" t="inlineStr">
        <is>
          <t>사명변경</t>
        </is>
      </c>
      <c r="F587" s="41" t="inlineStr">
        <is>
          <t>상호변경안내: ㈜와이비엠서울음반 → ㈜서울음반, 변경사유 '최대주주 변동에 따른 소속기업 집단 변경', 주주총회 2005-07-29.</t>
        </is>
      </c>
      <c r="G587" s="41" t="inlineStr">
        <is>
          <t>DART 기타공시</t>
        </is>
      </c>
      <c r="H587" s="40" t="inlineStr">
        <is>
          <t>2005-07-29</t>
        </is>
      </c>
      <c r="I587" s="40" t="inlineStr">
        <is>
          <t>20050729900017</t>
        </is>
      </c>
      <c r="J587" s="43" t="inlineStr">
        <is>
          <t>https://dart.fss.or.kr/dsaf001/main.do?rcpNo=20050729900017</t>
        </is>
      </c>
      <c r="K587" s="41" t="inlineStr">
        <is>
          <t>post_events_summary</t>
        </is>
      </c>
    </row>
    <row r="588" ht="45" customHeight="1">
      <c r="A588" s="40" t="inlineStr">
        <is>
          <t>K001</t>
        </is>
      </c>
      <c r="B588" s="41" t="inlineStr">
        <is>
          <t>Kakao M Corp.</t>
        </is>
      </c>
      <c r="C588" s="40" t="inlineStr">
        <is>
          <t>인수 전</t>
        </is>
      </c>
      <c r="D588" s="40" t="inlineStr">
        <is>
          <t>2004-12-31</t>
        </is>
      </c>
      <c r="E588" s="41" t="inlineStr">
        <is>
          <t>실적</t>
        </is>
      </c>
      <c r="F588" s="41" t="inlineStr">
        <is>
          <t>와이비엠서울음반 2004 사업보고서: 연혁(1978 설립, 2000-07 상호 변경, 2003-06 국제음반 합병, 2004-03 증자)과 요약재무정보(천원): 매출 2004 27,566,806 / 2003 23,896,585, 영업이익 △1,244,796 / △793,444.</t>
        </is>
      </c>
      <c r="G588" s="41" t="inlineStr">
        <is>
          <t>DART 사업보고서</t>
        </is>
      </c>
      <c r="H588" s="40" t="inlineStr">
        <is>
          <t>2005-03-31</t>
        </is>
      </c>
      <c r="I588" s="40" t="inlineStr">
        <is>
          <t>20050331000388</t>
        </is>
      </c>
      <c r="J588" s="43" t="inlineStr">
        <is>
          <t>https://dart.fss.or.kr/dsaf001/main.do?rcpNo=20050331000388</t>
        </is>
      </c>
      <c r="K588" s="41" t="inlineStr">
        <is>
          <t>pre_events_summary,target_rev_pre,target_op_pre</t>
        </is>
      </c>
    </row>
    <row r="589" ht="45" customHeight="1">
      <c r="A589" s="40" t="inlineStr">
        <is>
          <t>K001</t>
        </is>
      </c>
      <c r="B589" s="41" t="inlineStr">
        <is>
          <t>Kakao M Corp.</t>
        </is>
      </c>
      <c r="C589" s="40" t="inlineStr">
        <is>
          <t>인수 후</t>
        </is>
      </c>
      <c r="D589" s="40" t="inlineStr">
        <is>
          <t>2008-12-31</t>
        </is>
      </c>
      <c r="E589" s="41" t="inlineStr">
        <is>
          <t>실적</t>
        </is>
      </c>
      <c r="F589" s="41" t="inlineStr">
        <is>
          <t>로엔 2008 사업보고서 요약재무정보(천원, 별도 K-GAAP): 매출 2005 24,174,597 / 2006 31,485,153 / 2007 34,251,941 / 2008 30,797,083, 영업이익 △5,850,818 / △707,710 / △3,893,491 / 294,862.</t>
        </is>
      </c>
      <c r="G589" s="41" t="inlineStr">
        <is>
          <t>DART 사업보고서</t>
        </is>
      </c>
      <c r="H589" s="40" t="inlineStr">
        <is>
          <t>2009-03-31</t>
        </is>
      </c>
      <c r="I589" s="40" t="inlineStr">
        <is>
          <t>20090331002153</t>
        </is>
      </c>
      <c r="J589" s="43" t="inlineStr">
        <is>
          <t>https://dart.fss.or.kr/dsaf001/main.do?rcpNo=20090331002153</t>
        </is>
      </c>
      <c r="K589" s="41" t="inlineStr">
        <is>
          <t>target_rev_post,target_op_post,perf_basis</t>
        </is>
      </c>
    </row>
    <row r="590" ht="45" customHeight="1">
      <c r="A590" s="40" t="inlineStr">
        <is>
          <t>K001</t>
        </is>
      </c>
      <c r="B590" s="41" t="inlineStr">
        <is>
          <t>Kakao M Corp.</t>
        </is>
      </c>
      <c r="C590" s="40" t="inlineStr">
        <is>
          <t>인수 후</t>
        </is>
      </c>
      <c r="D590" s="40" t="inlineStr">
        <is>
          <t>2018-03</t>
        </is>
      </c>
      <c r="E590" s="41" t="inlineStr">
        <is>
          <t>실적</t>
        </is>
      </c>
      <c r="F590" s="41" t="inlineStr">
        <is>
          <t>카카오엠 2017 사업보고서: 연혁(2005-10 SK 계열 편입, 2008-03 로엔으로 상호 변경, 2008-12 멜론영업양수, 2011-10 SK플래닛, 2013-09 Star Invest, 2013-12 SK 계열 제외, 2016-03 카카오, 2018-03 카카오엠 상호 변경)과 2017 연결 영업수익 580,332,777천원·영업이익 102,737,129천원.</t>
        </is>
      </c>
      <c r="G590" s="41" t="inlineStr">
        <is>
          <t>DART 사업보고서</t>
        </is>
      </c>
      <c r="H590" s="40" t="inlineStr">
        <is>
          <t>2018-03-30</t>
        </is>
      </c>
      <c r="I590" s="40" t="inlineStr">
        <is>
          <t>20180330003970</t>
        </is>
      </c>
      <c r="J590" s="43" t="inlineStr">
        <is>
          <t>https://dart.fss.or.kr/dsaf001/main.do?rcpNo=20180330003970</t>
        </is>
      </c>
      <c r="K590" s="41" t="inlineStr">
        <is>
          <t>post_events_summary,target_rev_post,target_op_post</t>
        </is>
      </c>
    </row>
    <row r="591" ht="45" customHeight="1">
      <c r="A591" s="40" t="inlineStr">
        <is>
          <t>K001</t>
        </is>
      </c>
      <c r="B591" s="41" t="inlineStr">
        <is>
          <t>Kakao M Corp.</t>
        </is>
      </c>
      <c r="C591" s="40" t="inlineStr">
        <is>
          <t>인수 후</t>
        </is>
      </c>
      <c r="D591" s="40" t="inlineStr">
        <is>
          <t>2008-10-23</t>
        </is>
      </c>
      <c r="E591" s="41" t="inlineStr">
        <is>
          <t>통합</t>
        </is>
      </c>
      <c r="F591" s="41" t="inlineStr">
        <is>
          <t>로엔 영업양수결정: SKT의 온라인 음악 서비스(MelOn) 사업 양수, 양수가액 24,333,022,038원, 양수목적 '제작/유통/플랫폼이 결합된 종합음악사업자로의 성장', 양수예정일 2008-12-31.</t>
        </is>
      </c>
      <c r="G591" s="41" t="inlineStr">
        <is>
          <t>DART 기타공시</t>
        </is>
      </c>
      <c r="H591" s="40" t="inlineStr">
        <is>
          <t>2008-10-23</t>
        </is>
      </c>
      <c r="I591" s="40" t="inlineStr">
        <is>
          <t>20081023000234</t>
        </is>
      </c>
      <c r="J591" s="43" t="inlineStr">
        <is>
          <t>https://dart.fss.or.kr/dsaf001/main.do?rcpNo=20081023000234</t>
        </is>
      </c>
      <c r="K591" s="41" t="inlineStr">
        <is>
          <t>post_events_summary,notes</t>
        </is>
      </c>
    </row>
    <row r="592" ht="45" customHeight="1">
      <c r="A592" s="40" t="inlineStr">
        <is>
          <t>K001</t>
        </is>
      </c>
      <c r="B592" s="41" t="inlineStr">
        <is>
          <t>Kakao M Corp.</t>
        </is>
      </c>
      <c r="C592" s="40" t="inlineStr">
        <is>
          <t>인수 후</t>
        </is>
      </c>
      <c r="D592" s="40" t="inlineStr">
        <is>
          <t>2011-10-05</t>
        </is>
      </c>
      <c r="E592" s="41" t="inlineStr">
        <is>
          <t>소유주변경</t>
        </is>
      </c>
      <c r="F592" s="41" t="inlineStr">
        <is>
          <t>최대주주 변경: 에스케이텔레콤(주) 16,054,812주(63.48%) → 에스케이플래닛(주), SKT 물적분할로 설립된 SK플래닛이 지분 승계.</t>
        </is>
      </c>
      <c r="G592" s="41" t="inlineStr">
        <is>
          <t>DART 기타공시</t>
        </is>
      </c>
      <c r="H592" s="40" t="inlineStr">
        <is>
          <t>2011-10-05</t>
        </is>
      </c>
      <c r="I592" s="40" t="inlineStr">
        <is>
          <t>20111005900072</t>
        </is>
      </c>
      <c r="J592" s="43" t="inlineStr">
        <is>
          <t>https://dart.fss.or.kr/dsaf001/main.do?rcpNo=20111005900072</t>
        </is>
      </c>
      <c r="K592" s="41" t="inlineStr">
        <is>
          <t>post_events_summary,notes</t>
        </is>
      </c>
    </row>
    <row r="593" ht="45" customHeight="1">
      <c r="A593" s="40" t="inlineStr">
        <is>
          <t>K001</t>
        </is>
      </c>
      <c r="B593" s="41" t="inlineStr">
        <is>
          <t>Kakao M Corp.</t>
        </is>
      </c>
      <c r="C593" s="40" t="inlineStr">
        <is>
          <t>인수 전</t>
        </is>
      </c>
      <c r="D593" s="40" t="inlineStr">
        <is>
          <t>2004-12-31</t>
        </is>
      </c>
      <c r="E593" s="41" t="inlineStr">
        <is>
          <t>실적</t>
        </is>
      </c>
      <c r="F593" s="41" t="inlineStr">
        <is>
          <t>SKT 2004 사업보고서 요약재무정보(백만원, 별도): 자산총계 14,020,705, 자본총계 7,127,091, 매출액 9,703,681, 영업이익 2,359,581. 연결재무제표는 연결대상 감사 진행 중으로 2005-04-30까지 제출 예정 — 요약연결 2003년 자산총계 13,818,217.</t>
        </is>
      </c>
      <c r="G593" s="41" t="inlineStr">
        <is>
          <t>DART 사업보고서</t>
        </is>
      </c>
      <c r="H593" s="40" t="inlineStr">
        <is>
          <t>2005-03-31</t>
        </is>
      </c>
      <c r="I593" s="40" t="inlineStr">
        <is>
          <t>20050331001369</t>
        </is>
      </c>
      <c r="J593" s="43" t="inlineStr">
        <is>
          <t>https://dart.fss.or.kr/dsaf001/main.do?rcpNo=20050331001369</t>
        </is>
      </c>
      <c r="K593" s="41" t="inlineStr">
        <is>
          <t>acq_total_assets,acquirer_core,apex_total_assets</t>
        </is>
      </c>
    </row>
    <row r="594" ht="45" customHeight="1">
      <c r="A594" s="40" t="inlineStr">
        <is>
          <t>K001</t>
        </is>
      </c>
      <c r="B594" s="41" t="inlineStr">
        <is>
          <t>Kakao M Corp.</t>
        </is>
      </c>
      <c r="C594" s="40" t="inlineStr">
        <is>
          <t>인수 전</t>
        </is>
      </c>
      <c r="D594" s="40" t="inlineStr">
        <is>
          <t>2005-03-31</t>
        </is>
      </c>
      <c r="E594" s="41" t="inlineStr">
        <is>
          <t>기타</t>
        </is>
      </c>
      <c r="F594" s="41" t="inlineStr">
        <is>
          <t>SKT 2005년 1분기보고서 '주식의 총수 등': 발행한 주식 보통주 82,276,711주(2005-03-31), 자기주식 8,662,415주.</t>
        </is>
      </c>
      <c r="G594" s="41" t="inlineStr">
        <is>
          <t>DART 기타공시</t>
        </is>
      </c>
      <c r="H594" s="40" t="inlineStr">
        <is>
          <t>2005-05-13</t>
        </is>
      </c>
      <c r="I594" s="40" t="inlineStr">
        <is>
          <t>20050513002159</t>
        </is>
      </c>
      <c r="J594" s="43" t="inlineStr">
        <is>
          <t>https://dart.fss.or.kr/dsaf001/main.do?rcpNo=20050513002159</t>
        </is>
      </c>
      <c r="K594" s="41" t="inlineStr">
        <is>
          <t>acq_mktcap</t>
        </is>
      </c>
    </row>
    <row r="595" ht="45" customHeight="1">
      <c r="A595" s="40" t="inlineStr">
        <is>
          <t>K001</t>
        </is>
      </c>
      <c r="B595" s="41" t="inlineStr">
        <is>
          <t>Kakao M Corp.</t>
        </is>
      </c>
      <c r="C595" s="40" t="inlineStr">
        <is>
          <t>인수 후</t>
        </is>
      </c>
      <c r="D595" s="40" t="inlineStr">
        <is>
          <t>2007-12-31</t>
        </is>
      </c>
      <c r="E595" s="41" t="inlineStr">
        <is>
          <t>기타</t>
        </is>
      </c>
      <c r="F595" s="41" t="inlineStr">
        <is>
          <t>SKT 2007 사업보고서 개별재무제표 주석(지분법): ㈜서울음반 9,582,321주(60.0%) 장부가 기초 25,995,427천원 → 기말 21,414,565천원(지분법손실 3,406,962천원 등); 타법인출자 현황상 출자목적 '컨텐츠 확보'. 손상차손 기재 없음.</t>
        </is>
      </c>
      <c r="G595" s="41" t="inlineStr">
        <is>
          <t>DART 사업보고서</t>
        </is>
      </c>
      <c r="H595" s="40" t="inlineStr">
        <is>
          <t>2008-03-31</t>
        </is>
      </c>
      <c r="I595" s="40" t="inlineStr">
        <is>
          <t>20080331002838</t>
        </is>
      </c>
      <c r="J595" s="43" t="inlineStr">
        <is>
          <t>https://dart.fss.or.kr/dsaf001/main.do?rcpNo=20080331002838</t>
        </is>
      </c>
      <c r="K595" s="41" t="inlineStr">
        <is>
          <t>impairment</t>
        </is>
      </c>
    </row>
    <row r="596" ht="45" customHeight="1">
      <c r="A596" s="40" t="inlineStr">
        <is>
          <t>K002</t>
        </is>
      </c>
      <c r="B596" s="41" t="inlineStr">
        <is>
          <t>Kakao M Corp.</t>
        </is>
      </c>
      <c r="C596" s="40" t="inlineStr">
        <is>
          <t>발표</t>
        </is>
      </c>
      <c r="D596" s="40" t="inlineStr">
        <is>
          <t>2008-10-31</t>
        </is>
      </c>
      <c r="E596" s="41" t="inlineStr">
        <is>
          <t>발표</t>
        </is>
      </c>
      <c r="F596" s="41" t="inlineStr">
        <is>
          <t>로엔 유상증자결정(이사회 2008-10-31): 보통주 2,710,485주, 발행가 4,635원(할인율 3.44%), 납입일 2008-12-24, 제3자배정 대상 RealNetworks,Inc.(회사와 관계 '해당사항 없음'), 금액은 이사회 전일 환율 1,269원/달러로 환산 — 납입일 환율 변동 시 차이 발생.</t>
        </is>
      </c>
      <c r="G596" s="41" t="inlineStr">
        <is>
          <t>DART 기타공시</t>
        </is>
      </c>
      <c r="H596" s="40" t="inlineStr">
        <is>
          <t>2008-11-03</t>
        </is>
      </c>
      <c r="I596" s="40" t="inlineStr">
        <is>
          <t>20081103000004</t>
        </is>
      </c>
      <c r="J596" s="43" t="inlineStr">
        <is>
          <t>https://dart.fss.or.kr/dsaf001/main.do?rcpNo=20081103000004</t>
        </is>
      </c>
      <c r="K596" s="41" t="inlineStr">
        <is>
          <t>value_chk_local,announce_date_chk,purpose_quote,chk_note</t>
        </is>
      </c>
    </row>
    <row r="597" ht="45" customHeight="1">
      <c r="A597" s="40" t="inlineStr">
        <is>
          <t>K002</t>
        </is>
      </c>
      <c r="B597" s="41" t="inlineStr">
        <is>
          <t>Kakao M Corp.</t>
        </is>
      </c>
      <c r="C597" s="40" t="inlineStr">
        <is>
          <t>인수 후</t>
        </is>
      </c>
      <c r="D597" s="40" t="inlineStr">
        <is>
          <t>2008-12-24</t>
        </is>
      </c>
      <c r="E597" s="41" t="inlineStr">
        <is>
          <t>완료</t>
        </is>
      </c>
      <c r="F597" s="41" t="inlineStr">
        <is>
          <t>유상증자결정 정정: '($9,900,000 * 1,333.7원)/4,635원' — 신주 2,848,679주, 발행총액 13,203,627,165원으로 확정.</t>
        </is>
      </c>
      <c r="G597" s="41" t="inlineStr">
        <is>
          <t>DART 기타공시</t>
        </is>
      </c>
      <c r="H597" s="40" t="inlineStr">
        <is>
          <t>2008-12-24</t>
        </is>
      </c>
      <c r="I597" s="40" t="inlineStr">
        <is>
          <t>20081224000273</t>
        </is>
      </c>
      <c r="J597" s="43" t="inlineStr">
        <is>
          <t>https://dart.fss.or.kr/dsaf001/main.do?rcpNo=20081224000273</t>
        </is>
      </c>
      <c r="K597" s="41" t="inlineStr">
        <is>
          <t>value_chk_local,value_chk_usdmm</t>
        </is>
      </c>
    </row>
    <row r="598" ht="45" customHeight="1">
      <c r="A598" s="40" t="inlineStr">
        <is>
          <t>K002</t>
        </is>
      </c>
      <c r="B598" s="41" t="inlineStr">
        <is>
          <t>Kakao M Corp.</t>
        </is>
      </c>
      <c r="C598" s="40" t="inlineStr">
        <is>
          <t>인수 후</t>
        </is>
      </c>
      <c r="D598" s="40" t="inlineStr">
        <is>
          <t>2008-12-25</t>
        </is>
      </c>
      <c r="E598" s="41" t="inlineStr">
        <is>
          <t>완료</t>
        </is>
      </c>
      <c r="F598" s="41" t="inlineStr">
        <is>
          <t>주요주주 변경: Realnetworks,Inc 주요주주 추가, 소유 2,848,679주(11.26%), 변경사유 '제3자배정유상증자에의한 신주취득', 변경일 2008-12-25, 확인일 2008-12-30.</t>
        </is>
      </c>
      <c r="G598" s="41" t="inlineStr">
        <is>
          <t>DART 기타공시</t>
        </is>
      </c>
      <c r="H598" s="40" t="inlineStr">
        <is>
          <t>2008-12-30</t>
        </is>
      </c>
      <c r="I598" s="40" t="inlineStr">
        <is>
          <t>20081230000161</t>
        </is>
      </c>
      <c r="J598" s="43" t="inlineStr">
        <is>
          <t>https://dart.fss.or.kr/dsaf001/main.do?rcpNo=20081230000161</t>
        </is>
      </c>
      <c r="K598" s="41" t="inlineStr">
        <is>
          <t>status_chk,chk_note</t>
        </is>
      </c>
    </row>
    <row r="599" ht="45" customHeight="1">
      <c r="A599" s="40" t="inlineStr">
        <is>
          <t>K002</t>
        </is>
      </c>
      <c r="B599" s="41" t="inlineStr">
        <is>
          <t>Kakao M Corp.</t>
        </is>
      </c>
      <c r="C599" s="40" t="inlineStr">
        <is>
          <t>인수 후</t>
        </is>
      </c>
      <c r="D599" s="40" t="inlineStr">
        <is>
          <t>2008-12-25</t>
        </is>
      </c>
      <c r="E599" s="41" t="inlineStr">
        <is>
          <t>지분취득</t>
        </is>
      </c>
      <c r="F599" s="41" t="inlineStr">
        <is>
          <t>RealNetworks 대량보유보고서(2008-12-31): 보유 2,848,679주(11.26%), 변동사유 '08.12.24 제3자 배정 유상증자 신주 주금납입 완료', 취득단가 4,635원.</t>
        </is>
      </c>
      <c r="G599" s="41" t="inlineStr">
        <is>
          <t>DART 기타공시</t>
        </is>
      </c>
      <c r="H599" s="40" t="inlineStr">
        <is>
          <t>2008-12-31</t>
        </is>
      </c>
      <c r="I599" s="40" t="inlineStr">
        <is>
          <t>20081231000294</t>
        </is>
      </c>
      <c r="J599" s="43" t="inlineStr">
        <is>
          <t>https://dart.fss.or.kr/dsaf001/main.do?rcpNo=20081231000294</t>
        </is>
      </c>
      <c r="K599" s="41" t="inlineStr">
        <is>
          <t>status_chk,value_chk_local</t>
        </is>
      </c>
    </row>
    <row r="600" ht="45" customHeight="1">
      <c r="A600" s="40" t="inlineStr">
        <is>
          <t>K002</t>
        </is>
      </c>
      <c r="B600" s="41" t="inlineStr">
        <is>
          <t>Kakao M Corp.</t>
        </is>
      </c>
      <c r="C600" s="40" t="inlineStr">
        <is>
          <t>인수 전</t>
        </is>
      </c>
      <c r="D600" s="40" t="inlineStr">
        <is>
          <t>2008-10-23</t>
        </is>
      </c>
      <c r="E600" s="41" t="inlineStr">
        <is>
          <t>통합</t>
        </is>
      </c>
      <c r="F600" s="41" t="inlineStr">
        <is>
          <t>로엔 영업양수결정: SKT 온라인 음악 서비스(MelOn) 양수 24,333,022,038원, 양수목적 '제작/유통/플랫폼이 결합된 종합음악사업자로의 성장을 통한 시장경쟁력 제고 및 시너지 극대화'.</t>
        </is>
      </c>
      <c r="G600" s="41" t="inlineStr">
        <is>
          <t>DART 기타공시</t>
        </is>
      </c>
      <c r="H600" s="40" t="inlineStr">
        <is>
          <t>2008-10-23</t>
        </is>
      </c>
      <c r="I600" s="40" t="inlineStr">
        <is>
          <t>20081023000234</t>
        </is>
      </c>
      <c r="J600" s="43" t="inlineStr">
        <is>
          <t>https://dart.fss.or.kr/dsaf001/main.do?rcpNo=20081023000234</t>
        </is>
      </c>
      <c r="K600" s="41" t="inlineStr">
        <is>
          <t>notes,pre_events_summary</t>
        </is>
      </c>
    </row>
    <row r="601" ht="45" customHeight="1">
      <c r="A601" s="40" t="inlineStr">
        <is>
          <t>K002</t>
        </is>
      </c>
      <c r="B601" s="41" t="inlineStr">
        <is>
          <t>Kakao M Corp.</t>
        </is>
      </c>
      <c r="C601" s="40" t="inlineStr">
        <is>
          <t>인수 전</t>
        </is>
      </c>
      <c r="D601" s="40" t="inlineStr">
        <is>
          <t>2008-10-23</t>
        </is>
      </c>
      <c r="E601" s="41" t="inlineStr">
        <is>
          <t>기타</t>
        </is>
      </c>
      <c r="F601" s="41" t="inlineStr">
        <is>
          <t>로엔 유상증자결정: SKT(최대주주) 대상 제3자배정 6,472,491주, 운영자금 29,999,995,785원, 목적 '영업양수(온라인 음악 서비스 사업)를 위한 양수대금 및 운영자금 마련'.</t>
        </is>
      </c>
      <c r="G601" s="41" t="inlineStr">
        <is>
          <t>DART 기타공시</t>
        </is>
      </c>
      <c r="H601" s="40" t="inlineStr">
        <is>
          <t>2008-10-23</t>
        </is>
      </c>
      <c r="I601" s="40" t="inlineStr">
        <is>
          <t>20081023000238</t>
        </is>
      </c>
      <c r="J601" s="43" t="inlineStr">
        <is>
          <t>https://dart.fss.or.kr/dsaf001/main.do?rcpNo=20081023000238</t>
        </is>
      </c>
      <c r="K601" s="41" t="inlineStr">
        <is>
          <t>notes</t>
        </is>
      </c>
    </row>
    <row r="602" ht="45" customHeight="1">
      <c r="A602" s="40" t="inlineStr">
        <is>
          <t>K002</t>
        </is>
      </c>
      <c r="B602" s="41" t="inlineStr">
        <is>
          <t>Kakao M Corp.</t>
        </is>
      </c>
      <c r="C602" s="40" t="inlineStr">
        <is>
          <t>발표</t>
        </is>
      </c>
      <c r="D602" s="40" t="inlineStr">
        <is>
          <t>2008-12-31</t>
        </is>
      </c>
      <c r="E602" s="41" t="inlineStr">
        <is>
          <t>기타</t>
        </is>
      </c>
      <c r="F602" s="41" t="inlineStr">
        <is>
          <t>RealNetworks 10-K 2008: 'The investment in Loen Entertainment occurred in the quarter ended December 31, 2008, at a cost of $9.9 million' (장부가 $9.2m). 총자산 2008 $789,013천·2007 $1,275,442천, 자기자본 2007 $875,104천, 2008 4분기 주가 $5.12~$2.93, 발행주식 134,358,494주(2009-01-31), 2007년 SKT 매출 비중 약 13%.</t>
        </is>
      </c>
      <c r="G602" s="41" t="inlineStr">
        <is>
          <t>SEC</t>
        </is>
      </c>
      <c r="H602" s="40" t="inlineStr">
        <is>
          <t>2009-03-02</t>
        </is>
      </c>
      <c r="I602" s="40" t="inlineStr">
        <is>
          <t>0000950134-09-004088</t>
        </is>
      </c>
      <c r="J602" s="43" t="inlineStr">
        <is>
          <t>https://www.sec.gov/Archives/edgar/data/1046327/000095013409004088/v51166e10vk.htm</t>
        </is>
      </c>
      <c r="K602" s="41" t="inlineStr">
        <is>
          <t>acq_total_assets,deal_to_assets_pct,deal_to_equity_pct,acq_mktcap,impairment,acquirer_core,notes</t>
        </is>
      </c>
    </row>
    <row r="603" ht="45" customHeight="1">
      <c r="A603" s="40" t="inlineStr">
        <is>
          <t>K002</t>
        </is>
      </c>
      <c r="B603" s="41" t="inlineStr">
        <is>
          <t>Kakao M Corp.</t>
        </is>
      </c>
      <c r="C603" s="40" t="inlineStr">
        <is>
          <t>인수 후</t>
        </is>
      </c>
      <c r="D603" s="40" t="inlineStr">
        <is>
          <t>2009-02-16</t>
        </is>
      </c>
      <c r="E603" s="41" t="inlineStr">
        <is>
          <t>제휴</t>
        </is>
      </c>
      <c r="F603" s="41" t="inlineStr">
        <is>
          <t>'SK Telecom and RealNetworks Expand Strategic Alliance': RealNetworks가 SKT의 한국 자회사 LoEn 소수지분을 취득 'to develop and market digital music offerings'; MelOn MOD·ColoRing 링백톤 등 서비스 운영.</t>
        </is>
      </c>
      <c r="G603" s="41" t="inlineStr">
        <is>
          <t>회사 보도자료</t>
        </is>
      </c>
      <c r="H603" s="40" t="inlineStr">
        <is>
          <t>2009-02-16</t>
        </is>
      </c>
      <c r="I603" s="40" t="n"/>
      <c r="J603" s="43" t="inlineStr">
        <is>
          <t>https://cn.realnetworks.com/node/750</t>
        </is>
      </c>
      <c r="K603" s="41" t="inlineStr">
        <is>
          <t>purpose_quote,earnings_call_note</t>
        </is>
      </c>
    </row>
    <row r="604" ht="45" customHeight="1">
      <c r="A604" s="40" t="inlineStr">
        <is>
          <t>K002</t>
        </is>
      </c>
      <c r="B604" s="41" t="inlineStr">
        <is>
          <t>Kakao M Corp.</t>
        </is>
      </c>
      <c r="C604" s="40" t="inlineStr">
        <is>
          <t>인수 후</t>
        </is>
      </c>
      <c r="D604" s="40" t="inlineStr">
        <is>
          <t>2012-06-15</t>
        </is>
      </c>
      <c r="E604" s="41" t="inlineStr">
        <is>
          <t>매각</t>
        </is>
      </c>
      <c r="F604" s="41" t="inlineStr">
        <is>
          <t>RealNetworks 대량보유보고서: 2012-05~06 장내매도로 2,848,679주(11.26%) → 2,484,221주(9.82%), 변동사유 '투자자금회수'.</t>
        </is>
      </c>
      <c r="G604" s="41" t="inlineStr">
        <is>
          <t>DART 기타공시</t>
        </is>
      </c>
      <c r="H604" s="40" t="inlineStr">
        <is>
          <t>2012-06-18</t>
        </is>
      </c>
      <c r="I604" s="40" t="inlineStr">
        <is>
          <t>20120618000009</t>
        </is>
      </c>
      <c r="J604" s="43" t="inlineStr">
        <is>
          <t>https://dart.fss.or.kr/dsaf001/main.do?rcpNo=20120618000009</t>
        </is>
      </c>
      <c r="K604" s="41" t="inlineStr">
        <is>
          <t>post_events_summary</t>
        </is>
      </c>
    </row>
    <row r="605" ht="45" customHeight="1">
      <c r="A605" s="40" t="inlineStr">
        <is>
          <t>K002</t>
        </is>
      </c>
      <c r="B605" s="41" t="inlineStr">
        <is>
          <t>Kakao M Corp.</t>
        </is>
      </c>
      <c r="C605" s="40" t="inlineStr">
        <is>
          <t>인수 후</t>
        </is>
      </c>
      <c r="D605" s="40" t="inlineStr">
        <is>
          <t>2013-11-07</t>
        </is>
      </c>
      <c r="E605" s="41" t="inlineStr">
        <is>
          <t>매각</t>
        </is>
      </c>
      <c r="F605" s="41" t="inlineStr">
        <is>
          <t>RealNetworks 대량보유보고서: 2012-08~09 추가 장내매도로 2,234,221주까지 줄인 뒤 2013-11-03 Star Invest와 계약, 2013-11-07 2,234,221주를 주당 14,000원에 양도해 보유 0주.</t>
        </is>
      </c>
      <c r="G605" s="41" t="inlineStr">
        <is>
          <t>DART 기타공시</t>
        </is>
      </c>
      <c r="H605" s="40" t="inlineStr">
        <is>
          <t>2013-11-08</t>
        </is>
      </c>
      <c r="I605" s="40" t="inlineStr">
        <is>
          <t>20131108000171</t>
        </is>
      </c>
      <c r="J605" s="43" t="inlineStr">
        <is>
          <t>https://dart.fss.or.kr/dsaf001/main.do?rcpNo=20131108000171</t>
        </is>
      </c>
      <c r="K605" s="41" t="inlineStr">
        <is>
          <t>post_events_summary</t>
        </is>
      </c>
    </row>
    <row r="606" ht="45" customHeight="1">
      <c r="A606" s="40" t="inlineStr">
        <is>
          <t>K002</t>
        </is>
      </c>
      <c r="B606" s="41" t="inlineStr">
        <is>
          <t>Kakao M Corp.</t>
        </is>
      </c>
      <c r="C606" s="40" t="inlineStr">
        <is>
          <t>인수 후</t>
        </is>
      </c>
      <c r="D606" s="40" t="inlineStr">
        <is>
          <t>2013-11</t>
        </is>
      </c>
      <c r="E606" s="41" t="inlineStr">
        <is>
          <t>매각</t>
        </is>
      </c>
      <c r="F606" s="41" t="inlineStr">
        <is>
          <t>RealNetworks 10-K 2013: 'In November 2013 we sold all of our remaining shares of common stock in LoEn for cash proceeds of $29.2 million' — 세전 처분이익 $21.4m; 2012년 일부 매각 현금 $6.4m; 2008년 시장가로 약 11% 취득.</t>
        </is>
      </c>
      <c r="G606" s="41" t="inlineStr">
        <is>
          <t>SEC</t>
        </is>
      </c>
      <c r="H606" s="40" t="inlineStr">
        <is>
          <t>2014-03-06</t>
        </is>
      </c>
      <c r="I606" s="40" t="inlineStr">
        <is>
          <t>0001046327-14-000014</t>
        </is>
      </c>
      <c r="J606" s="43" t="inlineStr">
        <is>
          <t>https://www.sec.gov/Archives/edgar/data/1046327/000104632714000014/a10k2013.htm</t>
        </is>
      </c>
      <c r="K606" s="41" t="inlineStr">
        <is>
          <t>impairment,earnings_call_note,post_events_summary</t>
        </is>
      </c>
    </row>
    <row r="607" ht="45" customHeight="1">
      <c r="A607" s="40" t="inlineStr">
        <is>
          <t>K002</t>
        </is>
      </c>
      <c r="B607" s="41" t="inlineStr">
        <is>
          <t>Kakao M Corp.</t>
        </is>
      </c>
      <c r="C607" s="40" t="inlineStr">
        <is>
          <t>인수 후</t>
        </is>
      </c>
      <c r="D607" s="40" t="inlineStr">
        <is>
          <t>2013-09-30</t>
        </is>
      </c>
      <c r="E607" s="41" t="inlineStr">
        <is>
          <t>실적</t>
        </is>
      </c>
      <c r="F607" s="41" t="inlineStr">
        <is>
          <t>RealNetworks 10-Q(2013 3분기): 2013-09-30 현재 로엔 지분 약 9% 보유, 2013년 1~9월 로엔으로부터 매출 $17.3m 인식(매도가능증권으로 시가평가).</t>
        </is>
      </c>
      <c r="G607" s="41" t="inlineStr">
        <is>
          <t>SEC</t>
        </is>
      </c>
      <c r="H607" s="40" t="inlineStr">
        <is>
          <t>2013-11-07</t>
        </is>
      </c>
      <c r="I607" s="40" t="inlineStr">
        <is>
          <t>0001046327-13-000039</t>
        </is>
      </c>
      <c r="J607" s="43" t="inlineStr">
        <is>
          <t>https://www.sec.gov/Archives/edgar/data/1046327/000104632713000039/a10q2013q3.htm</t>
        </is>
      </c>
      <c r="K607" s="41" t="inlineStr">
        <is>
          <t>earnings_call_note</t>
        </is>
      </c>
    </row>
    <row r="608" ht="45" customHeight="1">
      <c r="A608" s="40" t="inlineStr">
        <is>
          <t>K002</t>
        </is>
      </c>
      <c r="B608" s="41" t="inlineStr">
        <is>
          <t>Kakao M Corp.</t>
        </is>
      </c>
      <c r="C608" s="40" t="inlineStr">
        <is>
          <t>인수 후</t>
        </is>
      </c>
      <c r="D608" s="40" t="inlineStr">
        <is>
          <t>2022-12-21</t>
        </is>
      </c>
      <c r="E608" s="41" t="inlineStr">
        <is>
          <t>기타</t>
        </is>
      </c>
      <c r="F608" s="41" t="inlineStr">
        <is>
          <t>RealNetworks 8-K: 2022-12-21 합병(비상장화) 완료, NASDAQ에 상장폐지 요청 — 2022-12-22 개장 전 거래정지.</t>
        </is>
      </c>
      <c r="G608" s="41" t="inlineStr">
        <is>
          <t>SEC</t>
        </is>
      </c>
      <c r="H608" s="40" t="inlineStr">
        <is>
          <t>2022-12-22</t>
        </is>
      </c>
      <c r="I608" s="40" t="inlineStr">
        <is>
          <t>0001046327-22-000089</t>
        </is>
      </c>
      <c r="J608" s="43" t="inlineStr">
        <is>
          <t>https://www.sec.gov/Archives/edgar/data/1046327/000104632722000089/rnwk-20221221.htm</t>
        </is>
      </c>
      <c r="K608" s="41" t="inlineStr">
        <is>
          <t>event_ticker_basis,post_events_summary</t>
        </is>
      </c>
    </row>
    <row r="609" ht="45" customHeight="1">
      <c r="A609" s="40" t="inlineStr">
        <is>
          <t>K002</t>
        </is>
      </c>
      <c r="B609" s="41" t="inlineStr">
        <is>
          <t>Kakao M Corp.</t>
        </is>
      </c>
      <c r="C609" s="40" t="inlineStr">
        <is>
          <t>인수 후</t>
        </is>
      </c>
      <c r="D609" s="40" t="inlineStr">
        <is>
          <t>2010-12-31</t>
        </is>
      </c>
      <c r="E609" s="41" t="inlineStr">
        <is>
          <t>실적</t>
        </is>
      </c>
      <c r="F609" s="41" t="inlineStr">
        <is>
          <t>로엔 2010 사업보고서 요약재무정보(천원, 별도 K-GAAP): 매출 2006 31,485,153 / 2007 34,251,941 / 2008 30,797,083 / 2009 101,427,760 / 2010 138,980,373, 영업이익 △707,710 / △3,893,491 / 294,862 / 6,360,184 / 16,350,526; MelOn 영업양수 23,656백만원 및 반대주주 매수청구 1,033,313주(5,116백만원) 기재.</t>
        </is>
      </c>
      <c r="G609" s="41" t="inlineStr">
        <is>
          <t>DART 사업보고서</t>
        </is>
      </c>
      <c r="H609" s="40" t="inlineStr">
        <is>
          <t>2011-03-31</t>
        </is>
      </c>
      <c r="I609" s="40" t="inlineStr">
        <is>
          <t>20110331002940</t>
        </is>
      </c>
      <c r="J609" s="43" t="inlineStr">
        <is>
          <t>https://dart.fss.or.kr/dsaf001/main.do?rcpNo=20110331002940</t>
        </is>
      </c>
      <c r="K609" s="41" t="inlineStr">
        <is>
          <t>target_rev_pre,target_op_pre,target_rev_post,target_op_post,post_events_summary</t>
        </is>
      </c>
    </row>
    <row r="610" ht="45" customHeight="1">
      <c r="A610" s="40" t="inlineStr">
        <is>
          <t>K002</t>
        </is>
      </c>
      <c r="B610" s="41" t="inlineStr">
        <is>
          <t>Kakao M Corp.</t>
        </is>
      </c>
      <c r="C610" s="40" t="inlineStr">
        <is>
          <t>인수 후</t>
        </is>
      </c>
      <c r="D610" s="40" t="inlineStr">
        <is>
          <t>2012-12-31</t>
        </is>
      </c>
      <c r="E610" s="41" t="inlineStr">
        <is>
          <t>실적</t>
        </is>
      </c>
      <c r="F610" s="41" t="inlineStr">
        <is>
          <t>로엔 2012 사업보고서 요약재무정보(K-IFRS 별도, 천원): 영업수익 2010 138,980,373 / 2011 167,176,017 / 2012 185,016,411, 영업이익 17,599,475 / 26,556,294 / 30,107,919.</t>
        </is>
      </c>
      <c r="G610" s="41" t="inlineStr">
        <is>
          <t>DART 사업보고서</t>
        </is>
      </c>
      <c r="H610" s="40" t="inlineStr">
        <is>
          <t>2013-03-29</t>
        </is>
      </c>
      <c r="I610" s="40" t="inlineStr">
        <is>
          <t>20130329002149</t>
        </is>
      </c>
      <c r="J610" s="43" t="inlineStr">
        <is>
          <t>https://dart.fss.or.kr/dsaf001/main.do?rcpNo=20130329002149</t>
        </is>
      </c>
      <c r="K610" s="41" t="inlineStr">
        <is>
          <t>target_op_post</t>
        </is>
      </c>
    </row>
    <row r="611" ht="45" customHeight="1">
      <c r="A611" s="40" t="inlineStr">
        <is>
          <t>K002</t>
        </is>
      </c>
      <c r="B611" s="41" t="inlineStr">
        <is>
          <t>Kakao M Corp.</t>
        </is>
      </c>
      <c r="C611" s="40" t="inlineStr">
        <is>
          <t>인수 후</t>
        </is>
      </c>
      <c r="D611" s="40" t="inlineStr">
        <is>
          <t>2021-07-14</t>
        </is>
      </c>
      <c r="E611" s="41" t="inlineStr">
        <is>
          <t>기타</t>
        </is>
      </c>
      <c r="F611" s="41" t="inlineStr">
        <is>
          <t>공정위: SKT가 2009년 로엔에 넘긴 멜론의 정산수수료를 2010~2011년 5.5%에서 1.1%로 낮춰 약 52억원을 지원 — '공정한 거래질서를 저해했다고 판단', 시정명령.</t>
        </is>
      </c>
      <c r="G611" s="41" t="inlineStr">
        <is>
          <t>언론 보도</t>
        </is>
      </c>
      <c r="H611" s="40" t="inlineStr">
        <is>
          <t>2021-07-14</t>
        </is>
      </c>
      <c r="I611" s="40" t="n"/>
      <c r="J611" s="43" t="inlineStr">
        <is>
          <t>https://newstomato.com/ReadNews.aspx?no=1059274</t>
        </is>
      </c>
      <c r="K611" s="41" t="inlineStr">
        <is>
          <t>notes,post_events_summary</t>
        </is>
      </c>
    </row>
    <row r="612" ht="45" customHeight="1">
      <c r="A612" s="40" t="inlineStr">
        <is>
          <t>K003</t>
        </is>
      </c>
      <c r="B612" s="41" t="inlineStr">
        <is>
          <t>GSPark24.Co.,Ltd</t>
        </is>
      </c>
      <c r="C612" s="40" t="inlineStr">
        <is>
          <t>발표</t>
        </is>
      </c>
      <c r="D612" s="40" t="inlineStr">
        <is>
          <t>2013-06-25</t>
        </is>
      </c>
      <c r="E612" s="41" t="inlineStr">
        <is>
          <t>발표</t>
        </is>
      </c>
      <c r="F612" s="41" t="inlineStr">
        <is>
          <t>GS칼텍스가 GS에너지에 지에스파크이십사 주식 2,300,000주를 10,339백만원(주당 4,495.2원)에 처분, 처분 후 지분 0%, 거래일자 2013.06.28, 처분목적 "핵심 사업 집중", 이사회 의결일 2013.06.20</t>
        </is>
      </c>
      <c r="G612" s="41" t="inlineStr">
        <is>
          <t>DART 기타공시</t>
        </is>
      </c>
      <c r="H612" s="40" t="inlineStr">
        <is>
          <t>2013-06-25</t>
        </is>
      </c>
      <c r="I612" s="40" t="inlineStr">
        <is>
          <t>20130625000090</t>
        </is>
      </c>
      <c r="J612" s="43" t="inlineStr">
        <is>
          <t>https://dart.fss.or.kr/dsaf001/main.do?rcpNo=20130625000090</t>
        </is>
      </c>
      <c r="K612" s="41" t="inlineStr">
        <is>
          <t>value_chk_local,status_chk,announce_date_chk,first_filing_date,purpose_quote</t>
        </is>
      </c>
    </row>
    <row r="613" ht="45" customHeight="1">
      <c r="A613" s="40" t="inlineStr">
        <is>
          <t>K003</t>
        </is>
      </c>
      <c r="B613" s="41" t="inlineStr">
        <is>
          <t>GSPark24.Co.,Ltd</t>
        </is>
      </c>
      <c r="C613" s="40" t="inlineStr">
        <is>
          <t>발표</t>
        </is>
      </c>
      <c r="D613" s="40" t="inlineStr">
        <is>
          <t>2013-06-26</t>
        </is>
      </c>
      <c r="E613" s="41" t="inlineStr">
        <is>
          <t>발표</t>
        </is>
      </c>
      <c r="F613" s="41" t="inlineStr">
        <is>
          <t>GS에너지가 거래상대방 지에스칼텍스로부터 지에스파크이십사 주식 2,300,000주를 10,339백만원에 취득, 취득후 지분율 50.00%, 취득목적 "지분 취득", 장외 취득</t>
        </is>
      </c>
      <c r="G613" s="41" t="inlineStr">
        <is>
          <t>DART 기타공시</t>
        </is>
      </c>
      <c r="H613" s="40" t="inlineStr">
        <is>
          <t>2013-06-26</t>
        </is>
      </c>
      <c r="I613" s="40" t="inlineStr">
        <is>
          <t>20130626000012</t>
        </is>
      </c>
      <c r="J613" s="43" t="inlineStr">
        <is>
          <t>https://dart.fss.or.kr/dsaf001/main.do?rcpNo=20130626000012</t>
        </is>
      </c>
      <c r="K613" s="41" t="inlineStr">
        <is>
          <t>value_chk_local,purpose_quote,acquirer_entity</t>
        </is>
      </c>
    </row>
    <row r="614" ht="45" customHeight="1">
      <c r="A614" s="40" t="inlineStr">
        <is>
          <t>K003</t>
        </is>
      </c>
      <c r="B614" s="41" t="inlineStr">
        <is>
          <t>GSPark24.Co.,Ltd</t>
        </is>
      </c>
      <c r="C614" s="40" t="inlineStr">
        <is>
          <t>인수 후</t>
        </is>
      </c>
      <c r="D614" s="40" t="inlineStr">
        <is>
          <t>2013-06-28</t>
        </is>
      </c>
      <c r="E614" s="41" t="inlineStr">
        <is>
          <t>완료</t>
        </is>
      </c>
      <c r="F614" s="41" t="inlineStr">
        <is>
          <t>대상회사 최대주주 변동: 지에스칼텍스 50.0% → 0, 지에스에너지 0 → 50.0% (변동일 2013.06.28, 10,339백만원), PARK24 50.0% 유지</t>
        </is>
      </c>
      <c r="G614" s="41" t="inlineStr">
        <is>
          <t>DART 기타공시</t>
        </is>
      </c>
      <c r="H614" s="40" t="inlineStr">
        <is>
          <t>2013-07-01</t>
        </is>
      </c>
      <c r="I614" s="40" t="inlineStr">
        <is>
          <t>20130701000201</t>
        </is>
      </c>
      <c r="J614" s="43" t="inlineStr">
        <is>
          <t>https://dart.fss.or.kr/dsaf001/main.do?rcpNo=20130701000201</t>
        </is>
      </c>
      <c r="K614" s="41" t="inlineStr">
        <is>
          <t>status_chk,notes</t>
        </is>
      </c>
    </row>
    <row r="615" ht="45" customHeight="1">
      <c r="A615" s="40" t="inlineStr">
        <is>
          <t>K003</t>
        </is>
      </c>
      <c r="B615" s="41" t="inlineStr">
        <is>
          <t>GSPark24.Co.,Ltd</t>
        </is>
      </c>
      <c r="C615" s="40" t="inlineStr">
        <is>
          <t>인수 전</t>
        </is>
      </c>
      <c r="D615" s="40" t="inlineStr">
        <is>
          <t>2006-03-08</t>
        </is>
      </c>
      <c r="E615" s="41" t="inlineStr">
        <is>
          <t>설립</t>
        </is>
      </c>
      <c r="F615" s="41" t="inlineStr">
        <is>
          <t>"2006년 3월 8일에 설립된 외국인투자기업으로, 주차장 운영 및 컨설팅 용역의 제공을 주요 사업", 주요 주주 지에스칼텍스 50%·Park24 50%; 매출 2012 9,926,068,648원/2011 8,734,873,973원, 영업손실 587,534,151원/330,484,594원</t>
        </is>
      </c>
      <c r="G615" s="41" t="inlineStr">
        <is>
          <t>DART 감사보고서</t>
        </is>
      </c>
      <c r="H615" s="40" t="inlineStr">
        <is>
          <t>2013-03-26</t>
        </is>
      </c>
      <c r="I615" s="40" t="inlineStr">
        <is>
          <t>20130326000272</t>
        </is>
      </c>
      <c r="J615" s="43" t="inlineStr">
        <is>
          <t>https://dart.fss.or.kr/dsaf001/main.do?rcpNo=20130326000272</t>
        </is>
      </c>
      <c r="K615" s="41" t="inlineStr">
        <is>
          <t>pre_events_summary,target_rev_pre,target_op_pre,perf_basis</t>
        </is>
      </c>
    </row>
    <row r="616" ht="45" customHeight="1">
      <c r="A616" s="40" t="inlineStr">
        <is>
          <t>K003</t>
        </is>
      </c>
      <c r="B616" s="41" t="inlineStr">
        <is>
          <t>GSPark24.Co.,Ltd</t>
        </is>
      </c>
      <c r="C616" s="40" t="inlineStr">
        <is>
          <t>인수 전</t>
        </is>
      </c>
      <c r="D616" s="40" t="inlineStr">
        <is>
          <t>2013-03-31</t>
        </is>
      </c>
      <c r="E616" s="41" t="inlineStr">
        <is>
          <t>기타</t>
        </is>
      </c>
      <c r="F616" s="41" t="inlineStr">
        <is>
          <t>GS에너지 설립일자 2012년 01월 03일(㈜GS에서 물적분할), "GS칼텍스(주) 및 GS파워(주) 등 13개의 자회사를 보유"한 지주회사; 요약연결재무정보 2013-03-31 자산총계 6,766,491백만원·자본총계 4,635,886백만원, 별도 5,565,196·3,810,309백만원</t>
        </is>
      </c>
      <c r="G616" s="41" t="inlineStr">
        <is>
          <t>DART 사업보고서</t>
        </is>
      </c>
      <c r="H616" s="40" t="inlineStr">
        <is>
          <t>2013-05-15</t>
        </is>
      </c>
      <c r="I616" s="40" t="inlineStr">
        <is>
          <t>20130515000401</t>
        </is>
      </c>
      <c r="J616" s="43" t="inlineStr">
        <is>
          <t>https://dart.fss.or.kr/dsaf001/main.do?rcpNo=20130515000401</t>
        </is>
      </c>
      <c r="K616" s="41" t="inlineStr">
        <is>
          <t>acquirer_entity,acquirer_core,acq_total_assets,deal_to_assets_pct,deal_to_equity_pct</t>
        </is>
      </c>
    </row>
    <row r="617" ht="45" customHeight="1">
      <c r="A617" s="40" t="inlineStr">
        <is>
          <t>K003</t>
        </is>
      </c>
      <c r="B617" s="41" t="inlineStr">
        <is>
          <t>GSPark24.Co.,Ltd</t>
        </is>
      </c>
      <c r="C617" s="40" t="inlineStr">
        <is>
          <t>인수 전</t>
        </is>
      </c>
      <c r="D617" s="40" t="inlineStr">
        <is>
          <t>2012-12-31</t>
        </is>
      </c>
      <c r="E617" s="41" t="inlineStr">
        <is>
          <t>기타</t>
        </is>
      </c>
      <c r="F617" s="41" t="inlineStr">
        <is>
          <t>㈜GS 요약연결재무정보 제9기(2012) 자산총계 12,712,426백만원; 발행주식 총수 보통주 92,915,378주·우선주 1,784,826주</t>
        </is>
      </c>
      <c r="G617" s="41" t="inlineStr">
        <is>
          <t>DART 사업보고서</t>
        </is>
      </c>
      <c r="H617" s="40" t="inlineStr">
        <is>
          <t>2013-03-29</t>
        </is>
      </c>
      <c r="I617" s="40" t="inlineStr">
        <is>
          <t>20130329001639</t>
        </is>
      </c>
      <c r="J617" s="43" t="inlineStr">
        <is>
          <t>https://dart.fss.or.kr/dsaf001/main.do?rcpNo=20130329001639</t>
        </is>
      </c>
      <c r="K617" s="41" t="inlineStr">
        <is>
          <t>apex_total_assets,acq_mktcap</t>
        </is>
      </c>
    </row>
    <row r="618" ht="45" customHeight="1">
      <c r="A618" s="40" t="inlineStr">
        <is>
          <t>K003</t>
        </is>
      </c>
      <c r="B618" s="41" t="inlineStr">
        <is>
          <t>GSPark24.Co.,Ltd</t>
        </is>
      </c>
      <c r="C618" s="40" t="inlineStr">
        <is>
          <t>발표</t>
        </is>
      </c>
      <c r="D618" s="40" t="inlineStr">
        <is>
          <t>2013-06-24</t>
        </is>
      </c>
      <c r="E618" s="41" t="inlineStr">
        <is>
          <t>기타</t>
        </is>
      </c>
      <c r="F618" s="41" t="inlineStr">
        <is>
          <t>Yahoo Finance 일별 종가: 078930.KS 2013-06-24 49,700원, 078935.KS 2013-06-24 25,500원</t>
        </is>
      </c>
      <c r="G618" s="41" t="inlineStr">
        <is>
          <t>기타</t>
        </is>
      </c>
      <c r="H618" s="40" t="inlineStr">
        <is>
          <t>2026-10-26</t>
        </is>
      </c>
      <c r="I618" s="40" t="n"/>
      <c r="J618" s="43" t="inlineStr">
        <is>
          <t>https://query1.finance.yahoo.com/v8/finance/chart/078930.KS?period1=1371686400&amp;period2=1372291200&amp;interval=1d</t>
        </is>
      </c>
      <c r="K618" s="41" t="inlineStr">
        <is>
          <t>acq_mktcap</t>
        </is>
      </c>
    </row>
    <row r="619" ht="45" customHeight="1">
      <c r="A619" s="40" t="inlineStr">
        <is>
          <t>K003</t>
        </is>
      </c>
      <c r="B619" s="41" t="inlineStr">
        <is>
          <t>GSPark24.Co.,Ltd</t>
        </is>
      </c>
      <c r="C619" s="40" t="inlineStr">
        <is>
          <t>발표</t>
        </is>
      </c>
      <c r="D619" s="40" t="inlineStr">
        <is>
          <t>2013-06-21</t>
        </is>
      </c>
      <c r="E619" s="41" t="inlineStr">
        <is>
          <t>기타</t>
        </is>
      </c>
      <c r="F619" s="41" t="inlineStr">
        <is>
          <t>같은 시기 ㈜GS 조회공시 요구는 "웅진케미칼(주) 인수 추진보도" 관련으로 GS파크24 거래와 무관</t>
        </is>
      </c>
      <c r="G619" s="41" t="inlineStr">
        <is>
          <t>KIND</t>
        </is>
      </c>
      <c r="H619" s="40" t="inlineStr">
        <is>
          <t>2013-06-21</t>
        </is>
      </c>
      <c r="I619" s="40" t="inlineStr">
        <is>
          <t>20130621800014</t>
        </is>
      </c>
      <c r="J619" s="43" t="inlineStr">
        <is>
          <t>https://dart.fss.or.kr/dsaf001/main.do?rcpNo=20130621800014</t>
        </is>
      </c>
      <c r="K619" s="41" t="inlineStr">
        <is>
          <t>first_filing_date</t>
        </is>
      </c>
    </row>
    <row r="620" ht="45" customHeight="1">
      <c r="A620" s="40" t="inlineStr">
        <is>
          <t>K003</t>
        </is>
      </c>
      <c r="B620" s="41" t="inlineStr">
        <is>
          <t>GSPark24.Co.,Ltd</t>
        </is>
      </c>
      <c r="C620" s="40" t="inlineStr">
        <is>
          <t>인수 전</t>
        </is>
      </c>
      <c r="D620" s="40" t="inlineStr">
        <is>
          <t>2014-03-07</t>
        </is>
      </c>
      <c r="E620" s="41" t="inlineStr">
        <is>
          <t>기타</t>
        </is>
      </c>
      <c r="F620" s="41" t="inlineStr">
        <is>
          <t>"GS에너지는GS칼텍스가 자회사를 정리하는 과정에서 지분을 취득해 현재 10개를 보유하고 있다", 보유 자회사 목록에 GS파크24(50%)</t>
        </is>
      </c>
      <c r="G620" s="41" t="inlineStr">
        <is>
          <t>언론 보도</t>
        </is>
      </c>
      <c r="H620" s="40" t="inlineStr">
        <is>
          <t>2014-03-07</t>
        </is>
      </c>
      <c r="I620" s="40" t="n"/>
      <c r="J620" s="43" t="inlineStr">
        <is>
          <t>https://www.etoday.co.kr/news/view/880763</t>
        </is>
      </c>
      <c r="K620" s="41" t="inlineStr">
        <is>
          <t>pre_events_summary</t>
        </is>
      </c>
    </row>
    <row r="621" ht="45" customHeight="1">
      <c r="A621" s="40" t="inlineStr">
        <is>
          <t>K003</t>
        </is>
      </c>
      <c r="B621" s="41" t="inlineStr">
        <is>
          <t>GSPark24.Co.,Ltd</t>
        </is>
      </c>
      <c r="C621" s="40" t="inlineStr">
        <is>
          <t>인수 후</t>
        </is>
      </c>
      <c r="D621" s="40" t="inlineStr">
        <is>
          <t>2014-12-31</t>
        </is>
      </c>
      <c r="E621" s="41" t="inlineStr">
        <is>
          <t>실적</t>
        </is>
      </c>
      <c r="F621" s="41" t="inlineStr">
        <is>
          <t>매출 2014 15,523,344,251원/2013 11,638,882,749원, 영업이익(손실) 215,472,027원/(81,630,731)원; 주요 주주 지에스에너지(주) 50%·Park24 50%</t>
        </is>
      </c>
      <c r="G621" s="41" t="inlineStr">
        <is>
          <t>DART 감사보고서</t>
        </is>
      </c>
      <c r="H621" s="40" t="inlineStr">
        <is>
          <t>2015-03-27</t>
        </is>
      </c>
      <c r="I621" s="40" t="inlineStr">
        <is>
          <t>20150327001506</t>
        </is>
      </c>
      <c r="J621" s="43" t="inlineStr">
        <is>
          <t>https://dart.fss.or.kr/dsaf001/main.do?rcpNo=20150327001506</t>
        </is>
      </c>
      <c r="K621" s="41" t="inlineStr">
        <is>
          <t>target_rev_post,target_op_post,post_events_summary</t>
        </is>
      </c>
    </row>
    <row r="622" ht="45" customHeight="1">
      <c r="A622" s="40" t="inlineStr">
        <is>
          <t>K003</t>
        </is>
      </c>
      <c r="B622" s="41" t="inlineStr">
        <is>
          <t>GSPark24.Co.,Ltd</t>
        </is>
      </c>
      <c r="C622" s="40" t="inlineStr">
        <is>
          <t>인수 후</t>
        </is>
      </c>
      <c r="D622" s="40" t="inlineStr">
        <is>
          <t>2018-12-20</t>
        </is>
      </c>
      <c r="E622" s="41" t="inlineStr">
        <is>
          <t>매각</t>
        </is>
      </c>
      <c r="F622" s="41" t="inlineStr">
        <is>
          <t>대상회사 최대주주 변동: 지에스에너지 2,300,000주(50%) → (주)지에스리테일, 16,500백만원, 주당 7,174원, 변동일 2018-12-20</t>
        </is>
      </c>
      <c r="G622" s="41" t="inlineStr">
        <is>
          <t>DART 기타공시</t>
        </is>
      </c>
      <c r="H622" s="40" t="inlineStr">
        <is>
          <t>2018-12-21</t>
        </is>
      </c>
      <c r="I622" s="40" t="inlineStr">
        <is>
          <t>20181221000031</t>
        </is>
      </c>
      <c r="J622" s="43" t="inlineStr">
        <is>
          <t>https://dart.fss.or.kr/dsaf001/main.do?rcpNo=20181221000031</t>
        </is>
      </c>
      <c r="K622" s="41" t="inlineStr">
        <is>
          <t>post_events_summary,notes</t>
        </is>
      </c>
    </row>
    <row r="623" ht="45" customHeight="1">
      <c r="A623" s="40" t="inlineStr">
        <is>
          <t>K003</t>
        </is>
      </c>
      <c r="B623" s="41" t="inlineStr">
        <is>
          <t>GSPark24.Co.,Ltd</t>
        </is>
      </c>
      <c r="C623" s="40" t="inlineStr">
        <is>
          <t>인수 후</t>
        </is>
      </c>
      <c r="D623" s="40" t="inlineStr">
        <is>
          <t>2019-01-21</t>
        </is>
      </c>
      <c r="E623" s="41" t="inlineStr">
        <is>
          <t>매각</t>
        </is>
      </c>
      <c r="F623" s="41" t="inlineStr">
        <is>
          <t>GS에너지 연혁 "2013년 06월 28일 : GS파크24(주) 편입"; 관계기업 변동표 GS파크24 기초 11,252백만원, 손상 '-', 기타 (11,342) 매각예정 대체; "2019년 1월 21일자로 거래 종결"</t>
        </is>
      </c>
      <c r="G623" s="41" t="inlineStr">
        <is>
          <t>DART 사업보고서</t>
        </is>
      </c>
      <c r="H623" s="40" t="inlineStr">
        <is>
          <t>2019-04-01</t>
        </is>
      </c>
      <c r="I623" s="40" t="inlineStr">
        <is>
          <t>20190401004141</t>
        </is>
      </c>
      <c r="J623" s="43" t="inlineStr">
        <is>
          <t>https://dart.fss.or.kr/dsaf001/main.do?rcpNo=20190401004141</t>
        </is>
      </c>
      <c r="K623" s="41" t="inlineStr">
        <is>
          <t>impairment,post_events_summary,notes</t>
        </is>
      </c>
    </row>
    <row r="624" ht="45" customHeight="1">
      <c r="A624" s="40" t="inlineStr">
        <is>
          <t>K003</t>
        </is>
      </c>
      <c r="B624" s="41" t="inlineStr">
        <is>
          <t>GSPark24.Co.,Ltd</t>
        </is>
      </c>
      <c r="C624" s="40" t="inlineStr">
        <is>
          <t>인수 후</t>
        </is>
      </c>
      <c r="D624" s="40" t="inlineStr">
        <is>
          <t>2021-09-15</t>
        </is>
      </c>
      <c r="E624" s="41" t="inlineStr">
        <is>
          <t>추가취득</t>
        </is>
      </c>
      <c r="F624" s="41" t="inlineStr">
        <is>
          <t>지에스리테일 50.0% → 100.0% (2,300,000주 25,000백만원, 주당 10,870원), PARK24 50.0% → 0 (K061)</t>
        </is>
      </c>
      <c r="G624" s="41" t="inlineStr">
        <is>
          <t>DART 기타공시</t>
        </is>
      </c>
      <c r="H624" s="40" t="inlineStr">
        <is>
          <t>2021-09-17</t>
        </is>
      </c>
      <c r="I624" s="40" t="inlineStr">
        <is>
          <t>20210917000017</t>
        </is>
      </c>
      <c r="J624" s="43" t="inlineStr">
        <is>
          <t>https://dart.fss.or.kr/dsaf001/main.do?rcpNo=20210917000017</t>
        </is>
      </c>
      <c r="K624" s="41" t="inlineStr">
        <is>
          <t>post_events_summary,notes</t>
        </is>
      </c>
    </row>
    <row r="625" ht="45" customHeight="1">
      <c r="A625" s="40" t="inlineStr">
        <is>
          <t>K003</t>
        </is>
      </c>
      <c r="B625" s="41" t="inlineStr">
        <is>
          <t>GSPark24.Co.,Ltd</t>
        </is>
      </c>
      <c r="C625" s="40" t="inlineStr">
        <is>
          <t>인수 후</t>
        </is>
      </c>
      <c r="D625" s="40" t="inlineStr">
        <is>
          <t>2022-06-08</t>
        </is>
      </c>
      <c r="E625" s="41" t="inlineStr">
        <is>
          <t>소유주변경</t>
        </is>
      </c>
      <c r="F625" s="41" t="inlineStr">
        <is>
          <t>지에스리테일 4,600,000주(100%) 처분 -65,000,000천원, 주당 14,130원, 변동일 2022.06.08; 최다출자자 카카오모빌리티 (K065)</t>
        </is>
      </c>
      <c r="G625" s="41" t="inlineStr">
        <is>
          <t>DART 기타공시</t>
        </is>
      </c>
      <c r="H625" s="40" t="inlineStr">
        <is>
          <t>2022-06-14</t>
        </is>
      </c>
      <c r="I625" s="40" t="inlineStr">
        <is>
          <t>20220614000231</t>
        </is>
      </c>
      <c r="J625" s="43" t="inlineStr">
        <is>
          <t>https://dart.fss.or.kr/dsaf001/main.do?rcpNo=20220614000231</t>
        </is>
      </c>
      <c r="K625" s="41" t="inlineStr">
        <is>
          <t>post_events_summary,pre_incorp_chk,notes</t>
        </is>
      </c>
    </row>
    <row r="626" ht="45" customHeight="1">
      <c r="A626" s="40" t="inlineStr">
        <is>
          <t>K003</t>
        </is>
      </c>
      <c r="B626" s="41" t="inlineStr">
        <is>
          <t>GSPark24.Co.,Ltd</t>
        </is>
      </c>
      <c r="C626" s="40" t="inlineStr">
        <is>
          <t>인수 후</t>
        </is>
      </c>
      <c r="D626" s="40" t="inlineStr">
        <is>
          <t>2022-07-01</t>
        </is>
      </c>
      <c r="E626" s="41" t="inlineStr">
        <is>
          <t>기타</t>
        </is>
      </c>
      <c r="F626" s="41" t="inlineStr">
        <is>
          <t>기업집단 카카오, 회사명 (주)케이엠파크, (주)카카오모빌리티 4,600,000주 100% 동일인 관련자 편입(변동일 2022.07.01)</t>
        </is>
      </c>
      <c r="G626" s="41" t="inlineStr">
        <is>
          <t>DART 기타공시</t>
        </is>
      </c>
      <c r="H626" s="40" t="inlineStr">
        <is>
          <t>2022-07-08</t>
        </is>
      </c>
      <c r="I626" s="40" t="inlineStr">
        <is>
          <t>20220708000240</t>
        </is>
      </c>
      <c r="J626" s="43" t="inlineStr">
        <is>
          <t>https://dart.fss.or.kr/dsaf001/main.do?rcpNo=20220708000240</t>
        </is>
      </c>
      <c r="K626" s="41" t="inlineStr">
        <is>
          <t>post_events_summary</t>
        </is>
      </c>
    </row>
    <row r="627" ht="45" customHeight="1">
      <c r="A627" s="40" t="inlineStr">
        <is>
          <t>K003</t>
        </is>
      </c>
      <c r="B627" s="41" t="inlineStr">
        <is>
          <t>GSPark24.Co.,Ltd</t>
        </is>
      </c>
      <c r="C627" s="40" t="inlineStr">
        <is>
          <t>인수 후</t>
        </is>
      </c>
      <c r="D627" s="40" t="inlineStr">
        <is>
          <t>2022-12-31</t>
        </is>
      </c>
      <c r="E627" s="41" t="inlineStr">
        <is>
          <t>실적</t>
        </is>
      </c>
      <c r="F627" s="41" t="inlineStr">
        <is>
          <t>주식회사 케이엠파크(구, 지에스파크이십사 주식회사); "2022년 6월 8일자로 당사의 지배기업이 주식화사 카카오모빌리티로 변경되었습니다"; 매출 2022 71,615,448,956원, 영업이익 1,072,825,249원</t>
        </is>
      </c>
      <c r="G627" s="41" t="inlineStr">
        <is>
          <t>DART 감사보고서</t>
        </is>
      </c>
      <c r="H627" s="40" t="inlineStr">
        <is>
          <t>2023-04-03</t>
        </is>
      </c>
      <c r="I627" s="40" t="inlineStr">
        <is>
          <t>20230403002769</t>
        </is>
      </c>
      <c r="J627" s="43" t="inlineStr">
        <is>
          <t>https://dart.fss.or.kr/dsaf001/main.do?rcpNo=20230403002769</t>
        </is>
      </c>
      <c r="K627" s="41" t="inlineStr">
        <is>
          <t>pre_incorp_chk,post_events_summary,target_rev_post</t>
        </is>
      </c>
    </row>
    <row r="628" ht="45" customHeight="1">
      <c r="A628" s="40" t="inlineStr">
        <is>
          <t>K003</t>
        </is>
      </c>
      <c r="B628" s="41" t="inlineStr">
        <is>
          <t>GSPark24.Co.,Ltd</t>
        </is>
      </c>
      <c r="C628" s="40" t="inlineStr">
        <is>
          <t>인수 후</t>
        </is>
      </c>
      <c r="D628" s="40" t="inlineStr">
        <is>
          <t>2024-12-31</t>
        </is>
      </c>
      <c r="E628" s="41" t="inlineStr">
        <is>
          <t>실적</t>
        </is>
      </c>
      <c r="F628" s="41" t="inlineStr">
        <is>
          <t>매출 2024 92,560,794,794원/2023 79,788,218,513원, 영업이익 4,685,307,856원/4,598,198,785원; 주주 카카오모빌리티 100%</t>
        </is>
      </c>
      <c r="G628" s="41" t="inlineStr">
        <is>
          <t>DART 감사보고서</t>
        </is>
      </c>
      <c r="H628" s="40" t="inlineStr">
        <is>
          <t>2025-03-28</t>
        </is>
      </c>
      <c r="I628" s="40" t="inlineStr">
        <is>
          <t>20250328001417</t>
        </is>
      </c>
      <c r="J628" s="43" t="inlineStr">
        <is>
          <t>https://dart.fss.or.kr/dsaf001/main.do?rcpNo=20250328001417</t>
        </is>
      </c>
      <c r="K628" s="41" t="inlineStr">
        <is>
          <t>target_rev_post,target_op_post</t>
        </is>
      </c>
    </row>
    <row r="629" ht="45" customHeight="1">
      <c r="A629" s="40" t="inlineStr">
        <is>
          <t>K003</t>
        </is>
      </c>
      <c r="B629" s="41" t="inlineStr">
        <is>
          <t>GSPark24.Co.,Ltd</t>
        </is>
      </c>
      <c r="C629" s="40" t="inlineStr">
        <is>
          <t>인수 후</t>
        </is>
      </c>
      <c r="D629" s="40" t="inlineStr">
        <is>
          <t>2025-06-09</t>
        </is>
      </c>
      <c r="E629" s="41" t="inlineStr">
        <is>
          <t>합병</t>
        </is>
      </c>
      <c r="F629" s="41" t="inlineStr">
        <is>
          <t>"(주)케이엠파크가 (주)케이엠파킹앤스페이스를 흡수합병", 합병목적 "경영 효율성 제고 및 기업경쟁력 강화", 합병기일 2025.07.31</t>
        </is>
      </c>
      <c r="G629" s="41" t="inlineStr">
        <is>
          <t>DART 기타공시</t>
        </is>
      </c>
      <c r="H629" s="40" t="inlineStr">
        <is>
          <t>2025-06-09</t>
        </is>
      </c>
      <c r="I629" s="40" t="inlineStr">
        <is>
          <t>20250609000084</t>
        </is>
      </c>
      <c r="J629" s="43" t="inlineStr">
        <is>
          <t>https://dart.fss.or.kr/dsaf001/main.do?rcpNo=20250609000084</t>
        </is>
      </c>
      <c r="K629" s="41" t="inlineStr">
        <is>
          <t>post_events_summary</t>
        </is>
      </c>
    </row>
    <row r="630" ht="45" customHeight="1">
      <c r="A630" s="40" t="inlineStr">
        <is>
          <t>K003</t>
        </is>
      </c>
      <c r="B630" s="41" t="inlineStr">
        <is>
          <t>GSPark24.Co.,Ltd</t>
        </is>
      </c>
      <c r="C630" s="40" t="inlineStr">
        <is>
          <t>인수 후</t>
        </is>
      </c>
      <c r="D630" s="40" t="inlineStr">
        <is>
          <t>2025-12-02</t>
        </is>
      </c>
      <c r="E630" s="41" t="inlineStr">
        <is>
          <t>기타</t>
        </is>
      </c>
      <c r="F630" s="41" t="inlineStr">
        <is>
          <t>자기주식 보통주 225,601주 무상소각(감자기준일 2025년 12월 02일), 감자 후 발행주식 5,420,988주, 카카오모빌리티 100%</t>
        </is>
      </c>
      <c r="G630" s="41" t="inlineStr">
        <is>
          <t>DART 기타공시</t>
        </is>
      </c>
      <c r="H630" s="40" t="inlineStr">
        <is>
          <t>2025-11-10</t>
        </is>
      </c>
      <c r="I630" s="40" t="inlineStr">
        <is>
          <t>20251110000335</t>
        </is>
      </c>
      <c r="J630" s="43" t="inlineStr">
        <is>
          <t>https://dart.fss.or.kr/dsaf001/main.do?rcpNo=20251110000335</t>
        </is>
      </c>
      <c r="K630" s="41" t="inlineStr">
        <is>
          <t>post_events_summary</t>
        </is>
      </c>
    </row>
    <row r="631" ht="45" customHeight="1">
      <c r="A631" s="40" t="inlineStr">
        <is>
          <t>K003</t>
        </is>
      </c>
      <c r="B631" s="41" t="inlineStr">
        <is>
          <t>GSPark24.Co.,Ltd</t>
        </is>
      </c>
      <c r="C631" s="40" t="inlineStr">
        <is>
          <t>인수 후</t>
        </is>
      </c>
      <c r="D631" s="40" t="inlineStr">
        <is>
          <t>2025-12-31</t>
        </is>
      </c>
      <c r="E631" s="41" t="inlineStr">
        <is>
          <t>실적</t>
        </is>
      </c>
      <c r="F631" s="41" t="inlineStr">
        <is>
          <t>제20기(2025) 영업수익 121,491,030,621원, 영업비용 115,964,926,377원, 영업이익 5,526,104,244원(전기 4,685,307,856원)</t>
        </is>
      </c>
      <c r="G631" s="41" t="inlineStr">
        <is>
          <t>DART 감사보고서</t>
        </is>
      </c>
      <c r="H631" s="40" t="inlineStr">
        <is>
          <t>2026-03-24</t>
        </is>
      </c>
      <c r="I631" s="40" t="inlineStr">
        <is>
          <t>20260324000136</t>
        </is>
      </c>
      <c r="J631" s="43" t="inlineStr">
        <is>
          <t>https://dart.fss.or.kr/dsaf001/main.do?rcpNo=20260324000136</t>
        </is>
      </c>
      <c r="K631" s="41" t="inlineStr">
        <is>
          <t>target_rev_post,target_op_post,perf_basis</t>
        </is>
      </c>
    </row>
    <row r="632" ht="45" customHeight="1">
      <c r="A632" s="40" t="inlineStr">
        <is>
          <t>K004</t>
        </is>
      </c>
      <c r="B632" s="41" t="inlineStr">
        <is>
          <t>Kakao M Corp.</t>
        </is>
      </c>
      <c r="C632" s="40" t="inlineStr">
        <is>
          <t>인수 전</t>
        </is>
      </c>
      <c r="D632" s="40" t="inlineStr">
        <is>
          <t>2013-02-26</t>
        </is>
      </c>
      <c r="E632" s="41" t="inlineStr">
        <is>
          <t>기타</t>
        </is>
      </c>
      <c r="F632" s="41" t="inlineStr">
        <is>
          <t>조회공시 요구(SK플래닛(주)과의 합병 등 보도) → 답변(부인): 'SK플래닛(주)에게 합병 관련여부를 확인한 결과, 검토된 바 없는 것으로 확인'.</t>
        </is>
      </c>
      <c r="G632" s="41" t="inlineStr">
        <is>
          <t>DART 기타공시</t>
        </is>
      </c>
      <c r="H632" s="40" t="inlineStr">
        <is>
          <t>2013-02-26</t>
        </is>
      </c>
      <c r="I632" s="40" t="inlineStr">
        <is>
          <t>20130226900133</t>
        </is>
      </c>
      <c r="J632" s="43" t="inlineStr">
        <is>
          <t>https://dart.fss.or.kr/dsaf001/main.do?rcpNo=20130226900133</t>
        </is>
      </c>
      <c r="K632" s="41" t="inlineStr">
        <is>
          <t>first_filing_date</t>
        </is>
      </c>
    </row>
    <row r="633" ht="45" customHeight="1">
      <c r="A633" s="40" t="inlineStr">
        <is>
          <t>K004</t>
        </is>
      </c>
      <c r="B633" s="41" t="inlineStr">
        <is>
          <t>Kakao M Corp.</t>
        </is>
      </c>
      <c r="C633" s="40" t="inlineStr">
        <is>
          <t>인수 전</t>
        </is>
      </c>
      <c r="D633" s="40" t="inlineStr">
        <is>
          <t>2013-03-12</t>
        </is>
      </c>
      <c r="E633" s="41" t="inlineStr">
        <is>
          <t>기타</t>
        </is>
      </c>
      <c r="F633" s="41" t="inlineStr">
        <is>
          <t>조회공시 요구(SK텔레콤(주)와 주식교환 추진설) → 답변(부인): '사실무근'.</t>
        </is>
      </c>
      <c r="G633" s="41" t="inlineStr">
        <is>
          <t>DART 기타공시</t>
        </is>
      </c>
      <c r="H633" s="40" t="inlineStr">
        <is>
          <t>2013-03-12</t>
        </is>
      </c>
      <c r="I633" s="40" t="inlineStr">
        <is>
          <t>20130312900899</t>
        </is>
      </c>
      <c r="J633" s="43" t="inlineStr">
        <is>
          <t>https://dart.fss.or.kr/dsaf001/main.do?rcpNo=20130312900899</t>
        </is>
      </c>
      <c r="K633" s="41" t="inlineStr">
        <is>
          <t>first_filing_date</t>
        </is>
      </c>
    </row>
    <row r="634" ht="45" customHeight="1">
      <c r="A634" s="40" t="inlineStr">
        <is>
          <t>K004</t>
        </is>
      </c>
      <c r="B634" s="41" t="inlineStr">
        <is>
          <t>Kakao M Corp.</t>
        </is>
      </c>
      <c r="C634" s="40" t="inlineStr">
        <is>
          <t>인수 전</t>
        </is>
      </c>
      <c r="D634" s="40" t="inlineStr">
        <is>
          <t>2013-05-10</t>
        </is>
      </c>
      <c r="E634" s="41" t="inlineStr">
        <is>
          <t>기타</t>
        </is>
      </c>
      <c r="F634" s="41" t="inlineStr">
        <is>
          <t>조회공시 답변(미확정): 최대주주 SK플래닛에 확인한 결과 '지주회사 행위제한 요건을 고려하고, 로엔의 지속 성장 가능한 다양한 방안을 고민 중'이나 확정된 사항 없음, 3개월 내 재공시.</t>
        </is>
      </c>
      <c r="G634" s="41" t="inlineStr">
        <is>
          <t>DART 기타공시</t>
        </is>
      </c>
      <c r="H634" s="40" t="inlineStr">
        <is>
          <t>2013-05-10</t>
        </is>
      </c>
      <c r="I634" s="40" t="inlineStr">
        <is>
          <t>20130510900495</t>
        </is>
      </c>
      <c r="J634" s="43" t="inlineStr">
        <is>
          <t>https://dart.fss.or.kr/dsaf001/main.do?rcpNo=20130510900495</t>
        </is>
      </c>
      <c r="K634" s="41" t="inlineStr">
        <is>
          <t>first_filing_date,notes</t>
        </is>
      </c>
    </row>
    <row r="635" ht="45" customHeight="1">
      <c r="A635" s="40" t="inlineStr">
        <is>
          <t>K004</t>
        </is>
      </c>
      <c r="B635" s="41" t="inlineStr">
        <is>
          <t>Kakao M Corp.</t>
        </is>
      </c>
      <c r="C635" s="40" t="inlineStr">
        <is>
          <t>발표</t>
        </is>
      </c>
      <c r="D635" s="40" t="inlineStr">
        <is>
          <t>2013-07-18</t>
        </is>
      </c>
      <c r="E635" s="41" t="inlineStr">
        <is>
          <t>발표</t>
        </is>
      </c>
      <c r="F635" s="41" t="inlineStr">
        <is>
          <t>최대주주 변경을 수반하는 주식양수도 계약 체결: 양도인 에스케이플래닛㈜, 양수인 (에스아이에이치) 스타 인베스트 홀딩스 리미티드, 13,294,369주×20,000원 = 265,887,380,000원, 대금지급 2013-10-16 이전, 예정 지분 52.6%, 지분인수목적 '경영참여', 본점 몰타.</t>
        </is>
      </c>
      <c r="G635" s="41" t="inlineStr">
        <is>
          <t>DART 기타공시</t>
        </is>
      </c>
      <c r="H635" s="40" t="inlineStr">
        <is>
          <t>2013-07-18</t>
        </is>
      </c>
      <c r="I635" s="40" t="inlineStr">
        <is>
          <t>20130718900278</t>
        </is>
      </c>
      <c r="J635" s="43" t="inlineStr">
        <is>
          <t>https://dart.fss.or.kr/dsaf001/main.do?rcpNo=20130718900278</t>
        </is>
      </c>
      <c r="K635" s="41" t="inlineStr">
        <is>
          <t>value_chk_local,announce_date_chk,purpose_quote,acquirer_entity</t>
        </is>
      </c>
    </row>
    <row r="636" ht="45" customHeight="1">
      <c r="A636" s="40" t="inlineStr">
        <is>
          <t>K004</t>
        </is>
      </c>
      <c r="B636" s="41" t="inlineStr">
        <is>
          <t>Kakao M Corp.</t>
        </is>
      </c>
      <c r="C636" s="40" t="inlineStr">
        <is>
          <t>발표</t>
        </is>
      </c>
      <c r="D636" s="40" t="inlineStr">
        <is>
          <t>2013-07-18</t>
        </is>
      </c>
      <c r="E636" s="41" t="inlineStr">
        <is>
          <t>발표</t>
        </is>
      </c>
      <c r="F636" s="41" t="inlineStr">
        <is>
          <t>Star Invest 대량보유보고서(2013-07-25): 장외매수 13,294,369주(52.56%) 계약 2013-07-18; 주주간계약(2013-07-24) — 협상제안권, SK플래닛 동반매도청구권(Tag along), 보고자 동반매각요구권(Drag along).</t>
        </is>
      </c>
      <c r="G636" s="41" t="inlineStr">
        <is>
          <t>DART 기타공시</t>
        </is>
      </c>
      <c r="H636" s="40" t="inlineStr">
        <is>
          <t>2013-07-25</t>
        </is>
      </c>
      <c r="I636" s="40" t="inlineStr">
        <is>
          <t>20130725000032</t>
        </is>
      </c>
      <c r="J636" s="43" t="inlineStr">
        <is>
          <t>https://dart.fss.or.kr/dsaf001/main.do?rcpNo=20130725000032</t>
        </is>
      </c>
      <c r="K636" s="41" t="inlineStr">
        <is>
          <t>notes,acquirer_core</t>
        </is>
      </c>
    </row>
    <row r="637" ht="45" customHeight="1">
      <c r="A637" s="40" t="inlineStr">
        <is>
          <t>K004</t>
        </is>
      </c>
      <c r="B637" s="41" t="inlineStr">
        <is>
          <t>Kakao M Corp.</t>
        </is>
      </c>
      <c r="C637" s="40" t="inlineStr">
        <is>
          <t>인수 후</t>
        </is>
      </c>
      <c r="D637" s="40" t="inlineStr">
        <is>
          <t>2013-09-10</t>
        </is>
      </c>
      <c r="E637" s="41" t="inlineStr">
        <is>
          <t>완료</t>
        </is>
      </c>
      <c r="F637" s="41" t="inlineStr">
        <is>
          <t>최대주주 변경: 에스케이플래닛㈜외 2인(67.62%) → Star Invest외 1인(52.59%), 사유 '양수대금 지급완료', 지분인수목적 '경영권 확보', Star Invest 자산총액 USD 244,889,150·자본총액 USD 10,000; SK플래닛 잔여 3,793,756주(15.00%).</t>
        </is>
      </c>
      <c r="G637" s="41" t="inlineStr">
        <is>
          <t>DART 기타공시</t>
        </is>
      </c>
      <c r="H637" s="40" t="inlineStr">
        <is>
          <t>2013-09-10</t>
        </is>
      </c>
      <c r="I637" s="40" t="inlineStr">
        <is>
          <t>20130910900207</t>
        </is>
      </c>
      <c r="J637" s="43" t="inlineStr">
        <is>
          <t>https://dart.fss.or.kr/dsaf001/main.do?rcpNo=20130910900207</t>
        </is>
      </c>
      <c r="K637" s="41" t="inlineStr">
        <is>
          <t>status_chk,purpose_quote,acq_total_assets</t>
        </is>
      </c>
    </row>
    <row r="638" ht="45" customHeight="1">
      <c r="A638" s="40" t="inlineStr">
        <is>
          <t>K004</t>
        </is>
      </c>
      <c r="B638" s="41" t="inlineStr">
        <is>
          <t>Kakao M Corp.</t>
        </is>
      </c>
      <c r="C638" s="40" t="inlineStr">
        <is>
          <t>인수 후</t>
        </is>
      </c>
      <c r="D638" s="40" t="inlineStr">
        <is>
          <t>2013-09-10</t>
        </is>
      </c>
      <c r="E638" s="41" t="inlineStr">
        <is>
          <t>완료</t>
        </is>
      </c>
      <c r="F638" s="41" t="inlineStr">
        <is>
          <t>Star Invest 대량보유보고서(2013-09-16): 2013-09-10 거래 완료, 특별관계자(SK플래닛 공동보유·신원수) 포함 17,094,451주(67.59%); 취득자금 265,887,380,000원 중 차입 265,876,380,000원(차입처 100% 모회사 Caribbean Sands Holdings, 2021-09-10 만기).</t>
        </is>
      </c>
      <c r="G638" s="41" t="inlineStr">
        <is>
          <t>DART 기타공시</t>
        </is>
      </c>
      <c r="H638" s="40" t="inlineStr">
        <is>
          <t>2013-09-16</t>
        </is>
      </c>
      <c r="I638" s="40" t="inlineStr">
        <is>
          <t>20130916000094</t>
        </is>
      </c>
      <c r="J638" s="43" t="inlineStr">
        <is>
          <t>https://dart.fss.or.kr/dsaf001/main.do?rcpNo=20130916000094</t>
        </is>
      </c>
      <c r="K638" s="41" t="inlineStr">
        <is>
          <t>acquirer_core,notes</t>
        </is>
      </c>
    </row>
    <row r="639" ht="45" customHeight="1">
      <c r="A639" s="40" t="inlineStr">
        <is>
          <t>K004</t>
        </is>
      </c>
      <c r="B639" s="41" t="inlineStr">
        <is>
          <t>Kakao M Corp.</t>
        </is>
      </c>
      <c r="C639" s="40" t="inlineStr">
        <is>
          <t>인수 후</t>
        </is>
      </c>
      <c r="D639" s="40" t="inlineStr">
        <is>
          <t>2013-10-01</t>
        </is>
      </c>
      <c r="E639" s="41" t="inlineStr">
        <is>
          <t>기타</t>
        </is>
      </c>
      <c r="F639" s="41" t="inlineStr">
        <is>
          <t>Star Invest 대량보유보고서(2013-10-08): 하나은행·농협은행·수협중앙회·우리종합금융 대주단과 근질권설정계약(총 대출금액 125,000,000,000원, 만기 최초 인출일로부터 5년).</t>
        </is>
      </c>
      <c r="G639" s="41" t="inlineStr">
        <is>
          <t>DART 기타공시</t>
        </is>
      </c>
      <c r="H639" s="40" t="inlineStr">
        <is>
          <t>2013-10-08</t>
        </is>
      </c>
      <c r="I639" s="40" t="inlineStr">
        <is>
          <t>20131008000235</t>
        </is>
      </c>
      <c r="J639" s="43" t="inlineStr">
        <is>
          <t>https://dart.fss.or.kr/dsaf001/main.do?rcpNo=20131008000235</t>
        </is>
      </c>
      <c r="K639" s="41" t="inlineStr">
        <is>
          <t>post_events_summary,acquirer_core</t>
        </is>
      </c>
    </row>
    <row r="640" ht="45" customHeight="1">
      <c r="A640" s="40" t="inlineStr">
        <is>
          <t>K004</t>
        </is>
      </c>
      <c r="B640" s="41" t="inlineStr">
        <is>
          <t>Kakao M Corp.</t>
        </is>
      </c>
      <c r="C640" s="40" t="inlineStr">
        <is>
          <t>인수 후</t>
        </is>
      </c>
      <c r="D640" s="40" t="inlineStr">
        <is>
          <t>2016-01-11</t>
        </is>
      </c>
      <c r="E640" s="41" t="inlineStr">
        <is>
          <t>기타</t>
        </is>
      </c>
      <c r="F640" s="41" t="inlineStr">
        <is>
          <t>로엔의 기존 대주주 '스타 인베스트 홀딩스 리미티드(사모펀드 '어피너티'가 만든 특수목적법인)'; 로엔은 '2013년 사모펀드 어피너티에 넘어간다'.</t>
        </is>
      </c>
      <c r="G640" s="41" t="inlineStr">
        <is>
          <t>언론 보도</t>
        </is>
      </c>
      <c r="H640" s="40" t="inlineStr">
        <is>
          <t>2016-01-11</t>
        </is>
      </c>
      <c r="I640" s="40" t="n"/>
      <c r="J640" s="43" t="inlineStr">
        <is>
          <t>https://mobile.newsis.com/view/NISX20160111_0013829615</t>
        </is>
      </c>
      <c r="K640" s="41" t="inlineStr">
        <is>
          <t>acquirer_entity,notes</t>
        </is>
      </c>
    </row>
    <row r="641" ht="45" customHeight="1">
      <c r="A641" s="40" t="inlineStr">
        <is>
          <t>K004</t>
        </is>
      </c>
      <c r="B641" s="41" t="inlineStr">
        <is>
          <t>Kakao M Corp.</t>
        </is>
      </c>
      <c r="C641" s="40" t="inlineStr">
        <is>
          <t>인수 후</t>
        </is>
      </c>
      <c r="D641" s="40" t="inlineStr">
        <is>
          <t>2016-01-12</t>
        </is>
      </c>
      <c r="E641" s="41" t="inlineStr">
        <is>
          <t>매각</t>
        </is>
      </c>
      <c r="F641" s="41" t="inlineStr">
        <is>
          <t>어피너티는 2013년 로엔 지분 52.56%를 2,659억원에 사들이고 같은 해 313억원 규모를 추가 매입(총 2,972억원); 카카오 매각으로 '차익이 무려 1조2000억원대에 달한다'.</t>
        </is>
      </c>
      <c r="G641" s="41" t="inlineStr">
        <is>
          <t>언론 보도</t>
        </is>
      </c>
      <c r="H641" s="40" t="inlineStr">
        <is>
          <t>2016-01-12</t>
        </is>
      </c>
      <c r="I641" s="40" t="n"/>
      <c r="J641" s="43" t="inlineStr">
        <is>
          <t>https://m.ekn.kr/view.php?key=194576</t>
        </is>
      </c>
      <c r="K641" s="41" t="inlineStr">
        <is>
          <t>notes,post_events_summary</t>
        </is>
      </c>
    </row>
    <row r="642" ht="45" customHeight="1">
      <c r="A642" s="40" t="inlineStr">
        <is>
          <t>K004</t>
        </is>
      </c>
      <c r="B642" s="41" t="inlineStr">
        <is>
          <t>Kakao M Corp.</t>
        </is>
      </c>
      <c r="C642" s="40" t="inlineStr">
        <is>
          <t>인수 전</t>
        </is>
      </c>
      <c r="D642" s="40" t="inlineStr">
        <is>
          <t>2013</t>
        </is>
      </c>
      <c r="E642" s="41" t="inlineStr">
        <is>
          <t>기타</t>
        </is>
      </c>
      <c r="F642" s="41" t="inlineStr">
        <is>
          <t>SK플래닛의 2013년 로엔 매각은 공정거래법상 손자회사의 증손회사 지분 규제 때문이었고, 매각가는 2,659억원; SK플래닛은 스타인베스트와 동반매도청구권을 설정.</t>
        </is>
      </c>
      <c r="G642" s="41" t="inlineStr">
        <is>
          <t>언론 보도</t>
        </is>
      </c>
      <c r="H642" s="40" t="inlineStr">
        <is>
          <t>2016-01-11</t>
        </is>
      </c>
      <c r="I642" s="40" t="n"/>
      <c r="J642" s="43" t="inlineStr">
        <is>
          <t>https://byline.network/2016/01/1-34/</t>
        </is>
      </c>
      <c r="K642" s="41" t="inlineStr">
        <is>
          <t>notes</t>
        </is>
      </c>
    </row>
    <row r="643" ht="45" customHeight="1">
      <c r="A643" s="40" t="inlineStr">
        <is>
          <t>K004</t>
        </is>
      </c>
      <c r="B643" s="41" t="inlineStr">
        <is>
          <t>Kakao M Corp.</t>
        </is>
      </c>
      <c r="C643" s="40" t="inlineStr">
        <is>
          <t>인수 후</t>
        </is>
      </c>
      <c r="D643" s="40" t="inlineStr">
        <is>
          <t>2013-07-18</t>
        </is>
      </c>
      <c r="E643" s="41" t="inlineStr">
        <is>
          <t>매각</t>
        </is>
      </c>
      <c r="F643" s="41" t="inlineStr">
        <is>
          <t>SKT 20-F(2013): SK플래닛이 로엔 지분 52.6%를 약 2,659억원에 처분, 'Loen Entertainment ceased to be our consolidated subsidiary as of July 18, 2013', 중단영업으로 재표시; SKT는 15.0% 계속 보유.</t>
        </is>
      </c>
      <c r="G643" s="41" t="inlineStr">
        <is>
          <t>SEC</t>
        </is>
      </c>
      <c r="H643" s="40" t="inlineStr">
        <is>
          <t>2014-04-30</t>
        </is>
      </c>
      <c r="I643" s="40" t="inlineStr">
        <is>
          <t>0001193125-14-169627</t>
        </is>
      </c>
      <c r="J643" s="43" t="inlineStr">
        <is>
          <t>https://www.sec.gov/Archives/edgar/data/1015650/000119312514169627/d710664d20f.htm</t>
        </is>
      </c>
      <c r="K643" s="41" t="inlineStr">
        <is>
          <t>earnings_call_note,post_events_summary</t>
        </is>
      </c>
    </row>
    <row r="644" ht="45" customHeight="1">
      <c r="A644" s="40" t="inlineStr">
        <is>
          <t>K004</t>
        </is>
      </c>
      <c r="B644" s="41" t="inlineStr">
        <is>
          <t>Kakao M Corp.</t>
        </is>
      </c>
      <c r="C644" s="40" t="inlineStr">
        <is>
          <t>발표</t>
        </is>
      </c>
      <c r="D644" s="40" t="inlineStr">
        <is>
          <t>2013-07-17</t>
        </is>
      </c>
      <c r="E644" s="41" t="inlineStr">
        <is>
          <t>기타</t>
        </is>
      </c>
      <c r="F644" s="41" t="inlineStr">
        <is>
          <t>로엔(016170) 일별 시세: 2013-07-17 종가 14,500원, 07-18 14,650원, 07-19 13,800원.</t>
        </is>
      </c>
      <c r="G644" s="41" t="inlineStr">
        <is>
          <t>기타</t>
        </is>
      </c>
      <c r="H644" s="40" t="inlineStr">
        <is>
          <t>2026-10-25</t>
        </is>
      </c>
      <c r="I644" s="40" t="n"/>
      <c r="J644" s="43" t="inlineStr">
        <is>
          <t>https://fchart.stock.naver.com/sise.nhn?symbol=016170&amp;timeframe=day&amp;count=5000&amp;requestType=0</t>
        </is>
      </c>
      <c r="K644" s="41" t="inlineStr">
        <is>
          <t>acq_mktcap,event_ticker_basis</t>
        </is>
      </c>
    </row>
    <row r="645" ht="45" customHeight="1">
      <c r="A645" s="40" t="inlineStr">
        <is>
          <t>K004</t>
        </is>
      </c>
      <c r="B645" s="41" t="inlineStr">
        <is>
          <t>Kakao M Corp.</t>
        </is>
      </c>
      <c r="C645" s="40" t="inlineStr">
        <is>
          <t>인수 전</t>
        </is>
      </c>
      <c r="D645" s="40" t="inlineStr">
        <is>
          <t>2012-12-31</t>
        </is>
      </c>
      <c r="E645" s="41" t="inlineStr">
        <is>
          <t>실적</t>
        </is>
      </c>
      <c r="F645" s="41" t="inlineStr">
        <is>
          <t>로엔 2012 사업보고서 요약재무정보(K-IFRS 별도, 천원): 영업수익 2011 167,176,017 / 2012 185,016,411, 영업이익 26,556,294 / 30,107,919; 요약연결재무정보 '해당사항 없음'. 2012년 지배회사 SK플래닛과 자기주식처분 거래 14,708백만원.</t>
        </is>
      </c>
      <c r="G645" s="41" t="inlineStr">
        <is>
          <t>DART 사업보고서</t>
        </is>
      </c>
      <c r="H645" s="40" t="inlineStr">
        <is>
          <t>2013-03-29</t>
        </is>
      </c>
      <c r="I645" s="40" t="inlineStr">
        <is>
          <t>20130329002149</t>
        </is>
      </c>
      <c r="J645" s="43" t="inlineStr">
        <is>
          <t>https://dart.fss.or.kr/dsaf001/main.do?rcpNo=20130329002149</t>
        </is>
      </c>
      <c r="K645" s="41" t="inlineStr">
        <is>
          <t>target_rev_pre,target_op_pre</t>
        </is>
      </c>
    </row>
    <row r="646" ht="45" customHeight="1">
      <c r="A646" s="40" t="inlineStr">
        <is>
          <t>K004</t>
        </is>
      </c>
      <c r="B646" s="41" t="inlineStr">
        <is>
          <t>Kakao M Corp.</t>
        </is>
      </c>
      <c r="C646" s="40" t="inlineStr">
        <is>
          <t>인수 후</t>
        </is>
      </c>
      <c r="D646" s="40" t="inlineStr">
        <is>
          <t>2015-12-31</t>
        </is>
      </c>
      <c r="E646" s="41" t="inlineStr">
        <is>
          <t>실적</t>
        </is>
      </c>
      <c r="F646" s="41" t="inlineStr">
        <is>
          <t>로엔 2015 사업보고서 요약연결재무정보(천원): 영업수익 2013 252,579,014 / 2014 323,275,944 / 2015 357,640,656, 영업이익 37,349,268 / 58,492,671 / 63,421,782; 종속기업 스타쉽·킹콩·에이큐브엔터테인먼트.</t>
        </is>
      </c>
      <c r="G646" s="41" t="inlineStr">
        <is>
          <t>DART 사업보고서</t>
        </is>
      </c>
      <c r="H646" s="40" t="inlineStr">
        <is>
          <t>2016-03-30</t>
        </is>
      </c>
      <c r="I646" s="40" t="inlineStr">
        <is>
          <t>20160330003232</t>
        </is>
      </c>
      <c r="J646" s="43" t="inlineStr">
        <is>
          <t>https://dart.fss.or.kr/dsaf001/main.do?rcpNo=20160330003232</t>
        </is>
      </c>
      <c r="K646" s="41" t="inlineStr">
        <is>
          <t>target_rev_post,target_op_post</t>
        </is>
      </c>
    </row>
    <row r="647" ht="45" customHeight="1">
      <c r="A647" s="40" t="inlineStr">
        <is>
          <t>K004</t>
        </is>
      </c>
      <c r="B647" s="41" t="inlineStr">
        <is>
          <t>Kakao M Corp.</t>
        </is>
      </c>
      <c r="C647" s="40" t="inlineStr">
        <is>
          <t>인수 후</t>
        </is>
      </c>
      <c r="D647" s="40" t="inlineStr">
        <is>
          <t>2017-12-31</t>
        </is>
      </c>
      <c r="E647" s="41" t="inlineStr">
        <is>
          <t>실적</t>
        </is>
      </c>
      <c r="F647" s="41" t="inlineStr">
        <is>
          <t>카카오엠 2017 사업보고서: 2017 연결 영업수익 580,332,777천원·영업이익 102,737,129천원; 연혁 '2013년 09월 최대주주 변경(에스케이플래닛㈜ ⇒ (SIH) Star Invest Holdings Limited)', '2013년 12월 ㈜스타쉽엔터테인먼트 지분인수(70%)', '2013년 12월 에스케이 계열 제외'.</t>
        </is>
      </c>
      <c r="G647" s="41" t="inlineStr">
        <is>
          <t>DART 사업보고서</t>
        </is>
      </c>
      <c r="H647" s="40" t="inlineStr">
        <is>
          <t>2018-03-30</t>
        </is>
      </c>
      <c r="I647" s="40" t="inlineStr">
        <is>
          <t>20180330003970</t>
        </is>
      </c>
      <c r="J647" s="43" t="inlineStr">
        <is>
          <t>https://dart.fss.or.kr/dsaf001/main.do?rcpNo=20180330003970</t>
        </is>
      </c>
      <c r="K647" s="41" t="inlineStr">
        <is>
          <t>target_rev_post,target_op_post,post_events_summary</t>
        </is>
      </c>
    </row>
    <row r="648" ht="45" customHeight="1">
      <c r="A648" s="40" t="inlineStr">
        <is>
          <t>K005</t>
        </is>
      </c>
      <c r="B648" s="41" t="inlineStr">
        <is>
          <t>Kakao M Corp.</t>
        </is>
      </c>
      <c r="C648" s="40" t="inlineStr">
        <is>
          <t>발표</t>
        </is>
      </c>
      <c r="D648" s="40" t="inlineStr">
        <is>
          <t>2013-11-07</t>
        </is>
      </c>
      <c r="E648" s="41" t="inlineStr">
        <is>
          <t>추가취득</t>
        </is>
      </c>
      <c r="F648" s="41" t="inlineStr">
        <is>
          <t>Star Invest 대량보유보고서(2013-11-08): 특별관계자 포함 17,094,451주(67.59%) → 19,328,672주(76.42%); 변경사유 '장외 주식매매계약 1. 상대방 RealNetworks, Inc. 2. 주식수량 2,234,221주 3. 매각금액 : 금31,279,094,000원 4. 계약체결일/종결일 : 2013년 11월 3일/2013년 11월 7일'; 보유목적 영향력 행사.</t>
        </is>
      </c>
      <c r="G648" s="41" t="inlineStr">
        <is>
          <t>DART 기타공시</t>
        </is>
      </c>
      <c r="H648" s="40" t="inlineStr">
        <is>
          <t>2013-11-08</t>
        </is>
      </c>
      <c r="I648" s="40" t="inlineStr">
        <is>
          <t>20131108000054</t>
        </is>
      </c>
      <c r="J648" s="43" t="inlineStr">
        <is>
          <t>https://dart.fss.or.kr/dsaf001/main.do?rcpNo=20131108000054</t>
        </is>
      </c>
      <c r="K648" s="41" t="inlineStr">
        <is>
          <t>value_chk_local,announce_date_chk,purpose_quote,chk_note,status_chk</t>
        </is>
      </c>
    </row>
    <row r="649" ht="45" customHeight="1">
      <c r="A649" s="40" t="inlineStr">
        <is>
          <t>K005</t>
        </is>
      </c>
      <c r="B649" s="41" t="inlineStr">
        <is>
          <t>Kakao M Corp.</t>
        </is>
      </c>
      <c r="C649" s="40" t="inlineStr">
        <is>
          <t>발표</t>
        </is>
      </c>
      <c r="D649" s="40" t="inlineStr">
        <is>
          <t>2013-11-07</t>
        </is>
      </c>
      <c r="E649" s="41" t="inlineStr">
        <is>
          <t>매각</t>
        </is>
      </c>
      <c r="F649" s="41" t="inlineStr">
        <is>
          <t>RealNetworks 대량보유보고서(2013-11-08): 2013-11-03 Star Invest와 주식매매계약, 2013-11-07 2,234,221주를 주당 14,000원에 양도해 보유 0주.</t>
        </is>
      </c>
      <c r="G649" s="41" t="inlineStr">
        <is>
          <t>DART 기타공시</t>
        </is>
      </c>
      <c r="H649" s="40" t="inlineStr">
        <is>
          <t>2013-11-08</t>
        </is>
      </c>
      <c r="I649" s="40" t="inlineStr">
        <is>
          <t>20131108000171</t>
        </is>
      </c>
      <c r="J649" s="43" t="inlineStr">
        <is>
          <t>https://dart.fss.or.kr/dsaf001/main.do?rcpNo=20131108000171</t>
        </is>
      </c>
      <c r="K649" s="41" t="inlineStr">
        <is>
          <t>value_chk_local,status_chk</t>
        </is>
      </c>
    </row>
    <row r="650" ht="45" customHeight="1">
      <c r="A650" s="40" t="inlineStr">
        <is>
          <t>K005</t>
        </is>
      </c>
      <c r="B650" s="41" t="inlineStr">
        <is>
          <t>Kakao M Corp.</t>
        </is>
      </c>
      <c r="C650" s="40" t="inlineStr">
        <is>
          <t>인수 전</t>
        </is>
      </c>
      <c r="D650" s="40" t="inlineStr">
        <is>
          <t>2013-09-10</t>
        </is>
      </c>
      <c r="E650" s="41" t="inlineStr">
        <is>
          <t>완료</t>
        </is>
      </c>
      <c r="F650" s="41" t="inlineStr">
        <is>
          <t>최대주주 변경(K004 종결): Star Invest외 1인 52.59%, Star Invest 자산총액 USD 244,889,150·자본총액 USD 10,000.</t>
        </is>
      </c>
      <c r="G650" s="41" t="inlineStr">
        <is>
          <t>DART 기타공시</t>
        </is>
      </c>
      <c r="H650" s="40" t="inlineStr">
        <is>
          <t>2013-09-10</t>
        </is>
      </c>
      <c r="I650" s="40" t="inlineStr">
        <is>
          <t>20130910900207</t>
        </is>
      </c>
      <c r="J650" s="43" t="inlineStr">
        <is>
          <t>https://dart.fss.or.kr/dsaf001/main.do?rcpNo=20130910900207</t>
        </is>
      </c>
      <c r="K650" s="41" t="inlineStr">
        <is>
          <t>acq_total_assets,chk_note</t>
        </is>
      </c>
    </row>
    <row r="651" ht="45" customHeight="1">
      <c r="A651" s="40" t="inlineStr">
        <is>
          <t>K005</t>
        </is>
      </c>
      <c r="B651" s="41" t="inlineStr">
        <is>
          <t>Kakao M Corp.</t>
        </is>
      </c>
      <c r="C651" s="40" t="inlineStr">
        <is>
          <t>인수 전</t>
        </is>
      </c>
      <c r="D651" s="40" t="inlineStr">
        <is>
          <t>2013-09-10</t>
        </is>
      </c>
      <c r="E651" s="41" t="inlineStr">
        <is>
          <t>기타</t>
        </is>
      </c>
      <c r="F651" s="41" t="inlineStr">
        <is>
          <t>Star Invest 대량보유보고서(2013-09-16): 특별관계자 추가 — 에스케이플래닛(주) 3,793,756주(공동보유자), 신원수 6,326주(발행회사 임원); 합계 17,094,451주(67.59%).</t>
        </is>
      </c>
      <c r="G651" s="41" t="inlineStr">
        <is>
          <t>DART 기타공시</t>
        </is>
      </c>
      <c r="H651" s="40" t="inlineStr">
        <is>
          <t>2013-09-16</t>
        </is>
      </c>
      <c r="I651" s="40" t="inlineStr">
        <is>
          <t>20130916000094</t>
        </is>
      </c>
      <c r="J651" s="43" t="inlineStr">
        <is>
          <t>https://dart.fss.or.kr/dsaf001/main.do?rcpNo=20130916000094</t>
        </is>
      </c>
      <c r="K651" s="41" t="inlineStr">
        <is>
          <t>chk_note</t>
        </is>
      </c>
    </row>
    <row r="652" ht="45" customHeight="1">
      <c r="A652" s="40" t="inlineStr">
        <is>
          <t>K005</t>
        </is>
      </c>
      <c r="B652" s="41" t="inlineStr">
        <is>
          <t>Kakao M Corp.</t>
        </is>
      </c>
      <c r="C652" s="40" t="inlineStr">
        <is>
          <t>인수 전</t>
        </is>
      </c>
      <c r="D652" s="40" t="inlineStr">
        <is>
          <t>2012-06-15</t>
        </is>
      </c>
      <c r="E652" s="41" t="inlineStr">
        <is>
          <t>매각</t>
        </is>
      </c>
      <c r="F652" s="41" t="inlineStr">
        <is>
          <t>RealNetworks 대량보유보고서(2012-06-18): 장내매도로 11.26% → 9.82%, 변동사유 '투자자금회수'.</t>
        </is>
      </c>
      <c r="G652" s="41" t="inlineStr">
        <is>
          <t>DART 기타공시</t>
        </is>
      </c>
      <c r="H652" s="40" t="inlineStr">
        <is>
          <t>2012-06-18</t>
        </is>
      </c>
      <c r="I652" s="40" t="inlineStr">
        <is>
          <t>20120618000009</t>
        </is>
      </c>
      <c r="J652" s="43" t="inlineStr">
        <is>
          <t>https://dart.fss.or.kr/dsaf001/main.do?rcpNo=20120618000009</t>
        </is>
      </c>
      <c r="K652" s="41" t="inlineStr">
        <is>
          <t>pre_events_summary</t>
        </is>
      </c>
    </row>
    <row r="653" ht="45" customHeight="1">
      <c r="A653" s="40" t="inlineStr">
        <is>
          <t>K005</t>
        </is>
      </c>
      <c r="B653" s="41" t="inlineStr">
        <is>
          <t>Kakao M Corp.</t>
        </is>
      </c>
      <c r="C653" s="40" t="inlineStr">
        <is>
          <t>인수 후</t>
        </is>
      </c>
      <c r="D653" s="40" t="inlineStr">
        <is>
          <t>2013-11</t>
        </is>
      </c>
      <c r="E653" s="41" t="inlineStr">
        <is>
          <t>매각</t>
        </is>
      </c>
      <c r="F653" s="41" t="inlineStr">
        <is>
          <t>RealNetworks 10-K 2013: 'In November 2013 we sold all of our remaining shares of common stock in LoEn for cash proceeds of $29.2 million' — 세전 처분이익 $21.4m(기타손익).</t>
        </is>
      </c>
      <c r="G653" s="41" t="inlineStr">
        <is>
          <t>SEC</t>
        </is>
      </c>
      <c r="H653" s="40" t="inlineStr">
        <is>
          <t>2014-03-06</t>
        </is>
      </c>
      <c r="I653" s="40" t="inlineStr">
        <is>
          <t>0001046327-14-000014</t>
        </is>
      </c>
      <c r="J653" s="43" t="inlineStr">
        <is>
          <t>https://www.sec.gov/Archives/edgar/data/1046327/000104632714000014/a10k2013.htm</t>
        </is>
      </c>
      <c r="K653" s="41" t="inlineStr">
        <is>
          <t>value_chk_usdmm,earnings_call_note,impairment</t>
        </is>
      </c>
    </row>
    <row r="654" ht="45" customHeight="1">
      <c r="A654" s="40" t="inlineStr">
        <is>
          <t>K005</t>
        </is>
      </c>
      <c r="B654" s="41" t="inlineStr">
        <is>
          <t>Kakao M Corp.</t>
        </is>
      </c>
      <c r="C654" s="40" t="inlineStr">
        <is>
          <t>인수 후</t>
        </is>
      </c>
      <c r="D654" s="40" t="inlineStr">
        <is>
          <t>2016-01-12</t>
        </is>
      </c>
      <c r="E654" s="41" t="inlineStr">
        <is>
          <t>매각</t>
        </is>
      </c>
      <c r="F654" s="41" t="inlineStr">
        <is>
          <t>어피너티는 2013년 52.56%를 2,659억원에 산 뒤 같은 해 '313억원 규모의 주식을 추가로' 매입해 총 2,972억원 투자; 2016년 카카오 매각으로 1조2,000억원대 차익.</t>
        </is>
      </c>
      <c r="G654" s="41" t="inlineStr">
        <is>
          <t>언론 보도</t>
        </is>
      </c>
      <c r="H654" s="40" t="inlineStr">
        <is>
          <t>2016-01-12</t>
        </is>
      </c>
      <c r="I654" s="40" t="n"/>
      <c r="J654" s="43" t="inlineStr">
        <is>
          <t>https://m.ekn.kr/view.php?key=194576</t>
        </is>
      </c>
      <c r="K654" s="41" t="inlineStr">
        <is>
          <t>notes,post_events_summary</t>
        </is>
      </c>
    </row>
    <row r="655" ht="45" customHeight="1">
      <c r="A655" s="40" t="inlineStr">
        <is>
          <t>K005</t>
        </is>
      </c>
      <c r="B655" s="41" t="inlineStr">
        <is>
          <t>Kakao M Corp.</t>
        </is>
      </c>
      <c r="C655" s="40" t="inlineStr">
        <is>
          <t>인수 후</t>
        </is>
      </c>
      <c r="D655" s="40" t="inlineStr">
        <is>
          <t>2016-01-11</t>
        </is>
      </c>
      <c r="E655" s="41" t="inlineStr">
        <is>
          <t>매각</t>
        </is>
      </c>
      <c r="F655" s="41" t="inlineStr">
        <is>
          <t>로엔 공시: Star Invest가 보유 15,528,590주를 주당 97,000원(총 1,506,273,230,000원)에 카카오에 양도 — 9,278,351주는 현금 900,000,047,000원, 6,250,239주는 현물출자로 카카오 신주 5,555,972주 수령.</t>
        </is>
      </c>
      <c r="G655" s="41" t="inlineStr">
        <is>
          <t>DART 기타공시</t>
        </is>
      </c>
      <c r="H655" s="40" t="inlineStr">
        <is>
          <t>2016-01-11</t>
        </is>
      </c>
      <c r="I655" s="40" t="inlineStr">
        <is>
          <t>20160111900142</t>
        </is>
      </c>
      <c r="J655" s="43" t="inlineStr">
        <is>
          <t>https://dart.fss.or.kr/dsaf001/main.do?rcpNo=20160111900142</t>
        </is>
      </c>
      <c r="K655" s="41" t="inlineStr">
        <is>
          <t>post_events_summary</t>
        </is>
      </c>
    </row>
    <row r="656" ht="45" customHeight="1">
      <c r="A656" s="40" t="inlineStr">
        <is>
          <t>K005</t>
        </is>
      </c>
      <c r="B656" s="41" t="inlineStr">
        <is>
          <t>Kakao M Corp.</t>
        </is>
      </c>
      <c r="C656" s="40" t="inlineStr">
        <is>
          <t>발표</t>
        </is>
      </c>
      <c r="D656" s="40" t="inlineStr">
        <is>
          <t>2013-11-01</t>
        </is>
      </c>
      <c r="E656" s="41" t="inlineStr">
        <is>
          <t>기타</t>
        </is>
      </c>
      <c r="F656" s="41" t="inlineStr">
        <is>
          <t>로엔(016170) 일별 시세: 2013-11-01 종가 17,400원, 11-07 17,000원, 11-08 16,650원.</t>
        </is>
      </c>
      <c r="G656" s="41" t="inlineStr">
        <is>
          <t>기타</t>
        </is>
      </c>
      <c r="H656" s="40" t="inlineStr">
        <is>
          <t>2026-10-25</t>
        </is>
      </c>
      <c r="I656" s="40" t="n"/>
      <c r="J656" s="43" t="inlineStr">
        <is>
          <t>https://fchart.stock.naver.com/sise.nhn?symbol=016170&amp;timeframe=day&amp;count=5000&amp;requestType=0</t>
        </is>
      </c>
      <c r="K656" s="41" t="inlineStr">
        <is>
          <t>acq_mktcap,notes,event_ticker_basis</t>
        </is>
      </c>
    </row>
    <row r="657" ht="45" customHeight="1">
      <c r="A657" s="40" t="inlineStr">
        <is>
          <t>K005</t>
        </is>
      </c>
      <c r="B657" s="41" t="inlineStr">
        <is>
          <t>Kakao M Corp.</t>
        </is>
      </c>
      <c r="C657" s="40" t="inlineStr">
        <is>
          <t>인수 전</t>
        </is>
      </c>
      <c r="D657" s="40" t="inlineStr">
        <is>
          <t>2012-12-31</t>
        </is>
      </c>
      <c r="E657" s="41" t="inlineStr">
        <is>
          <t>실적</t>
        </is>
      </c>
      <c r="F657" s="41" t="inlineStr">
        <is>
          <t>로엔 2012 사업보고서 요약재무정보(K-IFRS 별도, 천원): 영업수익 2011 167,176,017 / 2012 185,016,411, 영업이익 26,556,294 / 30,107,919; 요약연결재무정보 '해당사항 없음'. 2012년 지배회사 SK플래닛과 자기주식처분 거래 14,708백만원.</t>
        </is>
      </c>
      <c r="G657" s="41" t="inlineStr">
        <is>
          <t>DART 사업보고서</t>
        </is>
      </c>
      <c r="H657" s="40" t="inlineStr">
        <is>
          <t>2013-03-29</t>
        </is>
      </c>
      <c r="I657" s="40" t="inlineStr">
        <is>
          <t>20130329002149</t>
        </is>
      </c>
      <c r="J657" s="43" t="inlineStr">
        <is>
          <t>https://dart.fss.or.kr/dsaf001/main.do?rcpNo=20130329002149</t>
        </is>
      </c>
      <c r="K657" s="41" t="inlineStr">
        <is>
          <t>target_rev_pre,target_op_pre</t>
        </is>
      </c>
    </row>
    <row r="658" ht="45" customHeight="1">
      <c r="A658" s="40" t="inlineStr">
        <is>
          <t>K005</t>
        </is>
      </c>
      <c r="B658" s="41" t="inlineStr">
        <is>
          <t>Kakao M Corp.</t>
        </is>
      </c>
      <c r="C658" s="40" t="inlineStr">
        <is>
          <t>인수 후</t>
        </is>
      </c>
      <c r="D658" s="40" t="inlineStr">
        <is>
          <t>2015-12-31</t>
        </is>
      </c>
      <c r="E658" s="41" t="inlineStr">
        <is>
          <t>실적</t>
        </is>
      </c>
      <c r="F658" s="41" t="inlineStr">
        <is>
          <t>로엔 2015 사업보고서 요약연결재무정보(천원): 영업수익 2013 252,579,014 / 2014 323,275,944 / 2015 357,640,656, 영업이익 37,349,268 / 58,492,671 / 63,421,782; 종속기업 스타쉽·킹콩·에이큐브엔터테인먼트.</t>
        </is>
      </c>
      <c r="G658" s="41" t="inlineStr">
        <is>
          <t>DART 사업보고서</t>
        </is>
      </c>
      <c r="H658" s="40" t="inlineStr">
        <is>
          <t>2016-03-30</t>
        </is>
      </c>
      <c r="I658" s="40" t="inlineStr">
        <is>
          <t>20160330003232</t>
        </is>
      </c>
      <c r="J658" s="43" t="inlineStr">
        <is>
          <t>https://dart.fss.or.kr/dsaf001/main.do?rcpNo=20160330003232</t>
        </is>
      </c>
      <c r="K658" s="41" t="inlineStr">
        <is>
          <t>target_rev_post,target_op_post</t>
        </is>
      </c>
    </row>
    <row r="659" ht="45" customHeight="1">
      <c r="A659" s="40" t="inlineStr">
        <is>
          <t>K005</t>
        </is>
      </c>
      <c r="B659" s="41" t="inlineStr">
        <is>
          <t>Kakao M Corp.</t>
        </is>
      </c>
      <c r="C659" s="40" t="inlineStr">
        <is>
          <t>인수 후</t>
        </is>
      </c>
      <c r="D659" s="40" t="inlineStr">
        <is>
          <t>2017-12-31</t>
        </is>
      </c>
      <c r="E659" s="41" t="inlineStr">
        <is>
          <t>실적</t>
        </is>
      </c>
      <c r="F659" s="41" t="inlineStr">
        <is>
          <t>카카오엠 2017 사업보고서: 2017 연결 영업수익 580,332,777천원·영업이익 102,737,129천원; 연혁 '2013년 09월 최대주주 변경(에스케이플래닛㈜ ⇒ (SIH) Star Invest Holdings Limited)', '2013년 12월 ㈜스타쉽엔터테인먼트 지분인수(70%)', '2013년 12월 에스케이 계열 제외'.</t>
        </is>
      </c>
      <c r="G659" s="41" t="inlineStr">
        <is>
          <t>DART 사업보고서</t>
        </is>
      </c>
      <c r="H659" s="40" t="inlineStr">
        <is>
          <t>2018-03-30</t>
        </is>
      </c>
      <c r="I659" s="40" t="inlineStr">
        <is>
          <t>20180330003970</t>
        </is>
      </c>
      <c r="J659" s="43" t="inlineStr">
        <is>
          <t>https://dart.fss.or.kr/dsaf001/main.do?rcpNo=20180330003970</t>
        </is>
      </c>
      <c r="K659" s="41" t="inlineStr">
        <is>
          <t>target_rev_post,target_op_post,post_events_summary</t>
        </is>
      </c>
    </row>
    <row r="660" ht="45" customHeight="1">
      <c r="A660" s="40" t="inlineStr">
        <is>
          <t>K006</t>
        </is>
      </c>
      <c r="B660" s="41" t="inlineStr">
        <is>
          <t>Starship Entertainment Corp.</t>
        </is>
      </c>
      <c r="C660" s="40" t="inlineStr">
        <is>
          <t>발표</t>
        </is>
      </c>
      <c r="D660" s="40" t="inlineStr">
        <is>
          <t>2013-12-18</t>
        </is>
      </c>
      <c r="E660" s="41" t="inlineStr">
        <is>
          <t>발표</t>
        </is>
      </c>
      <c r="F660" s="41" t="inlineStr">
        <is>
          <t>㈜스타쉽엔터테인먼트 7,000주(70%) 150억원 현금 취득, 상대방 서현주(대표이사). 취득목적 "제작사업 Multi Label 체제 강화를 통한 Biz 경쟁력 제고". 자기자본대비 11.71%, 취득가액/자산총액 8.67%.</t>
        </is>
      </c>
      <c r="G660" s="41" t="inlineStr">
        <is>
          <t>KIND</t>
        </is>
      </c>
      <c r="H660" s="40" t="inlineStr">
        <is>
          <t>2013-12-18</t>
        </is>
      </c>
      <c r="I660" s="40" t="inlineStr">
        <is>
          <t>20131218900244</t>
        </is>
      </c>
      <c r="J660" s="43" t="inlineStr">
        <is>
          <t>https://dart.fss.or.kr/dsaf001/main.do?rcpNo=20131218900244</t>
        </is>
      </c>
      <c r="K660" s="41" t="inlineStr">
        <is>
          <t>value_chk_local,deal_to_assets_pct,deal_to_equity_pct,acq_total_assets,purpose_quote,announce_date_chk,target_rev_pre</t>
        </is>
      </c>
    </row>
    <row r="661" ht="45" customHeight="1">
      <c r="A661" s="40" t="inlineStr">
        <is>
          <t>K006</t>
        </is>
      </c>
      <c r="B661" s="41" t="inlineStr">
        <is>
          <t>Starship Entertainment Corp.</t>
        </is>
      </c>
      <c r="C661" s="40" t="inlineStr">
        <is>
          <t>인수 전</t>
        </is>
      </c>
      <c r="D661" s="40" t="inlineStr">
        <is>
          <t>2013-11-25</t>
        </is>
      </c>
      <c r="E661" s="41" t="inlineStr">
        <is>
          <t>기타</t>
        </is>
      </c>
      <c r="F661" s="41" t="inlineStr">
        <is>
          <t>2013-11-22 거래소 조회공시 요구('스타쉽엔터테인먼트 인수 추진설')에 대한 미확정 답변: "지분투자등을 포함해 여러가지 방안을 검토중".</t>
        </is>
      </c>
      <c r="G661" s="41" t="inlineStr">
        <is>
          <t>KIND</t>
        </is>
      </c>
      <c r="H661" s="40" t="inlineStr">
        <is>
          <t>2013-11-25</t>
        </is>
      </c>
      <c r="I661" s="40" t="inlineStr">
        <is>
          <t>20131125900077</t>
        </is>
      </c>
      <c r="J661" s="43" t="inlineStr">
        <is>
          <t>https://dart.fss.or.kr/dsaf001/main.do?rcpNo=20131125900077</t>
        </is>
      </c>
      <c r="K661" s="41" t="inlineStr">
        <is>
          <t>first_filing_date</t>
        </is>
      </c>
    </row>
    <row r="662" ht="45" customHeight="1">
      <c r="A662" s="40" t="inlineStr">
        <is>
          <t>K006</t>
        </is>
      </c>
      <c r="B662" s="41" t="inlineStr">
        <is>
          <t>Starship Entertainment Corp.</t>
        </is>
      </c>
      <c r="C662" s="40" t="inlineStr">
        <is>
          <t>인수 전</t>
        </is>
      </c>
      <c r="D662" s="40" t="inlineStr">
        <is>
          <t>2013-11-26</t>
        </is>
      </c>
      <c r="E662" s="41" t="inlineStr">
        <is>
          <t>기타</t>
        </is>
      </c>
      <c r="F662" s="41" t="inlineStr">
        <is>
          <t>이투데이 [루머속살]: 로엔이 스타쉽 인수 추진, 막바지 협상. 로엔은 "코스닥 시가총액 상위 40위권", 스타쉽 연매출 100억원 이상.</t>
        </is>
      </c>
      <c r="G662" s="41" t="inlineStr">
        <is>
          <t>언론 보도</t>
        </is>
      </c>
      <c r="H662" s="40" t="inlineStr">
        <is>
          <t>2013-11-26</t>
        </is>
      </c>
      <c r="I662" s="40" t="n"/>
      <c r="J662" s="43" t="inlineStr">
        <is>
          <t>https://www.etoday.co.kr/news/view/827337</t>
        </is>
      </c>
      <c r="K662" s="41" t="inlineStr">
        <is>
          <t>first_filing_date,pre_events_summary</t>
        </is>
      </c>
    </row>
    <row r="663" ht="45" customHeight="1">
      <c r="A663" s="40" t="inlineStr">
        <is>
          <t>K006</t>
        </is>
      </c>
      <c r="B663" s="41" t="inlineStr">
        <is>
          <t>Starship Entertainment Corp.</t>
        </is>
      </c>
      <c r="C663" s="40" t="inlineStr">
        <is>
          <t>발표</t>
        </is>
      </c>
      <c r="D663" s="40" t="inlineStr">
        <is>
          <t>2013-12-18</t>
        </is>
      </c>
      <c r="E663" s="41" t="inlineStr">
        <is>
          <t>발표</t>
        </is>
      </c>
      <c r="F663" s="41" t="inlineStr">
        <is>
          <t>아주경제: 로엔은 "지난 9월 멀티 레이블 체제로 전환한 후" 기획사 투자 검토, 씨스타·케이윌 소속 스타쉽 70% 투자 확정, 글로벌 시장 진출 발판 기대.</t>
        </is>
      </c>
      <c r="G663" s="41" t="inlineStr">
        <is>
          <t>언론 보도</t>
        </is>
      </c>
      <c r="H663" s="40" t="inlineStr">
        <is>
          <t>2013-12-18</t>
        </is>
      </c>
      <c r="I663" s="40" t="n"/>
      <c r="J663" s="43" t="inlineStr">
        <is>
          <t>https://www.ajunews.com/view/20131218181120300</t>
        </is>
      </c>
      <c r="K663" s="41" t="inlineStr">
        <is>
          <t>purpose_quote,pre_events_summary</t>
        </is>
      </c>
    </row>
    <row r="664" ht="45" customHeight="1">
      <c r="A664" s="40" t="inlineStr">
        <is>
          <t>K006</t>
        </is>
      </c>
      <c r="B664" s="41" t="inlineStr">
        <is>
          <t>Starship Entertainment Corp.</t>
        </is>
      </c>
      <c r="C664" s="40" t="inlineStr">
        <is>
          <t>인수 후</t>
        </is>
      </c>
      <c r="D664" s="40" t="inlineStr">
        <is>
          <t>2013-12-20</t>
        </is>
      </c>
      <c r="E664" s="41" t="inlineStr">
        <is>
          <t>완료</t>
        </is>
      </c>
      <c r="F664" s="41" t="inlineStr">
        <is>
          <t>로엔 2013 연결감사보고서 주석11: 2013-12-20 스타쉽 지분 70% 매입으로 지배력 획득. 이전대가 현금 11,000,000천원+장기미지급금 3,495,961천원=14,495,961천원, 비지배지분 3,438,672천원, 식별가능순자산 11,462,239천원, 영업권 6,472,394천원.</t>
        </is>
      </c>
      <c r="G664" s="41" t="inlineStr">
        <is>
          <t>DART 감사보고서</t>
        </is>
      </c>
      <c r="H664" s="40" t="inlineStr">
        <is>
          <t>2014-03-31</t>
        </is>
      </c>
      <c r="I664" s="40" t="inlineStr">
        <is>
          <t>20140331000799</t>
        </is>
      </c>
      <c r="J664" s="43" t="inlineStr">
        <is>
          <t>https://dart.fss.or.kr/dsaf001/main.do?rcpNo=20140331000799</t>
        </is>
      </c>
      <c r="K664" s="41" t="inlineStr">
        <is>
          <t>status_chk,value_chk_local,notes</t>
        </is>
      </c>
    </row>
    <row r="665" ht="45" customHeight="1">
      <c r="A665" s="40" t="inlineStr">
        <is>
          <t>K006</t>
        </is>
      </c>
      <c r="B665" s="41" t="inlineStr">
        <is>
          <t>Starship Entertainment Corp.</t>
        </is>
      </c>
      <c r="C665" s="40" t="inlineStr">
        <is>
          <t>인수 후</t>
        </is>
      </c>
      <c r="D665" s="40" t="inlineStr">
        <is>
          <t>2014-03-31</t>
        </is>
      </c>
      <c r="E665" s="41" t="inlineStr">
        <is>
          <t>실적</t>
        </is>
      </c>
      <c r="F665" s="41" t="inlineStr">
        <is>
          <t>로엔 2013 사업보고서: 매출 252,579백만원 중 MelOn 콘텐츠매출 91.11%; 스타쉽 2013 매출 12,090,893천원·순이익 2,610,981천원; 발행주식 25,291,705주, 2013-12 주가 16,350~17,600원; "(주)스타쉽엔터테인먼트와의 시너지 확대" 계획.</t>
        </is>
      </c>
      <c r="G665" s="41" t="inlineStr">
        <is>
          <t>DART 사업보고서</t>
        </is>
      </c>
      <c r="H665" s="40" t="inlineStr">
        <is>
          <t>2014-05-16</t>
        </is>
      </c>
      <c r="I665" s="40" t="inlineStr">
        <is>
          <t>20140516000135</t>
        </is>
      </c>
      <c r="J665" s="43" t="inlineStr">
        <is>
          <t>https://dart.fss.or.kr/dsaf001/main.do?rcpNo=20140516000135</t>
        </is>
      </c>
      <c r="K665" s="41" t="inlineStr">
        <is>
          <t>acquirer_core,acq_mktcap,target_rev_pre,earnings_call_note</t>
        </is>
      </c>
    </row>
    <row r="666" ht="45" customHeight="1">
      <c r="A666" s="40" t="inlineStr">
        <is>
          <t>K006</t>
        </is>
      </c>
      <c r="B666" s="41" t="inlineStr">
        <is>
          <t>Starship Entertainment Corp.</t>
        </is>
      </c>
      <c r="C666" s="40" t="inlineStr">
        <is>
          <t>인수 후</t>
        </is>
      </c>
      <c r="D666" s="40" t="inlineStr">
        <is>
          <t>2014-12-31</t>
        </is>
      </c>
      <c r="E666" s="41" t="inlineStr">
        <is>
          <t>실적</t>
        </is>
      </c>
      <c r="F666" s="41" t="inlineStr">
        <is>
          <t>로엔 2014 연결감사보고서: 스타쉽 2014 매출 13,124,172천원, 순이익 2,575,703천원; 스타쉽 영업권 6,472,394천원 손상차손 없음.</t>
        </is>
      </c>
      <c r="G666" s="41" t="inlineStr">
        <is>
          <t>DART 감사보고서</t>
        </is>
      </c>
      <c r="H666" s="40" t="inlineStr">
        <is>
          <t>2015-03-30</t>
        </is>
      </c>
      <c r="I666" s="40" t="inlineStr">
        <is>
          <t>20150330001108</t>
        </is>
      </c>
      <c r="J666" s="43" t="inlineStr">
        <is>
          <t>https://dart.fss.or.kr/dsaf001/main.do?rcpNo=20150330001108</t>
        </is>
      </c>
      <c r="K666" s="41" t="inlineStr">
        <is>
          <t>target_rev_post,target_op_post,impairment</t>
        </is>
      </c>
    </row>
    <row r="667" ht="45" customHeight="1">
      <c r="A667" s="40" t="inlineStr">
        <is>
          <t>K006</t>
        </is>
      </c>
      <c r="B667" s="41" t="inlineStr">
        <is>
          <t>Starship Entertainment Corp.</t>
        </is>
      </c>
      <c r="C667" s="40" t="inlineStr">
        <is>
          <t>인수 후</t>
        </is>
      </c>
      <c r="D667" s="40" t="inlineStr">
        <is>
          <t>2015-05-20</t>
        </is>
      </c>
      <c r="E667" s="41" t="inlineStr">
        <is>
          <t>추가취득</t>
        </is>
      </c>
      <c r="F667" s="41" t="inlineStr">
        <is>
          <t>로엔 2015 연결감사보고서: 2015-05-20 스타쉽이 ㈜킹콩엔터테인먼트 100% 취득(이전대가 현금 및 주식 4,900,000천원 등). 스타쉽에 대한 지배지분율 64.8%(전기 70%).</t>
        </is>
      </c>
      <c r="G667" s="41" t="inlineStr">
        <is>
          <t>DART 감사보고서</t>
        </is>
      </c>
      <c r="H667" s="40" t="inlineStr">
        <is>
          <t>2016-03-30</t>
        </is>
      </c>
      <c r="I667" s="40" t="inlineStr">
        <is>
          <t>20160330003232</t>
        </is>
      </c>
      <c r="J667" s="43" t="inlineStr">
        <is>
          <t>https://dart.fss.or.kr/dsaf001/main.do?rcpNo=20160330003232</t>
        </is>
      </c>
      <c r="K667" s="41" t="inlineStr">
        <is>
          <t>post_events_summary</t>
        </is>
      </c>
    </row>
    <row r="668" ht="45" customHeight="1">
      <c r="A668" s="40" t="inlineStr">
        <is>
          <t>K006</t>
        </is>
      </c>
      <c r="B668" s="41" t="inlineStr">
        <is>
          <t>Starship Entertainment Corp.</t>
        </is>
      </c>
      <c r="C668" s="40" t="inlineStr">
        <is>
          <t>인수 후</t>
        </is>
      </c>
      <c r="D668" s="40" t="inlineStr">
        <is>
          <t>2016-03-30</t>
        </is>
      </c>
      <c r="E668" s="41" t="inlineStr">
        <is>
          <t>기타</t>
        </is>
      </c>
      <c r="F668" s="41" t="inlineStr">
        <is>
          <t>로엔 2015 사업보고서: 스타쉽은 몬스타엑스 데뷔·씨스타 등으로 "국내 Top Tier 가요 기획사로 자리매김".</t>
        </is>
      </c>
      <c r="G668" s="41" t="inlineStr">
        <is>
          <t>DART 사업보고서</t>
        </is>
      </c>
      <c r="H668" s="40" t="inlineStr">
        <is>
          <t>2016-03-30</t>
        </is>
      </c>
      <c r="I668" s="40" t="inlineStr">
        <is>
          <t>20160330003232</t>
        </is>
      </c>
      <c r="J668" s="43" t="inlineStr">
        <is>
          <t>https://dart.fss.or.kr/dsaf001/main.do?rcpNo=20160330003232</t>
        </is>
      </c>
      <c r="K668" s="41" t="inlineStr">
        <is>
          <t>earnings_call_note</t>
        </is>
      </c>
    </row>
    <row r="669" ht="45" customHeight="1">
      <c r="A669" s="40" t="inlineStr">
        <is>
          <t>K006</t>
        </is>
      </c>
      <c r="B669" s="41" t="inlineStr">
        <is>
          <t>Starship Entertainment Corp.</t>
        </is>
      </c>
      <c r="C669" s="40" t="inlineStr">
        <is>
          <t>인수 후</t>
        </is>
      </c>
      <c r="D669" s="40" t="inlineStr">
        <is>
          <t>2016-12-31</t>
        </is>
      </c>
      <c r="E669" s="41" t="inlineStr">
        <is>
          <t>실적</t>
        </is>
      </c>
      <c r="F669" s="41" t="inlineStr">
        <is>
          <t>스타쉽 2016 연결감사보고서: 영업수익 2016 26,671,235,518원 / 2015 23,345,974,365원, 영업이익 2016 1,685,222,351원 / 2015 2,363,023,706원.</t>
        </is>
      </c>
      <c r="G669" s="41" t="inlineStr">
        <is>
          <t>DART 감사보고서</t>
        </is>
      </c>
      <c r="H669" s="40" t="inlineStr">
        <is>
          <t>2017-04-06</t>
        </is>
      </c>
      <c r="I669" s="40" t="inlineStr">
        <is>
          <t>20170406002061</t>
        </is>
      </c>
      <c r="J669" s="43" t="inlineStr">
        <is>
          <t>https://dart.fss.or.kr/dsaf001/main.do?rcpNo=20170406002061</t>
        </is>
      </c>
      <c r="K669" s="41" t="inlineStr">
        <is>
          <t>target_rev_post,target_op_post,perf_basis</t>
        </is>
      </c>
    </row>
    <row r="670" ht="45" customHeight="1">
      <c r="A670" s="40" t="inlineStr">
        <is>
          <t>K006</t>
        </is>
      </c>
      <c r="B670" s="41" t="inlineStr">
        <is>
          <t>Starship Entertainment Corp.</t>
        </is>
      </c>
      <c r="C670" s="40" t="inlineStr">
        <is>
          <t>인수 후</t>
        </is>
      </c>
      <c r="D670" s="40" t="inlineStr">
        <is>
          <t>2017-12-31</t>
        </is>
      </c>
      <c r="E670" s="41" t="inlineStr">
        <is>
          <t>기타</t>
        </is>
      </c>
      <c r="F670" s="41" t="inlineStr">
        <is>
          <t>카카오M(구 로엔) 2017 연결감사보고서 영업권 주석: 스타쉽 영업권 당기말·전기말 6,472,394천원, 손상은 플랜에이 영업권에만 인식.</t>
        </is>
      </c>
      <c r="G670" s="41" t="inlineStr">
        <is>
          <t>DART 감사보고서</t>
        </is>
      </c>
      <c r="H670" s="40" t="inlineStr">
        <is>
          <t>2018-03-30</t>
        </is>
      </c>
      <c r="I670" s="40" t="inlineStr">
        <is>
          <t>20180330003970</t>
        </is>
      </c>
      <c r="J670" s="43" t="inlineStr">
        <is>
          <t>https://dart.fss.or.kr/dsaf001/main.do?rcpNo=20180330003970</t>
        </is>
      </c>
      <c r="K670" s="41" t="inlineStr">
        <is>
          <t>impairment</t>
        </is>
      </c>
    </row>
    <row r="671" ht="45" customHeight="1">
      <c r="A671" s="40" t="inlineStr">
        <is>
          <t>K006</t>
        </is>
      </c>
      <c r="B671" s="41" t="inlineStr">
        <is>
          <t>Starship Entertainment Corp.</t>
        </is>
      </c>
      <c r="C671" s="40" t="inlineStr">
        <is>
          <t>인수 후</t>
        </is>
      </c>
      <c r="D671" s="40" t="inlineStr">
        <is>
          <t>2018-05-17</t>
        </is>
      </c>
      <c r="E671" s="41" t="inlineStr">
        <is>
          <t>합병</t>
        </is>
      </c>
      <c r="F671" s="41" t="inlineStr">
        <is>
          <t>주요사항보고서(회사합병결정): "주식회사 카카오가 주식회사 카카오엠을 흡수합병", 합병기일 2018-09-01.</t>
        </is>
      </c>
      <c r="G671" s="41" t="inlineStr">
        <is>
          <t>DART 주요사항보고서</t>
        </is>
      </c>
      <c r="H671" s="40" t="inlineStr">
        <is>
          <t>2018-05-21</t>
        </is>
      </c>
      <c r="I671" s="40" t="inlineStr">
        <is>
          <t>20180518000350</t>
        </is>
      </c>
      <c r="J671" s="43" t="inlineStr">
        <is>
          <t>https://dart.fss.or.kr/dsaf001/main.do?rcpNo=20180518000350</t>
        </is>
      </c>
      <c r="K671" s="41" t="inlineStr">
        <is>
          <t>post_events_summary,acquirer_entity</t>
        </is>
      </c>
    </row>
    <row r="672" ht="45" customHeight="1">
      <c r="A672" s="40" t="inlineStr">
        <is>
          <t>K006</t>
        </is>
      </c>
      <c r="B672" s="41" t="inlineStr">
        <is>
          <t>Starship Entertainment Corp.</t>
        </is>
      </c>
      <c r="C672" s="40" t="inlineStr">
        <is>
          <t>인수 후</t>
        </is>
      </c>
      <c r="D672" s="40" t="inlineStr">
        <is>
          <t>2022-05-13</t>
        </is>
      </c>
      <c r="E672" s="41" t="inlineStr">
        <is>
          <t>합병</t>
        </is>
      </c>
      <c r="F672" s="41" t="inlineStr">
        <is>
          <t>스타쉽이 100% 자회사 ㈜하이라인엔터테인먼트를 무증자 흡수합병, 합병기일 2022-07-01, 목적 "경영효율성 증대 및 사업 경쟁력 향상".</t>
        </is>
      </c>
      <c r="G672" s="41" t="inlineStr">
        <is>
          <t>DART 기타공시</t>
        </is>
      </c>
      <c r="H672" s="40" t="inlineStr">
        <is>
          <t>2022-05-13</t>
        </is>
      </c>
      <c r="I672" s="40" t="inlineStr">
        <is>
          <t>20220513001167</t>
        </is>
      </c>
      <c r="J672" s="43" t="inlineStr">
        <is>
          <t>https://dart.fss.or.kr/dsaf001/main.do?rcpNo=20220513001167</t>
        </is>
      </c>
      <c r="K672" s="41" t="inlineStr">
        <is>
          <t>post_events_summary</t>
        </is>
      </c>
    </row>
    <row r="673" ht="45" customHeight="1">
      <c r="A673" s="40" t="inlineStr">
        <is>
          <t>K006</t>
        </is>
      </c>
      <c r="B673" s="41" t="inlineStr">
        <is>
          <t>Starship Entertainment Corp.</t>
        </is>
      </c>
      <c r="C673" s="40" t="inlineStr">
        <is>
          <t>인수 후</t>
        </is>
      </c>
      <c r="D673" s="40" t="inlineStr">
        <is>
          <t>2025-12-31</t>
        </is>
      </c>
      <c r="E673" s="41" t="inlineStr">
        <is>
          <t>실적</t>
        </is>
      </c>
      <c r="F673" s="41" t="inlineStr">
        <is>
          <t>스타쉽 2025 연결감사보고서: 2008년 1월 설립. 영업수익 2025 225,266,737,180원 / 2024 207,841,677,881원, 영업이익 2025 12,140,073,160원 / 2024 26,869,265,279원. 주주 ㈜카카오엔터테인먼트 66.16%, 서현주 18.95%.</t>
        </is>
      </c>
      <c r="G673" s="41" t="inlineStr">
        <is>
          <t>DART 감사보고서</t>
        </is>
      </c>
      <c r="H673" s="40" t="inlineStr">
        <is>
          <t>2026-03-31</t>
        </is>
      </c>
      <c r="I673" s="40" t="inlineStr">
        <is>
          <t>20260331004595</t>
        </is>
      </c>
      <c r="J673" s="43" t="inlineStr">
        <is>
          <t>https://dart.fss.or.kr/dsaf001/main.do?rcpNo=20260331004595</t>
        </is>
      </c>
      <c r="K673" s="41" t="inlineStr">
        <is>
          <t>target_rev_post,target_op_post,post_events_summary,pre_events_summary</t>
        </is>
      </c>
    </row>
    <row r="674" ht="45" customHeight="1">
      <c r="A674" s="40" t="inlineStr">
        <is>
          <t>K006</t>
        </is>
      </c>
      <c r="B674" s="41" t="inlineStr">
        <is>
          <t>Starship Entertainment Corp.</t>
        </is>
      </c>
      <c r="C674" s="40" t="inlineStr">
        <is>
          <t>인수 후</t>
        </is>
      </c>
      <c r="D674" s="40" t="inlineStr">
        <is>
          <t>2025-02-24</t>
        </is>
      </c>
      <c r="E674" s="41" t="inlineStr">
        <is>
          <t>어닝콜</t>
        </is>
      </c>
      <c r="F674" s="41" t="inlineStr">
        <is>
          <t>한국경제: 카카오 4분기 콘퍼런스콜에서 신종환 CFO "아이브는 전년 동기 대비 높은 앨범 판매고를 기록"(기사 재인용).</t>
        </is>
      </c>
      <c r="G674" s="41" t="inlineStr">
        <is>
          <t>언론 보도</t>
        </is>
      </c>
      <c r="H674" s="40" t="inlineStr">
        <is>
          <t>2025-02-24</t>
        </is>
      </c>
      <c r="I674" s="40" t="n"/>
      <c r="J674" s="43" t="inlineStr">
        <is>
          <t>https://www.hankyung.com/article/202502244357i</t>
        </is>
      </c>
      <c r="K674" s="41" t="inlineStr">
        <is>
          <t>earnings_call_note</t>
        </is>
      </c>
    </row>
    <row r="675" ht="45" customHeight="1">
      <c r="A675" s="40" t="inlineStr">
        <is>
          <t>K007</t>
        </is>
      </c>
      <c r="B675" s="41" t="inlineStr">
        <is>
          <t>LOCNALL Inc.</t>
        </is>
      </c>
      <c r="C675" s="40" t="inlineStr">
        <is>
          <t>발표</t>
        </is>
      </c>
      <c r="D675" s="40" t="inlineStr">
        <is>
          <t>2015-05-19</t>
        </is>
      </c>
      <c r="E675" s="41" t="inlineStr">
        <is>
          <t>발표</t>
        </is>
      </c>
      <c r="F675" s="41" t="inlineStr">
        <is>
          <t>다음카카오가 록앤올 지분 100%를 626억원에 인수 추진, 양사 이사회 최종 승인 후 자회사 편입, 기존 경영진 독립 운영. "록앤올의 방대한 교통 정보 및 실시간 빅데이터 분석 시스템...전략적으로 투자했다"</t>
        </is>
      </c>
      <c r="G675" s="41" t="inlineStr">
        <is>
          <t>회사 보도자료</t>
        </is>
      </c>
      <c r="H675" s="40" t="inlineStr">
        <is>
          <t>2015-05-19</t>
        </is>
      </c>
      <c r="I675" s="40" t="n"/>
      <c r="J675" s="43" t="inlineStr">
        <is>
          <t>https://www.kakaocorp.com/page/detail/7748</t>
        </is>
      </c>
      <c r="K675" s="41" t="inlineStr">
        <is>
          <t>announce_date_chk,purpose_quote,value_chk_local,pre_events_summary</t>
        </is>
      </c>
    </row>
    <row r="676" ht="45" customHeight="1">
      <c r="A676" s="40" t="inlineStr">
        <is>
          <t>K007</t>
        </is>
      </c>
      <c r="B676" s="41" t="inlineStr">
        <is>
          <t>LOCNALL Inc.</t>
        </is>
      </c>
      <c r="C676" s="40" t="inlineStr">
        <is>
          <t>발표</t>
        </is>
      </c>
      <c r="D676" s="40" t="inlineStr">
        <is>
          <t>2015-05-19</t>
        </is>
      </c>
      <c r="E676" s="41" t="inlineStr">
        <is>
          <t>발표</t>
        </is>
      </c>
      <c r="F676" s="41" t="inlineStr">
        <is>
          <t>자기주식 보통주 158,753주(처분가 107,000원, 16,986,571,000원) 처분 결정. 처분목적 '당사의 타법인 주식 (록앤올(주)) 취득에 대한 일부 대가 지급 목적'. 처분가는 5월 18일 종가</t>
        </is>
      </c>
      <c r="G676" s="41" t="inlineStr">
        <is>
          <t>DART 주요사항보고서</t>
        </is>
      </c>
      <c r="H676" s="40" t="inlineStr">
        <is>
          <t>2015-05-19</t>
        </is>
      </c>
      <c r="I676" s="40" t="inlineStr">
        <is>
          <t>20150519000024</t>
        </is>
      </c>
      <c r="J676" s="43" t="inlineStr">
        <is>
          <t>https://dart.fss.or.kr/dsaf001/main.do?rcpNo=20150519000024</t>
        </is>
      </c>
      <c r="K676" s="41" t="inlineStr">
        <is>
          <t>purpose_quote,acq_mktcap,value_chk_local</t>
        </is>
      </c>
    </row>
    <row r="677" ht="45" customHeight="1">
      <c r="A677" s="40" t="inlineStr">
        <is>
          <t>K007</t>
        </is>
      </c>
      <c r="B677" s="41" t="inlineStr">
        <is>
          <t>LOCNALL Inc.</t>
        </is>
      </c>
      <c r="C677" s="40" t="inlineStr">
        <is>
          <t>인수 후</t>
        </is>
      </c>
      <c r="D677" s="40" t="inlineStr">
        <is>
          <t>2015-06-09</t>
        </is>
      </c>
      <c r="E677" s="41" t="inlineStr">
        <is>
          <t>완료</t>
        </is>
      </c>
      <c r="F677" s="41" t="inlineStr">
        <is>
          <t>자기주식 처분 2015-06-09 완료. 연혁 '2015.06 록앤올 지분 95.3% 인수 및 자기주식 교부', 투자주식 표 지분율 100%. 사업결합 이전대가 64,213,553천원, 영업권 50,413,720천원(잠정). 2014년말 연결 자산총계 2,768,024,898,489원, 자본총계 2,463,228,066,974원, 발행주식 총수 59,907,555주</t>
        </is>
      </c>
      <c r="G677" s="41" t="inlineStr">
        <is>
          <t>DART 사업보고서</t>
        </is>
      </c>
      <c r="H677" s="40" t="inlineStr">
        <is>
          <t>2015-08-17</t>
        </is>
      </c>
      <c r="I677" s="40" t="inlineStr">
        <is>
          <t>20150817001426</t>
        </is>
      </c>
      <c r="J677" s="43" t="inlineStr">
        <is>
          <t>https://dart.fss.or.kr/dsaf001/main.do?rcpNo=20150817001426</t>
        </is>
      </c>
      <c r="K677" s="41" t="inlineStr">
        <is>
          <t>status_chk,value_chk_local,acq_total_assets,deal_to_assets_pct,deal_to_equity_pct,acq_mktcap</t>
        </is>
      </c>
    </row>
    <row r="678" ht="45" customHeight="1">
      <c r="A678" s="40" t="inlineStr">
        <is>
          <t>K007</t>
        </is>
      </c>
      <c r="B678" s="41" t="inlineStr">
        <is>
          <t>LOCNALL Inc.</t>
        </is>
      </c>
      <c r="C678" s="40" t="inlineStr">
        <is>
          <t>인수 후</t>
        </is>
      </c>
      <c r="D678" s="40" t="inlineStr">
        <is>
          <t>2015-12-31</t>
        </is>
      </c>
      <c r="E678" s="41" t="inlineStr">
        <is>
          <t>실적</t>
        </is>
      </c>
      <c r="F678" s="41" t="inlineStr">
        <is>
          <t>2015 사업보고서: 록앤올 100% 취득, 이전대가 64,213,553천원·영업권 50,413,720천원. 록앤올 2015 매출 954,574천원, 순손실 2,310,064천원. 연결 매출 광고 62.6%, 게임 24.9%, 커머스 7.3%</t>
        </is>
      </c>
      <c r="G678" s="41" t="inlineStr">
        <is>
          <t>DART 사업보고서</t>
        </is>
      </c>
      <c r="H678" s="40" t="inlineStr">
        <is>
          <t>2016-03-30</t>
        </is>
      </c>
      <c r="I678" s="40" t="inlineStr">
        <is>
          <t>20160330002170</t>
        </is>
      </c>
      <c r="J678" s="43" t="inlineStr">
        <is>
          <t>https://dart.fss.or.kr/dsaf001/main.do?rcpNo=20160330002170</t>
        </is>
      </c>
      <c r="K678" s="41" t="inlineStr">
        <is>
          <t>value_chk_local,acquirer_core,target_rev_post,target_op_post</t>
        </is>
      </c>
    </row>
    <row r="679" ht="45" customHeight="1">
      <c r="A679" s="40" t="inlineStr">
        <is>
          <t>K007</t>
        </is>
      </c>
      <c r="B679" s="41" t="inlineStr">
        <is>
          <t>LOCNALL Inc.</t>
        </is>
      </c>
      <c r="C679" s="40" t="inlineStr">
        <is>
          <t>발표</t>
        </is>
      </c>
      <c r="D679" s="40" t="inlineStr">
        <is>
          <t>2015-06-11</t>
        </is>
      </c>
      <c r="E679" s="41" t="inlineStr">
        <is>
          <t>기타</t>
        </is>
      </c>
      <c r="F679" s="41" t="inlineStr">
        <is>
          <t>창업자 3인(김원태·박종환·신명진)에게 자사주 154,889주(약 166억원) 제공. 투자사로 한국투자파트너스·사이버에이전트벤처스 언급</t>
        </is>
      </c>
      <c r="G679" s="41" t="inlineStr">
        <is>
          <t>언론 보도</t>
        </is>
      </c>
      <c r="H679" s="40" t="inlineStr">
        <is>
          <t>2015-06-11</t>
        </is>
      </c>
      <c r="I679" s="40" t="n"/>
      <c r="J679" s="43" t="inlineStr">
        <is>
          <t>https://news.bizwatch.co.kr/article/market/2015/06/11/0014</t>
        </is>
      </c>
      <c r="K679" s="41" t="inlineStr">
        <is>
          <t>notes</t>
        </is>
      </c>
    </row>
    <row r="680" ht="45" customHeight="1">
      <c r="A680" s="40" t="inlineStr">
        <is>
          <t>K007</t>
        </is>
      </c>
      <c r="B680" s="41" t="inlineStr">
        <is>
          <t>LOCNALL Inc.</t>
        </is>
      </c>
      <c r="C680" s="40" t="inlineStr">
        <is>
          <t>인수 후</t>
        </is>
      </c>
      <c r="D680" s="40" t="inlineStr">
        <is>
          <t>2016-02-24</t>
        </is>
      </c>
      <c r="E680" s="41" t="inlineStr">
        <is>
          <t>통합</t>
        </is>
      </c>
      <c r="F680" s="41" t="inlineStr">
        <is>
          <t>카카오가 '김기사의 전면 업그레이드를 통해' 카카오내비 출시. '김기사를 서비스하는 록앤올의 지분 100%를 인수하고'</t>
        </is>
      </c>
      <c r="G680" s="41" t="inlineStr">
        <is>
          <t>회사 보도자료</t>
        </is>
      </c>
      <c r="H680" s="40" t="inlineStr">
        <is>
          <t>2016-02-24</t>
        </is>
      </c>
      <c r="I680" s="40" t="n"/>
      <c r="J680" s="43" t="inlineStr">
        <is>
          <t>https://www.kakaocorp.com/page/detail/7940</t>
        </is>
      </c>
      <c r="K680" s="41" t="inlineStr">
        <is>
          <t>post_events_summary,earnings_call_note</t>
        </is>
      </c>
    </row>
    <row r="681" ht="45" customHeight="1">
      <c r="A681" s="40" t="inlineStr">
        <is>
          <t>K007</t>
        </is>
      </c>
      <c r="B681" s="41" t="inlineStr">
        <is>
          <t>LOCNALL Inc.</t>
        </is>
      </c>
      <c r="C681" s="40" t="inlineStr">
        <is>
          <t>인수 후</t>
        </is>
      </c>
      <c r="D681" s="40" t="inlineStr">
        <is>
          <t>2016</t>
        </is>
      </c>
      <c r="E681" s="41" t="inlineStr">
        <is>
          <t>통합</t>
        </is>
      </c>
      <c r="F681" s="41" t="inlineStr">
        <is>
          <t>'회사는 당기 중 회사의 종속기업인 록앤올㈜로부터 네비게이션 사업을 인수', 인수대가 58,500백만원. 록앤올 8,000주 유상감자, 감자대가 55,000백만원 수령. 록앤올 투자주식 손상 3,401,710천원. 록앤올 2016 매출 476,375천원, 순손실 2,875,406천원</t>
        </is>
      </c>
      <c r="G681" s="41" t="inlineStr">
        <is>
          <t>DART 사업보고서</t>
        </is>
      </c>
      <c r="H681" s="40" t="inlineStr">
        <is>
          <t>2017-03-31</t>
        </is>
      </c>
      <c r="I681" s="40" t="inlineStr">
        <is>
          <t>20170331005003</t>
        </is>
      </c>
      <c r="J681" s="43" t="inlineStr">
        <is>
          <t>https://dart.fss.or.kr/dsaf001/main.do?rcpNo=20170331005003</t>
        </is>
      </c>
      <c r="K681" s="41" t="inlineStr">
        <is>
          <t>post_events_summary,impairment,target_rev_post,target_op_post</t>
        </is>
      </c>
    </row>
    <row r="682" ht="45" customHeight="1">
      <c r="A682" s="40" t="inlineStr">
        <is>
          <t>K007</t>
        </is>
      </c>
      <c r="B682" s="41" t="inlineStr">
        <is>
          <t>LOCNALL Inc.</t>
        </is>
      </c>
      <c r="C682" s="40" t="inlineStr">
        <is>
          <t>인수 후</t>
        </is>
      </c>
      <c r="D682" s="40" t="inlineStr">
        <is>
          <t>2017</t>
        </is>
      </c>
      <c r="E682" s="41" t="inlineStr">
        <is>
          <t>손상차손</t>
        </is>
      </c>
      <c r="F682" s="41" t="inlineStr">
        <is>
          <t>록앤올 투자주식 잔여 5,811,843천원 손상('투자주식의 장부가액이 회수가능가액에 미달'). 록앤올 2017 매출 109,578천원, 순손실 11,129,968천원. 연혁 2017-06 카카오모빌리티와 TPG간 전략적 파트너십</t>
        </is>
      </c>
      <c r="G682" s="41" t="inlineStr">
        <is>
          <t>DART 사업보고서</t>
        </is>
      </c>
      <c r="H682" s="40" t="inlineStr">
        <is>
          <t>2018-03-30</t>
        </is>
      </c>
      <c r="I682" s="40" t="inlineStr">
        <is>
          <t>20180330002462</t>
        </is>
      </c>
      <c r="J682" s="43" t="inlineStr">
        <is>
          <t>https://dart.fss.or.kr/dsaf001/main.do?rcpNo=20180330002462</t>
        </is>
      </c>
      <c r="K682" s="41" t="inlineStr">
        <is>
          <t>impairment,target_rev_post,target_op_post,post_events_summary</t>
        </is>
      </c>
    </row>
    <row r="683" ht="45" customHeight="1">
      <c r="A683" s="40" t="inlineStr">
        <is>
          <t>K007</t>
        </is>
      </c>
      <c r="B683" s="41" t="inlineStr">
        <is>
          <t>LOCNALL Inc.</t>
        </is>
      </c>
      <c r="C683" s="40" t="inlineStr">
        <is>
          <t>인수 후</t>
        </is>
      </c>
      <c r="D683" s="40" t="inlineStr">
        <is>
          <t>2018</t>
        </is>
      </c>
      <c r="E683" s="41" t="inlineStr">
        <is>
          <t>실적</t>
        </is>
      </c>
      <c r="F683" s="41" t="inlineStr">
        <is>
          <t>록앤올 2018 매출 없음, 순손실 282,553천원. 카카오모빌리티 2018 매출 53,368,897천원, 순손실 18,402,565천원</t>
        </is>
      </c>
      <c r="G683" s="41" t="inlineStr">
        <is>
          <t>DART 사업보고서</t>
        </is>
      </c>
      <c r="H683" s="40" t="inlineStr">
        <is>
          <t>2019-04-01</t>
        </is>
      </c>
      <c r="I683" s="40" t="inlineStr">
        <is>
          <t>20190401005013</t>
        </is>
      </c>
      <c r="J683" s="43" t="inlineStr">
        <is>
          <t>https://dart.fss.or.kr/dsaf001/main.do?rcpNo=20190401005013</t>
        </is>
      </c>
      <c r="K683" s="41" t="inlineStr">
        <is>
          <t>target_rev_post,target_op_post,perf_basis</t>
        </is>
      </c>
    </row>
    <row r="684" ht="45" customHeight="1">
      <c r="A684" s="40" t="inlineStr">
        <is>
          <t>K007</t>
        </is>
      </c>
      <c r="B684" s="41" t="inlineStr">
        <is>
          <t>LOCNALL Inc.</t>
        </is>
      </c>
      <c r="C684" s="40" t="inlineStr">
        <is>
          <t>인수 후</t>
        </is>
      </c>
      <c r="D684" s="40" t="inlineStr">
        <is>
          <t>2022-12-15</t>
        </is>
      </c>
      <c r="E684" s="41" t="inlineStr">
        <is>
          <t>청산</t>
        </is>
      </c>
      <c r="F684" s="41" t="inlineStr">
        <is>
          <t>㈜카카오가 록앤올 채무 5,577백만원 면제, 면제사유 '채무자의 법인 청산을 위한 채무면제', '채무면제 후 법인 청산 진행 예정'. 직전사업연도말 자산 3,245백만원</t>
        </is>
      </c>
      <c r="G684" s="41" t="inlineStr">
        <is>
          <t>DART 기타공시</t>
        </is>
      </c>
      <c r="H684" s="40" t="inlineStr">
        <is>
          <t>2022-12-15</t>
        </is>
      </c>
      <c r="I684" s="40" t="inlineStr">
        <is>
          <t>20221215000270</t>
        </is>
      </c>
      <c r="J684" s="43" t="inlineStr">
        <is>
          <t>https://dart.fss.or.kr/dsaf001/main.do?rcpNo=20221215000270</t>
        </is>
      </c>
      <c r="K684" s="41" t="inlineStr">
        <is>
          <t>post_events_summary</t>
        </is>
      </c>
    </row>
    <row r="685" ht="45" customHeight="1">
      <c r="A685" s="40" t="inlineStr">
        <is>
          <t>K008</t>
        </is>
      </c>
      <c r="B685" s="41" t="inlineStr">
        <is>
          <t>Play M Entertainment Corp.</t>
        </is>
      </c>
      <c r="C685" s="40" t="inlineStr">
        <is>
          <t>발표</t>
        </is>
      </c>
      <c r="D685" s="40" t="inlineStr">
        <is>
          <t>2015-11-25</t>
        </is>
      </c>
      <c r="E685" s="41" t="inlineStr">
        <is>
          <t>발표</t>
        </is>
      </c>
      <c r="F685" s="41" t="inlineStr">
        <is>
          <t>㈜에이큐브엔터테인먼트 7,000주(70%) 126억원 현금 취득, 상대방 최진호(대표이사). 취득목적 "제작사업 Multi Label 체제 강화를 통한 Biz 경쟁력 제고". 자기자본대비 6.12%, 취득가액/자산총액 4.15%. 요약재무 2014 매출 6,533·순이익 2,112백만원(외부감사 안 받음).</t>
        </is>
      </c>
      <c r="G685" s="41" t="inlineStr">
        <is>
          <t>KIND</t>
        </is>
      </c>
      <c r="H685" s="40" t="inlineStr">
        <is>
          <t>2015-11-25</t>
        </is>
      </c>
      <c r="I685" s="40" t="inlineStr">
        <is>
          <t>20151125900112</t>
        </is>
      </c>
      <c r="J685" s="43" t="inlineStr">
        <is>
          <t>https://dart.fss.or.kr/dsaf001/main.do?rcpNo=20151125900112</t>
        </is>
      </c>
      <c r="K685" s="41" t="inlineStr">
        <is>
          <t>value_chk_local,deal_to_assets_pct,deal_to_equity_pct,acq_total_assets,purpose_quote,announce_date_chk,target_rev_pre,chk_note</t>
        </is>
      </c>
    </row>
    <row r="686" ht="45" customHeight="1">
      <c r="A686" s="40" t="inlineStr">
        <is>
          <t>K008</t>
        </is>
      </c>
      <c r="B686" s="41" t="inlineStr">
        <is>
          <t>Play M Entertainment Corp.</t>
        </is>
      </c>
      <c r="C686" s="40" t="inlineStr">
        <is>
          <t>인수 전</t>
        </is>
      </c>
      <c r="D686" s="40" t="inlineStr">
        <is>
          <t>2015-09-30</t>
        </is>
      </c>
      <c r="E686" s="41" t="inlineStr">
        <is>
          <t>기타</t>
        </is>
      </c>
      <c r="F686" s="41" t="inlineStr">
        <is>
          <t>큐브엔터테인먼트 2015년 3분기보고서 특수관계자 주석: (주)에이큐브엔터테인먼트를 '기타 특수관계자'로 기재(종속·관계기업 아님). 2015-11~12 큐브 공시 목록에 에이큐브 지분 처분 공시 없음.</t>
        </is>
      </c>
      <c r="G686" s="41" t="inlineStr">
        <is>
          <t>DART 사업보고서</t>
        </is>
      </c>
      <c r="H686" s="40" t="inlineStr">
        <is>
          <t>2015-11-11</t>
        </is>
      </c>
      <c r="I686" s="40" t="inlineStr">
        <is>
          <t>20151111000070</t>
        </is>
      </c>
      <c r="J686" s="43" t="inlineStr">
        <is>
          <t>https://dart.fss.or.kr/dsaf001/main.do?rcpNo=20151111000070</t>
        </is>
      </c>
      <c r="K686" s="41" t="inlineStr">
        <is>
          <t>chk_note,pre_events_summary</t>
        </is>
      </c>
    </row>
    <row r="687" ht="45" customHeight="1">
      <c r="A687" s="40" t="inlineStr">
        <is>
          <t>K008</t>
        </is>
      </c>
      <c r="B687" s="41" t="inlineStr">
        <is>
          <t>Play M Entertainment Corp.</t>
        </is>
      </c>
      <c r="C687" s="40" t="inlineStr">
        <is>
          <t>인수 후</t>
        </is>
      </c>
      <c r="D687" s="40" t="inlineStr">
        <is>
          <t>2015-11-25</t>
        </is>
      </c>
      <c r="E687" s="41" t="inlineStr">
        <is>
          <t>완료</t>
        </is>
      </c>
      <c r="F687" s="41" t="inlineStr">
        <is>
          <t>로엔 2015 연결감사보고서: 2015-11-25 에이큐브 지분 70% 매입으로 지배력 획득, "제작사업의 영역 확대 및 시너지 창출을 통한 경쟁력 제고를 기대". 이전대가 현금 11,190,000천원+미지급금 1,287,023천원=12,477,023천원, 비지배지분 3,544,057천원, 식별가능순자산 11,813,524천원, 영업권 4,207,556천원. 에이큐브 2015 매출 8,976,983천원·순이익 2,591,661천원.</t>
        </is>
      </c>
      <c r="G687" s="41" t="inlineStr">
        <is>
          <t>DART 감사보고서</t>
        </is>
      </c>
      <c r="H687" s="40" t="inlineStr">
        <is>
          <t>2016-03-30</t>
        </is>
      </c>
      <c r="I687" s="40" t="inlineStr">
        <is>
          <t>20160330003232</t>
        </is>
      </c>
      <c r="J687" s="43" t="inlineStr">
        <is>
          <t>https://dart.fss.or.kr/dsaf001/main.do?rcpNo=20160330003232</t>
        </is>
      </c>
      <c r="K687" s="41" t="inlineStr">
        <is>
          <t>status_chk,value_chk_local,purpose_quote,post_events_summary</t>
        </is>
      </c>
    </row>
    <row r="688" ht="45" customHeight="1">
      <c r="A688" s="40" t="inlineStr">
        <is>
          <t>K008</t>
        </is>
      </c>
      <c r="B688" s="41" t="inlineStr">
        <is>
          <t>Play M Entertainment Corp.</t>
        </is>
      </c>
      <c r="C688" s="40" t="inlineStr">
        <is>
          <t>인수 후</t>
        </is>
      </c>
      <c r="D688" s="40" t="inlineStr">
        <is>
          <t>2016-03-30</t>
        </is>
      </c>
      <c r="E688" s="41" t="inlineStr">
        <is>
          <t>기타</t>
        </is>
      </c>
      <c r="F688" s="41" t="inlineStr">
        <is>
          <t>로엔 2015 사업보고서: 매출 357,641백만원 중 MelOn 86.44%; 발행주식 25,291,705주; 2015-11 주가 최저 64,300·최고 79,900·평균 73,724원; 에이큐브는 "'스타쉽엔터테인먼트'에 이어 로엔 Label에 합류".</t>
        </is>
      </c>
      <c r="G688" s="41" t="inlineStr">
        <is>
          <t>DART 사업보고서</t>
        </is>
      </c>
      <c r="H688" s="40" t="inlineStr">
        <is>
          <t>2016-03-30</t>
        </is>
      </c>
      <c r="I688" s="40" t="inlineStr">
        <is>
          <t>20160330003232</t>
        </is>
      </c>
      <c r="J688" s="43" t="inlineStr">
        <is>
          <t>https://dart.fss.or.kr/dsaf001/main.do?rcpNo=20160330003232</t>
        </is>
      </c>
      <c r="K688" s="41" t="inlineStr">
        <is>
          <t>acquirer_core,acq_mktcap,earnings_call_note</t>
        </is>
      </c>
    </row>
    <row r="689" ht="45" customHeight="1">
      <c r="A689" s="40" t="inlineStr">
        <is>
          <t>K008</t>
        </is>
      </c>
      <c r="B689" s="41" t="inlineStr">
        <is>
          <t>Play M Entertainment Corp.</t>
        </is>
      </c>
      <c r="C689" s="40" t="inlineStr">
        <is>
          <t>인수 후</t>
        </is>
      </c>
      <c r="D689" s="40" t="inlineStr">
        <is>
          <t>2016-03-02</t>
        </is>
      </c>
      <c r="E689" s="41" t="inlineStr">
        <is>
          <t>사명변경</t>
        </is>
      </c>
      <c r="F689" s="41" t="inlineStr">
        <is>
          <t>텐아시아: "에이큐브 엔터테인먼트가 플랜에이 엔터테인먼트(Plan A ENTERTAINMENT)로 회사명을 변경", "지난해 11월 에이큐브가 로엔에 인수된 후" 새 체제 운영.</t>
        </is>
      </c>
      <c r="G689" s="41" t="inlineStr">
        <is>
          <t>언론 보도</t>
        </is>
      </c>
      <c r="H689" s="40" t="inlineStr">
        <is>
          <t>2016-03-02</t>
        </is>
      </c>
      <c r="I689" s="40" t="n"/>
      <c r="J689" s="43" t="inlineStr">
        <is>
          <t>https://www.tenasia.co.kr/article/2016030288424</t>
        </is>
      </c>
      <c r="K689" s="41" t="inlineStr">
        <is>
          <t>post_events_summary</t>
        </is>
      </c>
    </row>
    <row r="690" ht="45" customHeight="1">
      <c r="A690" s="40" t="inlineStr">
        <is>
          <t>K008</t>
        </is>
      </c>
      <c r="B690" s="41" t="inlineStr">
        <is>
          <t>Play M Entertainment Corp.</t>
        </is>
      </c>
      <c r="C690" s="40" t="inlineStr">
        <is>
          <t>인수 후</t>
        </is>
      </c>
      <c r="D690" s="40" t="inlineStr">
        <is>
          <t>2016-12-31</t>
        </is>
      </c>
      <c r="E690" s="41" t="inlineStr">
        <is>
          <t>실적</t>
        </is>
      </c>
      <c r="F690" s="41" t="inlineStr">
        <is>
          <t>로엔 2016 연결감사보고서: 플랜에이 2016 매출 7,892,275천원, 순이익 676,398천원; 플랜에이 영업권 4,207,556천원 손상 없음.</t>
        </is>
      </c>
      <c r="G690" s="41" t="inlineStr">
        <is>
          <t>DART 감사보고서</t>
        </is>
      </c>
      <c r="H690" s="40" t="inlineStr">
        <is>
          <t>2017-03-31</t>
        </is>
      </c>
      <c r="I690" s="40" t="inlineStr">
        <is>
          <t>20170331005082</t>
        </is>
      </c>
      <c r="J690" s="43" t="inlineStr">
        <is>
          <t>https://dart.fss.or.kr/dsaf001/main.do?rcpNo=20170331005082</t>
        </is>
      </c>
      <c r="K690" s="41" t="inlineStr">
        <is>
          <t>target_rev_post,target_op_post,impairment</t>
        </is>
      </c>
    </row>
    <row r="691" ht="45" customHeight="1">
      <c r="A691" s="40" t="inlineStr">
        <is>
          <t>K008</t>
        </is>
      </c>
      <c r="B691" s="41" t="inlineStr">
        <is>
          <t>Play M Entertainment Corp.</t>
        </is>
      </c>
      <c r="C691" s="40" t="inlineStr">
        <is>
          <t>인수 후</t>
        </is>
      </c>
      <c r="D691" s="40" t="inlineStr">
        <is>
          <t>2017-12-31</t>
        </is>
      </c>
      <c r="E691" s="41" t="inlineStr">
        <is>
          <t>손상차손</t>
        </is>
      </c>
      <c r="F691" s="41" t="inlineStr">
        <is>
          <t>카카오M 2017 연결감사보고서: "(주)플랜에이엔터테인먼트관련 영업권의 장부금액은 회수가능액을 3,929,955천원 초과하여 해당 금액을 ... 기타비용으로 손상 반영". 영업권 4,207,556→277,601천원. 플랜에이 2017 매출 9,294,546천원, 순이익 703,149천원.</t>
        </is>
      </c>
      <c r="G691" s="41" t="inlineStr">
        <is>
          <t>DART 감사보고서</t>
        </is>
      </c>
      <c r="H691" s="40" t="inlineStr">
        <is>
          <t>2018-03-30</t>
        </is>
      </c>
      <c r="I691" s="40" t="inlineStr">
        <is>
          <t>20180330003970</t>
        </is>
      </c>
      <c r="J691" s="43" t="inlineStr">
        <is>
          <t>https://dart.fss.or.kr/dsaf001/main.do?rcpNo=20180330003970</t>
        </is>
      </c>
      <c r="K691" s="41" t="inlineStr">
        <is>
          <t>impairment,target_rev_post,target_op_post</t>
        </is>
      </c>
    </row>
    <row r="692" ht="45" customHeight="1">
      <c r="A692" s="40" t="inlineStr">
        <is>
          <t>K008</t>
        </is>
      </c>
      <c r="B692" s="41" t="inlineStr">
        <is>
          <t>Play M Entertainment Corp.</t>
        </is>
      </c>
      <c r="C692" s="40" t="inlineStr">
        <is>
          <t>인수 후</t>
        </is>
      </c>
      <c r="D692" s="40" t="inlineStr">
        <is>
          <t>2018-05-17</t>
        </is>
      </c>
      <c r="E692" s="41" t="inlineStr">
        <is>
          <t>합병</t>
        </is>
      </c>
      <c r="F692" s="41" t="inlineStr">
        <is>
          <t>주요사항보고서(회사합병결정): "주식회사 카카오가 주식회사 카카오엠을 흡수합병", 합병기일 2018-09-01.</t>
        </is>
      </c>
      <c r="G692" s="41" t="inlineStr">
        <is>
          <t>DART 주요사항보고서</t>
        </is>
      </c>
      <c r="H692" s="40" t="inlineStr">
        <is>
          <t>2018-05-21</t>
        </is>
      </c>
      <c r="I692" s="40" t="inlineStr">
        <is>
          <t>20180518000350</t>
        </is>
      </c>
      <c r="J692" s="43" t="inlineStr">
        <is>
          <t>https://dart.fss.or.kr/dsaf001/main.do?rcpNo=20180518000350</t>
        </is>
      </c>
      <c r="K692" s="41" t="inlineStr">
        <is>
          <t>post_events_summary,acquirer_entity</t>
        </is>
      </c>
    </row>
    <row r="693" ht="45" customHeight="1">
      <c r="A693" s="40" t="inlineStr">
        <is>
          <t>K008</t>
        </is>
      </c>
      <c r="B693" s="41" t="inlineStr">
        <is>
          <t>Play M Entertainment Corp.</t>
        </is>
      </c>
      <c r="C693" s="40" t="inlineStr">
        <is>
          <t>인수 후</t>
        </is>
      </c>
      <c r="D693" s="40" t="inlineStr">
        <is>
          <t>2019-02-13</t>
        </is>
      </c>
      <c r="E693" s="41" t="inlineStr">
        <is>
          <t>합병</t>
        </is>
      </c>
      <c r="F693" s="41" t="inlineStr">
        <is>
          <t>플랜에이가 페이브엔터테인먼트를 흡수합병(합병기일 2019-04-01). "합병회사인 (주)플랜에이엔터테인먼트 및 피합병회사인 (주)페이브엔터테인먼트의 주식 100%를 (주)카카오엠이 소유".</t>
        </is>
      </c>
      <c r="G693" s="41" t="inlineStr">
        <is>
          <t>DART 기타공시</t>
        </is>
      </c>
      <c r="H693" s="40" t="inlineStr">
        <is>
          <t>2019-02-13</t>
        </is>
      </c>
      <c r="I693" s="40" t="inlineStr">
        <is>
          <t>20190213000176</t>
        </is>
      </c>
      <c r="J693" s="43" t="inlineStr">
        <is>
          <t>https://dart.fss.or.kr/dsaf001/main.do?rcpNo=20190213000176</t>
        </is>
      </c>
      <c r="K693" s="41" t="inlineStr">
        <is>
          <t>post_events_summary,notes</t>
        </is>
      </c>
    </row>
    <row r="694" ht="45" customHeight="1">
      <c r="A694" s="40" t="inlineStr">
        <is>
          <t>K008</t>
        </is>
      </c>
      <c r="B694" s="41" t="inlineStr">
        <is>
          <t>Play M Entertainment Corp.</t>
        </is>
      </c>
      <c r="C694" s="40" t="inlineStr">
        <is>
          <t>인수 후</t>
        </is>
      </c>
      <c r="D694" s="40" t="inlineStr">
        <is>
          <t>2021-09-16</t>
        </is>
      </c>
      <c r="E694" s="41" t="inlineStr">
        <is>
          <t>합병</t>
        </is>
      </c>
      <c r="F694" s="41" t="inlineStr">
        <is>
          <t>플레이엠엔터테인먼트가 크래커엔터테인먼트를 흡수합병(합병기일 2021-11-01). 두 회사 주식 100%를 (주)카카오엔터테인먼트가 소유.</t>
        </is>
      </c>
      <c r="G694" s="41" t="inlineStr">
        <is>
          <t>DART 기타공시</t>
        </is>
      </c>
      <c r="H694" s="40" t="inlineStr">
        <is>
          <t>2021-09-16</t>
        </is>
      </c>
      <c r="I694" s="40" t="inlineStr">
        <is>
          <t>20210916000421</t>
        </is>
      </c>
      <c r="J694" s="43" t="inlineStr">
        <is>
          <t>https://dart.fss.or.kr/dsaf001/main.do?rcpNo=20210916000421</t>
        </is>
      </c>
      <c r="K694" s="41" t="inlineStr">
        <is>
          <t>post_events_summary</t>
        </is>
      </c>
    </row>
    <row r="695" ht="45" customHeight="1">
      <c r="A695" s="40" t="inlineStr">
        <is>
          <t>K008</t>
        </is>
      </c>
      <c r="B695" s="41" t="inlineStr">
        <is>
          <t>Play M Entertainment Corp.</t>
        </is>
      </c>
      <c r="C695" s="40" t="inlineStr">
        <is>
          <t>인수 후</t>
        </is>
      </c>
      <c r="D695" s="40" t="inlineStr">
        <is>
          <t>2025-02-04</t>
        </is>
      </c>
      <c r="E695" s="41" t="inlineStr">
        <is>
          <t>매각</t>
        </is>
      </c>
      <c r="F695" s="41" t="inlineStr">
        <is>
          <t>최대주주등의주식보유변동: ㈜카카오엔터테인먼트가 아이에스티엔터테인먼트 보통주 500,000주(100%)를 2025-02-04 ㈜비욘드뮤직에 26,700,000천원(주당 53,400원)에 처분.</t>
        </is>
      </c>
      <c r="G695" s="41" t="inlineStr">
        <is>
          <t>DART 기타공시</t>
        </is>
      </c>
      <c r="H695" s="40" t="inlineStr">
        <is>
          <t>2025-02-05</t>
        </is>
      </c>
      <c r="I695" s="40" t="inlineStr">
        <is>
          <t>20250205000361</t>
        </is>
      </c>
      <c r="J695" s="43" t="inlineStr">
        <is>
          <t>https://dart.fss.or.kr/dsaf001/main.do?rcpNo=20250205000361</t>
        </is>
      </c>
      <c r="K695" s="41" t="inlineStr">
        <is>
          <t>post_events_summary</t>
        </is>
      </c>
    </row>
    <row r="696" ht="45" customHeight="1">
      <c r="A696" s="40" t="inlineStr">
        <is>
          <t>K008</t>
        </is>
      </c>
      <c r="B696" s="41" t="inlineStr">
        <is>
          <t>Play M Entertainment Corp.</t>
        </is>
      </c>
      <c r="C696" s="40" t="inlineStr">
        <is>
          <t>인수 후</t>
        </is>
      </c>
      <c r="D696" s="40" t="inlineStr">
        <is>
          <t>2025-12-31</t>
        </is>
      </c>
      <c r="E696" s="41" t="inlineStr">
        <is>
          <t>실적</t>
        </is>
      </c>
      <c r="F696" s="41" t="inlineStr">
        <is>
          <t>아이에스티엔터테인먼트 2025 감사보고서: 2011년 1월 설립. 매출액 2025 3,946,491,923원 / 2024 26,264,809,529원, 영업손실 2025 3,389,411,069원 / 2024 4,650,826,658원. 2025-03-14 음원사업 ㈜어보브뮤직으로 인적분할. 주주 ㈜콘텐츠테크놀로지스 80.95%. 카카오엔터·카카오는 당기 중 지분 매각으로 특수관계자 제외.</t>
        </is>
      </c>
      <c r="G696" s="41" t="inlineStr">
        <is>
          <t>DART 감사보고서</t>
        </is>
      </c>
      <c r="H696" s="40" t="inlineStr">
        <is>
          <t>2026-04-02</t>
        </is>
      </c>
      <c r="I696" s="40" t="inlineStr">
        <is>
          <t>20260402001051</t>
        </is>
      </c>
      <c r="J696" s="43" t="inlineStr">
        <is>
          <t>https://dart.fss.or.kr/dsaf001/main.do?rcpNo=20260402001051</t>
        </is>
      </c>
      <c r="K696" s="41" t="inlineStr">
        <is>
          <t>target_rev_post,target_op_post,post_events_summary,pre_events_summary</t>
        </is>
      </c>
    </row>
    <row r="697" ht="45" customHeight="1">
      <c r="A697" s="40" t="inlineStr">
        <is>
          <t>K009</t>
        </is>
      </c>
      <c r="B697" s="41" t="inlineStr">
        <is>
          <t>Kakao M Corp.</t>
        </is>
      </c>
      <c r="C697" s="40" t="inlineStr">
        <is>
          <t>발표</t>
        </is>
      </c>
      <c r="D697" s="40" t="inlineStr">
        <is>
          <t>2016-01-11</t>
        </is>
      </c>
      <c r="E697" s="41" t="inlineStr">
        <is>
          <t>발표</t>
        </is>
      </c>
      <c r="F697" s="41" t="inlineStr">
        <is>
          <t>주요사항보고서(타법인주식및출자증권양수결정): 로엔 19,322,346주, 양수금액 1,874,267,562,000원, 총자산 2,768,024,898,489원(총자산대비 67.71%), 자기자본 2,464,651,134,053원(76.05%), 양수 후 76.40%, 양수목적 '모바일 컨텐츠 플랫폼 성장 동력 확보 및 경쟁력 강화', 단가 97,000원(2016-01-08 종가에 경영권 프리미엄 반영), 외부평가 한영회계법인.</t>
        </is>
      </c>
      <c r="G697" s="41" t="inlineStr">
        <is>
          <t>DART 주요사항보고서</t>
        </is>
      </c>
      <c r="H697" s="40" t="inlineStr">
        <is>
          <t>2016-01-11</t>
        </is>
      </c>
      <c r="I697" s="40" t="inlineStr">
        <is>
          <t>20160111000017</t>
        </is>
      </c>
      <c r="J697" s="43" t="inlineStr">
        <is>
          <t>https://dart.fss.or.kr/dsaf001/main.do?rcpNo=20160111000017</t>
        </is>
      </c>
      <c r="K697" s="41" t="inlineStr">
        <is>
          <t>value_chk_local,purpose_quote,deal_to_assets_pct,deal_to_equity_pct,acq_total_assets,announce_date_chk</t>
        </is>
      </c>
    </row>
    <row r="698" ht="45" customHeight="1">
      <c r="A698" s="40" t="inlineStr">
        <is>
          <t>K009</t>
        </is>
      </c>
      <c r="B698" s="41" t="inlineStr">
        <is>
          <t>Kakao M Corp.</t>
        </is>
      </c>
      <c r="C698" s="40" t="inlineStr">
        <is>
          <t>발표</t>
        </is>
      </c>
      <c r="D698" s="40" t="inlineStr">
        <is>
          <t>2016-01-11</t>
        </is>
      </c>
      <c r="E698" s="41" t="inlineStr">
        <is>
          <t>발표</t>
        </is>
      </c>
      <c r="F698" s="41" t="inlineStr">
        <is>
          <t>주요사항보고서(유상증자결정): 보통주 6,913,339주, 발행가 109,121원(할인율 5.0%), 타법인 증권 취득자금 754,390,465,019원, 현물출자, 증자전 발행주식총수 60,096,088주; 배정 Star Invest 5,555,972주·SK플래닛 1,357,367주.</t>
        </is>
      </c>
      <c r="G698" s="41" t="inlineStr">
        <is>
          <t>DART 주요사항보고서</t>
        </is>
      </c>
      <c r="H698" s="40" t="inlineStr">
        <is>
          <t>2016-01-11</t>
        </is>
      </c>
      <c r="I698" s="40" t="inlineStr">
        <is>
          <t>20160111000019</t>
        </is>
      </c>
      <c r="J698" s="43" t="inlineStr">
        <is>
          <t>https://dart.fss.or.kr/dsaf001/main.do?rcpNo=20160111000019</t>
        </is>
      </c>
      <c r="K698" s="41" t="inlineStr">
        <is>
          <t>value_chk_local,acq_mktcap,notes</t>
        </is>
      </c>
    </row>
    <row r="699" ht="45" customHeight="1">
      <c r="A699" s="40" t="inlineStr">
        <is>
          <t>K009</t>
        </is>
      </c>
      <c r="B699" s="41" t="inlineStr">
        <is>
          <t>Kakao M Corp.</t>
        </is>
      </c>
      <c r="C699" s="40" t="inlineStr">
        <is>
          <t>발표</t>
        </is>
      </c>
      <c r="D699" s="40" t="inlineStr">
        <is>
          <t>2016-01-11</t>
        </is>
      </c>
      <c r="E699" s="41" t="inlineStr">
        <is>
          <t>발표</t>
        </is>
      </c>
      <c r="F699" s="41" t="inlineStr">
        <is>
          <t>로엔 공시(최대주주 변경을 수반하는 주식양수도 계약 체결): Star Invest 15,528,590주×97,000원 — 9,278,351주는 현금 900,000,047,000원, 6,250,239주는 현물출자로 카카오 신주 5,555,972주.</t>
        </is>
      </c>
      <c r="G699" s="41" t="inlineStr">
        <is>
          <t>DART 기타공시</t>
        </is>
      </c>
      <c r="H699" s="40" t="inlineStr">
        <is>
          <t>2016-01-11</t>
        </is>
      </c>
      <c r="I699" s="40" t="inlineStr">
        <is>
          <t>20160111900142</t>
        </is>
      </c>
      <c r="J699" s="43" t="inlineStr">
        <is>
          <t>https://dart.fss.or.kr/dsaf001/main.do?rcpNo=20160111900142</t>
        </is>
      </c>
      <c r="K699" s="41" t="inlineStr">
        <is>
          <t>value_chk_local,chk_note</t>
        </is>
      </c>
    </row>
    <row r="700" ht="45" customHeight="1">
      <c r="A700" s="40" t="inlineStr">
        <is>
          <t>K009</t>
        </is>
      </c>
      <c r="B700" s="41" t="inlineStr">
        <is>
          <t>Kakao M Corp.</t>
        </is>
      </c>
      <c r="C700" s="40" t="inlineStr">
        <is>
          <t>발표</t>
        </is>
      </c>
      <c r="D700" s="40" t="inlineStr">
        <is>
          <t>2016-03-10</t>
        </is>
      </c>
      <c r="E700" s="41" t="inlineStr">
        <is>
          <t>기타</t>
        </is>
      </c>
      <c r="F700" s="41" t="inlineStr">
        <is>
          <t>양수결정 정정: 양수예정일·거래대금지급 2016-03-10 → 2016-03-16(관계 기관의 승인 일정).</t>
        </is>
      </c>
      <c r="G700" s="41" t="inlineStr">
        <is>
          <t>DART 주요사항보고서</t>
        </is>
      </c>
      <c r="H700" s="40" t="inlineStr">
        <is>
          <t>2016-03-10</t>
        </is>
      </c>
      <c r="I700" s="40" t="inlineStr">
        <is>
          <t>20160310001072</t>
        </is>
      </c>
      <c r="J700" s="43" t="inlineStr">
        <is>
          <t>https://dart.fss.or.kr/dsaf001/main.do?rcpNo=20160310001072</t>
        </is>
      </c>
      <c r="K700" s="41" t="inlineStr">
        <is>
          <t>status_chk</t>
        </is>
      </c>
    </row>
    <row r="701" ht="45" customHeight="1">
      <c r="A701" s="40" t="inlineStr">
        <is>
          <t>K009</t>
        </is>
      </c>
      <c r="B701" s="41" t="inlineStr">
        <is>
          <t>Kakao M Corp.</t>
        </is>
      </c>
      <c r="C701" s="40" t="inlineStr">
        <is>
          <t>인수 후</t>
        </is>
      </c>
      <c r="D701" s="40" t="inlineStr">
        <is>
          <t>2016-03-16</t>
        </is>
      </c>
      <c r="E701" s="41" t="inlineStr">
        <is>
          <t>완료</t>
        </is>
      </c>
      <c r="F701" s="41" t="inlineStr">
        <is>
          <t>로엔 최대주주 변경: Star Invest외 2인(76.42%) → ㈜카카오외 1인, 변경일 2016-03-16; SK플래닛이 2016-01-21 동반 매도 청구권 행사; 11,545,125주 매각 대가 1,119,877백만원, 7,777,221주 현물출자 대가 카카오 신주 6,913,339주.</t>
        </is>
      </c>
      <c r="G701" s="41" t="inlineStr">
        <is>
          <t>DART 기타공시</t>
        </is>
      </c>
      <c r="H701" s="40" t="inlineStr">
        <is>
          <t>2016-03-16</t>
        </is>
      </c>
      <c r="I701" s="40" t="inlineStr">
        <is>
          <t>20160316900508</t>
        </is>
      </c>
      <c r="J701" s="43" t="inlineStr">
        <is>
          <t>https://dart.fss.or.kr/dsaf001/main.do?rcpNo=20160316900508</t>
        </is>
      </c>
      <c r="K701" s="41" t="inlineStr">
        <is>
          <t>status_chk,value_chk_local,notes</t>
        </is>
      </c>
    </row>
    <row r="702" ht="45" customHeight="1">
      <c r="A702" s="40" t="inlineStr">
        <is>
          <t>K009</t>
        </is>
      </c>
      <c r="B702" s="41" t="inlineStr">
        <is>
          <t>Kakao M Corp.</t>
        </is>
      </c>
      <c r="C702" s="40" t="inlineStr">
        <is>
          <t>인수 후</t>
        </is>
      </c>
      <c r="D702" s="40" t="inlineStr">
        <is>
          <t>2016-03-16</t>
        </is>
      </c>
      <c r="E702" s="41" t="inlineStr">
        <is>
          <t>완료</t>
        </is>
      </c>
      <c r="F702" s="41" t="inlineStr">
        <is>
          <t>카카오 증권 발행결과: 제3자배정 6,913,339주, 754,390,465,019원, 납입일 2016-03-16.</t>
        </is>
      </c>
      <c r="G702" s="41" t="inlineStr">
        <is>
          <t>DART 기타공시</t>
        </is>
      </c>
      <c r="H702" s="40" t="inlineStr">
        <is>
          <t>2016-03-17</t>
        </is>
      </c>
      <c r="I702" s="40" t="inlineStr">
        <is>
          <t>20160317900216</t>
        </is>
      </c>
      <c r="J702" s="43" t="inlineStr">
        <is>
          <t>https://dart.fss.or.kr/dsaf001/main.do?rcpNo=20160317900216</t>
        </is>
      </c>
      <c r="K702" s="41" t="inlineStr">
        <is>
          <t>status_chk</t>
        </is>
      </c>
    </row>
    <row r="703" ht="45" customHeight="1">
      <c r="A703" s="40" t="inlineStr">
        <is>
          <t>K009</t>
        </is>
      </c>
      <c r="B703" s="41" t="inlineStr">
        <is>
          <t>Kakao M Corp.</t>
        </is>
      </c>
      <c r="C703" s="40" t="inlineStr">
        <is>
          <t>발표</t>
        </is>
      </c>
      <c r="D703" s="40" t="inlineStr">
        <is>
          <t>2016-01-11</t>
        </is>
      </c>
      <c r="E703" s="41" t="inlineStr">
        <is>
          <t>발표</t>
        </is>
      </c>
      <c r="F703" s="41" t="inlineStr">
        <is>
          <t>카카오 보도자료 '카카오, 콘텐츠 혁신에 도전, 멜론(MelOn) 인수': '국내 1위 종합 음악 콘텐츠 사업자' 로엔 76.4%를 1조8,700억원에 인수 — '새로운 콘텐츠 플랫폼 기반을 마련하고 향후 글로벌 진출의 토대를 구축하겠다는 전략적 판단'.</t>
        </is>
      </c>
      <c r="G703" s="41" t="inlineStr">
        <is>
          <t>회사 보도자료</t>
        </is>
      </c>
      <c r="H703" s="40" t="inlineStr">
        <is>
          <t>2016-01-11</t>
        </is>
      </c>
      <c r="I703" s="40" t="n"/>
      <c r="J703" s="43" t="inlineStr">
        <is>
          <t>https://www.kakaocorp.com/page/detail/7891</t>
        </is>
      </c>
      <c r="K703" s="41" t="inlineStr">
        <is>
          <t>purpose_quote,first_filing_date,core_basis</t>
        </is>
      </c>
    </row>
    <row r="704" ht="45" customHeight="1">
      <c r="A704" s="40" t="inlineStr">
        <is>
          <t>K009</t>
        </is>
      </c>
      <c r="B704" s="41" t="inlineStr">
        <is>
          <t>Kakao M Corp.</t>
        </is>
      </c>
      <c r="C704" s="40" t="inlineStr">
        <is>
          <t>발표</t>
        </is>
      </c>
      <c r="D704" s="40" t="inlineStr">
        <is>
          <t>2016-01-11</t>
        </is>
      </c>
      <c r="E704" s="41" t="inlineStr">
        <is>
          <t>발표</t>
        </is>
      </c>
      <c r="F704" s="41" t="inlineStr">
        <is>
          <t>로엔 기존 대주주 '스타 인베스트 홀딩스 리미티드(사모펀드 '어피너티'가 만든 특수목적법인)'; '음원 서비스 멜론은 국내 최대 수준인 2800만 가입자'; '멜론 콘텐츠와 카카오톡 플랫폼의 시너지'.</t>
        </is>
      </c>
      <c r="G704" s="41" t="inlineStr">
        <is>
          <t>언론 보도</t>
        </is>
      </c>
      <c r="H704" s="40" t="inlineStr">
        <is>
          <t>2016-01-11</t>
        </is>
      </c>
      <c r="I704" s="40" t="n"/>
      <c r="J704" s="43" t="inlineStr">
        <is>
          <t>https://mobile.newsis.com/view/NISX20160111_0013829615</t>
        </is>
      </c>
      <c r="K704" s="41" t="inlineStr">
        <is>
          <t>pre_events_summary,notes</t>
        </is>
      </c>
    </row>
    <row r="705" ht="45" customHeight="1">
      <c r="A705" s="40" t="inlineStr">
        <is>
          <t>K009</t>
        </is>
      </c>
      <c r="B705" s="41" t="inlineStr">
        <is>
          <t>Kakao M Corp.</t>
        </is>
      </c>
      <c r="C705" s="40" t="inlineStr">
        <is>
          <t>인수 전</t>
        </is>
      </c>
      <c r="D705" s="40" t="inlineStr">
        <is>
          <t>2015-12-31</t>
        </is>
      </c>
      <c r="E705" s="41" t="inlineStr">
        <is>
          <t>실적</t>
        </is>
      </c>
      <c r="F705" s="41" t="inlineStr">
        <is>
          <t>카카오 2015 사업보고서: 매출 광고 62.6%·게임 24.9%·커머스 7.3%·기타 5.2%(합계 932,152백만원); '카카오뮤직 … 2015년 4월부터는 스트리밍 서비스도 제공'; 2015-12-31 연결 총자산 3,188,477,733,309원.</t>
        </is>
      </c>
      <c r="G705" s="41" t="inlineStr">
        <is>
          <t>DART 사업보고서</t>
        </is>
      </c>
      <c r="H705" s="40" t="inlineStr">
        <is>
          <t>2016-03-30</t>
        </is>
      </c>
      <c r="I705" s="40" t="inlineStr">
        <is>
          <t>20160330002170</t>
        </is>
      </c>
      <c r="J705" s="43" t="inlineStr">
        <is>
          <t>https://dart.fss.or.kr/dsaf001/main.do?rcpNo=20160330002170</t>
        </is>
      </c>
      <c r="K705" s="41" t="inlineStr">
        <is>
          <t>acquirer_core,core_basis</t>
        </is>
      </c>
    </row>
    <row r="706" ht="45" customHeight="1">
      <c r="A706" s="40" t="inlineStr">
        <is>
          <t>K009</t>
        </is>
      </c>
      <c r="B706" s="41" t="inlineStr">
        <is>
          <t>Kakao M Corp.</t>
        </is>
      </c>
      <c r="C706" s="40" t="inlineStr">
        <is>
          <t>인수 후</t>
        </is>
      </c>
      <c r="D706" s="40" t="inlineStr">
        <is>
          <t>2016-12-31</t>
        </is>
      </c>
      <c r="E706" s="41" t="inlineStr">
        <is>
          <t>기타</t>
        </is>
      </c>
      <c r="F706" s="41" t="inlineStr">
        <is>
          <t>카카오 2016 사업보고서 주석 36 사업결합: 로엔 76.4% 이전대가 1,877,579,051천원(현금 1,119,877백만원, 자기지분상품 757,702백만원), 순자산 공정가치 548,347,044천원, 비지배지분 (134,421,013)천원, 영업권 1,463,653,020천원; 주석 18: 로엔 주식 교환대상 해외교환사채 2,300억원(교환가 104,933원).</t>
        </is>
      </c>
      <c r="G706" s="41" t="inlineStr">
        <is>
          <t>DART 사업보고서</t>
        </is>
      </c>
      <c r="H706" s="40" t="inlineStr">
        <is>
          <t>2017-03-31</t>
        </is>
      </c>
      <c r="I706" s="40" t="inlineStr">
        <is>
          <t>20170331005003</t>
        </is>
      </c>
      <c r="J706" s="43" t="inlineStr">
        <is>
          <t>https://dart.fss.or.kr/dsaf001/main.do?rcpNo=20170331005003</t>
        </is>
      </c>
      <c r="K706" s="41" t="inlineStr">
        <is>
          <t>notes,impairment</t>
        </is>
      </c>
    </row>
    <row r="707" ht="45" customHeight="1">
      <c r="A707" s="40" t="inlineStr">
        <is>
          <t>K009</t>
        </is>
      </c>
      <c r="B707" s="41" t="inlineStr">
        <is>
          <t>Kakao M Corp.</t>
        </is>
      </c>
      <c r="C707" s="40" t="inlineStr">
        <is>
          <t>인수 후</t>
        </is>
      </c>
      <c r="D707" s="40" t="inlineStr">
        <is>
          <t>2016-08-11</t>
        </is>
      </c>
      <c r="E707" s="41" t="inlineStr">
        <is>
          <t>어닝콜</t>
        </is>
      </c>
      <c r="F707" s="41" t="inlineStr">
        <is>
          <t>카카오 2016년 2분기 실적 보도자료: 로엔 실적 반영으로 매출을 광고·콘텐츠·기타로 재분류; '멜론의 매출이 신규 편입된 효과로 뮤직 콘텐츠 매출은 전년 및 전분기 대비 대폭 증가한 905억 원'.</t>
        </is>
      </c>
      <c r="G707" s="41" t="inlineStr">
        <is>
          <t>IR 자료</t>
        </is>
      </c>
      <c r="H707" s="40" t="inlineStr">
        <is>
          <t>2016-08-11</t>
        </is>
      </c>
      <c r="I707" s="40" t="n"/>
      <c r="J707" s="43" t="inlineStr">
        <is>
          <t>https://www.kakaocorp.com/page/detail/8109</t>
        </is>
      </c>
      <c r="K707" s="41" t="inlineStr">
        <is>
          <t>earnings_call_note,post_events_summary</t>
        </is>
      </c>
    </row>
    <row r="708" ht="45" customHeight="1">
      <c r="A708" s="40" t="inlineStr">
        <is>
          <t>K009</t>
        </is>
      </c>
      <c r="B708" s="41" t="inlineStr">
        <is>
          <t>Kakao M Corp.</t>
        </is>
      </c>
      <c r="C708" s="40" t="inlineStr">
        <is>
          <t>인수 후</t>
        </is>
      </c>
      <c r="D708" s="40" t="inlineStr">
        <is>
          <t>2017-02-09</t>
        </is>
      </c>
      <c r="E708" s="41" t="inlineStr">
        <is>
          <t>어닝콜</t>
        </is>
      </c>
      <c r="F708" s="41" t="inlineStr">
        <is>
          <t>카카오 2016년 4분기 실적 보도자료: 뮤직 콘텐츠 매출 1,069억원(전분기 대비 12.0%↑), '멜론 유료 고객의 확대가 가장 큰 요인'.</t>
        </is>
      </c>
      <c r="G708" s="41" t="inlineStr">
        <is>
          <t>IR 자료</t>
        </is>
      </c>
      <c r="H708" s="40" t="inlineStr">
        <is>
          <t>2017-02-09</t>
        </is>
      </c>
      <c r="I708" s="40" t="n"/>
      <c r="J708" s="43" t="inlineStr">
        <is>
          <t>https://www.kakaocorp.com/page/detail/8238</t>
        </is>
      </c>
      <c r="K708" s="41" t="inlineStr">
        <is>
          <t>earnings_call_note</t>
        </is>
      </c>
    </row>
    <row r="709" ht="45" customHeight="1">
      <c r="A709" s="40" t="inlineStr">
        <is>
          <t>K009</t>
        </is>
      </c>
      <c r="B709" s="41" t="inlineStr">
        <is>
          <t>Kakao M Corp.</t>
        </is>
      </c>
      <c r="C709" s="40" t="inlineStr">
        <is>
          <t>인수 후</t>
        </is>
      </c>
      <c r="D709" s="40" t="inlineStr">
        <is>
          <t>2018-02-08</t>
        </is>
      </c>
      <c r="E709" s="41" t="inlineStr">
        <is>
          <t>어닝콜</t>
        </is>
      </c>
      <c r="F709" s="41" t="inlineStr">
        <is>
          <t>카카오 2017년 4분기 실적 보도자료: 멜론 신규 가입자 전분기 대비 15만명 순증, 뮤직 콘텐츠 매출 1,291억원(전년 동기 대비 21%↑).</t>
        </is>
      </c>
      <c r="G709" s="41" t="inlineStr">
        <is>
          <t>IR 자료</t>
        </is>
      </c>
      <c r="H709" s="40" t="inlineStr">
        <is>
          <t>2018-02-08</t>
        </is>
      </c>
      <c r="I709" s="40" t="n"/>
      <c r="J709" s="43" t="inlineStr">
        <is>
          <t>https://www.kakaocorp.com/page/detail/8465</t>
        </is>
      </c>
      <c r="K709" s="41" t="inlineStr">
        <is>
          <t>earnings_call_note</t>
        </is>
      </c>
    </row>
    <row r="710" ht="45" customHeight="1">
      <c r="A710" s="40" t="inlineStr">
        <is>
          <t>K009</t>
        </is>
      </c>
      <c r="B710" s="41" t="inlineStr">
        <is>
          <t>Kakao M Corp.</t>
        </is>
      </c>
      <c r="C710" s="40" t="inlineStr">
        <is>
          <t>인수 후</t>
        </is>
      </c>
      <c r="D710" s="40" t="inlineStr">
        <is>
          <t>2016-12-20</t>
        </is>
      </c>
      <c r="E710" s="41" t="inlineStr">
        <is>
          <t>통합</t>
        </is>
      </c>
      <c r="F710" s="41" t="inlineStr">
        <is>
          <t>카카오 보도자료 '카카오톡에 멜론이 쏙~': 카카오톡 '프로필뮤직' 기능에 '멜론에서 제공하는 음악DB를 사용'; 소제목 '카카오톡-멜론 연동으로 시너지 가속화'.</t>
        </is>
      </c>
      <c r="G710" s="41" t="inlineStr">
        <is>
          <t>회사 보도자료</t>
        </is>
      </c>
      <c r="H710" s="40" t="inlineStr">
        <is>
          <t>2016-12-20</t>
        </is>
      </c>
      <c r="I710" s="40" t="n"/>
      <c r="J710" s="43" t="inlineStr">
        <is>
          <t>https://www.kakaocorp.com/page/detail/8211</t>
        </is>
      </c>
      <c r="K710" s="41" t="inlineStr">
        <is>
          <t>post_events_summary</t>
        </is>
      </c>
    </row>
    <row r="711" ht="45" customHeight="1">
      <c r="A711" s="40" t="inlineStr">
        <is>
          <t>K009</t>
        </is>
      </c>
      <c r="B711" s="41" t="inlineStr">
        <is>
          <t>Kakao M Corp.</t>
        </is>
      </c>
      <c r="C711" s="40" t="inlineStr">
        <is>
          <t>인수 후</t>
        </is>
      </c>
      <c r="D711" s="40" t="inlineStr">
        <is>
          <t>2018-05-17</t>
        </is>
      </c>
      <c r="E711" s="41" t="inlineStr">
        <is>
          <t>기타</t>
        </is>
      </c>
      <c r="F711" s="41" t="inlineStr">
        <is>
          <t>카카오 보도자료 '카카오, 자회사 카카오M과 합병': 인수 당시 연간 매출 3,576억 원(2015년 기준)·유료 회원 360만 명 → 연간 매출 5,804억 원(2017년)·멜론 유료 회원 465만 명.</t>
        </is>
      </c>
      <c r="G711" s="41" t="inlineStr">
        <is>
          <t>회사 보도자료</t>
        </is>
      </c>
      <c r="H711" s="40" t="inlineStr">
        <is>
          <t>2018-05-17</t>
        </is>
      </c>
      <c r="I711" s="40" t="n"/>
      <c r="J711" s="43" t="inlineStr">
        <is>
          <t>https://www.kakaocorp.com/page/detail/8509</t>
        </is>
      </c>
      <c r="K711" s="41" t="inlineStr">
        <is>
          <t>earnings_call_note,pre_events_summary</t>
        </is>
      </c>
    </row>
    <row r="712" ht="45" customHeight="1">
      <c r="A712" s="40" t="inlineStr">
        <is>
          <t>K009</t>
        </is>
      </c>
      <c r="B712" s="41" t="inlineStr">
        <is>
          <t>Kakao M Corp.</t>
        </is>
      </c>
      <c r="C712" s="40" t="inlineStr">
        <is>
          <t>인수 전</t>
        </is>
      </c>
      <c r="D712" s="40" t="inlineStr">
        <is>
          <t>2015-12-31</t>
        </is>
      </c>
      <c r="E712" s="41" t="inlineStr">
        <is>
          <t>실적</t>
        </is>
      </c>
      <c r="F712" s="41" t="inlineStr">
        <is>
          <t>로엔 2015 사업보고서 요약연결재무정보(천원): 영업수익 2014 323,275,944 / 2015 357,640,656, 영업이익 58,492,671 / 63,421,782.</t>
        </is>
      </c>
      <c r="G712" s="41" t="inlineStr">
        <is>
          <t>DART 사업보고서</t>
        </is>
      </c>
      <c r="H712" s="40" t="inlineStr">
        <is>
          <t>2016-03-30</t>
        </is>
      </c>
      <c r="I712" s="40" t="inlineStr">
        <is>
          <t>20160330003232</t>
        </is>
      </c>
      <c r="J712" s="43" t="inlineStr">
        <is>
          <t>https://dart.fss.or.kr/dsaf001/main.do?rcpNo=20160330003232</t>
        </is>
      </c>
      <c r="K712" s="41" t="inlineStr">
        <is>
          <t>target_rev_pre,target_op_pre</t>
        </is>
      </c>
    </row>
    <row r="713" ht="45" customHeight="1">
      <c r="A713" s="40" t="inlineStr">
        <is>
          <t>K009</t>
        </is>
      </c>
      <c r="B713" s="41" t="inlineStr">
        <is>
          <t>Kakao M Corp.</t>
        </is>
      </c>
      <c r="C713" s="40" t="inlineStr">
        <is>
          <t>인수 후</t>
        </is>
      </c>
      <c r="D713" s="40" t="inlineStr">
        <is>
          <t>2017-12-31</t>
        </is>
      </c>
      <c r="E713" s="41" t="inlineStr">
        <is>
          <t>실적</t>
        </is>
      </c>
      <c r="F713" s="41" t="inlineStr">
        <is>
          <t>카카오엠 2017 사업보고서 요약연결재무정보(천원): 영업수익 2016 450,645,544 / 2017 580,332,777, 영업이익 79,910,288 / 102,737,129; 2018-03 ㈜카카오엠으로 상호 변경.</t>
        </is>
      </c>
      <c r="G713" s="41" t="inlineStr">
        <is>
          <t>DART 사업보고서</t>
        </is>
      </c>
      <c r="H713" s="40" t="inlineStr">
        <is>
          <t>2018-03-30</t>
        </is>
      </c>
      <c r="I713" s="40" t="inlineStr">
        <is>
          <t>20180330003970</t>
        </is>
      </c>
      <c r="J713" s="43" t="inlineStr">
        <is>
          <t>https://dart.fss.or.kr/dsaf001/main.do?rcpNo=20180330003970</t>
        </is>
      </c>
      <c r="K713" s="41" t="inlineStr">
        <is>
          <t>target_rev_post,target_op_post</t>
        </is>
      </c>
    </row>
    <row r="714" ht="45" customHeight="1">
      <c r="A714" s="40" t="inlineStr">
        <is>
          <t>K009</t>
        </is>
      </c>
      <c r="B714" s="41" t="inlineStr">
        <is>
          <t>Kakao M Corp.</t>
        </is>
      </c>
      <c r="C714" s="40" t="inlineStr">
        <is>
          <t>인수 후</t>
        </is>
      </c>
      <c r="D714" s="40" t="inlineStr">
        <is>
          <t>2018-06-30</t>
        </is>
      </c>
      <c r="E714" s="41" t="inlineStr">
        <is>
          <t>실적</t>
        </is>
      </c>
      <c r="F714" s="41" t="inlineStr">
        <is>
          <t>카카오엠 2018 반기보고서 요약연결재무정보(천원): 2018 상반기 영업수익 300,777,956, 영업이익 48,531,115.</t>
        </is>
      </c>
      <c r="G714" s="41" t="inlineStr">
        <is>
          <t>DART 기타공시</t>
        </is>
      </c>
      <c r="H714" s="40" t="inlineStr">
        <is>
          <t>2018-08-14</t>
        </is>
      </c>
      <c r="I714" s="40" t="inlineStr">
        <is>
          <t>20180814002928</t>
        </is>
      </c>
      <c r="J714" s="43" t="inlineStr">
        <is>
          <t>https://dart.fss.or.kr/dsaf001/main.do?rcpNo=20180814002928</t>
        </is>
      </c>
      <c r="K714" s="41" t="inlineStr">
        <is>
          <t>target_rev_post,target_op_post</t>
        </is>
      </c>
    </row>
    <row r="715" ht="45" customHeight="1">
      <c r="A715" s="40" t="inlineStr">
        <is>
          <t>K009</t>
        </is>
      </c>
      <c r="B715" s="41" t="inlineStr">
        <is>
          <t>Kakao M Corp.</t>
        </is>
      </c>
      <c r="C715" s="40" t="inlineStr">
        <is>
          <t>발표</t>
        </is>
      </c>
      <c r="D715" s="40" t="inlineStr">
        <is>
          <t>2016-01-08</t>
        </is>
      </c>
      <c r="E715" s="41" t="inlineStr">
        <is>
          <t>기타</t>
        </is>
      </c>
      <c r="F715" s="41" t="inlineStr">
        <is>
          <t>Yahoo Finance 035720.KS 일별 시세(2021-04-15 5:1 분할 반영 수정주가): 2016-01-08 종가 23,040원(분할 전 환산 115,200원); 분할 이벤트 2021-04-15 5:1.</t>
        </is>
      </c>
      <c r="G715" s="41" t="inlineStr">
        <is>
          <t>기타</t>
        </is>
      </c>
      <c r="H715" s="40" t="inlineStr">
        <is>
          <t>2026-10-25</t>
        </is>
      </c>
      <c r="I715" s="40" t="n"/>
      <c r="J715" s="43" t="inlineStr">
        <is>
          <t>https://query1.finance.yahoo.com/v8/finance/chart/035720.KS?period1=1451606400&amp;period2=1453161600&amp;interval=1d&amp;events=split</t>
        </is>
      </c>
      <c r="K715" s="41" t="inlineStr">
        <is>
          <t>acq_mktcap</t>
        </is>
      </c>
    </row>
    <row r="716" ht="45" customHeight="1">
      <c r="A716" s="40" t="inlineStr">
        <is>
          <t>K009</t>
        </is>
      </c>
      <c r="B716" s="41" t="inlineStr">
        <is>
          <t>Kakao M Corp.</t>
        </is>
      </c>
      <c r="C716" s="40" t="inlineStr">
        <is>
          <t>발표</t>
        </is>
      </c>
      <c r="D716" s="40" t="inlineStr">
        <is>
          <t>2016-01-08</t>
        </is>
      </c>
      <c r="E716" s="41" t="inlineStr">
        <is>
          <t>기타</t>
        </is>
      </c>
      <c r="F716" s="41" t="inlineStr">
        <is>
          <t>로엔(016170) 일별 시세: 2016-01-08 종가 78,600원, 2016-01-11 시가 80,500원·고가 100,000원·종가 82,900원.</t>
        </is>
      </c>
      <c r="G716" s="41" t="inlineStr">
        <is>
          <t>기타</t>
        </is>
      </c>
      <c r="H716" s="40" t="inlineStr">
        <is>
          <t>2026-10-25</t>
        </is>
      </c>
      <c r="I716" s="40" t="n"/>
      <c r="J716" s="43" t="inlineStr">
        <is>
          <t>https://fchart.stock.naver.com/sise.nhn?symbol=016170&amp;timeframe=day&amp;count=5000&amp;requestType=0</t>
        </is>
      </c>
      <c r="K716" s="41" t="inlineStr">
        <is>
          <t>event_ticker_basis</t>
        </is>
      </c>
    </row>
    <row r="717" ht="45" customHeight="1">
      <c r="A717" s="40" t="inlineStr">
        <is>
          <t>K009</t>
        </is>
      </c>
      <c r="B717" s="41" t="inlineStr">
        <is>
          <t>Kakao M Corp.</t>
        </is>
      </c>
      <c r="C717" s="40" t="inlineStr">
        <is>
          <t>인수 후</t>
        </is>
      </c>
      <c r="D717" s="40" t="inlineStr">
        <is>
          <t>2016-12-31</t>
        </is>
      </c>
      <c r="E717" s="41" t="inlineStr">
        <is>
          <t>기타</t>
        </is>
      </c>
      <c r="F717" s="41" t="inlineStr">
        <is>
          <t>카카오 2016 사업보고서 주석 17: 2016-12-31 영업권 현금창출단위 배분 — 음악서비스 1,463,653,020천원; 손상평가 결과 음악서비스 장부가액이 회수가능액을 초과하지 않음.</t>
        </is>
      </c>
      <c r="G717" s="41" t="inlineStr">
        <is>
          <t>DART 사업보고서</t>
        </is>
      </c>
      <c r="H717" s="40" t="inlineStr">
        <is>
          <t>2017-03-31</t>
        </is>
      </c>
      <c r="I717" s="40" t="inlineStr">
        <is>
          <t>20170331005003</t>
        </is>
      </c>
      <c r="J717" s="43" t="inlineStr">
        <is>
          <t>https://dart.fss.or.kr/dsaf001/main.do?rcpNo=20170331005003</t>
        </is>
      </c>
      <c r="K717" s="41" t="inlineStr">
        <is>
          <t>impairment</t>
        </is>
      </c>
    </row>
    <row r="718" ht="45" customHeight="1">
      <c r="A718" s="40" t="inlineStr">
        <is>
          <t>K009</t>
        </is>
      </c>
      <c r="B718" s="41" t="inlineStr">
        <is>
          <t>Kakao M Corp.</t>
        </is>
      </c>
      <c r="C718" s="40" t="inlineStr">
        <is>
          <t>인수 후</t>
        </is>
      </c>
      <c r="D718" s="40" t="inlineStr">
        <is>
          <t>2018-12-31</t>
        </is>
      </c>
      <c r="E718" s="41" t="inlineStr">
        <is>
          <t>통합</t>
        </is>
      </c>
      <c r="F718" s="41" t="inlineStr">
        <is>
          <t>카카오 2019 사업보고서 주석(전기 영업권 변동): '종속기업인 ㈜카카오엠에 영상/음악 콘텐츠 사업 중 일부를 현물출자 하면서 기존 음악서비스의 영업권 228,714백만원을 함께 이전'; 2018년말 음악서비스 영업권 1,221,284,008천원.</t>
        </is>
      </c>
      <c r="G718" s="41" t="inlineStr">
        <is>
          <t>DART 사업보고서</t>
        </is>
      </c>
      <c r="H718" s="40" t="inlineStr">
        <is>
          <t>2020-03-30</t>
        </is>
      </c>
      <c r="I718" s="40" t="inlineStr">
        <is>
          <t>20200330004659</t>
        </is>
      </c>
      <c r="J718" s="43" t="inlineStr">
        <is>
          <t>https://dart.fss.or.kr/dsaf001/main.do?rcpNo=20200330004659</t>
        </is>
      </c>
      <c r="K718" s="41" t="inlineStr">
        <is>
          <t>impairment,post_events_summary</t>
        </is>
      </c>
    </row>
    <row r="719" ht="45" customHeight="1">
      <c r="A719" s="40" t="inlineStr">
        <is>
          <t>K009</t>
        </is>
      </c>
      <c r="B719" s="41" t="inlineStr">
        <is>
          <t>Kakao M Corp.</t>
        </is>
      </c>
      <c r="C719" s="40" t="inlineStr">
        <is>
          <t>인수 후</t>
        </is>
      </c>
      <c r="D719" s="40" t="inlineStr">
        <is>
          <t>2019-12-31</t>
        </is>
      </c>
      <c r="E719" s="41" t="inlineStr">
        <is>
          <t>손상차손</t>
        </is>
      </c>
      <c r="F719" s="41" t="inlineStr">
        <is>
          <t>카카오 2019 사업보고서 주석: 음악서비스 영업권 손상 352,732,955천원 — '㈜카카오엠 (구. ㈜로엔엔터테인먼트) … 시장환경의 변화와 권리비용 징수규정 변경에 따른 수익성 저하 등의 영향으로 … 영업권 3,527억원을 손상차손으로 인식'; 고객관계 등 무형자산 524억원 손상.</t>
        </is>
      </c>
      <c r="G719" s="41" t="inlineStr">
        <is>
          <t>DART 사업보고서</t>
        </is>
      </c>
      <c r="H719" s="40" t="inlineStr">
        <is>
          <t>2020-03-30</t>
        </is>
      </c>
      <c r="I719" s="40" t="inlineStr">
        <is>
          <t>20200330004659</t>
        </is>
      </c>
      <c r="J719" s="43" t="inlineStr">
        <is>
          <t>https://dart.fss.or.kr/dsaf001/main.do?rcpNo=20200330004659</t>
        </is>
      </c>
      <c r="K719" s="41" t="inlineStr">
        <is>
          <t>impairment</t>
        </is>
      </c>
    </row>
    <row r="720" ht="45" customHeight="1">
      <c r="A720" s="40" t="inlineStr">
        <is>
          <t>K009</t>
        </is>
      </c>
      <c r="B720" s="41" t="inlineStr">
        <is>
          <t>Kakao M Corp.</t>
        </is>
      </c>
      <c r="C720" s="40" t="inlineStr">
        <is>
          <t>인수 후</t>
        </is>
      </c>
      <c r="D720" s="40" t="inlineStr">
        <is>
          <t>2020-12-31</t>
        </is>
      </c>
      <c r="E720" s="41" t="inlineStr">
        <is>
          <t>손상차손</t>
        </is>
      </c>
      <c r="F720" s="41" t="inlineStr">
        <is>
          <t>카카오 2020 사업보고서(2024-03-20 정정본) 주석: 음악서비스 영업권 868,551,054천원 → 500,574,795천원(손상 367,976,259천원); 설명 '㈜카카오엠 (구. ㈜로엔엔터테인먼트) 인수, 합병시 계상된 음악서비스 및 기타모바일서비스 현금창출단위 영업권 … 4,178억원'. 보고기간후 사건: 2021-03-12 멜론사업부문 물적분할 결의.</t>
        </is>
      </c>
      <c r="G720" s="41" t="inlineStr">
        <is>
          <t>DART 사업보고서</t>
        </is>
      </c>
      <c r="H720" s="40" t="inlineStr">
        <is>
          <t>2024-03-20</t>
        </is>
      </c>
      <c r="I720" s="40" t="inlineStr">
        <is>
          <t>20240320000376</t>
        </is>
      </c>
      <c r="J720" s="43" t="inlineStr">
        <is>
          <t>https://dart.fss.or.kr/dsaf001/main.do?rcpNo=20240320000376</t>
        </is>
      </c>
      <c r="K720" s="41" t="inlineStr">
        <is>
          <t>impairment</t>
        </is>
      </c>
    </row>
    <row r="721" ht="45" customHeight="1">
      <c r="A721" s="40" t="inlineStr">
        <is>
          <t>K009</t>
        </is>
      </c>
      <c r="B721" s="41" t="inlineStr">
        <is>
          <t>Kakao M Corp.</t>
        </is>
      </c>
      <c r="C721" s="40" t="inlineStr">
        <is>
          <t>인수 후</t>
        </is>
      </c>
      <c r="D721" s="40" t="inlineStr">
        <is>
          <t>2022-12-31</t>
        </is>
      </c>
      <c r="E721" s="41" t="inlineStr">
        <is>
          <t>손상차손</t>
        </is>
      </c>
      <c r="F721" s="41" t="inlineStr">
        <is>
          <t>카카오 2022 사업보고서(정정본) 주석 영업권 배분표: 음악서비스 2021 기초 500,574,795 → 손상 198,496,072 → 302,078,723천원; 2022 손상 70,717,921 → 231,360,802천원.</t>
        </is>
      </c>
      <c r="G721" s="41" t="inlineStr">
        <is>
          <t>DART 사업보고서</t>
        </is>
      </c>
      <c r="H721" s="40" t="inlineStr">
        <is>
          <t>2024-03-20</t>
        </is>
      </c>
      <c r="I721" s="40" t="inlineStr">
        <is>
          <t>20240320000393</t>
        </is>
      </c>
      <c r="J721" s="43" t="inlineStr">
        <is>
          <t>https://dart.fss.or.kr/dsaf001/main.do?rcpNo=20240320000393</t>
        </is>
      </c>
      <c r="K721" s="41" t="inlineStr">
        <is>
          <t>impairment</t>
        </is>
      </c>
    </row>
    <row r="722" ht="45" customHeight="1">
      <c r="A722" s="40" t="inlineStr">
        <is>
          <t>K009</t>
        </is>
      </c>
      <c r="B722" s="41" t="inlineStr">
        <is>
          <t>Kakao M Corp.</t>
        </is>
      </c>
      <c r="C722" s="40" t="inlineStr">
        <is>
          <t>인수 후</t>
        </is>
      </c>
      <c r="D722" s="40" t="inlineStr">
        <is>
          <t>2023-12-31</t>
        </is>
      </c>
      <c r="E722" s="41" t="inlineStr">
        <is>
          <t>손상차손</t>
        </is>
      </c>
      <c r="F722" s="41" t="inlineStr">
        <is>
          <t>카카오 2023 사업보고서(정정본) 주석: 음악서비스 영업권 231,360,802천원 전액 손상(231,360,801천원), 설명 '… 멜론사업부 등의 손상이 반영'.</t>
        </is>
      </c>
      <c r="G722" s="41" t="inlineStr">
        <is>
          <t>DART 사업보고서</t>
        </is>
      </c>
      <c r="H722" s="40" t="inlineStr">
        <is>
          <t>2024-04-18</t>
        </is>
      </c>
      <c r="I722" s="40" t="inlineStr">
        <is>
          <t>20240418000375</t>
        </is>
      </c>
      <c r="J722" s="43" t="inlineStr">
        <is>
          <t>https://dart.fss.or.kr/dsaf001/main.do?rcpNo=20240418000375</t>
        </is>
      </c>
      <c r="K722" s="41" t="inlineStr">
        <is>
          <t>impairment</t>
        </is>
      </c>
    </row>
    <row r="723" ht="45" customHeight="1">
      <c r="A723" s="40" t="inlineStr">
        <is>
          <t>K009</t>
        </is>
      </c>
      <c r="B723" s="41" t="inlineStr">
        <is>
          <t>Kakao M Corp.</t>
        </is>
      </c>
      <c r="C723" s="40" t="inlineStr">
        <is>
          <t>인수 후</t>
        </is>
      </c>
      <c r="D723" s="40" t="inlineStr">
        <is>
          <t>2023-12-31</t>
        </is>
      </c>
      <c r="E723" s="41" t="inlineStr">
        <is>
          <t>손상차손</t>
        </is>
      </c>
      <c r="F723" s="41" t="inlineStr">
        <is>
          <t>카카오 2024 사업보고서(정정본) 주석: 전기(2023) 손상에 '멜론 사업부 231,361백만원' 포함; 2024 기초 음악서비스 영업권 0.</t>
        </is>
      </c>
      <c r="G723" s="41" t="inlineStr">
        <is>
          <t>DART 사업보고서</t>
        </is>
      </c>
      <c r="H723" s="40" t="inlineStr">
        <is>
          <t>2025-03-24</t>
        </is>
      </c>
      <c r="I723" s="40" t="inlineStr">
        <is>
          <t>20250324000901</t>
        </is>
      </c>
      <c r="J723" s="43" t="inlineStr">
        <is>
          <t>https://dart.fss.or.kr/dsaf001/main.do?rcpNo=20250324000901</t>
        </is>
      </c>
      <c r="K723" s="41" t="inlineStr">
        <is>
          <t>impairment</t>
        </is>
      </c>
    </row>
    <row r="724" ht="45" customHeight="1">
      <c r="A724" s="40" t="inlineStr">
        <is>
          <t>K009</t>
        </is>
      </c>
      <c r="B724" s="41" t="inlineStr">
        <is>
          <t>Kakao M Corp.</t>
        </is>
      </c>
      <c r="C724" s="40" t="inlineStr">
        <is>
          <t>인수 후</t>
        </is>
      </c>
      <c r="D724" s="40" t="inlineStr">
        <is>
          <t>2016-12-31</t>
        </is>
      </c>
      <c r="E724" s="41" t="inlineStr">
        <is>
          <t>실적</t>
        </is>
      </c>
      <c r="F724" s="41" t="inlineStr">
        <is>
          <t>카카오 4Q16 Fact Sheet(연결, 백만원): 뮤직 콘텐츠 2015 15,397, 2016 296,338(1Q16 3,378 / 2Q16 90,501 / 3Q16 95,519 / 4Q16 106,940).</t>
        </is>
      </c>
      <c r="G724" s="41" t="inlineStr">
        <is>
          <t>IR 자료</t>
        </is>
      </c>
      <c r="H724" s="40" t="inlineStr">
        <is>
          <t>2017-02-09</t>
        </is>
      </c>
      <c r="I724" s="40" t="n"/>
      <c r="J724" s="43" t="inlineStr">
        <is>
          <t>https://t1.kakaocdn.net/kakaocorp/operating/ir/results-announcement/2452.pdf</t>
        </is>
      </c>
      <c r="K724" s="41" t="inlineStr">
        <is>
          <t>target_rev_post,acquirer_core</t>
        </is>
      </c>
    </row>
    <row r="725" ht="45" customHeight="1">
      <c r="A725" s="40" t="inlineStr">
        <is>
          <t>K009</t>
        </is>
      </c>
      <c r="B725" s="41" t="inlineStr">
        <is>
          <t>Kakao M Corp.</t>
        </is>
      </c>
      <c r="C725" s="40" t="inlineStr">
        <is>
          <t>인수 후</t>
        </is>
      </c>
      <c r="D725" s="40" t="inlineStr">
        <is>
          <t>2018-12-31</t>
        </is>
      </c>
      <c r="E725" s="41" t="inlineStr">
        <is>
          <t>실적</t>
        </is>
      </c>
      <c r="F725" s="41" t="inlineStr">
        <is>
          <t>카카오 4Q18 Fact Sheet(연결, 백만원): 2017 매출 1,972,326, 콘텐츠플랫폼 985,474(게임 342,037·뮤직 478,540·기타 164,896); 2018 뮤직 콘텐츠 532,852.</t>
        </is>
      </c>
      <c r="G725" s="41" t="inlineStr">
        <is>
          <t>IR 자료</t>
        </is>
      </c>
      <c r="H725" s="40" t="inlineStr">
        <is>
          <t>2019-02-14</t>
        </is>
      </c>
      <c r="I725" s="40" t="n"/>
      <c r="J725" s="43" t="inlineStr">
        <is>
          <t>https://t1.kakaocdn.net/kakaocorp/admin/ir/results-announcement/3851.pdf</t>
        </is>
      </c>
      <c r="K725" s="41" t="inlineStr">
        <is>
          <t>target_rev_post,acquirer_core,core_basis</t>
        </is>
      </c>
    </row>
    <row r="726" ht="45" customHeight="1">
      <c r="A726" s="40" t="inlineStr">
        <is>
          <t>K009</t>
        </is>
      </c>
      <c r="B726" s="41" t="inlineStr">
        <is>
          <t>Kakao M Corp.</t>
        </is>
      </c>
      <c r="C726" s="40" t="inlineStr">
        <is>
          <t>인수 후</t>
        </is>
      </c>
      <c r="D726" s="40" t="inlineStr">
        <is>
          <t>2020-12-31</t>
        </is>
      </c>
      <c r="E726" s="41" t="inlineStr">
        <is>
          <t>실적</t>
        </is>
      </c>
      <c r="F726" s="41" t="inlineStr">
        <is>
          <t>카카오 4Q20 Fact Sheet(연결, 백만원): 뮤직 콘텐츠 2018 532,850, 2019 586,592, 2020 612,634.</t>
        </is>
      </c>
      <c r="G726" s="41" t="inlineStr">
        <is>
          <t>IR 자료</t>
        </is>
      </c>
      <c r="H726" s="40" t="inlineStr">
        <is>
          <t>2021-02</t>
        </is>
      </c>
      <c r="I726" s="40" t="n"/>
      <c r="J726" s="43" t="inlineStr">
        <is>
          <t>https://t1.kakaocdn.net/kakaocorp/admin/ir/results-announcement/4981.pdf</t>
        </is>
      </c>
      <c r="K726" s="41" t="inlineStr">
        <is>
          <t>target_rev_post</t>
        </is>
      </c>
    </row>
    <row r="727" ht="45" customHeight="1">
      <c r="A727" s="40" t="inlineStr">
        <is>
          <t>K009</t>
        </is>
      </c>
      <c r="B727" s="41" t="inlineStr">
        <is>
          <t>Kakao M Corp.</t>
        </is>
      </c>
      <c r="C727" s="40" t="inlineStr">
        <is>
          <t>인수 후</t>
        </is>
      </c>
      <c r="D727" s="40" t="inlineStr">
        <is>
          <t>2022-12-31</t>
        </is>
      </c>
      <c r="E727" s="41" t="inlineStr">
        <is>
          <t>실적</t>
        </is>
      </c>
      <c r="F727" s="41" t="inlineStr">
        <is>
          <t>카카오 4Q22 Fact Sheet(연결, 백만원; 2021년 분류 변경 기준): 뮤직 2020 705,324, 2021 772,516, 2022 894,397.</t>
        </is>
      </c>
      <c r="G727" s="41" t="inlineStr">
        <is>
          <t>IR 자료</t>
        </is>
      </c>
      <c r="H727" s="40" t="inlineStr">
        <is>
          <t>2023-02</t>
        </is>
      </c>
      <c r="I727" s="40" t="n"/>
      <c r="J727" s="43" t="inlineStr">
        <is>
          <t>https://t1.kakaocdn.net/kakaocorp/admin/ir/results-announcement/5413.pdf</t>
        </is>
      </c>
      <c r="K727" s="41" t="inlineStr">
        <is>
          <t>target_rev_post</t>
        </is>
      </c>
    </row>
    <row r="728" ht="45" customHeight="1">
      <c r="A728" s="40" t="inlineStr">
        <is>
          <t>K009</t>
        </is>
      </c>
      <c r="B728" s="41" t="inlineStr">
        <is>
          <t>Kakao M Corp.</t>
        </is>
      </c>
      <c r="C728" s="40" t="inlineStr">
        <is>
          <t>인수 후</t>
        </is>
      </c>
      <c r="D728" s="40" t="inlineStr">
        <is>
          <t>2024-12-31</t>
        </is>
      </c>
      <c r="E728" s="41" t="inlineStr">
        <is>
          <t>실적</t>
        </is>
      </c>
      <c r="F728" s="41" t="inlineStr">
        <is>
          <t>카카오 4Q24 Fact Sheet(연결, 백만원): 뮤직 2023 1,723,949(1Q23 231,977 → 2Q23 480,712, SM 연결 효과), 2024 1,920,047; 2023 4분기 기타비용 2,164,001.</t>
        </is>
      </c>
      <c r="G728" s="41" t="inlineStr">
        <is>
          <t>IR 자료</t>
        </is>
      </c>
      <c r="H728" s="40" t="inlineStr">
        <is>
          <t>2025-02</t>
        </is>
      </c>
      <c r="I728" s="40" t="n"/>
      <c r="J728" s="43" t="inlineStr">
        <is>
          <t>https://t1.kakaocdn.net/kakaocorp/admin/ir/results-announcement/5789.pdf</t>
        </is>
      </c>
      <c r="K728" s="41" t="inlineStr">
        <is>
          <t>target_rev_post</t>
        </is>
      </c>
    </row>
    <row r="729" ht="45" customHeight="1">
      <c r="A729" s="40" t="inlineStr">
        <is>
          <t>K009</t>
        </is>
      </c>
      <c r="B729" s="41" t="inlineStr">
        <is>
          <t>Kakao M Corp.</t>
        </is>
      </c>
      <c r="C729" s="40" t="inlineStr">
        <is>
          <t>인수 후</t>
        </is>
      </c>
      <c r="D729" s="40" t="inlineStr">
        <is>
          <t>2021-07-15</t>
        </is>
      </c>
      <c r="E729" s="41" t="inlineStr">
        <is>
          <t>합병</t>
        </is>
      </c>
      <c r="F729" s="41" t="inlineStr">
        <is>
          <t>카카오엔터테인먼트 회사합병결정: ㈜멜론컴퍼니(음원서비스·뮤지컬제작·티켓판매) 흡수합병, 합병비율 1:7.8367918, 합병기일 2021-09-01; 멜론컴퍼니는 2021-07-01 ㈜카카오로부터 물적분할 설립(자산총계 931,280백만원).</t>
        </is>
      </c>
      <c r="G729" s="41" t="inlineStr">
        <is>
          <t>DART 기타공시</t>
        </is>
      </c>
      <c r="H729" s="40" t="inlineStr">
        <is>
          <t>2021-07-15</t>
        </is>
      </c>
      <c r="I729" s="40" t="inlineStr">
        <is>
          <t>20210715000334</t>
        </is>
      </c>
      <c r="J729" s="43" t="inlineStr">
        <is>
          <t>https://dart.fss.or.kr/dsaf001/main.do?rcpNo=20210715000334</t>
        </is>
      </c>
      <c r="K729" s="41" t="inlineStr">
        <is>
          <t>post_events_summary</t>
        </is>
      </c>
    </row>
    <row r="730" ht="45" customHeight="1">
      <c r="A730" s="40" t="inlineStr">
        <is>
          <t>K010</t>
        </is>
      </c>
      <c r="B730" s="41" t="inlineStr">
        <is>
          <t>Zinny Labs Corp.</t>
        </is>
      </c>
      <c r="C730" s="40" t="inlineStr">
        <is>
          <t>발표</t>
        </is>
      </c>
      <c r="D730" s="40" t="inlineStr">
        <is>
          <t>2016-04-29</t>
        </is>
      </c>
      <c r="E730" s="41" t="inlineStr">
        <is>
          <t>추가취득</t>
        </is>
      </c>
      <c r="F730" s="41" t="inlineStr">
        <is>
          <t>㈜엔진(계열회사) 보통주 10,480주(52.40%)→20,000주(100.00%), 증감 9,520주 금액 4,760,000 단가 500. 매도자 임원 정승범 540주 등 개인. '상기 변동일(2016.04.29)은 (주)엔진의 (주)지니랩스 주식 취득대금 지급일임'</t>
        </is>
      </c>
      <c r="G730" s="41" t="inlineStr">
        <is>
          <t>DART 기타공시</t>
        </is>
      </c>
      <c r="H730" s="40" t="inlineStr">
        <is>
          <t>2016-04-29</t>
        </is>
      </c>
      <c r="I730" s="40" t="inlineStr">
        <is>
          <t>20160429000910</t>
        </is>
      </c>
      <c r="J730" s="43" t="inlineStr">
        <is>
          <t>https://dart.fss.or.kr/dsaf001/main.do?rcpNo=20160429000910</t>
        </is>
      </c>
      <c r="K730" s="41" t="inlineStr">
        <is>
          <t>value_chk_local,value_chk_usdmm,status_chk,announce_date_chk,chk_note,first_filing_date</t>
        </is>
      </c>
    </row>
    <row r="731" ht="45" customHeight="1">
      <c r="A731" s="40" t="inlineStr">
        <is>
          <t>K010</t>
        </is>
      </c>
      <c r="B731" s="41" t="inlineStr">
        <is>
          <t>Zinny Labs Corp.</t>
        </is>
      </c>
      <c r="C731" s="40" t="inlineStr">
        <is>
          <t>발표</t>
        </is>
      </c>
      <c r="D731" s="40" t="inlineStr">
        <is>
          <t>2016-04-29</t>
        </is>
      </c>
      <c r="E731" s="41" t="inlineStr">
        <is>
          <t>추가취득</t>
        </is>
      </c>
      <c r="F731" s="41" t="inlineStr">
        <is>
          <t>㈜엔진 계열사 주식보유 변동: (주)지니랩스 10,480주 52.40% → 20,000주 100%. 2016.04.01은 카카오 대규모기업집단 신규지정일이자 엔진–다음게임 합병기일</t>
        </is>
      </c>
      <c r="G731" s="41" t="inlineStr">
        <is>
          <t>DART 기타공시</t>
        </is>
      </c>
      <c r="H731" s="40" t="inlineStr">
        <is>
          <t>2016-04-29</t>
        </is>
      </c>
      <c r="I731" s="40" t="inlineStr">
        <is>
          <t>20160429001236</t>
        </is>
      </c>
      <c r="J731" s="43" t="inlineStr">
        <is>
          <t>https://dart.fss.or.kr/dsaf001/main.do?rcpNo=20160429001236</t>
        </is>
      </c>
      <c r="K731" s="41" t="inlineStr">
        <is>
          <t>subtype_chk,status_chk,pre_events_summary</t>
        </is>
      </c>
    </row>
    <row r="732" ht="45" customHeight="1">
      <c r="A732" s="40" t="inlineStr">
        <is>
          <t>K010</t>
        </is>
      </c>
      <c r="B732" s="41" t="inlineStr">
        <is>
          <t>Zinny Labs Corp.</t>
        </is>
      </c>
      <c r="C732" s="40" t="inlineStr">
        <is>
          <t>인수 후</t>
        </is>
      </c>
      <c r="D732" s="40" t="inlineStr">
        <is>
          <t>2016-04-29</t>
        </is>
      </c>
      <c r="E732" s="41" t="inlineStr">
        <is>
          <t>청산</t>
        </is>
      </c>
      <c r="F732" s="41" t="inlineStr">
        <is>
          <t>해산사유: '상법 제517조에 따른 법인해산 주주총회 결의', 해산내용: '청산인 선임을 통한 청산절차 진행', 해산사유발생일 2016-04-29</t>
        </is>
      </c>
      <c r="G732" s="41" t="inlineStr">
        <is>
          <t>DART 기타공시</t>
        </is>
      </c>
      <c r="H732" s="40" t="inlineStr">
        <is>
          <t>2016-04-29</t>
        </is>
      </c>
      <c r="I732" s="40" t="inlineStr">
        <is>
          <t>20160429000917</t>
        </is>
      </c>
      <c r="J732" s="43" t="inlineStr">
        <is>
          <t>https://dart.fss.or.kr/dsaf001/main.do?rcpNo=20160429000917</t>
        </is>
      </c>
      <c r="K732" s="41" t="inlineStr">
        <is>
          <t>post_events_summary,purpose_quote,notes</t>
        </is>
      </c>
    </row>
    <row r="733" ht="45" customHeight="1">
      <c r="A733" s="40" t="inlineStr">
        <is>
          <t>K010</t>
        </is>
      </c>
      <c r="B733" s="41" t="inlineStr">
        <is>
          <t>Zinny Labs Corp.</t>
        </is>
      </c>
      <c r="C733" s="40" t="inlineStr">
        <is>
          <t>인수 후</t>
        </is>
      </c>
      <c r="D733" s="40" t="inlineStr">
        <is>
          <t>2016-04-29</t>
        </is>
      </c>
      <c r="E733" s="41" t="inlineStr">
        <is>
          <t>청산</t>
        </is>
      </c>
      <c r="F733" s="41" t="inlineStr">
        <is>
          <t>㈜엔진 계열사 주식보유 변동: (주)지니랩스 20,000주(100%)·(주)아이나 1,055,157주(70%) → 변동 후 '-'. '상기 변동일은 상기 계열회사의 해산 결의 주주총회일임'</t>
        </is>
      </c>
      <c r="G733" s="41" t="inlineStr">
        <is>
          <t>DART 기타공시</t>
        </is>
      </c>
      <c r="H733" s="40" t="inlineStr">
        <is>
          <t>2016-04-29</t>
        </is>
      </c>
      <c r="I733" s="40" t="inlineStr">
        <is>
          <t>20160429001247</t>
        </is>
      </c>
      <c r="J733" s="43" t="inlineStr">
        <is>
          <t>https://dart.fss.or.kr/dsaf001/main.do?rcpNo=20160429001247</t>
        </is>
      </c>
      <c r="K733" s="41" t="inlineStr">
        <is>
          <t>post_events_summary,notes</t>
        </is>
      </c>
    </row>
    <row r="734" ht="45" customHeight="1">
      <c r="A734" s="40" t="inlineStr">
        <is>
          <t>K010</t>
        </is>
      </c>
      <c r="B734" s="41" t="inlineStr">
        <is>
          <t>Zinny Labs Corp.</t>
        </is>
      </c>
      <c r="C734" s="40" t="inlineStr">
        <is>
          <t>인수 전</t>
        </is>
      </c>
      <c r="D734" s="40" t="inlineStr">
        <is>
          <t>2015-07</t>
        </is>
      </c>
      <c r="E734" s="41" t="inlineStr">
        <is>
          <t>설립</t>
        </is>
      </c>
      <c r="F734" s="41" t="inlineStr">
        <is>
          <t>㈜지니랩스 '소프트웨어개발 및 공급 서비스업 | 2015. 07. ㈜엔진으로부터 물적분할됨'; 연혁 '2015.08 ㈜엔진 인수', '엔진 지분 66% 인수'; 지니랩스 엔진 보유 10,480주 52.4%; 카카오 연결 자산총계 3,188,477,733,309원(2015-12-31)</t>
        </is>
      </c>
      <c r="G734" s="41" t="inlineStr">
        <is>
          <t>DART 사업보고서</t>
        </is>
      </c>
      <c r="H734" s="40" t="inlineStr">
        <is>
          <t>2016-03-30</t>
        </is>
      </c>
      <c r="I734" s="40" t="inlineStr">
        <is>
          <t>20160330002170</t>
        </is>
      </c>
      <c r="J734" s="43" t="inlineStr">
        <is>
          <t>https://dart.fss.or.kr/dsaf001/main.do?rcpNo=20160330002170</t>
        </is>
      </c>
      <c r="K734" s="41" t="inlineStr">
        <is>
          <t>pre_incorp_chk,pre_events_summary,apex_total_assets</t>
        </is>
      </c>
    </row>
    <row r="735" ht="45" customHeight="1">
      <c r="A735" s="40" t="inlineStr">
        <is>
          <t>K010</t>
        </is>
      </c>
      <c r="B735" s="41" t="inlineStr">
        <is>
          <t>Zinny Labs Corp.</t>
        </is>
      </c>
      <c r="C735" s="40" t="inlineStr">
        <is>
          <t>인수 후</t>
        </is>
      </c>
      <c r="D735" s="40" t="inlineStr">
        <is>
          <t>2016-12-31</t>
        </is>
      </c>
      <c r="E735" s="41" t="inlineStr">
        <is>
          <t>손상차손</t>
        </is>
      </c>
      <c r="F735" s="41" t="inlineStr">
        <is>
          <t>종속기업투자 ㈜지니랩스: 2016 기초 79,772·취득 4,760·손상 (53,170)·기말 31,362천원; 2015 분할로 인한 증가 152,236·취득 140·처분 (72,604)천원, '전기 중 분할로 인한 지분취득, 추가 취득 및 처분'. 2015 특수관계자 거래 지니랩스 외주용역비 275,000천원. 2015-12-31 자산총계 37,043,739,121원, 자본총계 (4,016,289,488)원</t>
        </is>
      </c>
      <c r="G735" s="41" t="inlineStr">
        <is>
          <t>DART 감사보고서</t>
        </is>
      </c>
      <c r="H735" s="40" t="inlineStr">
        <is>
          <t>2017-03-28</t>
        </is>
      </c>
      <c r="I735" s="40" t="inlineStr">
        <is>
          <t>20170328000012</t>
        </is>
      </c>
      <c r="J735" s="43" t="inlineStr">
        <is>
          <t>https://dart.fss.or.kr/dsaf001/main.do?rcpNo=20170328000012</t>
        </is>
      </c>
      <c r="K735" s="41" t="inlineStr">
        <is>
          <t>pre_events_summary,impairment,acq_total_assets,deal_to_assets_pct,deal_to_equity_pct,acquirer_core,core_basis,target_op_pre</t>
        </is>
      </c>
    </row>
    <row r="736" ht="45" customHeight="1">
      <c r="A736" s="40" t="inlineStr">
        <is>
          <t>K010</t>
        </is>
      </c>
      <c r="B736" s="41" t="inlineStr">
        <is>
          <t>Zinny Labs Corp.</t>
        </is>
      </c>
      <c r="C736" s="40" t="inlineStr">
        <is>
          <t>인수 후</t>
        </is>
      </c>
      <c r="D736" s="40" t="inlineStr">
        <is>
          <t>2016-12-31</t>
        </is>
      </c>
      <c r="E736" s="41" t="inlineStr">
        <is>
          <t>실적</t>
        </is>
      </c>
      <c r="F736" s="41" t="inlineStr">
        <is>
          <t>종속기업 (주)지니랩스 자본금 10,000천원 경영관리업 지분율 100.00%; 2016 자산 31,362 부채 - 매출액 144,241 당기순이익 (34,289)천원. 엔진–다음게임 2016-04-01 합병, 2016-06-30 주주총회에서 회사명을 '주식회사 카카오게임즈'로 변경. 지배기업 ㈜케이벤처그룹, 최상위 ㈜카카오</t>
        </is>
      </c>
      <c r="G736" s="41" t="inlineStr">
        <is>
          <t>DART 감사보고서</t>
        </is>
      </c>
      <c r="H736" s="40" t="inlineStr">
        <is>
          <t>2017-03-28</t>
        </is>
      </c>
      <c r="I736" s="40" t="inlineStr">
        <is>
          <t>20170328000013</t>
        </is>
      </c>
      <c r="J736" s="43" t="inlineStr">
        <is>
          <t>https://dart.fss.or.kr/dsaf001/main.do?rcpNo=20170328000013</t>
        </is>
      </c>
      <c r="K736" s="41" t="inlineStr">
        <is>
          <t>target_rev_post,target_op_post,perf_basis,post_events_summary,acquirer_entity</t>
        </is>
      </c>
    </row>
    <row r="737" ht="45" customHeight="1">
      <c r="A737" s="40" t="inlineStr">
        <is>
          <t>K010</t>
        </is>
      </c>
      <c r="B737" s="41" t="inlineStr">
        <is>
          <t>Zinny Labs Corp.</t>
        </is>
      </c>
      <c r="C737" s="40" t="inlineStr">
        <is>
          <t>인수 후</t>
        </is>
      </c>
      <c r="D737" s="40" t="inlineStr">
        <is>
          <t>2017</t>
        </is>
      </c>
      <c r="E737" s="41" t="inlineStr">
        <is>
          <t>청산</t>
        </is>
      </c>
      <c r="F737" s="41" t="inlineStr">
        <is>
          <t>당기 중 연결에서 제외된 기업: '㈜지니랩스 | 당기 중 청산종결'</t>
        </is>
      </c>
      <c r="G737" s="41" t="inlineStr">
        <is>
          <t>DART 감사보고서</t>
        </is>
      </c>
      <c r="H737" s="40" t="inlineStr">
        <is>
          <t>2018-04-06</t>
        </is>
      </c>
      <c r="I737" s="40" t="inlineStr">
        <is>
          <t>20180406000861</t>
        </is>
      </c>
      <c r="J737" s="43" t="inlineStr">
        <is>
          <t>https://dart.fss.or.kr/dsaf001/main.do?rcpNo=20180406000861</t>
        </is>
      </c>
      <c r="K737" s="41" t="inlineStr">
        <is>
          <t>post_events_summary</t>
        </is>
      </c>
    </row>
    <row r="738" ht="45" customHeight="1">
      <c r="A738" s="40" t="inlineStr">
        <is>
          <t>K010</t>
        </is>
      </c>
      <c r="B738" s="41" t="inlineStr">
        <is>
          <t>Zinny Labs Corp.</t>
        </is>
      </c>
      <c r="C738" s="40" t="inlineStr">
        <is>
          <t>발표</t>
        </is>
      </c>
      <c r="D738" s="40" t="inlineStr">
        <is>
          <t>2016-03-31</t>
        </is>
      </c>
      <c r="E738" s="41" t="inlineStr">
        <is>
          <t>기타</t>
        </is>
      </c>
      <c r="F738" s="41" t="inlineStr">
        <is>
          <t>㈜지니랩스 '온라인·모바일 게임 소프트웨어 개발 및 공급업', 타법인출자 '게임개발 및 서비스업' 10,480주 52.4%; 카카오 발행주식의 총수 67,439,208주</t>
        </is>
      </c>
      <c r="G738" s="41" t="inlineStr">
        <is>
          <t>DART 사업보고서</t>
        </is>
      </c>
      <c r="H738" s="40" t="inlineStr">
        <is>
          <t>2016-05-16</t>
        </is>
      </c>
      <c r="I738" s="40" t="inlineStr">
        <is>
          <t>20160516003597</t>
        </is>
      </c>
      <c r="J738" s="43" t="inlineStr">
        <is>
          <t>https://dart.fss.or.kr/dsaf001/main.do?rcpNo=20160516003597</t>
        </is>
      </c>
      <c r="K738" s="41" t="inlineStr">
        <is>
          <t>core_basis,acq_mktcap,pre_incorp_chk</t>
        </is>
      </c>
    </row>
    <row r="739" ht="45" customHeight="1">
      <c r="A739" s="40" t="inlineStr">
        <is>
          <t>K010</t>
        </is>
      </c>
      <c r="B739" s="41" t="inlineStr">
        <is>
          <t>Zinny Labs Corp.</t>
        </is>
      </c>
      <c r="C739" s="40" t="inlineStr">
        <is>
          <t>발표</t>
        </is>
      </c>
      <c r="D739" s="40" t="inlineStr">
        <is>
          <t>2016-04-28</t>
        </is>
      </c>
      <c r="E739" s="41" t="inlineStr">
        <is>
          <t>기타</t>
        </is>
      </c>
      <c r="F739" s="41" t="inlineStr">
        <is>
          <t>035720.KS 2016-04-28 조정종가 20,100원(2021 5:1 분할 소급, 실제 100,500원); KRW=X 2016-04-28 1,134.0</t>
        </is>
      </c>
      <c r="G739" s="41" t="inlineStr">
        <is>
          <t>기타</t>
        </is>
      </c>
      <c r="H739" s="40" t="inlineStr">
        <is>
          <t>2016-04-28</t>
        </is>
      </c>
      <c r="I739" s="40" t="n"/>
      <c r="J739" s="43" t="inlineStr">
        <is>
          <t>https://query1.finance.yahoo.com/v8/finance/chart/035720.KS?period1=1461628800&amp;period2=1462060800&amp;interval=1d</t>
        </is>
      </c>
      <c r="K739" s="41" t="inlineStr">
        <is>
          <t>acq_mktcap,value_chk_usdmm</t>
        </is>
      </c>
    </row>
    <row r="740" ht="45" customHeight="1">
      <c r="A740" s="40" t="inlineStr">
        <is>
          <t>K011</t>
        </is>
      </c>
      <c r="B740" s="41" t="inlineStr">
        <is>
          <t>Valuepotion Co., Ltd.</t>
        </is>
      </c>
      <c r="C740" s="40" t="inlineStr">
        <is>
          <t>발표</t>
        </is>
      </c>
      <c r="D740" s="40" t="inlineStr">
        <is>
          <t>2016-08-01</t>
        </is>
      </c>
      <c r="E740" s="41" t="inlineStr">
        <is>
          <t>지분취득</t>
        </is>
      </c>
      <c r="F740" s="41" t="inlineStr">
        <is>
          <t>공정거래법 공시(최대주주 등의 주식보유 변동): 김기범('임원') 2016년 08월 01일 보통주 2,000주(15.0%)→3,000주(22.5%), 증감 1,000주(7.5%), 금액 102,000,000원, 단가 102,000원; '기타 소계(C)' 2,000주→1,000주; ㈜케이벤처그룹('계열회사') 9,333주 70.0% 변동 없음; 동일인측 소계 85.0%→92.5%.</t>
        </is>
      </c>
      <c r="G740" s="41" t="inlineStr">
        <is>
          <t>DART 기타공시</t>
        </is>
      </c>
      <c r="H740" s="40" t="inlineStr">
        <is>
          <t>2016-08-05</t>
        </is>
      </c>
      <c r="I740" s="40" t="inlineStr">
        <is>
          <t>20160805000295</t>
        </is>
      </c>
      <c r="J740" s="43" t="inlineStr">
        <is>
          <t>https://dart.fss.or.kr/dsaf001/main.do?rcpNo=20160805000295</t>
        </is>
      </c>
      <c r="K740" s="41" t="inlineStr">
        <is>
          <t>subtype_chk,status_chk,value_chk_local,value_chk_usdmm,chk_note,announce_date_chk,acquirer_entity,first_filing_date</t>
        </is>
      </c>
    </row>
    <row r="741" ht="45" customHeight="1">
      <c r="A741" s="40" t="inlineStr">
        <is>
          <t>K011</t>
        </is>
      </c>
      <c r="B741" s="41" t="inlineStr">
        <is>
          <t>Valuepotion Co., Ltd.</t>
        </is>
      </c>
      <c r="C741" s="40" t="inlineStr">
        <is>
          <t>인수 전</t>
        </is>
      </c>
      <c r="D741" s="40" t="inlineStr">
        <is>
          <t>2016-04-01</t>
        </is>
      </c>
      <c r="E741" s="41" t="inlineStr">
        <is>
          <t>기타</t>
        </is>
      </c>
      <c r="F741" s="41" t="inlineStr">
        <is>
          <t>공정거래법 공시(최대주주 등의 주식보유 변동, 신규지정에 따른 최초 공시): 2016-04-01 기준 ㈜케이벤처그룹(계열회사) 9,333주 70.0%, 김기범(임원) 2,000주 15.0%, 기타 2,000주 15.0%, 합계 13,333주. '※ 신규지정에 따른 지정일 기준 주주현황 내역 최초 공시입니다.'</t>
        </is>
      </c>
      <c r="G741" s="41" t="inlineStr">
        <is>
          <t>DART 기타공시</t>
        </is>
      </c>
      <c r="H741" s="40" t="inlineStr">
        <is>
          <t>2016-04-29</t>
        </is>
      </c>
      <c r="I741" s="40" t="inlineStr">
        <is>
          <t>20160429001614</t>
        </is>
      </c>
      <c r="J741" s="43" t="inlineStr">
        <is>
          <t>https://dart.fss.or.kr/dsaf001/main.do?rcpNo=20160429001614</t>
        </is>
      </c>
      <c r="K741" s="41" t="inlineStr">
        <is>
          <t>pre_events_summary,pre_incorp_chk,notes</t>
        </is>
      </c>
    </row>
    <row r="742" ht="45" customHeight="1">
      <c r="A742" s="40" t="inlineStr">
        <is>
          <t>K011</t>
        </is>
      </c>
      <c r="B742" s="41" t="inlineStr">
        <is>
          <t>Valuepotion Co., Ltd.</t>
        </is>
      </c>
      <c r="C742" s="40" t="inlineStr">
        <is>
          <t>인수 전</t>
        </is>
      </c>
      <c r="D742" s="40" t="inlineStr">
        <is>
          <t>2015-12-31</t>
        </is>
      </c>
      <c r="E742" s="41" t="inlineStr">
        <is>
          <t>실적</t>
        </is>
      </c>
      <c r="F742" s="41" t="inlineStr">
        <is>
          <t>대규모기업집단현황공시(밸류포션 개별): 대표자 김기범, 설립일 2015.05.07, 계열편입일 2015.09.30, 업종 M7131(광고대행업), 대표사업 '모바일 광고대행', 종업원 11명; 2015년말 자산총계 1,797·부채 1,075·자본 722백만원(차입금 1,000); 2015년 매출액 219, 영업이익 -424, 당기순이익 -429백만원.</t>
        </is>
      </c>
      <c r="G742" s="41" t="inlineStr">
        <is>
          <t>DART 기타공시</t>
        </is>
      </c>
      <c r="H742" s="40" t="inlineStr">
        <is>
          <t>2016-05-31</t>
        </is>
      </c>
      <c r="I742" s="40" t="inlineStr">
        <is>
          <t>20160531000796</t>
        </is>
      </c>
      <c r="J742" s="43" t="inlineStr">
        <is>
          <t>https://dart.fss.or.kr/dsaf001/main.do?rcpNo=20160531000796</t>
        </is>
      </c>
      <c r="K742" s="41" t="inlineStr">
        <is>
          <t>pre_events_summary,target_rev_pre,target_op_pre,acq_total_assets,acquirer_core,perf_basis</t>
        </is>
      </c>
    </row>
    <row r="743" ht="45" customHeight="1">
      <c r="A743" s="40" t="inlineStr">
        <is>
          <t>K011</t>
        </is>
      </c>
      <c r="B743" s="41" t="inlineStr">
        <is>
          <t>Valuepotion Co., Ltd.</t>
        </is>
      </c>
      <c r="C743" s="40" t="inlineStr">
        <is>
          <t>인수 전</t>
        </is>
      </c>
      <c r="D743" s="40" t="inlineStr">
        <is>
          <t>2015-09-30</t>
        </is>
      </c>
      <c r="E743" s="41" t="inlineStr">
        <is>
          <t>지분취득</t>
        </is>
      </c>
      <c r="F743" s="41" t="inlineStr">
        <is>
          <t>카카오 2015 사업보고서: 연결주석 36 사업결합 '㈜밸류포션 | 70.0 | 927,486 | 264,988'(취득 지분율·이전대가·영업권, 천원), 인수 순자산 장부 795,946·공정가치 평가증 202,543·비지배지분 (291,432); 종속기업 현황 '(주9) ㈜케이벤처그룹의 종속기업', 밸류포션 9,333주 70.0%; 연결대상 변동 '당기 중 지분 취득으로 자회사로 편입'; 요약연결재무정보 2015-12-31 자산총계 3,188,477,733,309원·자본총계 2,585,474,995,627원; 2015년 연결 매출 932,151,827,086원.</t>
        </is>
      </c>
      <c r="G743" s="41" t="inlineStr">
        <is>
          <t>DART 사업보고서</t>
        </is>
      </c>
      <c r="H743" s="40" t="inlineStr">
        <is>
          <t>2016-03-30</t>
        </is>
      </c>
      <c r="I743" s="40" t="inlineStr">
        <is>
          <t>20160330002170</t>
        </is>
      </c>
      <c r="J743" s="43" t="inlineStr">
        <is>
          <t>https://dart.fss.or.kr/dsaf001/main.do?rcpNo=20160330002170</t>
        </is>
      </c>
      <c r="K743" s="41" t="inlineStr">
        <is>
          <t>pre_events_summary,pre_incorp_chk,notes,apex_total_assets,deal_to_assets_pct,deal_to_equity_pct,impairment,perf_basis</t>
        </is>
      </c>
    </row>
    <row r="744" ht="45" customHeight="1">
      <c r="A744" s="40" t="inlineStr">
        <is>
          <t>K011</t>
        </is>
      </c>
      <c r="B744" s="41" t="inlineStr">
        <is>
          <t>Valuepotion Co., Ltd.</t>
        </is>
      </c>
      <c r="C744" s="40" t="inlineStr">
        <is>
          <t>인수 전</t>
        </is>
      </c>
      <c r="D744" s="40" t="inlineStr">
        <is>
          <t>2015-12-01</t>
        </is>
      </c>
      <c r="E744" s="41" t="inlineStr">
        <is>
          <t>기타</t>
        </is>
      </c>
      <c r="F744" s="41" t="inlineStr">
        <is>
          <t>이투데이 '밸류포션, 아시아 모바일앱 분석 마케팅 시장 공략 박차'(2015-12-01): '밸류포션은 지난 5월 카카오에서 분사해 설립됐다', '카카오가 설립한 투자전문회사 케이벤처그룹이 지난 7월 인수한 바 있다'; 일본 SIROK 세일즈 계약(10월), TCL·Mainspring 솔루션 계약.</t>
        </is>
      </c>
      <c r="G744" s="41" t="inlineStr">
        <is>
          <t>언론 보도</t>
        </is>
      </c>
      <c r="H744" s="40" t="inlineStr">
        <is>
          <t>2015-12-01</t>
        </is>
      </c>
      <c r="I744" s="40" t="n"/>
      <c r="J744" s="43" t="inlineStr">
        <is>
          <t>https://www.etoday.co.kr/news/view/1244817</t>
        </is>
      </c>
      <c r="K744" s="41" t="inlineStr">
        <is>
          <t>pre_events_summary,notes,earnings_call_note</t>
        </is>
      </c>
    </row>
    <row r="745" ht="45" customHeight="1">
      <c r="A745" s="40" t="inlineStr">
        <is>
          <t>K011</t>
        </is>
      </c>
      <c r="B745" s="41" t="inlineStr">
        <is>
          <t>Valuepotion Co., Ltd.</t>
        </is>
      </c>
      <c r="C745" s="40" t="inlineStr">
        <is>
          <t>인수 전</t>
        </is>
      </c>
      <c r="D745" s="40" t="inlineStr">
        <is>
          <t>2014-05-22</t>
        </is>
      </c>
      <c r="E745" s="41" t="inlineStr">
        <is>
          <t>설립</t>
        </is>
      </c>
      <c r="F745" s="41" t="inlineStr">
        <is>
          <t>다음커뮤니케이션 보도자료: 모바일 게임 분석·마케팅 플랫폼 '밸류포션' 정식 출시, '모바일 게임의 전체 유저를 대상으로 마케팅 성과를 극대화시키는 분석•마케팅 플랫폼'; 밸류포션팀 김기범 팀장이 Casual Connect Asia에서 발표.</t>
        </is>
      </c>
      <c r="G745" s="41" t="inlineStr">
        <is>
          <t>회사 보도자료</t>
        </is>
      </c>
      <c r="H745" s="40" t="inlineStr">
        <is>
          <t>2014-05-22</t>
        </is>
      </c>
      <c r="I745" s="40" t="n"/>
      <c r="J745" s="43" t="inlineStr">
        <is>
          <t>https://www.kakaocorp.com/page/detail/7446</t>
        </is>
      </c>
      <c r="K745" s="41" t="inlineStr">
        <is>
          <t>pre_events_summary,notes,core_basis</t>
        </is>
      </c>
    </row>
    <row r="746" ht="45" customHeight="1">
      <c r="A746" s="40" t="inlineStr">
        <is>
          <t>K011</t>
        </is>
      </c>
      <c r="B746" s="41" t="inlineStr">
        <is>
          <t>Valuepotion Co., Ltd.</t>
        </is>
      </c>
      <c r="C746" s="40" t="inlineStr">
        <is>
          <t>인수 전</t>
        </is>
      </c>
      <c r="D746" s="40" t="inlineStr">
        <is>
          <t>2016-12-31</t>
        </is>
      </c>
      <c r="E746" s="41" t="inlineStr">
        <is>
          <t>실적</t>
        </is>
      </c>
      <c r="F746" s="41" t="inlineStr">
        <is>
          <t>카카오 2016 사업보고서 II. 사업의 내용 매출 실적(백만원): 제21기(2015) 광고 플랫폼 600,663(64.4%)·콘텐츠 플랫폼 273,623(29.4%)·기타 57,866(6.2%), 합계 932,152; 제22기(2016) 광고 533,995(36.5%)·콘텐츠 701,879(47.9%)·기타 228,358(15.6%). 연결주석: ㈜밸류포션 2016년말 케이벤처그룹 보유 10,323주 52.4%; 요약재무정보 자산 1,729,753·부채 1,217,866·자본 511,887·매출 1,341,131·순손실 (864,209)천원.</t>
        </is>
      </c>
      <c r="G746" s="41" t="inlineStr">
        <is>
          <t>DART 사업보고서</t>
        </is>
      </c>
      <c r="H746" s="40" t="inlineStr">
        <is>
          <t>2017-03-31</t>
        </is>
      </c>
      <c r="I746" s="40" t="inlineStr">
        <is>
          <t>20170331005003</t>
        </is>
      </c>
      <c r="J746" s="43" t="inlineStr">
        <is>
          <t>https://dart.fss.or.kr/dsaf001/main.do?rcpNo=20170331005003</t>
        </is>
      </c>
      <c r="K746" s="41" t="inlineStr">
        <is>
          <t>acquirer_core,core_basis</t>
        </is>
      </c>
    </row>
    <row r="747" ht="45" customHeight="1">
      <c r="A747" s="40" t="inlineStr">
        <is>
          <t>K011</t>
        </is>
      </c>
      <c r="B747" s="41" t="inlineStr">
        <is>
          <t>Valuepotion Co., Ltd.</t>
        </is>
      </c>
      <c r="C747" s="40" t="inlineStr">
        <is>
          <t>인수 후</t>
        </is>
      </c>
      <c r="D747" s="40" t="inlineStr">
        <is>
          <t>2016-08-08</t>
        </is>
      </c>
      <c r="E747" s="41" t="inlineStr">
        <is>
          <t>기타</t>
        </is>
      </c>
      <c r="F747" s="41" t="inlineStr">
        <is>
          <t>밸류포션 유상증자 결정(공정거래법): 보통주 6,381주, 발행가 102,000원, 기타자금 650,862,000원, 제3자배정, 이사회 2016-08-08, 납입 2016-08-16; 배정 김기범(대표이사) 3,529주, 케이벤처그룹(최대주주) 990주, 직원 5명 1,862주.</t>
        </is>
      </c>
      <c r="G747" s="41" t="inlineStr">
        <is>
          <t>DART 기타공시</t>
        </is>
      </c>
      <c r="H747" s="40" t="inlineStr">
        <is>
          <t>2016-08-12</t>
        </is>
      </c>
      <c r="I747" s="40" t="inlineStr">
        <is>
          <t>20160812001374</t>
        </is>
      </c>
      <c r="J747" s="43" t="inlineStr">
        <is>
          <t>https://dart.fss.or.kr/dsaf001/main.do?rcpNo=20160812001374</t>
        </is>
      </c>
      <c r="K747" s="41" t="inlineStr">
        <is>
          <t>post_events_summary,notes</t>
        </is>
      </c>
    </row>
    <row r="748" ht="45" customHeight="1">
      <c r="A748" s="40" t="inlineStr">
        <is>
          <t>K011</t>
        </is>
      </c>
      <c r="B748" s="41" t="inlineStr">
        <is>
          <t>Valuepotion Co., Ltd.</t>
        </is>
      </c>
      <c r="C748" s="40" t="inlineStr">
        <is>
          <t>인수 후</t>
        </is>
      </c>
      <c r="D748" s="40" t="inlineStr">
        <is>
          <t>2016-08-17</t>
        </is>
      </c>
      <c r="E748" s="41" t="inlineStr">
        <is>
          <t>기타</t>
        </is>
      </c>
      <c r="F748" s="41" t="inlineStr">
        <is>
          <t>최대주주 등의 주식보유 변동(2016-08-17): 케이벤처그룹 9,333주(70.0%)→10,323주(52.4%), 김기범 3,000주(22.5%)→6,529주(33.1%), 기타 1,000주(7.5%)→2,862주(14.5%), 발행주식 13,333→19,714주.</t>
        </is>
      </c>
      <c r="G748" s="41" t="inlineStr">
        <is>
          <t>DART 기타공시</t>
        </is>
      </c>
      <c r="H748" s="40" t="inlineStr">
        <is>
          <t>2016-08-23</t>
        </is>
      </c>
      <c r="I748" s="40" t="inlineStr">
        <is>
          <t>20160823000140</t>
        </is>
      </c>
      <c r="J748" s="43" t="inlineStr">
        <is>
          <t>https://dart.fss.or.kr/dsaf001/main.do?rcpNo=20160823000140</t>
        </is>
      </c>
      <c r="K748" s="41" t="inlineStr">
        <is>
          <t>post_events_summary,notes</t>
        </is>
      </c>
    </row>
    <row r="749" ht="45" customHeight="1">
      <c r="A749" s="40" t="inlineStr">
        <is>
          <t>K011</t>
        </is>
      </c>
      <c r="B749" s="41" t="inlineStr">
        <is>
          <t>Valuepotion Co., Ltd.</t>
        </is>
      </c>
      <c r="C749" s="40" t="inlineStr">
        <is>
          <t>인수 후</t>
        </is>
      </c>
      <c r="D749" s="40" t="inlineStr">
        <is>
          <t>2017-04-01</t>
        </is>
      </c>
      <c r="E749" s="41" t="inlineStr">
        <is>
          <t>소유주변경</t>
        </is>
      </c>
      <c r="F749" s="41" t="inlineStr">
        <is>
          <t>카카오 2017 사업보고서: '당사의 종속회사인 주식회사 케이벤처그룹은 2017년 4월 1일 자로 주식회사 카카오인베스트먼트와 주식회사 카카오게임즈홀딩스로 인적분할', 카카오게임즈홀딩스는 '2017년 10월 23일자로 주식회사 카카오에 흡수합병'; 연결대상 변동표 주석 '舊 ㈜케이벤처그룹과는 명칭만 동일할 뿐 별도의 법인'; 2017년말 밸류포션 19,714주 100.0%(포도트리 보유).</t>
        </is>
      </c>
      <c r="G749" s="41" t="inlineStr">
        <is>
          <t>DART 사업보고서</t>
        </is>
      </c>
      <c r="H749" s="40" t="inlineStr">
        <is>
          <t>2018-03-30</t>
        </is>
      </c>
      <c r="I749" s="40" t="inlineStr">
        <is>
          <t>20180330002462</t>
        </is>
      </c>
      <c r="J749" s="43" t="inlineStr">
        <is>
          <t>https://dart.fss.or.kr/dsaf001/main.do?rcpNo=20180330002462</t>
        </is>
      </c>
      <c r="K749" s="41" t="inlineStr">
        <is>
          <t>post_events_summary,notes</t>
        </is>
      </c>
    </row>
    <row r="750" ht="45" customHeight="1">
      <c r="A750" s="40" t="inlineStr">
        <is>
          <t>K011</t>
        </is>
      </c>
      <c r="B750" s="41" t="inlineStr">
        <is>
          <t>Valuepotion Co., Ltd.</t>
        </is>
      </c>
      <c r="C750" s="40" t="inlineStr">
        <is>
          <t>인수 후</t>
        </is>
      </c>
      <c r="D750" s="40" t="inlineStr">
        <is>
          <t>2017-11-20</t>
        </is>
      </c>
      <c r="E750" s="41" t="inlineStr">
        <is>
          <t>추가취득</t>
        </is>
      </c>
      <c r="F750" s="41" t="inlineStr">
        <is>
          <t>최대주주 등의 주식보유 변동(2017.11.20): ㈜포도트리 0→19,714주(100.00%), 4,499,996,496원, 단가 228,264원; 매도 ㈜카카오인베스트먼트 10,323주(52.36%), 김기범 5,979주(30.33%), 기타 9명 3,412주(17.31%).</t>
        </is>
      </c>
      <c r="G750" s="41" t="inlineStr">
        <is>
          <t>DART 기타공시</t>
        </is>
      </c>
      <c r="H750" s="40" t="inlineStr">
        <is>
          <t>2017-11-20</t>
        </is>
      </c>
      <c r="I750" s="40" t="inlineStr">
        <is>
          <t>20171120000269</t>
        </is>
      </c>
      <c r="J750" s="43" t="inlineStr">
        <is>
          <t>https://dart.fss.or.kr/dsaf001/main.do?rcpNo=20171120000269</t>
        </is>
      </c>
      <c r="K750" s="41" t="inlineStr">
        <is>
          <t>post_events_summary,notes</t>
        </is>
      </c>
    </row>
    <row r="751" ht="45" customHeight="1">
      <c r="A751" s="40" t="inlineStr">
        <is>
          <t>K011</t>
        </is>
      </c>
      <c r="B751" s="41" t="inlineStr">
        <is>
          <t>Valuepotion Co., Ltd.</t>
        </is>
      </c>
      <c r="C751" s="40" t="inlineStr">
        <is>
          <t>인수 후</t>
        </is>
      </c>
      <c r="D751" s="40" t="inlineStr">
        <is>
          <t>2018-02-01</t>
        </is>
      </c>
      <c r="E751" s="41" t="inlineStr">
        <is>
          <t>합병</t>
        </is>
      </c>
      <c r="F751" s="41" t="inlineStr">
        <is>
          <t>밸류포션 회사합병 결정(공정거래법): '(주)포도트리가 (주)밸류포션을 흡수합병', 합병목적 '경영 효율성 증대 및 사업간 시너지 효과의 극대화를 통한 기업가치 제고', 합병비율 1:0(100% 자회사), 이사회 2017.12.08, 합병기일 2018.02.01.</t>
        </is>
      </c>
      <c r="G751" s="41" t="inlineStr">
        <is>
          <t>DART 기타공시</t>
        </is>
      </c>
      <c r="H751" s="40" t="inlineStr">
        <is>
          <t>2017-12-13</t>
        </is>
      </c>
      <c r="I751" s="40" t="inlineStr">
        <is>
          <t>20171213000198</t>
        </is>
      </c>
      <c r="J751" s="43" t="inlineStr">
        <is>
          <t>https://dart.fss.or.kr/dsaf001/main.do?rcpNo=20171213000198</t>
        </is>
      </c>
      <c r="K751" s="41" t="inlineStr">
        <is>
          <t>post_events_summary,target_rev_post,target_op_post</t>
        </is>
      </c>
    </row>
    <row r="752" ht="45" customHeight="1">
      <c r="A752" s="40" t="inlineStr">
        <is>
          <t>K011</t>
        </is>
      </c>
      <c r="B752" s="41" t="inlineStr">
        <is>
          <t>Valuepotion Co., Ltd.</t>
        </is>
      </c>
      <c r="C752" s="40" t="inlineStr">
        <is>
          <t>인수 후</t>
        </is>
      </c>
      <c r="D752" s="40" t="inlineStr">
        <is>
          <t>2017-12-31</t>
        </is>
      </c>
      <c r="E752" s="41" t="inlineStr">
        <is>
          <t>실적</t>
        </is>
      </c>
      <c r="F752" s="41" t="inlineStr">
        <is>
          <t>카카오페이지(구 포도트리) 2017 연결감사보고서(정정): 종속기업 요약재무정보 ㈜밸류포션 자산 2,085,394·부채 2,539,912·자본 (454,518)·매출 1,558,624·당기순손익 (963,523)천원; Valueporiont PTE. LTD. 매출 791,054·순손실 (499,964)천원; 주석 29 '동일지배하에 있는 기업간의 사업결합', 이전대가(현금) 4,499,996천원, 식별가능 순자산 (1,887,389)천원, 기타자본항목 6,387,385천원.</t>
        </is>
      </c>
      <c r="G752" s="41" t="inlineStr">
        <is>
          <t>DART 감사보고서</t>
        </is>
      </c>
      <c r="H752" s="40" t="inlineStr">
        <is>
          <t>2019-04-10</t>
        </is>
      </c>
      <c r="I752" s="40" t="inlineStr">
        <is>
          <t>20190410000806</t>
        </is>
      </c>
      <c r="J752" s="43" t="inlineStr">
        <is>
          <t>https://dart.fss.or.kr/dsaf001/main.do?rcpNo=20190410000806</t>
        </is>
      </c>
      <c r="K752" s="41" t="inlineStr">
        <is>
          <t>target_rev_post,target_op_post,perf_basis,impairment,post_events_summary</t>
        </is>
      </c>
    </row>
    <row r="753" ht="45" customHeight="1">
      <c r="A753" s="40" t="inlineStr">
        <is>
          <t>K011</t>
        </is>
      </c>
      <c r="B753" s="41" t="inlineStr">
        <is>
          <t>Valuepotion Co., Ltd.</t>
        </is>
      </c>
      <c r="C753" s="40" t="inlineStr">
        <is>
          <t>인수 후</t>
        </is>
      </c>
      <c r="D753" s="40" t="inlineStr">
        <is>
          <t>2018-12-31</t>
        </is>
      </c>
      <c r="E753" s="41" t="inlineStr">
        <is>
          <t>합병</t>
        </is>
      </c>
      <c r="F753" s="41" t="inlineStr">
        <is>
          <t>카카오페이지 2018 연결감사보고서: 연결 제외 '(주)밸류포션 | 모회사인 ㈜카카오페이지와 합병'; 종속기업 'Kakako Page Pte. Ltd. | 싱가포르 | 824,640 | 985,443 | 100.00 | 모바일 마케팅서비스업'(2017년 Valuepotion Pte.LTD 자본금 824,640천원과 동일); 무형자산손상차손(기타의무형자산) 831,238천원.</t>
        </is>
      </c>
      <c r="G753" s="41" t="inlineStr">
        <is>
          <t>DART 감사보고서</t>
        </is>
      </c>
      <c r="H753" s="40" t="inlineStr">
        <is>
          <t>2019-04-11</t>
        </is>
      </c>
      <c r="I753" s="40" t="inlineStr">
        <is>
          <t>20190411000196</t>
        </is>
      </c>
      <c r="J753" s="43" t="inlineStr">
        <is>
          <t>https://dart.fss.or.kr/dsaf001/main.do?rcpNo=20190411000196</t>
        </is>
      </c>
      <c r="K753" s="41" t="inlineStr">
        <is>
          <t>post_events_summary,impairment</t>
        </is>
      </c>
    </row>
    <row r="754" ht="45" customHeight="1">
      <c r="A754" s="40" t="inlineStr">
        <is>
          <t>K011</t>
        </is>
      </c>
      <c r="B754" s="41" t="inlineStr">
        <is>
          <t>Valuepotion Co., Ltd.</t>
        </is>
      </c>
      <c r="C754" s="40" t="inlineStr">
        <is>
          <t>인수 후</t>
        </is>
      </c>
      <c r="D754" s="40" t="inlineStr">
        <is>
          <t>2021-12-31</t>
        </is>
      </c>
      <c r="E754" s="41" t="inlineStr">
        <is>
          <t>청산</t>
        </is>
      </c>
      <c r="F754" s="41" t="inlineStr">
        <is>
          <t>카카오엔터테인먼트 2021 연결감사보고서: 'Kakako Page Pte. Ltd. | 당기 중 청산으로 인한 연결제외'.</t>
        </is>
      </c>
      <c r="G754" s="41" t="inlineStr">
        <is>
          <t>DART 감사보고서</t>
        </is>
      </c>
      <c r="H754" s="40" t="inlineStr">
        <is>
          <t>2022-03-31</t>
        </is>
      </c>
      <c r="I754" s="40" t="inlineStr">
        <is>
          <t>20220331003217</t>
        </is>
      </c>
      <c r="J754" s="43" t="inlineStr">
        <is>
          <t>https://dart.fss.or.kr/dsaf001/main.do?rcpNo=20220331003217</t>
        </is>
      </c>
      <c r="K754" s="41" t="inlineStr">
        <is>
          <t>post_events_summary</t>
        </is>
      </c>
    </row>
    <row r="755" ht="45" customHeight="1">
      <c r="A755" s="40" t="inlineStr">
        <is>
          <t>K011</t>
        </is>
      </c>
      <c r="B755" s="41" t="inlineStr">
        <is>
          <t>Valuepotion Co., Ltd.</t>
        </is>
      </c>
      <c r="C755" s="40" t="inlineStr">
        <is>
          <t>발표</t>
        </is>
      </c>
      <c r="D755" s="40" t="inlineStr">
        <is>
          <t>2016-06-30</t>
        </is>
      </c>
      <c r="E755" s="41" t="inlineStr">
        <is>
          <t>기타</t>
        </is>
      </c>
      <c r="F755" s="41" t="inlineStr">
        <is>
          <t>카카오 2016 반기보고서 '주식의 총수 등': Ⅳ. 발행주식의 총수 67,510,942주(2016-06-30).</t>
        </is>
      </c>
      <c r="G755" s="41" t="inlineStr">
        <is>
          <t>DART 사업보고서</t>
        </is>
      </c>
      <c r="H755" s="40" t="inlineStr">
        <is>
          <t>2016-08-16</t>
        </is>
      </c>
      <c r="I755" s="40" t="inlineStr">
        <is>
          <t>20160816002028</t>
        </is>
      </c>
      <c r="J755" s="43" t="inlineStr">
        <is>
          <t>https://dart.fss.or.kr/dsaf001/main.do?rcpNo=20160816002028</t>
        </is>
      </c>
      <c r="K755" s="41" t="inlineStr">
        <is>
          <t>acq_mktcap,size_basis</t>
        </is>
      </c>
    </row>
    <row r="756" ht="45" customHeight="1">
      <c r="A756" s="40" t="inlineStr">
        <is>
          <t>K011</t>
        </is>
      </c>
      <c r="B756" s="41" t="inlineStr">
        <is>
          <t>Valuepotion Co., Ltd.</t>
        </is>
      </c>
      <c r="C756" s="40" t="inlineStr">
        <is>
          <t>발표</t>
        </is>
      </c>
      <c r="D756" s="40" t="inlineStr">
        <is>
          <t>2016-08-04</t>
        </is>
      </c>
      <c r="E756" s="41" t="inlineStr">
        <is>
          <t>기타</t>
        </is>
      </c>
      <c r="F756" s="41" t="inlineStr">
        <is>
          <t>Yahoo Finance 차트 API: 035720.KS 2016-08-04 조정종가 18,460원(2021년 5:1 액면분할 반영, 당시 실제 92,300원), 2016-08-05 18,420원; KRW=X 2016-08-01 1,105.45, 2016-08-04 1,109.95.</t>
        </is>
      </c>
      <c r="G756" s="41" t="inlineStr">
        <is>
          <t>기타</t>
        </is>
      </c>
      <c r="H756" s="40" t="inlineStr">
        <is>
          <t>2026-10-26</t>
        </is>
      </c>
      <c r="I756" s="40" t="n"/>
      <c r="J756" s="43" t="inlineStr">
        <is>
          <t>https://query1.finance.yahoo.com/v8/finance/chart/035720.KS?period1=1469977200&amp;period2=1470668400&amp;interval=1d</t>
        </is>
      </c>
      <c r="K756" s="41" t="inlineStr">
        <is>
          <t>acq_mktcap,value_chk_usdmm,size_basis</t>
        </is>
      </c>
    </row>
    <row r="757" ht="45" customHeight="1">
      <c r="A757" s="40" t="inlineStr">
        <is>
          <t>K012</t>
        </is>
      </c>
      <c r="B757" s="41" t="inlineStr">
        <is>
          <t>Story Plant Co.,Ltd.</t>
        </is>
      </c>
      <c r="C757" s="40" t="inlineStr">
        <is>
          <t>발표</t>
        </is>
      </c>
      <c r="D757" s="40" t="inlineStr">
        <is>
          <t>2017-05-12</t>
        </is>
      </c>
      <c r="E757" s="41" t="inlineStr">
        <is>
          <t>완료</t>
        </is>
      </c>
      <c r="F757" s="41" t="inlineStr">
        <is>
          <t>㈜스토리플랜트 최대주주 등의 주식보유 변동(기업집단 '씨제이'): 씨제이이앤엠(주) 보통주 200,000주(100.00%) 처분, ㈜로엔엔터테인먼트('기타(국내)') 200,000주(100.00%) 취득, 변동일 2017.05.12, 금액 100,000천원, 단가 500원.</t>
        </is>
      </c>
      <c r="G757" s="41" t="inlineStr">
        <is>
          <t>DART 기타공시</t>
        </is>
      </c>
      <c r="H757" s="40" t="inlineStr">
        <is>
          <t>2017-05-19</t>
        </is>
      </c>
      <c r="I757" s="40" t="inlineStr">
        <is>
          <t>20170519000079</t>
        </is>
      </c>
      <c r="J757" s="43" t="inlineStr">
        <is>
          <t>https://dart.fss.or.kr/dsaf001/main.do?rcpNo=20170519000079</t>
        </is>
      </c>
      <c r="K757" s="41" t="inlineStr">
        <is>
          <t>value_chk_local,status_chk,acquirer_entity,chk_note</t>
        </is>
      </c>
    </row>
    <row r="758" ht="45" customHeight="1">
      <c r="A758" s="40" t="inlineStr">
        <is>
          <t>K012</t>
        </is>
      </c>
      <c r="B758" s="41" t="inlineStr">
        <is>
          <t>Story Plant Co.,Ltd.</t>
        </is>
      </c>
      <c r="C758" s="40" t="inlineStr">
        <is>
          <t>인수 후</t>
        </is>
      </c>
      <c r="D758" s="40" t="inlineStr">
        <is>
          <t>2017-05-11</t>
        </is>
      </c>
      <c r="E758" s="41" t="inlineStr">
        <is>
          <t>경영진변경</t>
        </is>
      </c>
      <c r="F758" s="41" t="inlineStr">
        <is>
          <t>스토리플랜트 임원의 변동: 대표이사 김양 사임 → 이준호 선임(2017.05.11, 등기 05.12); 기타비상무이사 최진희(스튜디오드래곤 대표)·황인호(로엔 재무관리실장)·홍기성(CJ E&amp;M 경영지원실장)·신소연(로엔 영상사업팀장), 감사 양희섭(CJ E&amp;M)·임장렬(로엔 회계팀장).</t>
        </is>
      </c>
      <c r="G758" s="41" t="inlineStr">
        <is>
          <t>DART 기타공시</t>
        </is>
      </c>
      <c r="H758" s="40" t="inlineStr">
        <is>
          <t>2017-05-19</t>
        </is>
      </c>
      <c r="I758" s="40" t="inlineStr">
        <is>
          <t>20170519000082</t>
        </is>
      </c>
      <c r="J758" s="43" t="inlineStr">
        <is>
          <t>https://dart.fss.or.kr/dsaf001/main.do?rcpNo=20170519000082</t>
        </is>
      </c>
      <c r="K758" s="41" t="inlineStr">
        <is>
          <t>post_events_summary</t>
        </is>
      </c>
    </row>
    <row r="759" ht="45" customHeight="1">
      <c r="A759" s="40" t="inlineStr">
        <is>
          <t>K012</t>
        </is>
      </c>
      <c r="B759" s="41" t="inlineStr">
        <is>
          <t>Story Plant Co.,Ltd.</t>
        </is>
      </c>
      <c r="C759" s="40" t="inlineStr">
        <is>
          <t>발표</t>
        </is>
      </c>
      <c r="D759" s="40" t="inlineStr">
        <is>
          <t>2017-05-11</t>
        </is>
      </c>
      <c r="E759" s="41" t="inlineStr">
        <is>
          <t>발표</t>
        </is>
      </c>
      <c r="F759" s="41" t="inlineStr">
        <is>
          <t>CJ E&amp;M 풍문 해명: 보도 'CJ E&amp;M, 드라마제작 자회사 카카오에 판다'(마켓인사이트·한국경제, 2017-05-10~11)는 스튜디오드래곤과 스토리플랜트를 혼용. '스토리플랜트는 … 신인 작가 발굴 및 드라마 생태계 양성을 위해 2014년 11월 20일, 자본금 10억원으로 설립'; '스튜디오드래곤과 로엔엔터테인먼트 양사는 스토리플랜트에 공동투자 하며, 스튜디오드래곤은 스토리플랜트의 소수지분(minority stake)을 보유'.</t>
        </is>
      </c>
      <c r="G759" s="41" t="inlineStr">
        <is>
          <t>KIND</t>
        </is>
      </c>
      <c r="H759" s="40" t="inlineStr">
        <is>
          <t>2017-05-11</t>
        </is>
      </c>
      <c r="I759" s="40" t="inlineStr">
        <is>
          <t>20170511900119</t>
        </is>
      </c>
      <c r="J759" s="43" t="inlineStr">
        <is>
          <t>https://dart.fss.or.kr/dsaf001/main.do?rcpNo=20170511900119</t>
        </is>
      </c>
      <c r="K759" s="41" t="inlineStr">
        <is>
          <t>first_filing_date,purpose_quote,announce_date_chk,notes</t>
        </is>
      </c>
    </row>
    <row r="760" ht="45" customHeight="1">
      <c r="A760" s="40" t="inlineStr">
        <is>
          <t>K012</t>
        </is>
      </c>
      <c r="B760" s="41" t="inlineStr">
        <is>
          <t>Story Plant Co.,Ltd.</t>
        </is>
      </c>
      <c r="C760" s="40" t="inlineStr">
        <is>
          <t>발표</t>
        </is>
      </c>
      <c r="D760" s="40" t="inlineStr">
        <is>
          <t>2017-05-12</t>
        </is>
      </c>
      <c r="E760" s="41" t="inlineStr">
        <is>
          <t>발표</t>
        </is>
      </c>
      <c r="F760" s="41" t="inlineStr">
        <is>
          <t>아이뉴스24 '네이버-카카오, 한국판 넷플릭스 노리나'(2017-05-12): 카카오 자회사 로엔이 CJ E&amp;M 자회사 스튜디오드래곤과 '공동투자 형태로 드라마 제작사를 설립한다', 'TV와 모바일을 겨냥한 콘텐츠로 연매출 1천억원을 달성한다는 목표도 세웠다'.</t>
        </is>
      </c>
      <c r="G760" s="41" t="inlineStr">
        <is>
          <t>언론 보도</t>
        </is>
      </c>
      <c r="H760" s="40" t="inlineStr">
        <is>
          <t>2017-05-12</t>
        </is>
      </c>
      <c r="I760" s="40" t="n"/>
      <c r="J760" s="43" t="inlineStr">
        <is>
          <t>https://www.inews24.com/view/1022843</t>
        </is>
      </c>
      <c r="K760" s="41" t="inlineStr">
        <is>
          <t>first_filing_date</t>
        </is>
      </c>
    </row>
    <row r="761" ht="45" customHeight="1">
      <c r="A761" s="40" t="inlineStr">
        <is>
          <t>K012</t>
        </is>
      </c>
      <c r="B761" s="41" t="inlineStr">
        <is>
          <t>Story Plant Co.,Ltd.</t>
        </is>
      </c>
      <c r="C761" s="40" t="inlineStr">
        <is>
          <t>인수 후</t>
        </is>
      </c>
      <c r="D761" s="40" t="inlineStr">
        <is>
          <t>2017-06-30</t>
        </is>
      </c>
      <c r="E761" s="41" t="inlineStr">
        <is>
          <t>완료</t>
        </is>
      </c>
      <c r="F761" s="41" t="inlineStr">
        <is>
          <t>로엔 2017 반기보고서 연결주석 29. 사업결합: 스토리플랜트 지분 100% 매입, 이전대가 현금 100,000천원, 식별가능순자산 (1,864,050)천원(현금 212,953, 선급금 1,897,600, 단기차입금 (2,605,000) 등), 영업권 1,964,050천원. 30. 보고기간 후 사건: 2017-07 상호를 메가몬스터(주)로 변경, 지배기업·포도트리·스튜디오드래곤 대상 총 136억원 유상증자로 지배기업 지분율 100%→67.15%.</t>
        </is>
      </c>
      <c r="G761" s="41" t="inlineStr">
        <is>
          <t>DART 사업보고서</t>
        </is>
      </c>
      <c r="H761" s="40" t="inlineStr">
        <is>
          <t>2017-08-14</t>
        </is>
      </c>
      <c r="I761" s="40" t="inlineStr">
        <is>
          <t>20170814002116</t>
        </is>
      </c>
      <c r="J761" s="43" t="inlineStr">
        <is>
          <t>https://dart.fss.or.kr/dsaf001/main.do?rcpNo=20170814002116</t>
        </is>
      </c>
      <c r="K761" s="41" t="inlineStr">
        <is>
          <t>purpose_quote,impairment,post_events_summary,notes</t>
        </is>
      </c>
    </row>
    <row r="762" ht="45" customHeight="1">
      <c r="A762" s="40" t="inlineStr">
        <is>
          <t>K012</t>
        </is>
      </c>
      <c r="B762" s="41" t="inlineStr">
        <is>
          <t>Story Plant Co.,Ltd.</t>
        </is>
      </c>
      <c r="C762" s="40" t="inlineStr">
        <is>
          <t>인수 후</t>
        </is>
      </c>
      <c r="D762" s="40" t="inlineStr">
        <is>
          <t>2017-12-31</t>
        </is>
      </c>
      <c r="E762" s="41" t="inlineStr">
        <is>
          <t>추가취득</t>
        </is>
      </c>
      <c r="F762" s="41" t="inlineStr">
        <is>
          <t>카카오엠(옛 로엔) 2017 사업보고서: 연혁 '2017년 05월 (주)로엔엔터테인먼트가 씨제이이앤엠(주)으로부터 지분 100% 인수', '2017년 06월 씨제이 계열 제외 … 주당액면가액 인하(5,000에서 500)를 통한 무상감자 … 카카오 계열 편입', '2017년 07월 … 자본금 13,700백만원으로 증자'; 타법인출자 메가몬스터 최초취득일 2017-05-11, 기말 18,400,000주·67.2%·장부가 9,200백만원; 종속기업 요약재무 메가몬스터 자산 11,041,559·부채 53,091·매출 6,730·당기순손실 (547,081)천원; 요약연결재무정보 2016말 총자산 453,850,491천원·자본 302,391,926천원; 2016 매출 450,646백만원 중 음원 콘텐츠매출 367,950백만원.</t>
        </is>
      </c>
      <c r="G762" s="41" t="inlineStr">
        <is>
          <t>DART 사업보고서</t>
        </is>
      </c>
      <c r="H762" s="40" t="inlineStr">
        <is>
          <t>2018-03-30</t>
        </is>
      </c>
      <c r="I762" s="40" t="inlineStr">
        <is>
          <t>20180330003970</t>
        </is>
      </c>
      <c r="J762" s="43" t="inlineStr">
        <is>
          <t>https://dart.fss.or.kr/dsaf001/main.do?rcpNo=20180330003970</t>
        </is>
      </c>
      <c r="K762" s="41" t="inlineStr">
        <is>
          <t>post_events_summary,target_rev_post,target_op_post,value_chk_local,acq_total_assets,acquirer_core</t>
        </is>
      </c>
    </row>
    <row r="763" ht="45" customHeight="1">
      <c r="A763" s="40" t="inlineStr">
        <is>
          <t>K012</t>
        </is>
      </c>
      <c r="B763" s="41" t="inlineStr">
        <is>
          <t>Story Plant Co.,Ltd.</t>
        </is>
      </c>
      <c r="C763" s="40" t="inlineStr">
        <is>
          <t>인수 전</t>
        </is>
      </c>
      <c r="D763" s="40" t="inlineStr">
        <is>
          <t>2016-12-31</t>
        </is>
      </c>
      <c r="E763" s="41" t="inlineStr">
        <is>
          <t>실적</t>
        </is>
      </c>
      <c r="F763" s="41" t="inlineStr">
        <is>
          <t>CJ E&amp;M 2016 사업보고서 연결주석 종속기업 요약재무(천원): (주)스토리플랜트 2016 자산 2,569,427·부채 3,583,629·매출 12,595,266·당기순손실 (1,296,984); 2015 자산 2,872,606·부채 2,577,423·매출 5,149,104·당기순손실 (627,432). 타법인출자: 최초취득 2014-11-20, 1,000백만원, 200,000주 100%.</t>
        </is>
      </c>
      <c r="G763" s="41" t="inlineStr">
        <is>
          <t>DART 사업보고서</t>
        </is>
      </c>
      <c r="H763" s="40" t="inlineStr">
        <is>
          <t>2017-03-31</t>
        </is>
      </c>
      <c r="I763" s="40" t="inlineStr">
        <is>
          <t>20170331004920</t>
        </is>
      </c>
      <c r="J763" s="43" t="inlineStr">
        <is>
          <t>https://dart.fss.or.kr/dsaf001/main.do?rcpNo=20170331004920</t>
        </is>
      </c>
      <c r="K763" s="41" t="inlineStr">
        <is>
          <t>pre_events_summary,target_rev_pre,target_op_pre,perf_basis</t>
        </is>
      </c>
    </row>
    <row r="764" ht="45" customHeight="1">
      <c r="A764" s="40" t="inlineStr">
        <is>
          <t>K012</t>
        </is>
      </c>
      <c r="B764" s="41" t="inlineStr">
        <is>
          <t>Story Plant Co.,Ltd.</t>
        </is>
      </c>
      <c r="C764" s="40" t="inlineStr">
        <is>
          <t>인수 전</t>
        </is>
      </c>
      <c r="D764" s="40" t="inlineStr">
        <is>
          <t>2014-11-20</t>
        </is>
      </c>
      <c r="E764" s="41" t="inlineStr">
        <is>
          <t>설립</t>
        </is>
      </c>
      <c r="F764" s="41" t="inlineStr">
        <is>
          <t>CJ E&amp;M 2016 사업보고서 I. 회사의 개요 종속회사 표: (주)스토리플랜트 설립일 2014.11, 주소 경기도 고양시 일산동구, 주요사업 콘텐츠 제작업, 최근사업연도말 자산 2,569백만원.</t>
        </is>
      </c>
      <c r="G764" s="41" t="inlineStr">
        <is>
          <t>DART 사업보고서</t>
        </is>
      </c>
      <c r="H764" s="40" t="inlineStr">
        <is>
          <t>2017-03-31</t>
        </is>
      </c>
      <c r="I764" s="40" t="inlineStr">
        <is>
          <t>20170331004920</t>
        </is>
      </c>
      <c r="J764" s="43" t="inlineStr">
        <is>
          <t>https://dart.fss.or.kr/dsaf001/main.do?rcpNo=20170331004920</t>
        </is>
      </c>
      <c r="K764" s="41" t="inlineStr">
        <is>
          <t>pre_events_summary</t>
        </is>
      </c>
    </row>
    <row r="765" ht="45" customHeight="1">
      <c r="A765" s="40" t="inlineStr">
        <is>
          <t>K012</t>
        </is>
      </c>
      <c r="B765" s="41" t="inlineStr">
        <is>
          <t>Story Plant Co.,Ltd.</t>
        </is>
      </c>
      <c r="C765" s="40" t="inlineStr">
        <is>
          <t>인수 전</t>
        </is>
      </c>
      <c r="D765" s="40" t="inlineStr">
        <is>
          <t>2016-12-31</t>
        </is>
      </c>
      <c r="E765" s="41" t="inlineStr">
        <is>
          <t>실적</t>
        </is>
      </c>
      <c r="F765" s="41" t="inlineStr">
        <is>
          <t>카카오 2017 사업보고서 요약연결재무정보: 제22기(2016-12-31) 자산총계 5,484,117,180,416원.</t>
        </is>
      </c>
      <c r="G765" s="41" t="inlineStr">
        <is>
          <t>DART 사업보고서</t>
        </is>
      </c>
      <c r="H765" s="40" t="inlineStr">
        <is>
          <t>2018-03-30</t>
        </is>
      </c>
      <c r="I765" s="40" t="inlineStr">
        <is>
          <t>20180330002462</t>
        </is>
      </c>
      <c r="J765" s="43" t="inlineStr">
        <is>
          <t>https://dart.fss.or.kr/dsaf001/main.do?rcpNo=20180330002462</t>
        </is>
      </c>
      <c r="K765" s="41" t="inlineStr">
        <is>
          <t>apex_total_assets,size_basis</t>
        </is>
      </c>
    </row>
    <row r="766" ht="45" customHeight="1">
      <c r="A766" s="40" t="inlineStr">
        <is>
          <t>K012</t>
        </is>
      </c>
      <c r="B766" s="41" t="inlineStr">
        <is>
          <t>Story Plant Co.,Ltd.</t>
        </is>
      </c>
      <c r="C766" s="40" t="inlineStr">
        <is>
          <t>발표</t>
        </is>
      </c>
      <c r="D766" s="40" t="inlineStr">
        <is>
          <t>2017-03-31</t>
        </is>
      </c>
      <c r="E766" s="41" t="inlineStr">
        <is>
          <t>기타</t>
        </is>
      </c>
      <c r="F766" s="41" t="inlineStr">
        <is>
          <t>로엔 2017 1분기보고서 '주식의 총수 등': 발행주식의 총수 25,291,705주, 자기주식 없음. 로엔 종가(네이버 금융 차트 016170): 2017-05-10 89,600원, 05-11 89,000원, 05-12 88,600원.</t>
        </is>
      </c>
      <c r="G766" s="41" t="inlineStr">
        <is>
          <t>DART 사업보고서</t>
        </is>
      </c>
      <c r="H766" s="40" t="inlineStr">
        <is>
          <t>2017-05-15</t>
        </is>
      </c>
      <c r="I766" s="40" t="inlineStr">
        <is>
          <t>20170515004000</t>
        </is>
      </c>
      <c r="J766" s="43" t="inlineStr">
        <is>
          <t>https://dart.fss.or.kr/dsaf001/main.do?rcpNo=20170515004000</t>
        </is>
      </c>
      <c r="K766" s="41" t="inlineStr">
        <is>
          <t>acq_mktcap,size_basis</t>
        </is>
      </c>
    </row>
    <row r="767" ht="45" customHeight="1">
      <c r="A767" s="40" t="inlineStr">
        <is>
          <t>K012</t>
        </is>
      </c>
      <c r="B767" s="41" t="inlineStr">
        <is>
          <t>Story Plant Co.,Ltd.</t>
        </is>
      </c>
      <c r="C767" s="40" t="inlineStr">
        <is>
          <t>발표</t>
        </is>
      </c>
      <c r="D767" s="40" t="inlineStr">
        <is>
          <t>2017-05-10</t>
        </is>
      </c>
      <c r="E767" s="41" t="inlineStr">
        <is>
          <t>기타</t>
        </is>
      </c>
      <c r="F767" s="41" t="inlineStr">
        <is>
          <t>네이버 금융 일별 차트 데이터(종목 016170, KK-A 묶음에서 받아 둔 파일 재사용): 20170510 종가 89,600원, 20170511 89,000원, 20170512 88,600원.</t>
        </is>
      </c>
      <c r="G767" s="41" t="inlineStr">
        <is>
          <t>기타</t>
        </is>
      </c>
      <c r="H767" s="40" t="inlineStr">
        <is>
          <t>2017-05-10</t>
        </is>
      </c>
      <c r="I767" s="40" t="n"/>
      <c r="J767" s="43" t="inlineStr">
        <is>
          <t>https://fchart.stock.naver.com/sise.nhn?symbol=016170&amp;timeframe=day&amp;count=5000&amp;requestType=0</t>
        </is>
      </c>
      <c r="K767" s="41" t="inlineStr">
        <is>
          <t>acq_mktcap,event_ticker_basis</t>
        </is>
      </c>
    </row>
    <row r="768" ht="45" customHeight="1">
      <c r="A768" s="40" t="inlineStr">
        <is>
          <t>K012</t>
        </is>
      </c>
      <c r="B768" s="41" t="inlineStr">
        <is>
          <t>Story Plant Co.,Ltd.</t>
        </is>
      </c>
      <c r="C768" s="40" t="inlineStr">
        <is>
          <t>인수 후</t>
        </is>
      </c>
      <c r="D768" s="40" t="inlineStr">
        <is>
          <t>2018-09-03</t>
        </is>
      </c>
      <c r="E768" s="41" t="inlineStr">
        <is>
          <t>합병</t>
        </is>
      </c>
      <c r="F768" s="41" t="inlineStr">
        <is>
          <t>메가몬스터 최대주주 등의 주식보유 변동: (주)카카오엠 18,400,000주(67.15%) → (주)카카오, 변동일 2018.09.03; '(주)카카오가 당사의 최대주주인 (주)카카오엠을 흡수합병함에 따른 변동'. 카카오페이지 6,000,000주(21.90%), 기타 3,000,000주(10.95%).</t>
        </is>
      </c>
      <c r="G768" s="41" t="inlineStr">
        <is>
          <t>DART 기타공시</t>
        </is>
      </c>
      <c r="H768" s="40" t="inlineStr">
        <is>
          <t>2018-09-07</t>
        </is>
      </c>
      <c r="I768" s="40" t="inlineStr">
        <is>
          <t>20180907000114</t>
        </is>
      </c>
      <c r="J768" s="43" t="inlineStr">
        <is>
          <t>https://dart.fss.or.kr/dsaf001/main.do?rcpNo=20180907000114</t>
        </is>
      </c>
      <c r="K768" s="41" t="inlineStr">
        <is>
          <t>post_events_summary</t>
        </is>
      </c>
    </row>
    <row r="769" ht="45" customHeight="1">
      <c r="A769" s="40" t="inlineStr">
        <is>
          <t>K012</t>
        </is>
      </c>
      <c r="B769" s="41" t="inlineStr">
        <is>
          <t>Story Plant Co.,Ltd.</t>
        </is>
      </c>
      <c r="C769" s="40" t="inlineStr">
        <is>
          <t>인수 후</t>
        </is>
      </c>
      <c r="D769" s="40" t="inlineStr">
        <is>
          <t>2018-11-01</t>
        </is>
      </c>
      <c r="E769" s="41" t="inlineStr">
        <is>
          <t>기타</t>
        </is>
      </c>
      <c r="F769" s="41" t="inlineStr">
        <is>
          <t>메가몬스터 최대주주 등의 주식보유 변동: (주)카카오 18,400,000주(67.15%) → (주)카카오엠, 변동일 2018.11.01; '(주)카카오가 당사 주식을 (주)카카오엠에 현물출자함에 따른 변동'.</t>
        </is>
      </c>
      <c r="G769" s="41" t="inlineStr">
        <is>
          <t>DART 기타공시</t>
        </is>
      </c>
      <c r="H769" s="40" t="inlineStr">
        <is>
          <t>2018-11-06</t>
        </is>
      </c>
      <c r="I769" s="40" t="inlineStr">
        <is>
          <t>20181106000224</t>
        </is>
      </c>
      <c r="J769" s="43" t="inlineStr">
        <is>
          <t>https://dart.fss.or.kr/dsaf001/main.do?rcpNo=20181106000224</t>
        </is>
      </c>
      <c r="K769" s="41" t="inlineStr">
        <is>
          <t>post_events_summary</t>
        </is>
      </c>
    </row>
    <row r="770" ht="45" customHeight="1">
      <c r="A770" s="40" t="inlineStr">
        <is>
          <t>K012</t>
        </is>
      </c>
      <c r="B770" s="41" t="inlineStr">
        <is>
          <t>Story Plant Co.,Ltd.</t>
        </is>
      </c>
      <c r="C770" s="40" t="inlineStr">
        <is>
          <t>인수 후</t>
        </is>
      </c>
      <c r="D770" s="40" t="inlineStr">
        <is>
          <t>2019-12-31</t>
        </is>
      </c>
      <c r="E770" s="41" t="inlineStr">
        <is>
          <t>손상차손</t>
        </is>
      </c>
      <c r="F770" s="41" t="inlineStr">
        <is>
          <t>신설 ㈜카카오엠 2019 연결감사보고서 주석 영업권의 손상 평가: (주)메가몬스터 영업권 당기말 - / 전기말 1,964,050천원(세전할인율 17.90%); '손상평가 수행결과 (주)메가몬스터와 (주)비에이치엔터테인먼트 관련 영업권의 장부금액이 회수가능액을 4,912,426천원 초과하여 … 손상 반영'. 종속기업 요약재무 메가몬스터 2019 매출 10,244,682천원·당기순손실 (1,179,983)천원.</t>
        </is>
      </c>
      <c r="G770" s="41" t="inlineStr">
        <is>
          <t>DART 감사보고서</t>
        </is>
      </c>
      <c r="H770" s="40" t="inlineStr">
        <is>
          <t>2020-03-20</t>
        </is>
      </c>
      <c r="I770" s="40" t="inlineStr">
        <is>
          <t>20200320001206</t>
        </is>
      </c>
      <c r="J770" s="43" t="inlineStr">
        <is>
          <t>https://dart.fss.or.kr/dsaf001/main.do?rcpNo=20200320001206</t>
        </is>
      </c>
      <c r="K770" s="41" t="inlineStr">
        <is>
          <t>impairment,post_events_summary</t>
        </is>
      </c>
    </row>
    <row r="771" ht="45" customHeight="1">
      <c r="A771" s="40" t="inlineStr">
        <is>
          <t>K012</t>
        </is>
      </c>
      <c r="B771" s="41" t="inlineStr">
        <is>
          <t>Story Plant Co.,Ltd.</t>
        </is>
      </c>
      <c r="C771" s="40" t="inlineStr">
        <is>
          <t>인수 후</t>
        </is>
      </c>
      <c r="D771" s="40" t="inlineStr">
        <is>
          <t>2019-12-31</t>
        </is>
      </c>
      <c r="E771" s="41" t="inlineStr">
        <is>
          <t>실적</t>
        </is>
      </c>
      <c r="F771" s="41" t="inlineStr">
        <is>
          <t>메가몬스터 2019 감사보고서: 영업수익 2019 10,244,682,414원 / 2018 5,564,118,656원, 영업손실 (1,056,411,324) / (1,258,260,894)원, 자산총계 8,794,727,790 / 23,187,229,479원, 자본금 13,700,000,000원; 주주 (주)카카오엠 18,400,000주 67.15%, (주)카카오페이지 6,000,000주 21.90%, 스튜디오드래곤 3,000,000주 10.95%. '2014년 11월에 방송프로그램 및 영화 제작업 등을 주요 사업목적으로 설립'.</t>
        </is>
      </c>
      <c r="G771" s="41" t="inlineStr">
        <is>
          <t>DART 감사보고서</t>
        </is>
      </c>
      <c r="H771" s="40" t="inlineStr">
        <is>
          <t>2020-03-23</t>
        </is>
      </c>
      <c r="I771" s="40" t="inlineStr">
        <is>
          <t>20200323000516</t>
        </is>
      </c>
      <c r="J771" s="43" t="inlineStr">
        <is>
          <t>https://dart.fss.or.kr/dsaf001/main.do?rcpNo=20200323000516</t>
        </is>
      </c>
      <c r="K771" s="41" t="inlineStr">
        <is>
          <t>target_rev_post,target_op_post,post_events_summary</t>
        </is>
      </c>
    </row>
    <row r="772" ht="45" customHeight="1">
      <c r="A772" s="40" t="inlineStr">
        <is>
          <t>K012</t>
        </is>
      </c>
      <c r="B772" s="41" t="inlineStr">
        <is>
          <t>Story Plant Co.,Ltd.</t>
        </is>
      </c>
      <c r="C772" s="40" t="inlineStr">
        <is>
          <t>인수 후</t>
        </is>
      </c>
      <c r="D772" s="40" t="inlineStr">
        <is>
          <t>2020-02-14</t>
        </is>
      </c>
      <c r="E772" s="41" t="inlineStr">
        <is>
          <t>기타</t>
        </is>
      </c>
      <c r="F772" s="41" t="inlineStr">
        <is>
          <t>메가몬스터 감자 결정: 보통주 27,126,000주 감자(감자비율 99.00%, 주식병합), 자본금 13,700,000,000원 → 137,000,000원, 발행주식 27,400,000주 → 274,000주, 감자기준일 2020-03-20, 사유 '회사 경영상 필요', 이사회 2020-02-14.</t>
        </is>
      </c>
      <c r="G772" s="41" t="inlineStr">
        <is>
          <t>DART 기타공시</t>
        </is>
      </c>
      <c r="H772" s="40" t="inlineStr">
        <is>
          <t>2020-02-17</t>
        </is>
      </c>
      <c r="I772" s="40" t="inlineStr">
        <is>
          <t>20200217000903</t>
        </is>
      </c>
      <c r="J772" s="43" t="inlineStr">
        <is>
          <t>https://dart.fss.or.kr/dsaf001/main.do?rcpNo=20200217000903</t>
        </is>
      </c>
      <c r="K772" s="41" t="inlineStr">
        <is>
          <t>post_events_summary</t>
        </is>
      </c>
    </row>
    <row r="773" ht="45" customHeight="1">
      <c r="A773" s="40" t="inlineStr">
        <is>
          <t>K012</t>
        </is>
      </c>
      <c r="B773" s="41" t="inlineStr">
        <is>
          <t>Story Plant Co.,Ltd.</t>
        </is>
      </c>
      <c r="C773" s="40" t="inlineStr">
        <is>
          <t>인수 후</t>
        </is>
      </c>
      <c r="D773" s="40" t="inlineStr">
        <is>
          <t>2020-03-26</t>
        </is>
      </c>
      <c r="E773" s="41" t="inlineStr">
        <is>
          <t>추가취득</t>
        </is>
      </c>
      <c r="F773" s="41" t="inlineStr">
        <is>
          <t>메가몬스터 유상증자 결정(주주배정 354,009주, 발행가 25,239원, 운영자금 8,934,833,151원; 실권 116,280주 미재배정으로 실제 237,729주) 및 최대주주 등의 주식보유 변동: (주)카카오엠 184,000주→421,729주(82.41%), 취득 6,000,042,231원; 카카오페이지 60,000주 11.73%; 기타 30,000주 5.86%.</t>
        </is>
      </c>
      <c r="G773" s="41" t="inlineStr">
        <is>
          <t>DART 기타공시</t>
        </is>
      </c>
      <c r="H773" s="40" t="inlineStr">
        <is>
          <t>2020-03-31</t>
        </is>
      </c>
      <c r="I773" s="40" t="inlineStr">
        <is>
          <t>20200331002251</t>
        </is>
      </c>
      <c r="J773" s="43" t="inlineStr">
        <is>
          <t>https://dart.fss.or.kr/dsaf001/main.do?rcpNo=20200331002251</t>
        </is>
      </c>
      <c r="K773" s="41" t="inlineStr">
        <is>
          <t>post_events_summary</t>
        </is>
      </c>
    </row>
    <row r="774" ht="45" customHeight="1">
      <c r="A774" s="40" t="inlineStr">
        <is>
          <t>K012</t>
        </is>
      </c>
      <c r="B774" s="41" t="inlineStr">
        <is>
          <t>Story Plant Co.,Ltd.</t>
        </is>
      </c>
      <c r="C774" s="40" t="inlineStr">
        <is>
          <t>인수 후</t>
        </is>
      </c>
      <c r="D774" s="40" t="inlineStr">
        <is>
          <t>2021-03-02</t>
        </is>
      </c>
      <c r="E774" s="41" t="inlineStr">
        <is>
          <t>합병</t>
        </is>
      </c>
      <c r="F774" s="41" t="inlineStr">
        <is>
          <t>메가몬스터 최대주주 등의 주식보유 변동: (주)카카오엠 421,729주 → (주)카카오엔터테인먼트, 변동일 2021.03.02 — '(주)카카오페이지가 당사의 최대주주인 (주)카카오엠을 흡수합병', '(주)카카오페이지는 (주)카카오엔터테인먼트로 사명을 변경'; 카카오엔터 합계 481,729주 94.14%.</t>
        </is>
      </c>
      <c r="G774" s="41" t="inlineStr">
        <is>
          <t>DART 기타공시</t>
        </is>
      </c>
      <c r="H774" s="40" t="inlineStr">
        <is>
          <t>2021-03-05</t>
        </is>
      </c>
      <c r="I774" s="40" t="inlineStr">
        <is>
          <t>20210305000573</t>
        </is>
      </c>
      <c r="J774" s="43" t="inlineStr">
        <is>
          <t>https://dart.fss.or.kr/dsaf001/main.do?rcpNo=20210305000573</t>
        </is>
      </c>
      <c r="K774" s="41" t="inlineStr">
        <is>
          <t>post_events_summary</t>
        </is>
      </c>
    </row>
    <row r="775" ht="45" customHeight="1">
      <c r="A775" s="40" t="inlineStr">
        <is>
          <t>K012</t>
        </is>
      </c>
      <c r="B775" s="41" t="inlineStr">
        <is>
          <t>Story Plant Co.,Ltd.</t>
        </is>
      </c>
      <c r="C775" s="40" t="inlineStr">
        <is>
          <t>인수 후</t>
        </is>
      </c>
      <c r="D775" s="40" t="inlineStr">
        <is>
          <t>2021-12-31</t>
        </is>
      </c>
      <c r="E775" s="41" t="inlineStr">
        <is>
          <t>실적</t>
        </is>
      </c>
      <c r="F775" s="41" t="inlineStr">
        <is>
          <t>메가몬스터 2021 감사보고서: 영업수익 2021 1,998,483,635원 / 2020 14,575,897,153원, 영업손실 (1,232,462,493) / (2,657,196,773)원, 당기순손실 (1,156,757,958) / (2,637,190,219)원.</t>
        </is>
      </c>
      <c r="G775" s="41" t="inlineStr">
        <is>
          <t>DART 감사보고서</t>
        </is>
      </c>
      <c r="H775" s="40" t="inlineStr">
        <is>
          <t>2022-03-31</t>
        </is>
      </c>
      <c r="I775" s="40" t="inlineStr">
        <is>
          <t>20220331002057</t>
        </is>
      </c>
      <c r="J775" s="43" t="inlineStr">
        <is>
          <t>https://dart.fss.or.kr/dsaf001/main.do?rcpNo=20220331002057</t>
        </is>
      </c>
      <c r="K775" s="41" t="inlineStr">
        <is>
          <t>target_rev_post,target_op_post</t>
        </is>
      </c>
    </row>
    <row r="776" ht="45" customHeight="1">
      <c r="A776" s="40" t="inlineStr">
        <is>
          <t>K012</t>
        </is>
      </c>
      <c r="B776" s="41" t="inlineStr">
        <is>
          <t>Story Plant Co.,Ltd.</t>
        </is>
      </c>
      <c r="C776" s="40" t="inlineStr">
        <is>
          <t>인수 후</t>
        </is>
      </c>
      <c r="D776" s="40" t="inlineStr">
        <is>
          <t>2023-12-31</t>
        </is>
      </c>
      <c r="E776" s="41" t="inlineStr">
        <is>
          <t>실적</t>
        </is>
      </c>
      <c r="F776" s="41" t="inlineStr">
        <is>
          <t>메가몬스터 2023 감사보고서: 영업수익 2023 15,330,167,802원 / 2022 19,842,814,709원, 영업이익 327,945,262 / 355,283,069원, 당기순이익 184,826,977 / 853,003,528원.</t>
        </is>
      </c>
      <c r="G776" s="41" t="inlineStr">
        <is>
          <t>DART 감사보고서</t>
        </is>
      </c>
      <c r="H776" s="40" t="inlineStr">
        <is>
          <t>2024-03-25</t>
        </is>
      </c>
      <c r="I776" s="40" t="inlineStr">
        <is>
          <t>20240325000567</t>
        </is>
      </c>
      <c r="J776" s="43" t="inlineStr">
        <is>
          <t>https://dart.fss.or.kr/dsaf001/main.do?rcpNo=20240325000567</t>
        </is>
      </c>
      <c r="K776" s="41" t="inlineStr">
        <is>
          <t>target_rev_post,target_op_post,post_events_summary</t>
        </is>
      </c>
    </row>
    <row r="777" ht="45" customHeight="1">
      <c r="A777" s="40" t="inlineStr">
        <is>
          <t>K012</t>
        </is>
      </c>
      <c r="B777" s="41" t="inlineStr">
        <is>
          <t>Story Plant Co.,Ltd.</t>
        </is>
      </c>
      <c r="C777" s="40" t="inlineStr">
        <is>
          <t>인수 후</t>
        </is>
      </c>
      <c r="D777" s="40" t="inlineStr">
        <is>
          <t>2024-12-31</t>
        </is>
      </c>
      <c r="E777" s="41" t="inlineStr">
        <is>
          <t>실적</t>
        </is>
      </c>
      <c r="F777" s="41" t="inlineStr">
        <is>
          <t>메가몬스터 2024 감사보고서: 영업수익 57,061,021원, 영업손실 (1,507,927,662)원, 당기순손실 (1,209,602,542)원, 자산총계 15,240,243,510원; 주주 (주)카카오엔터테인먼트 481,729주 94.14%, 스튜디오드래곤 30,000주 5.86%; '영업수익은 영화, 드라마 등 콘텐츠의 제작 및 … 라이선스의 제공 등으로 구성'.</t>
        </is>
      </c>
      <c r="G777" s="41" t="inlineStr">
        <is>
          <t>DART 감사보고서</t>
        </is>
      </c>
      <c r="H777" s="40" t="inlineStr">
        <is>
          <t>2025-03-26</t>
        </is>
      </c>
      <c r="I777" s="40" t="inlineStr">
        <is>
          <t>20250326000807</t>
        </is>
      </c>
      <c r="J777" s="43" t="inlineStr">
        <is>
          <t>https://dart.fss.or.kr/dsaf001/main.do?rcpNo=20250326000807</t>
        </is>
      </c>
      <c r="K777" s="41" t="inlineStr">
        <is>
          <t>target_rev_post,target_op_post,post_events_summary</t>
        </is>
      </c>
    </row>
    <row r="778" ht="45" customHeight="1">
      <c r="A778" s="40" t="inlineStr">
        <is>
          <t>K012</t>
        </is>
      </c>
      <c r="B778" s="41" t="inlineStr">
        <is>
          <t>Story Plant Co.,Ltd.</t>
        </is>
      </c>
      <c r="C778" s="40" t="inlineStr">
        <is>
          <t>인수 후</t>
        </is>
      </c>
      <c r="D778" s="40" t="inlineStr">
        <is>
          <t>2018-07-28</t>
        </is>
      </c>
      <c r="E778" s="41" t="inlineStr">
        <is>
          <t>기타</t>
        </is>
      </c>
      <c r="F778" s="41" t="inlineStr">
        <is>
          <t>경향신문 '드라마에 욕심내는 카카오, ‘스튜디오 카카오’ 나올까'(2018-07-28): '카카오엠은 로엔 시절이던 지난해 5월 CJ E&amp;M의 드라마 제작 자회사인 스토리플랜트를 인수한 뒤 메가몬스터로 사명을 변경했다', '메가몬스터는 올 하반기에 지상파 방송을 통해 첫 자체 제작 드라마를 방영할 예정이다'.</t>
        </is>
      </c>
      <c r="G778" s="41" t="inlineStr">
        <is>
          <t>언론 보도</t>
        </is>
      </c>
      <c r="H778" s="40" t="inlineStr">
        <is>
          <t>2018-07-28</t>
        </is>
      </c>
      <c r="I778" s="40" t="n"/>
      <c r="J778" s="43" t="inlineStr">
        <is>
          <t>https://www.khan.co.kr/article/201807281310011/amp</t>
        </is>
      </c>
      <c r="K778" s="41" t="inlineStr">
        <is>
          <t>post_events_summary,earnings_call_note</t>
        </is>
      </c>
    </row>
    <row r="779" ht="45" customHeight="1">
      <c r="A779" s="40" t="inlineStr">
        <is>
          <t>K012</t>
        </is>
      </c>
      <c r="B779" s="41" t="inlineStr">
        <is>
          <t>Story Plant Co.,Ltd.</t>
        </is>
      </c>
      <c r="C779" s="40" t="inlineStr">
        <is>
          <t>인수 후</t>
        </is>
      </c>
      <c r="D779" s="40" t="inlineStr">
        <is>
          <t>2018-07-30</t>
        </is>
      </c>
      <c r="E779" s="41" t="inlineStr">
        <is>
          <t>기타</t>
        </is>
      </c>
      <c r="F779" s="41" t="inlineStr">
        <is>
          <t>주간경향 '‘드라마 시장’ 눈독 들이는 카카오'(2018-07-30): 같은 내용 — 로엔 시절 2017-05 스토리플랜트 인수 후 메가몬스터로 사명 변경(교차 확인).</t>
        </is>
      </c>
      <c r="G779" s="41" t="inlineStr">
        <is>
          <t>언론 보도</t>
        </is>
      </c>
      <c r="H779" s="40" t="inlineStr">
        <is>
          <t>2018-07-30</t>
        </is>
      </c>
      <c r="I779" s="40" t="n"/>
      <c r="J779" s="43" t="inlineStr">
        <is>
          <t>https://weekly.khan.co.kr/article/201807301502421</t>
        </is>
      </c>
      <c r="K779" s="41" t="inlineStr">
        <is>
          <t>post_events_summary</t>
        </is>
      </c>
    </row>
    <row r="780" ht="45" customHeight="1">
      <c r="A780" s="40" t="inlineStr">
        <is>
          <t>K012</t>
        </is>
      </c>
      <c r="B780" s="41" t="inlineStr">
        <is>
          <t>Story Plant Co.,Ltd.</t>
        </is>
      </c>
      <c r="C780" s="40" t="inlineStr">
        <is>
          <t>인수 후</t>
        </is>
      </c>
      <c r="D780" s="40" t="inlineStr">
        <is>
          <t>2017-12-20</t>
        </is>
      </c>
      <c r="E780" s="41" t="inlineStr">
        <is>
          <t>사명변경</t>
        </is>
      </c>
      <c r="F780" s="41" t="inlineStr">
        <is>
          <t>로엔 수시공시의무관련사항(공정공시): 사명 변경 예정 — 주식회사 로엔엔터테인먼트(LOEN ENTERTAINMENT, INC.) → 주식회사 카카오엠(Kakao M Corp.), 이사회 2017-12-20, 2018-03 정기주총 결의로 확정 예정(2018-03-23 변경 — 2017 사업보고서 상호의 변경 표).</t>
        </is>
      </c>
      <c r="G780" s="41" t="inlineStr">
        <is>
          <t>KIND</t>
        </is>
      </c>
      <c r="H780" s="40" t="inlineStr">
        <is>
          <t>2017-12-20</t>
        </is>
      </c>
      <c r="I780" s="40" t="inlineStr">
        <is>
          <t>20171220900728</t>
        </is>
      </c>
      <c r="J780" s="43" t="inlineStr">
        <is>
          <t>https://dart.fss.or.kr/dsaf001/main.do?rcpNo=20171220900728</t>
        </is>
      </c>
      <c r="K780" s="41" t="inlineStr">
        <is>
          <t>chk_note,acquirer_entity</t>
        </is>
      </c>
    </row>
    <row r="781" ht="45" customHeight="1">
      <c r="A781" s="40" t="inlineStr">
        <is>
          <t>K012</t>
        </is>
      </c>
      <c r="B781" s="41" t="inlineStr">
        <is>
          <t>Story Plant Co.,Ltd.</t>
        </is>
      </c>
      <c r="C781" s="40" t="inlineStr">
        <is>
          <t>인수 후</t>
        </is>
      </c>
      <c r="D781" s="40" t="inlineStr">
        <is>
          <t>2019-12-31</t>
        </is>
      </c>
      <c r="E781" s="41" t="inlineStr">
        <is>
          <t>손상차손</t>
        </is>
      </c>
      <c r="F781" s="41" t="inlineStr">
        <is>
          <t>카카오 2019 사업보고서 연결주석 영업권 CGU 변동표: 엔터테인먼트 서비스 기초 292,722,497천원, 증가 76,997,280, 손상 (4,912,426), 기타 (19,730,720), 기말 345,076,631천원 — 신설 카카오엠 연결상 메가몬스터·BH 영업권 손상액과 동일.</t>
        </is>
      </c>
      <c r="G781" s="41" t="inlineStr">
        <is>
          <t>DART 사업보고서</t>
        </is>
      </c>
      <c r="H781" s="40" t="inlineStr">
        <is>
          <t>2020-03-30</t>
        </is>
      </c>
      <c r="I781" s="40" t="inlineStr">
        <is>
          <t>20200330004659</t>
        </is>
      </c>
      <c r="J781" s="43" t="inlineStr">
        <is>
          <t>https://dart.fss.or.kr/dsaf001/main.do?rcpNo=20200330004659</t>
        </is>
      </c>
      <c r="K781" s="41" t="inlineStr">
        <is>
          <t>impairment</t>
        </is>
      </c>
    </row>
    <row r="782" ht="45" customHeight="1">
      <c r="A782" s="40" t="inlineStr">
        <is>
          <t>K012</t>
        </is>
      </c>
      <c r="B782" s="41" t="inlineStr">
        <is>
          <t>Story Plant Co.,Ltd.</t>
        </is>
      </c>
      <c r="C782" s="40" t="inlineStr">
        <is>
          <t>인수 후</t>
        </is>
      </c>
      <c r="D782" s="40" t="inlineStr">
        <is>
          <t>2025-12-31</t>
        </is>
      </c>
      <c r="E782" s="41" t="inlineStr">
        <is>
          <t>청산</t>
        </is>
      </c>
      <c r="F782" s="41" t="inlineStr">
        <is>
          <t>카카오엔터테인먼트 2025 연결감사보고서 주석: 종속기업 표 '메가몬스터(주) (*2) | 대한민국 | 255,865 | 481,729 | 94.1 | 12월 | 콘텐츠 제작 및 공급', '(*2) 청산 절차 진행중입니다.'; 종속기업 요약재무 메가몬스터 자산 8,254,574·부채 322,837·자본 7,931,737·매출 10,441,649·당기순손실 (2,686,897)천원.</t>
        </is>
      </c>
      <c r="G782" s="41" t="inlineStr">
        <is>
          <t>DART 감사보고서</t>
        </is>
      </c>
      <c r="H782" s="40" t="inlineStr">
        <is>
          <t>2026-03-27</t>
        </is>
      </c>
      <c r="I782" s="40" t="inlineStr">
        <is>
          <t>20260327001465</t>
        </is>
      </c>
      <c r="J782" s="43" t="inlineStr">
        <is>
          <t>https://dart.fss.or.kr/dsaf001/main.do?rcpNo=20260327001465</t>
        </is>
      </c>
      <c r="K782" s="41" t="inlineStr">
        <is>
          <t>post_events_summary,target_rev_post,target_op_post,perf_basis</t>
        </is>
      </c>
    </row>
    <row r="783" ht="45" customHeight="1">
      <c r="A783" s="40" t="inlineStr">
        <is>
          <t>K013</t>
        </is>
      </c>
      <c r="B783" s="41" t="inlineStr">
        <is>
          <t>Kakao Mobility Co., Ltd.</t>
        </is>
      </c>
      <c r="C783" s="40" t="inlineStr">
        <is>
          <t>발표</t>
        </is>
      </c>
      <c r="D783" s="40" t="inlineStr">
        <is>
          <t>2017-06-30</t>
        </is>
      </c>
      <c r="E783" s="41" t="inlineStr">
        <is>
          <t>발표</t>
        </is>
      </c>
      <c r="F783" s="41" t="inlineStr">
        <is>
          <t>카카오 타법인주식및출자증권처분결정: 발행회사 ㈜케이엠컴패니(발행주식 21,000,000주 — 현물출자 완료 후 기준), 처분주식 4,410,000주, 처분금액 300,000,000,000원, 자기자본 3,702,943,850,948원 대비 8.10%, 처분 후 16,590,000주(79.00%), 처분목적 '사업자금 확보', 이사회 2017-06-30, 처분예정일 미확정.</t>
        </is>
      </c>
      <c r="G783" s="41" t="inlineStr">
        <is>
          <t>KIND</t>
        </is>
      </c>
      <c r="H783" s="40" t="inlineStr">
        <is>
          <t>2017-06-30</t>
        </is>
      </c>
      <c r="I783" s="40" t="inlineStr">
        <is>
          <t>20170630900916</t>
        </is>
      </c>
      <c r="J783" s="43" t="inlineStr">
        <is>
          <t>https://dart.fss.or.kr/dsaf001/main.do?rcpNo=20170630900916</t>
        </is>
      </c>
      <c r="K783" s="41" t="inlineStr">
        <is>
          <t>value_chk_local,announce_date_chk,purpose_quote,deal_to_equity_pct,apex_total_assets</t>
        </is>
      </c>
    </row>
    <row r="784" ht="45" customHeight="1">
      <c r="A784" s="40" t="inlineStr">
        <is>
          <t>K013</t>
        </is>
      </c>
      <c r="B784" s="41" t="inlineStr">
        <is>
          <t>Kakao Mobility Co., Ltd.</t>
        </is>
      </c>
      <c r="C784" s="40" t="inlineStr">
        <is>
          <t>발표</t>
        </is>
      </c>
      <c r="D784" s="40" t="inlineStr">
        <is>
          <t>2017-06-30</t>
        </is>
      </c>
      <c r="E784" s="41" t="inlineStr">
        <is>
          <t>발표</t>
        </is>
      </c>
      <c r="F784" s="41" t="inlineStr">
        <is>
          <t>카카오 유상증자결정(자율공시)(종속회사의 주요경영사항): 케이엠컴패니 보통주 2,940,000주, 발행가 68,027원, 운영자금 200,000,000,000원, 제3자배정 대상 'TPG consortium'(관계 없음). 종속회사 자산총액 200,000,000원(현물출자 전), 지배회사 연결 자산총액 5,484,117,180,416원.</t>
        </is>
      </c>
      <c r="G784" s="41" t="inlineStr">
        <is>
          <t>KIND</t>
        </is>
      </c>
      <c r="H784" s="40" t="inlineStr">
        <is>
          <t>2017-06-30</t>
        </is>
      </c>
      <c r="I784" s="40" t="inlineStr">
        <is>
          <t>20170630900920</t>
        </is>
      </c>
      <c r="J784" s="43" t="inlineStr">
        <is>
          <t>https://dart.fss.or.kr/dsaf001/main.do?rcpNo=20170630900920</t>
        </is>
      </c>
      <c r="K784" s="41" t="inlineStr">
        <is>
          <t>value_chk_local,chk_note,notes</t>
        </is>
      </c>
    </row>
    <row r="785" ht="45" customHeight="1">
      <c r="A785" s="40" t="inlineStr">
        <is>
          <t>K013</t>
        </is>
      </c>
      <c r="B785" s="41" t="inlineStr">
        <is>
          <t>Kakao Mobility Co., Ltd.</t>
        </is>
      </c>
      <c r="C785" s="40" t="inlineStr">
        <is>
          <t>발표</t>
        </is>
      </c>
      <c r="D785" s="40" t="inlineStr">
        <is>
          <t>2017-06-30</t>
        </is>
      </c>
      <c r="E785" s="41" t="inlineStr">
        <is>
          <t>발표</t>
        </is>
      </c>
      <c r="F785" s="41" t="inlineStr">
        <is>
          <t>카카오 보도자료 '카카오 – TPG, 전략적 파트너십 체결': TPG 컨소시엄이 ㈜카카오모빌리티(가칭)에 5000억원 투자. '모빌리티 사업의 새로운 도약과 성장을 모색하고 빠른 의사결정 및 실행을 통해 공격적인 확장을 추진'. 카카오택시 일 호출 150만건, 드라이버 가입자 270만, 내비 가입자 1천만.</t>
        </is>
      </c>
      <c r="G785" s="41" t="inlineStr">
        <is>
          <t>회사 보도자료</t>
        </is>
      </c>
      <c r="H785" s="40" t="inlineStr">
        <is>
          <t>2017-06-30</t>
        </is>
      </c>
      <c r="I785" s="40" t="n"/>
      <c r="J785" s="43" t="inlineStr">
        <is>
          <t>https://www.kakaocorp.com/page/detail/8335</t>
        </is>
      </c>
      <c r="K785" s="41" t="inlineStr">
        <is>
          <t>purpose_quote,pre_events_summary,acquirer_core</t>
        </is>
      </c>
    </row>
    <row r="786" ht="45" customHeight="1">
      <c r="A786" s="40" t="inlineStr">
        <is>
          <t>K013</t>
        </is>
      </c>
      <c r="B786" s="41" t="inlineStr">
        <is>
          <t>Kakao Mobility Co., Ltd.</t>
        </is>
      </c>
      <c r="C786" s="40" t="inlineStr">
        <is>
          <t>인수 전</t>
        </is>
      </c>
      <c r="D786" s="40" t="inlineStr">
        <is>
          <t>2017-05-02</t>
        </is>
      </c>
      <c r="E786" s="41" t="inlineStr">
        <is>
          <t>기타</t>
        </is>
      </c>
      <c r="F786" s="41" t="inlineStr">
        <is>
          <t>카카오 풍문 또는 보도에 대한 해명(미확정): 한국경제신문 2017-05-02 '카카오택시·드라이버 5,000억 투자 유치한다' 보도에 대해 '모빌리티 사업부문의 성장을 위해서 다양한 방법을 검토중에 있으나, 구체적인 사항은 아직 정해진 바 없습니다'.</t>
        </is>
      </c>
      <c r="G786" s="41" t="inlineStr">
        <is>
          <t>KIND</t>
        </is>
      </c>
      <c r="H786" s="40" t="inlineStr">
        <is>
          <t>2017-05-02</t>
        </is>
      </c>
      <c r="I786" s="40" t="inlineStr">
        <is>
          <t>20170502900603</t>
        </is>
      </c>
      <c r="J786" s="43" t="inlineStr">
        <is>
          <t>https://dart.fss.or.kr/dsaf001/main.do?rcpNo=20170502900603</t>
        </is>
      </c>
      <c r="K786" s="41" t="inlineStr">
        <is>
          <t>first_filing_date</t>
        </is>
      </c>
    </row>
    <row r="787" ht="45" customHeight="1">
      <c r="A787" s="40" t="inlineStr">
        <is>
          <t>K013</t>
        </is>
      </c>
      <c r="B787" s="41" t="inlineStr">
        <is>
          <t>Kakao Mobility Co., Ltd.</t>
        </is>
      </c>
      <c r="C787" s="40" t="inlineStr">
        <is>
          <t>인수 전</t>
        </is>
      </c>
      <c r="D787" s="40" t="inlineStr">
        <is>
          <t>2017-06-01</t>
        </is>
      </c>
      <c r="E787" s="41" t="inlineStr">
        <is>
          <t>기타</t>
        </is>
      </c>
      <c r="F787" s="41" t="inlineStr">
        <is>
          <t>카카오 해명공시 재공시(미확정): '현재까지 구체적으로 확정된 사항은 없습니다', 재공시예정일 2017-06-30.</t>
        </is>
      </c>
      <c r="G787" s="41" t="inlineStr">
        <is>
          <t>KIND</t>
        </is>
      </c>
      <c r="H787" s="40" t="inlineStr">
        <is>
          <t>2017-06-01</t>
        </is>
      </c>
      <c r="I787" s="40" t="inlineStr">
        <is>
          <t>20170601900397</t>
        </is>
      </c>
      <c r="J787" s="43" t="inlineStr">
        <is>
          <t>https://dart.fss.or.kr/dsaf001/main.do?rcpNo=20170601900397</t>
        </is>
      </c>
      <c r="K787" s="41" t="inlineStr">
        <is>
          <t>first_filing_date</t>
        </is>
      </c>
    </row>
    <row r="788" ht="45" customHeight="1">
      <c r="A788" s="40" t="inlineStr">
        <is>
          <t>K013</t>
        </is>
      </c>
      <c r="B788" s="41" t="inlineStr">
        <is>
          <t>Kakao Mobility Co., Ltd.</t>
        </is>
      </c>
      <c r="C788" s="40" t="inlineStr">
        <is>
          <t>인수 후</t>
        </is>
      </c>
      <c r="D788" s="40" t="inlineStr">
        <is>
          <t>2017-09-29</t>
        </is>
      </c>
      <c r="E788" s="41" t="inlineStr">
        <is>
          <t>완료</t>
        </is>
      </c>
      <c r="F788" s="41" t="inlineStr">
        <is>
          <t>카카오 기타경영사항(자율공시): 처분금액 중 2,500억원(3,675,000주)의 처분예정일은 2017-09-29로 확정, 나머지 500억원(735,000주)은 '매수인의 자금조달상황에 맞추어 3월 이내에 처분 완료 예정'.</t>
        </is>
      </c>
      <c r="G788" s="41" t="inlineStr">
        <is>
          <t>KIND</t>
        </is>
      </c>
      <c r="H788" s="40" t="inlineStr">
        <is>
          <t>2017-09-29</t>
        </is>
      </c>
      <c r="I788" s="40" t="inlineStr">
        <is>
          <t>20170929800631</t>
        </is>
      </c>
      <c r="J788" s="43" t="inlineStr">
        <is>
          <t>https://dart.fss.or.kr/dsaf001/main.do?rcpNo=20170929800631</t>
        </is>
      </c>
      <c r="K788" s="41" t="inlineStr">
        <is>
          <t>status_chk,value_chk_local,notes</t>
        </is>
      </c>
    </row>
    <row r="789" ht="45" customHeight="1">
      <c r="A789" s="40" t="inlineStr">
        <is>
          <t>K013</t>
        </is>
      </c>
      <c r="B789" s="41" t="inlineStr">
        <is>
          <t>Kakao Mobility Co., Ltd.</t>
        </is>
      </c>
      <c r="C789" s="40" t="inlineStr">
        <is>
          <t>인수 후</t>
        </is>
      </c>
      <c r="D789" s="40" t="inlineStr">
        <is>
          <t>2017-09-29</t>
        </is>
      </c>
      <c r="E789" s="41" t="inlineStr">
        <is>
          <t>완료</t>
        </is>
      </c>
      <c r="F789" s="41" t="inlineStr">
        <is>
          <t>카카오 기타경영사항(종속회사의 주요경영사항): TPG consortium 대상 카카오모빌리티 제3자배정 유상증자 납입일 2017-09-29 확정. 종속회사 자산총액 217,455,510,831원(2017-08-31 기준), 지배회사 연결 자산총액 5,810,052,118,888원(2017-06-30).</t>
        </is>
      </c>
      <c r="G789" s="41" t="inlineStr">
        <is>
          <t>KIND</t>
        </is>
      </c>
      <c r="H789" s="40" t="inlineStr">
        <is>
          <t>2017-09-29</t>
        </is>
      </c>
      <c r="I789" s="40" t="inlineStr">
        <is>
          <t>20170929800626</t>
        </is>
      </c>
      <c r="J789" s="43" t="inlineStr">
        <is>
          <t>https://dart.fss.or.kr/dsaf001/main.do?rcpNo=20170929800626</t>
        </is>
      </c>
      <c r="K789" s="41" t="inlineStr">
        <is>
          <t>acq_total_assets,status_chk</t>
        </is>
      </c>
    </row>
    <row r="790" ht="45" customHeight="1">
      <c r="A790" s="40" t="inlineStr">
        <is>
          <t>K013</t>
        </is>
      </c>
      <c r="B790" s="41" t="inlineStr">
        <is>
          <t>Kakao Mobility Co., Ltd.</t>
        </is>
      </c>
      <c r="C790" s="40" t="inlineStr">
        <is>
          <t>인수 후</t>
        </is>
      </c>
      <c r="D790" s="40" t="inlineStr">
        <is>
          <t>2017-09-29</t>
        </is>
      </c>
      <c r="E790" s="41" t="inlineStr">
        <is>
          <t>완료</t>
        </is>
      </c>
      <c r="F790" s="41" t="inlineStr">
        <is>
          <t>카카오모빌리티 최대주주 등의 주식보유 변동(공정거래법): 2017-09-29 ㈜카카오 21,000,000주(100%)→17,325,000주(82.50%), -3,675,000주·250,000,000,000원·단가 68,027원; 매수 KHAKI HOLDINGS, LP 2,360,131주(11.24%), MOBILITY CO-INVEST 882,689주(4.20%), 오에이모빌리티 176,400주(0.84%), 케이아이피그로쓰 229,320주(1.09%), 한국투자증권 26,460주(0.13%). 2017-09-30 신주 2,940,000주로 카카오 72.37%, 외부 합계 27.63%.</t>
        </is>
      </c>
      <c r="G790" s="41" t="inlineStr">
        <is>
          <t>DART 기타공시</t>
        </is>
      </c>
      <c r="H790" s="40" t="inlineStr">
        <is>
          <t>2017-10-10</t>
        </is>
      </c>
      <c r="I790" s="40" t="inlineStr">
        <is>
          <t>20171010000752</t>
        </is>
      </c>
      <c r="J790" s="43" t="inlineStr">
        <is>
          <t>https://dart.fss.or.kr/dsaf001/main.do?rcpNo=20171010000752</t>
        </is>
      </c>
      <c r="K790" s="41" t="inlineStr">
        <is>
          <t>acquirer_entity,value_chk_local,chk_note</t>
        </is>
      </c>
    </row>
    <row r="791" ht="45" customHeight="1">
      <c r="A791" s="40" t="inlineStr">
        <is>
          <t>K013</t>
        </is>
      </c>
      <c r="B791" s="41" t="inlineStr">
        <is>
          <t>Kakao Mobility Co., Ltd.</t>
        </is>
      </c>
      <c r="C791" s="40" t="inlineStr">
        <is>
          <t>인수 후</t>
        </is>
      </c>
      <c r="D791" s="40" t="inlineStr">
        <is>
          <t>2017-09-29</t>
        </is>
      </c>
      <c r="E791" s="41" t="inlineStr">
        <is>
          <t>기타</t>
        </is>
      </c>
      <c r="F791" s="41" t="inlineStr">
        <is>
          <t>카카오모빌리티 유상증자 결정(공정거래법): 보통주 2,940,000주, 발행가 68,027원, 운영자금 200,000,000,000원, 납입 2017-09-29; 배정 KHAKI HOLDINGS 1,930,044주, MOBILITY CO-INVEST 721,836주, 오에이모빌리티 117,600주, 케이아이피그로쓰 152,880주, 한국투자증권 17,640주.</t>
        </is>
      </c>
      <c r="G791" s="41" t="inlineStr">
        <is>
          <t>DART 기타공시</t>
        </is>
      </c>
      <c r="H791" s="40" t="inlineStr">
        <is>
          <t>2017-10-10</t>
        </is>
      </c>
      <c r="I791" s="40" t="inlineStr">
        <is>
          <t>20171010000755</t>
        </is>
      </c>
      <c r="J791" s="43" t="inlineStr">
        <is>
          <t>https://dart.fss.or.kr/dsaf001/main.do?rcpNo=20171010000755</t>
        </is>
      </c>
      <c r="K791" s="41" t="inlineStr">
        <is>
          <t>value_chk_local,notes</t>
        </is>
      </c>
    </row>
    <row r="792" ht="45" customHeight="1">
      <c r="A792" s="40" t="inlineStr">
        <is>
          <t>K013</t>
        </is>
      </c>
      <c r="B792" s="41" t="inlineStr">
        <is>
          <t>Kakao Mobility Co., Ltd.</t>
        </is>
      </c>
      <c r="C792" s="40" t="inlineStr">
        <is>
          <t>인수 후</t>
        </is>
      </c>
      <c r="D792" s="40" t="inlineStr">
        <is>
          <t>2018-03-30</t>
        </is>
      </c>
      <c r="E792" s="41" t="inlineStr">
        <is>
          <t>기타</t>
        </is>
      </c>
      <c r="F792" s="41" t="inlineStr">
        <is>
          <t>카카오 2017 사업보고서: 경영상 주요계약에 '㈜카카오 | TPG consortium | 구주처분(㈜카카오모빌리티 주식) | 2017.06.30 | 300,000,000,000원', '㈜카카오모빌리티 | TPG consortium | 신주발행 | 2017.06.30 | 200,000,000,000원'. 연혁 '2017년 6월 카카오모빌리티와 TPG간 전략적 파트너쉽 체결, 7월 코스닥 상장 폐지 및 유가증권시장 상장, 8월 카카오모빌리티 출범'. 종속기업 카카오모빌리티 2017말 자산 265,870,986천원, 매출 16,262,241천원, 순손실 10,050,754천원, 지분 72.4%. 연결 총자산 2016말 5,484,117,180,416원.</t>
        </is>
      </c>
      <c r="G792" s="41" t="inlineStr">
        <is>
          <t>DART 사업보고서</t>
        </is>
      </c>
      <c r="H792" s="40" t="inlineStr">
        <is>
          <t>2018-03-30</t>
        </is>
      </c>
      <c r="I792" s="40" t="inlineStr">
        <is>
          <t>20180330002462</t>
        </is>
      </c>
      <c r="J792" s="43" t="inlineStr">
        <is>
          <t>https://dart.fss.or.kr/dsaf001/main.do?rcpNo=20180330002462</t>
        </is>
      </c>
      <c r="K792" s="41" t="inlineStr">
        <is>
          <t>chk_note,pre_incorp_chk,event_ticker_basis,core_basis</t>
        </is>
      </c>
    </row>
    <row r="793" ht="45" customHeight="1">
      <c r="A793" s="40" t="inlineStr">
        <is>
          <t>K013</t>
        </is>
      </c>
      <c r="B793" s="41" t="inlineStr">
        <is>
          <t>Kakao Mobility Co., Ltd.</t>
        </is>
      </c>
      <c r="C793" s="40" t="inlineStr">
        <is>
          <t>인수 후</t>
        </is>
      </c>
      <c r="D793" s="40" t="inlineStr">
        <is>
          <t>2018-02-13</t>
        </is>
      </c>
      <c r="E793" s="41" t="inlineStr">
        <is>
          <t>완료</t>
        </is>
      </c>
      <c r="F793" s="41" t="inlineStr">
        <is>
          <t>카카오 기타경영사항(자율공시): 2017-06-30 처분결정의 나머지 500억원(735,000주)은 2018-02-13 처분 완료(K020).</t>
        </is>
      </c>
      <c r="G793" s="41" t="inlineStr">
        <is>
          <t>KIND</t>
        </is>
      </c>
      <c r="H793" s="40" t="inlineStr">
        <is>
          <t>2018-02-13</t>
        </is>
      </c>
      <c r="I793" s="40" t="inlineStr">
        <is>
          <t>20180213801033</t>
        </is>
      </c>
      <c r="J793" s="43" t="inlineStr">
        <is>
          <t>https://dart.fss.or.kr/dsaf001/main.do?rcpNo=20180213801033</t>
        </is>
      </c>
      <c r="K793" s="41" t="inlineStr">
        <is>
          <t>status_chk,notes</t>
        </is>
      </c>
    </row>
    <row r="794" ht="45" customHeight="1">
      <c r="A794" s="40" t="inlineStr">
        <is>
          <t>K013</t>
        </is>
      </c>
      <c r="B794" s="41" t="inlineStr">
        <is>
          <t>Kakao Mobility Co., Ltd.</t>
        </is>
      </c>
      <c r="C794" s="40" t="inlineStr">
        <is>
          <t>인수 후</t>
        </is>
      </c>
      <c r="D794" s="40" t="inlineStr">
        <is>
          <t>2019-04-08</t>
        </is>
      </c>
      <c r="E794" s="41" t="inlineStr">
        <is>
          <t>실적</t>
        </is>
      </c>
      <c r="F794" s="41" t="inlineStr">
        <is>
          <t>카카오모빌리티 2018 연결감사보고서: 영업수익 2018 53,634,355,884원 / 2017(5.8~12.31) 16,709,276,355원; 영업손실 -21,085,479,322원 / -10,639,807,433원; 총자산 261,307,606,378원 / 265,821,005,764원. 2017 현물출자 자본 증가 67,677,836,815원(자본금 19억원). 2018말 주주 카카오 69.30%, KHAKI 17.92%, MOBILITY CO-INVEST 6.70%, 기타 6.08%.</t>
        </is>
      </c>
      <c r="G794" s="41" t="inlineStr">
        <is>
          <t>DART 감사보고서</t>
        </is>
      </c>
      <c r="H794" s="40" t="inlineStr">
        <is>
          <t>2019-04-08</t>
        </is>
      </c>
      <c r="I794" s="40" t="inlineStr">
        <is>
          <t>20190408001591</t>
        </is>
      </c>
      <c r="J794" s="43" t="inlineStr">
        <is>
          <t>https://dart.fss.or.kr/dsaf001/main.do?rcpNo=20190408001591</t>
        </is>
      </c>
      <c r="K794" s="41" t="inlineStr">
        <is>
          <t>target_rev_post,target_op_post,perf_basis,notes</t>
        </is>
      </c>
    </row>
    <row r="795" ht="45" customHeight="1">
      <c r="A795" s="40" t="inlineStr">
        <is>
          <t>K013</t>
        </is>
      </c>
      <c r="B795" s="41" t="inlineStr">
        <is>
          <t>Kakao Mobility Co., Ltd.</t>
        </is>
      </c>
      <c r="C795" s="40" t="inlineStr">
        <is>
          <t>인수 후</t>
        </is>
      </c>
      <c r="D795" s="40" t="inlineStr">
        <is>
          <t>2020-03-31</t>
        </is>
      </c>
      <c r="E795" s="41" t="inlineStr">
        <is>
          <t>실적</t>
        </is>
      </c>
      <c r="F795" s="41" t="inlineStr">
        <is>
          <t>카카오모빌리티 2019 연결감사보고서: 영업수익 104,851,956,418원, 영업손실 -22,104,593,327원, 총자산 274,929,202,371원. 케이엠솔루션(구 타고솔루션즈)·진화·동고택시 지분 인수, 씨엠엔피·케이엠원~세븐 사업 양수.</t>
        </is>
      </c>
      <c r="G795" s="41" t="inlineStr">
        <is>
          <t>DART 감사보고서</t>
        </is>
      </c>
      <c r="H795" s="40" t="inlineStr">
        <is>
          <t>2020-03-31</t>
        </is>
      </c>
      <c r="I795" s="40" t="inlineStr">
        <is>
          <t>20200331002182</t>
        </is>
      </c>
      <c r="J795" s="43" t="inlineStr">
        <is>
          <t>https://dart.fss.or.kr/dsaf001/main.do?rcpNo=20200331002182</t>
        </is>
      </c>
      <c r="K795" s="41" t="inlineStr">
        <is>
          <t>target_op_post,post_events_summary</t>
        </is>
      </c>
    </row>
    <row r="796" ht="45" customHeight="1">
      <c r="A796" s="40" t="inlineStr">
        <is>
          <t>K013</t>
        </is>
      </c>
      <c r="B796" s="41" t="inlineStr">
        <is>
          <t>Kakao Mobility Co., Ltd.</t>
        </is>
      </c>
      <c r="C796" s="40" t="inlineStr">
        <is>
          <t>인수 후</t>
        </is>
      </c>
      <c r="D796" s="40" t="inlineStr">
        <is>
          <t>2021-04-09</t>
        </is>
      </c>
      <c r="E796" s="41" t="inlineStr">
        <is>
          <t>손상차손</t>
        </is>
      </c>
      <c r="F796" s="41" t="inlineStr">
        <is>
          <t>카카오모빌리티 2020 연결감사보고서: 영업수익 280,094,642,072원(최초), 영업손실 -12,968,097,076원; 주석 17 영업권 '손상으로 인한 감소 (20,918,409)천원', 주석 28 기타비용 '무형자산손상차손 20,918,409'천원. 2020말 주주 카카오 69.21%, KHAKI 17.90%, MOBILITY CO-INVEST 6.69%.</t>
        </is>
      </c>
      <c r="G796" s="41" t="inlineStr">
        <is>
          <t>DART 감사보고서</t>
        </is>
      </c>
      <c r="H796" s="40" t="inlineStr">
        <is>
          <t>2021-04-09</t>
        </is>
      </c>
      <c r="I796" s="40" t="inlineStr">
        <is>
          <t>20210409001918</t>
        </is>
      </c>
      <c r="J796" s="43" t="inlineStr">
        <is>
          <t>https://dart.fss.or.kr/dsaf001/main.do?rcpNo=20210409001918</t>
        </is>
      </c>
      <c r="K796" s="41" t="inlineStr">
        <is>
          <t>impairment,post_events_summary</t>
        </is>
      </c>
    </row>
    <row r="797" ht="45" customHeight="1">
      <c r="A797" s="40" t="inlineStr">
        <is>
          <t>K013</t>
        </is>
      </c>
      <c r="B797" s="41" t="inlineStr">
        <is>
          <t>Kakao Mobility Co., Ltd.</t>
        </is>
      </c>
      <c r="C797" s="40" t="inlineStr">
        <is>
          <t>인수 후</t>
        </is>
      </c>
      <c r="D797" s="40" t="inlineStr">
        <is>
          <t>2024-03-18</t>
        </is>
      </c>
      <c r="E797" s="41" t="inlineStr">
        <is>
          <t>기타</t>
        </is>
      </c>
      <c r="F797" s="41" t="inlineStr">
        <is>
          <t>카카오모빌리티 2020 연결감사보고서 재발행(정정): 택시 가맹사업 수수료를 총액법에서 순액법으로 변경, 2020 영업수익 280,094,642,072원→194,671,015,551원, 영업비용 동액 감소('금융감독원의 판단을 존중하기로 결정').</t>
        </is>
      </c>
      <c r="G797" s="41" t="inlineStr">
        <is>
          <t>DART 감사보고서</t>
        </is>
      </c>
      <c r="H797" s="40" t="inlineStr">
        <is>
          <t>2024-03-18</t>
        </is>
      </c>
      <c r="I797" s="40" t="inlineStr">
        <is>
          <t>20240318000864</t>
        </is>
      </c>
      <c r="J797" s="43" t="inlineStr">
        <is>
          <t>https://dart.fss.or.kr/dsaf001/main.do?rcpNo=20240318000864</t>
        </is>
      </c>
      <c r="K797" s="41" t="inlineStr">
        <is>
          <t>target_rev_post,perf_basis,post_events_summary</t>
        </is>
      </c>
    </row>
    <row r="798" ht="45" customHeight="1">
      <c r="A798" s="40" t="inlineStr">
        <is>
          <t>K013</t>
        </is>
      </c>
      <c r="B798" s="41" t="inlineStr">
        <is>
          <t>Kakao Mobility Co., Ltd.</t>
        </is>
      </c>
      <c r="C798" s="40" t="inlineStr">
        <is>
          <t>인수 후</t>
        </is>
      </c>
      <c r="D798" s="40" t="inlineStr">
        <is>
          <t>2024-03-19</t>
        </is>
      </c>
      <c r="E798" s="41" t="inlineStr">
        <is>
          <t>실적</t>
        </is>
      </c>
      <c r="F798" s="41" t="inlineStr">
        <is>
          <t>카카오모빌리티 2021 연결감사보고서 재발행(정정): 2021 영업수익 546,463,870,148원→320,307,583,477원; 영업이익 12,566,090,767원(불변). 2021말 주주 카카오 57.55%, KHAKI 14.88%, KILOMETER 6.21%, MOBILITY CO-INVEST 5.57%, Mobility Holdings LP 3.54%, LG 2.47%, Google 1.53%.</t>
        </is>
      </c>
      <c r="G798" s="41" t="inlineStr">
        <is>
          <t>DART 감사보고서</t>
        </is>
      </c>
      <c r="H798" s="40" t="inlineStr">
        <is>
          <t>2024-03-19</t>
        </is>
      </c>
      <c r="I798" s="40" t="inlineStr">
        <is>
          <t>20240319000002</t>
        </is>
      </c>
      <c r="J798" s="43" t="inlineStr">
        <is>
          <t>https://dart.fss.or.kr/dsaf001/main.do?rcpNo=20240319000002</t>
        </is>
      </c>
      <c r="K798" s="41" t="inlineStr">
        <is>
          <t>target_rev_post,target_op_post,post_events_summary</t>
        </is>
      </c>
    </row>
    <row r="799" ht="45" customHeight="1">
      <c r="A799" s="40" t="inlineStr">
        <is>
          <t>K013</t>
        </is>
      </c>
      <c r="B799" s="41" t="inlineStr">
        <is>
          <t>Kakao Mobility Co., Ltd.</t>
        </is>
      </c>
      <c r="C799" s="40" t="inlineStr">
        <is>
          <t>인수 후</t>
        </is>
      </c>
      <c r="D799" s="40" t="inlineStr">
        <is>
          <t>2021-02-18</t>
        </is>
      </c>
      <c r="E799" s="41" t="inlineStr">
        <is>
          <t>투자유치</t>
        </is>
      </c>
      <c r="F799" s="41" t="inlineStr">
        <is>
          <t>카카오모빌리티 유상증자 결정: 보통주 3,778,713주×58,205원=219,939,990,165원, 제3자배정 Kilometer Holdings, L.P.(칼라일), 납입 2021-03-31. 증자 전 52,732,900주.</t>
        </is>
      </c>
      <c r="G799" s="41" t="inlineStr">
        <is>
          <t>DART 기타공시</t>
        </is>
      </c>
      <c r="H799" s="40" t="inlineStr">
        <is>
          <t>2021-02-18</t>
        </is>
      </c>
      <c r="I799" s="40" t="inlineStr">
        <is>
          <t>20210218001043</t>
        </is>
      </c>
      <c r="J799" s="43" t="inlineStr">
        <is>
          <t>https://dart.fss.or.kr/dsaf001/main.do?rcpNo=20210218001043</t>
        </is>
      </c>
      <c r="K799" s="41" t="inlineStr">
        <is>
          <t>post_events_summary</t>
        </is>
      </c>
    </row>
    <row r="800" ht="45" customHeight="1">
      <c r="A800" s="40" t="inlineStr">
        <is>
          <t>K013</t>
        </is>
      </c>
      <c r="B800" s="41" t="inlineStr">
        <is>
          <t>Kakao Mobility Co., Ltd.</t>
        </is>
      </c>
      <c r="C800" s="40" t="inlineStr">
        <is>
          <t>인수 후</t>
        </is>
      </c>
      <c r="D800" s="40" t="inlineStr">
        <is>
          <t>2021-07-02</t>
        </is>
      </c>
      <c r="E800" s="41" t="inlineStr">
        <is>
          <t>투자유치</t>
        </is>
      </c>
      <c r="F800" s="41" t="inlineStr">
        <is>
          <t>카카오모빌리티 유상증자 결정: ㈜엘지 1,568,135주×63,770원=99,999,968,950원(납입 2021-07-22로 정정). 같은 해 2021-06-09 이사회 Mobility Holdings LP 2,246,123주·Kilometer 157,643주(58,205원, 139,911,200,030원), 2021-03-31 이사회 970,848주(56,508,207,840원), 2021-07-23 이사회 GS칼텍스·GS에너지 470,439주(29,999,895,030원).</t>
        </is>
      </c>
      <c r="G800" s="41" t="inlineStr">
        <is>
          <t>DART 기타공시</t>
        </is>
      </c>
      <c r="H800" s="40" t="inlineStr">
        <is>
          <t>2021-07-02</t>
        </is>
      </c>
      <c r="I800" s="40" t="inlineStr">
        <is>
          <t>20210702000611</t>
        </is>
      </c>
      <c r="J800" s="43" t="inlineStr">
        <is>
          <t>https://dart.fss.or.kr/dsaf001/main.do?rcpNo=20210702000611</t>
        </is>
      </c>
      <c r="K800" s="41" t="inlineStr">
        <is>
          <t>post_events_summary</t>
        </is>
      </c>
    </row>
    <row r="801" ht="45" customHeight="1">
      <c r="A801" s="40" t="inlineStr">
        <is>
          <t>K013</t>
        </is>
      </c>
      <c r="B801" s="41" t="inlineStr">
        <is>
          <t>Kakao Mobility Co., Ltd.</t>
        </is>
      </c>
      <c r="C801" s="40" t="inlineStr">
        <is>
          <t>인수 후</t>
        </is>
      </c>
      <c r="D801" s="40" t="inlineStr">
        <is>
          <t>2022-08-18</t>
        </is>
      </c>
      <c r="E801" s="41" t="inlineStr">
        <is>
          <t>기타</t>
        </is>
      </c>
      <c r="F801" s="41" t="inlineStr">
        <is>
          <t>카카오 공동체얼라인먼트센터가 카카오모빌리티 '주주 구성 변경 검토를 중단'. MBK파트너스에 지분 상당 부분을 넘겨 카카오 지분을 10%대로 낮추는 방안이 검토됐었음.</t>
        </is>
      </c>
      <c r="G801" s="41" t="inlineStr">
        <is>
          <t>언론 보도</t>
        </is>
      </c>
      <c r="H801" s="40" t="inlineStr">
        <is>
          <t>2022-08-18</t>
        </is>
      </c>
      <c r="I801" s="40" t="n"/>
      <c r="J801" s="43" t="inlineStr">
        <is>
          <t>https://byline.network/2022/08/18_2939</t>
        </is>
      </c>
      <c r="K801" s="41" t="inlineStr">
        <is>
          <t>post_events_summary</t>
        </is>
      </c>
    </row>
    <row r="802" ht="45" customHeight="1">
      <c r="A802" s="40" t="inlineStr">
        <is>
          <t>K013</t>
        </is>
      </c>
      <c r="B802" s="41" t="inlineStr">
        <is>
          <t>Kakao Mobility Co., Ltd.</t>
        </is>
      </c>
      <c r="C802" s="40" t="inlineStr">
        <is>
          <t>인수 후</t>
        </is>
      </c>
      <c r="D802" s="40" t="inlineStr">
        <is>
          <t>2022-07-20</t>
        </is>
      </c>
      <c r="E802" s="41" t="inlineStr">
        <is>
          <t>기타</t>
        </is>
      </c>
      <c r="F802" s="41" t="inlineStr">
        <is>
          <t>MTN: 2017-06 TPG·한국투자파트너스·오릭스 컨소시엄이 5,000억원 투자, 지분 약 29%로 2대주주, 2021-06 1,300억원 추가. 주주간 계약 내용은 비공개라 드래그·태그얼롱 포함 추측.</t>
        </is>
      </c>
      <c r="G802" s="41" t="inlineStr">
        <is>
          <t>언론 보도</t>
        </is>
      </c>
      <c r="H802" s="40" t="inlineStr">
        <is>
          <t>2022-07-20</t>
        </is>
      </c>
      <c r="I802" s="40" t="n"/>
      <c r="J802" s="43" t="inlineStr">
        <is>
          <t>https://news.mtn.co.kr/news-detail/2022072015273343438</t>
        </is>
      </c>
      <c r="K802" s="41" t="inlineStr">
        <is>
          <t>notes</t>
        </is>
      </c>
    </row>
    <row r="803" ht="45" customHeight="1">
      <c r="A803" s="40" t="inlineStr">
        <is>
          <t>K013</t>
        </is>
      </c>
      <c r="B803" s="41" t="inlineStr">
        <is>
          <t>Kakao Mobility Co., Ltd.</t>
        </is>
      </c>
      <c r="C803" s="40" t="inlineStr">
        <is>
          <t>인수 후</t>
        </is>
      </c>
      <c r="D803" s="40" t="inlineStr">
        <is>
          <t>2025-04-17</t>
        </is>
      </c>
      <c r="E803" s="41" t="inlineStr">
        <is>
          <t>기타</t>
        </is>
      </c>
      <c r="F803" s="41" t="inlineStr">
        <is>
          <t>VIG파트너스가 TPG·칼라일·한국투자증권·오릭스PE 보유 지분(약 40% 이상) 인수 추진 보도에 유영중 CFO '카카오의 경영권 매각 의사는 없다는 점을 확인했다'. 지분 카카오 57.3%, TPG 29.04%, 칼라일 6.18%, 한국투자증권·오릭스PE 5.35%.</t>
        </is>
      </c>
      <c r="G803" s="41" t="inlineStr">
        <is>
          <t>언론 보도</t>
        </is>
      </c>
      <c r="H803" s="40" t="inlineStr">
        <is>
          <t>2025-04-17</t>
        </is>
      </c>
      <c r="I803" s="40" t="n"/>
      <c r="J803" s="43" t="inlineStr">
        <is>
          <t>https://www.etoday.co.kr/news/view/2463085</t>
        </is>
      </c>
      <c r="K803" s="41" t="inlineStr">
        <is>
          <t>post_events_summary</t>
        </is>
      </c>
    </row>
    <row r="804" ht="45" customHeight="1">
      <c r="A804" s="40" t="inlineStr">
        <is>
          <t>K013</t>
        </is>
      </c>
      <c r="B804" s="41" t="inlineStr">
        <is>
          <t>Kakao Mobility Co., Ltd.</t>
        </is>
      </c>
      <c r="C804" s="40" t="inlineStr">
        <is>
          <t>인수 후</t>
        </is>
      </c>
      <c r="D804" s="40" t="inlineStr">
        <is>
          <t>2025-12-16</t>
        </is>
      </c>
      <c r="E804" s="41" t="inlineStr">
        <is>
          <t>기타</t>
        </is>
      </c>
      <c r="F804" s="41" t="inlineStr">
        <is>
          <t>한국경제 마켓인사이트: VIG 협상 결렬 뒤 카카오가 현대오토에버·배달의민족 등에 FI 지분 인수를 타진, FI 40% 지분 가치 3조원대·기업가치 7조원 이상 주장.</t>
        </is>
      </c>
      <c r="G804" s="41" t="inlineStr">
        <is>
          <t>언론 보도</t>
        </is>
      </c>
      <c r="H804" s="40" t="inlineStr">
        <is>
          <t>2025-12-18</t>
        </is>
      </c>
      <c r="I804" s="40" t="n"/>
      <c r="J804" s="43" t="inlineStr">
        <is>
          <t>https://v.daum.net/v/20251218102549539</t>
        </is>
      </c>
      <c r="K804" s="41" t="inlineStr">
        <is>
          <t>post_events_summary</t>
        </is>
      </c>
    </row>
    <row r="805" ht="45" customHeight="1">
      <c r="A805" s="40" t="inlineStr">
        <is>
          <t>K013</t>
        </is>
      </c>
      <c r="B805" s="41" t="inlineStr">
        <is>
          <t>Kakao Mobility Co., Ltd.</t>
        </is>
      </c>
      <c r="C805" s="40" t="inlineStr">
        <is>
          <t>인수 후</t>
        </is>
      </c>
      <c r="D805" s="40" t="inlineStr">
        <is>
          <t>2026-03-31</t>
        </is>
      </c>
      <c r="E805" s="41" t="inlineStr">
        <is>
          <t>실적</t>
        </is>
      </c>
      <c r="F805" s="41" t="inlineStr">
        <is>
          <t>카카오모빌리티 2025 사업보고서: 연결 영업수익 2025 739,311,256천원·2024 674,986,809천원·2023 601,811,112천원; 영업이익 115,488,825·92,977,097·38,747,770천원. 주주 카카오 57.2%, KHAKI 14.29%, KILOMETER 6.17%, MOBILITY CO-INVEST 5.34%. 주주간 계약: 2017.09 동반매도권(Khaki·Mobility Co-Invest·OA Mobility·Kip Growth·한국투자증권), 이사지명권(기타비상무이사 2인).</t>
        </is>
      </c>
      <c r="G805" s="41" t="inlineStr">
        <is>
          <t>DART 사업보고서</t>
        </is>
      </c>
      <c r="H805" s="40" t="inlineStr">
        <is>
          <t>2026-03-31</t>
        </is>
      </c>
      <c r="I805" s="40" t="inlineStr">
        <is>
          <t>20260331003637</t>
        </is>
      </c>
      <c r="J805" s="43" t="inlineStr">
        <is>
          <t>https://dart.fss.or.kr/dsaf001/main.do?rcpNo=20260331003637</t>
        </is>
      </c>
      <c r="K805" s="41" t="inlineStr">
        <is>
          <t>target_rev_post,target_op_post,notes,post_events_summary</t>
        </is>
      </c>
    </row>
    <row r="806" ht="45" customHeight="1">
      <c r="A806" s="40" t="inlineStr">
        <is>
          <t>K013</t>
        </is>
      </c>
      <c r="B806" s="41" t="inlineStr">
        <is>
          <t>Kakao Mobility Co., Ltd.</t>
        </is>
      </c>
      <c r="C806" s="40" t="inlineStr">
        <is>
          <t>인수 후</t>
        </is>
      </c>
      <c r="D806" s="40" t="inlineStr">
        <is>
          <t>2026-08-14</t>
        </is>
      </c>
      <c r="E806" s="41" t="inlineStr">
        <is>
          <t>기타</t>
        </is>
      </c>
      <c r="F806" s="41" t="inlineStr">
        <is>
          <t>카카오모빌리티 2026 반기보고서 제재현황: 2023-06-13 공정위 과징금 27,120,000천원, 2024-11-12 증선위·금융위 과징금 3,462,600천원(업무제휴 대가 미차감으로 영업수익·비용 과대계상), 2024-12-12 공정위 15,133,000천원; 형사 절차는 2026-01-26 혐의없음(2024-12 건은 기소). 2026-06-30 카카오 57.2%.</t>
        </is>
      </c>
      <c r="G806" s="41" t="inlineStr">
        <is>
          <t>DART 기타공시</t>
        </is>
      </c>
      <c r="H806" s="40" t="inlineStr">
        <is>
          <t>2026-08-14</t>
        </is>
      </c>
      <c r="I806" s="40" t="inlineStr">
        <is>
          <t>20260814003362</t>
        </is>
      </c>
      <c r="J806" s="43" t="inlineStr">
        <is>
          <t>https://dart.fss.or.kr/dsaf001/main.do?rcpNo=20260814003362</t>
        </is>
      </c>
      <c r="K806" s="41" t="inlineStr">
        <is>
          <t>post_events_summary</t>
        </is>
      </c>
    </row>
    <row r="807" ht="45" customHeight="1">
      <c r="A807" s="40" t="inlineStr">
        <is>
          <t>K013</t>
        </is>
      </c>
      <c r="B807" s="41" t="inlineStr">
        <is>
          <t>Kakao Mobility Co., Ltd.</t>
        </is>
      </c>
      <c r="C807" s="40" t="inlineStr">
        <is>
          <t>인수 후</t>
        </is>
      </c>
      <c r="D807" s="40" t="inlineStr">
        <is>
          <t>2026-05-14</t>
        </is>
      </c>
      <c r="E807" s="41" t="inlineStr">
        <is>
          <t>기타</t>
        </is>
      </c>
      <c r="F807" s="41" t="inlineStr">
        <is>
          <t>한국경제: 카카오모빌리티가 TPG 컨소시엄(지분 29%) 주도로 미국 ADR 연내 상장 추진, 주관사 BoA메릴린치·UBS·모건스탠리. TPG 투자액 6,400억원, 2017 투자 당시 매출 162억원·영업손실 105억원.</t>
        </is>
      </c>
      <c r="G807" s="41" t="inlineStr">
        <is>
          <t>언론 보도</t>
        </is>
      </c>
      <c r="H807" s="40" t="inlineStr">
        <is>
          <t>2026-05-14</t>
        </is>
      </c>
      <c r="I807" s="40" t="n"/>
      <c r="J807" s="43" t="inlineStr">
        <is>
          <t>https://www.hankyung.com/article/2026051472421</t>
        </is>
      </c>
      <c r="K807" s="41" t="inlineStr">
        <is>
          <t>post_events_summary</t>
        </is>
      </c>
    </row>
    <row r="808" ht="45" customHeight="1">
      <c r="A808" s="40" t="inlineStr">
        <is>
          <t>K013</t>
        </is>
      </c>
      <c r="B808" s="41" t="inlineStr">
        <is>
          <t>Kakao Mobility Co., Ltd.</t>
        </is>
      </c>
      <c r="C808" s="40" t="inlineStr">
        <is>
          <t>발표</t>
        </is>
      </c>
      <c r="D808" s="40" t="inlineStr">
        <is>
          <t>2017-06-29</t>
        </is>
      </c>
      <c r="E808" s="41" t="inlineStr">
        <is>
          <t>기타</t>
        </is>
      </c>
      <c r="F808" s="41" t="inlineStr">
        <is>
          <t>카카오 2017 반기보고서 주식의 총수: 발행주식 67,781,135주(2017-06-30). Yahoo Finance 035720.KS 2017-06-29 조정종가 20,300원(5:1 분할 환원 시 101,500원).</t>
        </is>
      </c>
      <c r="G808" s="41" t="inlineStr">
        <is>
          <t>DART 사업보고서</t>
        </is>
      </c>
      <c r="H808" s="40" t="inlineStr">
        <is>
          <t>2017-08-14</t>
        </is>
      </c>
      <c r="I808" s="40" t="inlineStr">
        <is>
          <t>20170814002090</t>
        </is>
      </c>
      <c r="J808" s="43" t="inlineStr">
        <is>
          <t>https://dart.fss.or.kr/dsaf001/main.do?rcpNo=20170814002090</t>
        </is>
      </c>
      <c r="K808" s="41" t="inlineStr">
        <is>
          <t>acq_mktcap,size_basis</t>
        </is>
      </c>
    </row>
    <row r="809" ht="45" customHeight="1">
      <c r="A809" s="40" t="inlineStr">
        <is>
          <t>K013</t>
        </is>
      </c>
      <c r="B809" s="41" t="inlineStr">
        <is>
          <t>Kakao Mobility Co., Ltd.</t>
        </is>
      </c>
      <c r="C809" s="40" t="inlineStr">
        <is>
          <t>인수 후</t>
        </is>
      </c>
      <c r="D809" s="40" t="inlineStr">
        <is>
          <t>2019-02-14</t>
        </is>
      </c>
      <c r="E809" s="41" t="inlineStr">
        <is>
          <t>어닝콜</t>
        </is>
      </c>
      <c r="F809" s="41" t="inlineStr">
        <is>
          <t>카카오 2018년 4분기 실적 보도자료: 기타 매출 1,770억원(전년 동기 대비 48% 증가), '선물하기, 메이커스 등 커머스의 거래액 증가와 모빌리티, 페이의 매출액 성장이 주효했다'.</t>
        </is>
      </c>
      <c r="G809" s="41" t="inlineStr">
        <is>
          <t>IR 자료</t>
        </is>
      </c>
      <c r="H809" s="40" t="inlineStr">
        <is>
          <t>2019-02-14</t>
        </is>
      </c>
      <c r="I809" s="40" t="n"/>
      <c r="J809" s="43" t="inlineStr">
        <is>
          <t>https://www.kakaocorp.com/page/detail/8653</t>
        </is>
      </c>
      <c r="K809" s="41" t="inlineStr">
        <is>
          <t>earnings_call_note</t>
        </is>
      </c>
    </row>
    <row r="810" ht="45" customHeight="1">
      <c r="A810" s="40" t="inlineStr">
        <is>
          <t>K013</t>
        </is>
      </c>
      <c r="B810" s="41" t="inlineStr">
        <is>
          <t>Kakao Mobility Co., Ltd.</t>
        </is>
      </c>
      <c r="C810" s="40" t="inlineStr">
        <is>
          <t>인수 후</t>
        </is>
      </c>
      <c r="D810" s="40" t="inlineStr">
        <is>
          <t>2021-05-06</t>
        </is>
      </c>
      <c r="E810" s="41" t="inlineStr">
        <is>
          <t>어닝콜</t>
        </is>
      </c>
      <c r="F810" s="41" t="inlineStr">
        <is>
          <t>카카오 2021년 1분기 컨퍼런스콜(데일리안 보도): 여민수 공동대표 '카카오T블루가 … 2만1000여대까지 확대됐다', 모빌리티·페이 등 신사업 매출 1,898억원(전년 동기 대비 89% 증가).</t>
        </is>
      </c>
      <c r="G810" s="41" t="inlineStr">
        <is>
          <t>어닝콜</t>
        </is>
      </c>
      <c r="H810" s="40" t="inlineStr">
        <is>
          <t>2021-05-06</t>
        </is>
      </c>
      <c r="I810" s="40" t="n"/>
      <c r="J810" s="43" t="inlineStr">
        <is>
          <t>https://www.dailian.co.kr/news/view/988786/</t>
        </is>
      </c>
      <c r="K810" s="41" t="inlineStr">
        <is>
          <t>earnings_call_note</t>
        </is>
      </c>
    </row>
    <row r="811" ht="45" customHeight="1">
      <c r="A811" s="40" t="inlineStr">
        <is>
          <t>K014</t>
        </is>
      </c>
      <c r="B811" s="41" t="inlineStr">
        <is>
          <t>Kakao Corp., Game Publishing Business and Others in the Game Business Segment</t>
        </is>
      </c>
      <c r="C811" s="40" t="inlineStr">
        <is>
          <t>발표</t>
        </is>
      </c>
      <c r="D811" s="40" t="inlineStr">
        <is>
          <t>2017-08-16</t>
        </is>
      </c>
      <c r="E811" s="41" t="inlineStr">
        <is>
          <t>발표</t>
        </is>
      </c>
      <c r="F811" s="41" t="inlineStr">
        <is>
          <t>카카오 종속회사 카카오게임즈가 카카오 게임사업부문(게임 퍼블리싱, 게임샵, 애드플러스) 양수. 양수가액 220,949,918,850원, '양수목적: 게임사업 경쟁력 강화', 양수예정일 2017-11-01, 이사회 2017-08-16, 회사와의 관계 '계열회사'. 종속회사 자산총액 131,110,698,771원, 지배회사 연결 자산총액 5,484,117,180,416원.</t>
        </is>
      </c>
      <c r="G811" s="41" t="inlineStr">
        <is>
          <t>DART 기타공시</t>
        </is>
      </c>
      <c r="H811" s="40" t="inlineStr">
        <is>
          <t>2017-08-17</t>
        </is>
      </c>
      <c r="I811" s="40" t="inlineStr">
        <is>
          <t>20170817800005</t>
        </is>
      </c>
      <c r="J811" s="43" t="inlineStr">
        <is>
          <t>https://dart.fss.or.kr/dsaf001/main.do?rcpNo=20170817800005</t>
        </is>
      </c>
      <c r="K811" s="41" t="inlineStr">
        <is>
          <t>purpose_quote,value_chk_local,announce_date_chk,status_chk,acq_total_assets,apex_total_assets,pre_incorp_chk</t>
        </is>
      </c>
    </row>
    <row r="812" ht="45" customHeight="1">
      <c r="A812" s="40" t="inlineStr">
        <is>
          <t>K014</t>
        </is>
      </c>
      <c r="B812" s="41" t="inlineStr">
        <is>
          <t>Kakao Corp., Game Publishing Business and Others in the Game Business Segment</t>
        </is>
      </c>
      <c r="C812" s="40" t="inlineStr">
        <is>
          <t>발표</t>
        </is>
      </c>
      <c r="D812" s="40" t="inlineStr">
        <is>
          <t>2017-08-16</t>
        </is>
      </c>
      <c r="E812" s="41" t="inlineStr">
        <is>
          <t>발표</t>
        </is>
      </c>
      <c r="F812" s="41" t="inlineStr">
        <is>
          <t>카카오게임즈 제3자배정 유상증자(현물출자): 보통주 30,005주, 발행가 7,363,770원, 현물출자가액 220,949,918,850원, '당사 최근사업연도 자산총액 대비(%) 168.52', 납입일 2017-11-01.</t>
        </is>
      </c>
      <c r="G812" s="41" t="inlineStr">
        <is>
          <t>DART 기타공시</t>
        </is>
      </c>
      <c r="H812" s="40" t="inlineStr">
        <is>
          <t>2017-08-17</t>
        </is>
      </c>
      <c r="I812" s="40" t="inlineStr">
        <is>
          <t>20170817800004</t>
        </is>
      </c>
      <c r="J812" s="43" t="inlineStr">
        <is>
          <t>https://dart.fss.or.kr/dsaf001/main.do?rcpNo=20170817800004</t>
        </is>
      </c>
      <c r="K812" s="41" t="inlineStr">
        <is>
          <t>deal_to_assets_pct,value_chk_local</t>
        </is>
      </c>
    </row>
    <row r="813" ht="45" customHeight="1">
      <c r="A813" s="40" t="inlineStr">
        <is>
          <t>K014</t>
        </is>
      </c>
      <c r="B813" s="41" t="inlineStr">
        <is>
          <t>Kakao Corp., Game Publishing Business and Others in the Game Business Segment</t>
        </is>
      </c>
      <c r="C813" s="40" t="inlineStr">
        <is>
          <t>발표</t>
        </is>
      </c>
      <c r="D813" s="40" t="inlineStr">
        <is>
          <t>2017-08-16</t>
        </is>
      </c>
      <c r="E813" s="41" t="inlineStr">
        <is>
          <t>발표</t>
        </is>
      </c>
      <c r="F813" s="41" t="inlineStr">
        <is>
          <t>카카오가 현물출자로 카카오게임즈 신주 30,005주 취득, 취득 후 67,460주(80.00%). 자기자본 3,702,943,850,948원 대비 5.97%, 자산총액 대비 4.03%. '취득목적: 발행회사를 통한 게임사업 경쟁력 강화'. 현물출자 대상 자산 257,746,338,033원·부채 36,796,419,183원(외부 감정평가). 카카오게임즈 2016 연결 자산 131,110,698,771원·자본 68,015,485,517원·매출 101,279,667,943원.</t>
        </is>
      </c>
      <c r="G813" s="41" t="inlineStr">
        <is>
          <t>DART 기타공시</t>
        </is>
      </c>
      <c r="H813" s="40" t="inlineStr">
        <is>
          <t>2017-08-17</t>
        </is>
      </c>
      <c r="I813" s="40" t="inlineStr">
        <is>
          <t>20170817800003</t>
        </is>
      </c>
      <c r="J813" s="43" t="inlineStr">
        <is>
          <t>https://dart.fss.or.kr/dsaf001/main.do?rcpNo=20170817800003</t>
        </is>
      </c>
      <c r="K813" s="41" t="inlineStr">
        <is>
          <t>deal_to_assets_pct,deal_to_equity_pct,purpose_quote,acq_total_assets,acquirer_core,pre_events_summary</t>
        </is>
      </c>
    </row>
    <row r="814" ht="45" customHeight="1">
      <c r="A814" s="40" t="inlineStr">
        <is>
          <t>K014</t>
        </is>
      </c>
      <c r="B814" s="41" t="inlineStr">
        <is>
          <t>Kakao Corp., Game Publishing Business and Others in the Game Business Segment</t>
        </is>
      </c>
      <c r="C814" s="40" t="inlineStr">
        <is>
          <t>발표</t>
        </is>
      </c>
      <c r="D814" s="40" t="inlineStr">
        <is>
          <t>2017-08-16</t>
        </is>
      </c>
      <c r="E814" s="41" t="inlineStr">
        <is>
          <t>발표</t>
        </is>
      </c>
      <c r="F814" s="41" t="inlineStr">
        <is>
          <t>카카오가 100% 자회사 ㈜카카오게임즈홀딩스를 소규모합병으로 흡수합병 결의. '합병을 통해 경영 효율성을 제고하여 사업의 시너지 효과를 극대화 하고자 함'.</t>
        </is>
      </c>
      <c r="G814" s="41" t="inlineStr">
        <is>
          <t>DART 주요사항보고서</t>
        </is>
      </c>
      <c r="H814" s="40" t="inlineStr">
        <is>
          <t>2017-08-16</t>
        </is>
      </c>
      <c r="I814" s="40" t="inlineStr">
        <is>
          <t>20170817000001</t>
        </is>
      </c>
      <c r="J814" s="43" t="inlineStr">
        <is>
          <t>https://dart.fss.or.kr/dsaf001/main.do?rcpNo=20170817000001</t>
        </is>
      </c>
      <c r="K814" s="41" t="inlineStr">
        <is>
          <t>notes</t>
        </is>
      </c>
    </row>
    <row r="815" ht="45" customHeight="1">
      <c r="A815" s="40" t="inlineStr">
        <is>
          <t>K014</t>
        </is>
      </c>
      <c r="B815" s="41" t="inlineStr">
        <is>
          <t>Kakao Corp., Game Publishing Business and Others in the Game Business Segment</t>
        </is>
      </c>
      <c r="C815" s="40" t="inlineStr">
        <is>
          <t>발표</t>
        </is>
      </c>
      <c r="D815" s="40" t="inlineStr">
        <is>
          <t>2017-08-17</t>
        </is>
      </c>
      <c r="E815" s="41" t="inlineStr">
        <is>
          <t>발표</t>
        </is>
      </c>
      <c r="F815" s="41" t="inlineStr">
        <is>
          <t>보도: 넘기는 사업은 '게임 퍼블리싱과 게임샵 및 광고(애드플러스)', '외부 감정평가 기준으로 2209억원', '카카오의 카카오게임즈 보유 지분은 기존 27.1%에서 80%로 크게 확대된다'.</t>
        </is>
      </c>
      <c r="G815" s="41" t="inlineStr">
        <is>
          <t>언론 보도</t>
        </is>
      </c>
      <c r="H815" s="40" t="inlineStr">
        <is>
          <t>2017-08-17</t>
        </is>
      </c>
      <c r="I815" s="40" t="n"/>
      <c r="J815" s="43" t="inlineStr">
        <is>
          <t>https://news.bizwatch.co.kr/article/mobile/2017/08/17/0009</t>
        </is>
      </c>
      <c r="K815" s="41" t="inlineStr">
        <is>
          <t>first_filing_date,notes</t>
        </is>
      </c>
    </row>
    <row r="816" ht="45" customHeight="1">
      <c r="A816" s="40" t="inlineStr">
        <is>
          <t>K014</t>
        </is>
      </c>
      <c r="B816" s="41" t="inlineStr">
        <is>
          <t>Kakao Corp., Game Publishing Business and Others in the Game Business Segment</t>
        </is>
      </c>
      <c r="C816" s="40" t="inlineStr">
        <is>
          <t>인수 후</t>
        </is>
      </c>
      <c r="D816" s="40" t="inlineStr">
        <is>
          <t>2017-11-01</t>
        </is>
      </c>
      <c r="E816" s="41" t="inlineStr">
        <is>
          <t>완료</t>
        </is>
      </c>
      <c r="F816" s="41" t="inlineStr">
        <is>
          <t>카카오 보유 카카오게임즈 보통주 37,455주(68.95%) → 2017.11.01 30,005주 취득 → 67,460주(80.00%), 금액 220,949,918,850원, 단가 7,363,770원.</t>
        </is>
      </c>
      <c r="G816" s="41" t="inlineStr">
        <is>
          <t>DART 기타공시</t>
        </is>
      </c>
      <c r="H816" s="40" t="inlineStr">
        <is>
          <t>2017-11-07</t>
        </is>
      </c>
      <c r="I816" s="40" t="inlineStr">
        <is>
          <t>20171107000335</t>
        </is>
      </c>
      <c r="J816" s="43" t="inlineStr">
        <is>
          <t>https://dart.fss.or.kr/dsaf001/main.do?rcpNo=20171107000335</t>
        </is>
      </c>
      <c r="K816" s="41" t="inlineStr">
        <is>
          <t>status_chk,pre_incorp_chk</t>
        </is>
      </c>
    </row>
    <row r="817" ht="45" customHeight="1">
      <c r="A817" s="40" t="inlineStr">
        <is>
          <t>K014</t>
        </is>
      </c>
      <c r="B817" s="41" t="inlineStr">
        <is>
          <t>Kakao Corp., Game Publishing Business and Others in the Game Business Segment</t>
        </is>
      </c>
      <c r="C817" s="40" t="inlineStr">
        <is>
          <t>인수 후</t>
        </is>
      </c>
      <c r="D817" s="40" t="inlineStr">
        <is>
          <t>2017-11-01</t>
        </is>
      </c>
      <c r="E817" s="41" t="inlineStr">
        <is>
          <t>통합</t>
        </is>
      </c>
      <c r="F817" s="41" t="inlineStr">
        <is>
          <t>주석34: '동일지배기업 하의 사업결합'으로 순자산 장부금액 714백만원 인식, 이전대가 220,950백만원과의 차이 220,235백만원 자본잉여금. 현물출자 전 기간 포함 시 추가 매출 104,060백만원, 당기순이익은 측정 불가. 2017 연결 영업수익 201,255,690,004원·영업이익 38,629,831,464원(2016: 101,279,667,943원·10,123,786,671원).</t>
        </is>
      </c>
      <c r="G817" s="41" t="inlineStr">
        <is>
          <t>DART 감사보고서</t>
        </is>
      </c>
      <c r="H817" s="40" t="inlineStr">
        <is>
          <t>2018-04-06</t>
        </is>
      </c>
      <c r="I817" s="40" t="inlineStr">
        <is>
          <t>20180406000861</t>
        </is>
      </c>
      <c r="J817" s="43" t="inlineStr">
        <is>
          <t>https://dart.fss.or.kr/dsaf001/main.do?rcpNo=20180406000861</t>
        </is>
      </c>
      <c r="K817" s="41" t="inlineStr">
        <is>
          <t>impairment,chk_note,target_rev_pre,target_op_pre,purpose_quote,target_rev_post,target_op_post</t>
        </is>
      </c>
    </row>
    <row r="818" ht="45" customHeight="1">
      <c r="A818" s="40" t="inlineStr">
        <is>
          <t>K014</t>
        </is>
      </c>
      <c r="B818" s="41" t="inlineStr">
        <is>
          <t>Kakao Corp., Game Publishing Business and Others in the Game Business Segment</t>
        </is>
      </c>
      <c r="C818" s="40" t="inlineStr">
        <is>
          <t>인수 후</t>
        </is>
      </c>
      <c r="D818" s="40" t="inlineStr">
        <is>
          <t>2019</t>
        </is>
      </c>
      <c r="E818" s="41" t="inlineStr">
        <is>
          <t>실적</t>
        </is>
      </c>
      <c r="F818" s="41" t="inlineStr">
        <is>
          <t>카카오게임즈 연결 요약재무: 매출 2019 391,040,194,288원 / 2018 420,804,834,957원 / 2017 201,255,690,004원, 영업이익 35,002,013,586 / 47,183,274,694 / 38,629,831,464원. 연혁: 2013.08 설립, 2016.04 엔진-다음게임 합병, 2016.07 사명 변경, 2017.11 카카오 게임사업부문 현물출자, 2018.02 1,400억원 투자 유치, 2018.04 무상증자.</t>
        </is>
      </c>
      <c r="G818" s="41" t="inlineStr">
        <is>
          <t>DART 사업보고서</t>
        </is>
      </c>
      <c r="H818" s="40" t="inlineStr">
        <is>
          <t>2020-03-30</t>
        </is>
      </c>
      <c r="I818" s="40" t="inlineStr">
        <is>
          <t>20200330004670</t>
        </is>
      </c>
      <c r="J818" s="43" t="inlineStr">
        <is>
          <t>https://dart.fss.or.kr/dsaf001/main.do?rcpNo=20200330004670</t>
        </is>
      </c>
      <c r="K818" s="41" t="inlineStr">
        <is>
          <t>target_rev_post,target_op_post,pre_events_summary,post_events_summary</t>
        </is>
      </c>
    </row>
    <row r="819" ht="45" customHeight="1">
      <c r="A819" s="40" t="inlineStr">
        <is>
          <t>K014</t>
        </is>
      </c>
      <c r="B819" s="41" t="inlineStr">
        <is>
          <t>Kakao Corp., Game Publishing Business and Others in the Game Business Segment</t>
        </is>
      </c>
      <c r="C819" s="40" t="inlineStr">
        <is>
          <t>인수 후</t>
        </is>
      </c>
      <c r="D819" s="40" t="inlineStr">
        <is>
          <t>2020-09-10</t>
        </is>
      </c>
      <c r="E819" s="41" t="inlineStr">
        <is>
          <t>상장</t>
        </is>
      </c>
      <c r="F819" s="41" t="inlineStr">
        <is>
          <t>'2020년 9월 10일 코스닥시장에 상장되었습니다'. 2024-12 카카오브이엑스 및 종속기업 자산·부채 매각예정 분류.</t>
        </is>
      </c>
      <c r="G819" s="41" t="inlineStr">
        <is>
          <t>DART 사업보고서</t>
        </is>
      </c>
      <c r="H819" s="40" t="inlineStr">
        <is>
          <t>2025-03-24</t>
        </is>
      </c>
      <c r="I819" s="40" t="inlineStr">
        <is>
          <t>20250324000902</t>
        </is>
      </c>
      <c r="J819" s="43" t="inlineStr">
        <is>
          <t>https://dart.fss.or.kr/dsaf001/main.do?rcpNo=20250324000902</t>
        </is>
      </c>
      <c r="K819" s="41" t="inlineStr">
        <is>
          <t>post_events_summary</t>
        </is>
      </c>
    </row>
    <row r="820" ht="45" customHeight="1">
      <c r="A820" s="40" t="inlineStr">
        <is>
          <t>K014</t>
        </is>
      </c>
      <c r="B820" s="41" t="inlineStr">
        <is>
          <t>Kakao Corp., Game Publishing Business and Others in the Game Business Segment</t>
        </is>
      </c>
      <c r="C820" s="40" t="inlineStr">
        <is>
          <t>인수 후</t>
        </is>
      </c>
      <c r="D820" s="40" t="inlineStr">
        <is>
          <t>2025</t>
        </is>
      </c>
      <c r="E820" s="41" t="inlineStr">
        <is>
          <t>실적</t>
        </is>
      </c>
      <c r="F820" s="41" t="inlineStr">
        <is>
          <t>2025 연결 요약재무(백만원): 매출액 465,019, 영업이익 (39,591). 2025-10-15 카카오브이엑스 지분 매각 종결.</t>
        </is>
      </c>
      <c r="G820" s="41" t="inlineStr">
        <is>
          <t>DART 사업보고서</t>
        </is>
      </c>
      <c r="H820" s="40" t="inlineStr">
        <is>
          <t>2026-03-18</t>
        </is>
      </c>
      <c r="I820" s="40" t="inlineStr">
        <is>
          <t>20260318001659</t>
        </is>
      </c>
      <c r="J820" s="43" t="inlineStr">
        <is>
          <t>https://dart.fss.or.kr/dsaf001/main.do?rcpNo=20260318001659</t>
        </is>
      </c>
      <c r="K820" s="41" t="inlineStr">
        <is>
          <t>target_rev_post,target_op_post,post_events_summary</t>
        </is>
      </c>
    </row>
    <row r="821" ht="45" customHeight="1">
      <c r="A821" s="40" t="inlineStr">
        <is>
          <t>K014</t>
        </is>
      </c>
      <c r="B821" s="41" t="inlineStr">
        <is>
          <t>Kakao Corp., Game Publishing Business and Others in the Game Business Segment</t>
        </is>
      </c>
      <c r="C821" s="40" t="inlineStr">
        <is>
          <t>인수 전</t>
        </is>
      </c>
      <c r="D821" s="40" t="inlineStr">
        <is>
          <t>2016</t>
        </is>
      </c>
      <c r="E821" s="41" t="inlineStr">
        <is>
          <t>기타</t>
        </is>
      </c>
      <c r="F821" s="41" t="inlineStr">
        <is>
          <t>카카오 2016 사업보고서: 사업부문 매출은 광고 플랫폼 533,995 / 콘텐츠 플랫폼 701,879 / 기타 228,358백만원으로만 공시(게임 단독 미공시). 연혁: 2014-05 ㈜다음게임 설립, 2016-04 ㈜엔진과 합병완료.</t>
        </is>
      </c>
      <c r="G821" s="41" t="inlineStr">
        <is>
          <t>DART 사업보고서</t>
        </is>
      </c>
      <c r="H821" s="40" t="inlineStr">
        <is>
          <t>2017-03-31</t>
        </is>
      </c>
      <c r="I821" s="40" t="inlineStr">
        <is>
          <t>20170331005003</t>
        </is>
      </c>
      <c r="J821" s="43" t="inlineStr">
        <is>
          <t>https://dart.fss.or.kr/dsaf001/main.do?rcpNo=20170331005003</t>
        </is>
      </c>
      <c r="K821" s="41" t="inlineStr">
        <is>
          <t>target_rev_pre,pre_events_summary</t>
        </is>
      </c>
    </row>
    <row r="822" ht="45" customHeight="1">
      <c r="A822" s="40" t="inlineStr">
        <is>
          <t>K014</t>
        </is>
      </c>
      <c r="B822" s="41" t="inlineStr">
        <is>
          <t>Kakao Corp., Game Publishing Business and Others in the Game Business Segment</t>
        </is>
      </c>
      <c r="C822" s="40" t="inlineStr">
        <is>
          <t>인수 후</t>
        </is>
      </c>
      <c r="D822" s="40" t="inlineStr">
        <is>
          <t>2018-02-08</t>
        </is>
      </c>
      <c r="E822" s="41" t="inlineStr">
        <is>
          <t>어닝콜</t>
        </is>
      </c>
      <c r="F822" s="41" t="inlineStr">
        <is>
          <t>카카오 2017년 4분기 실적: '게임 콘텐츠 매출은 전분기 대비 5%, 전년 동기 대비 4% 하락한 892억원을 기록하였다'.</t>
        </is>
      </c>
      <c r="G822" s="41" t="inlineStr">
        <is>
          <t>IR 자료</t>
        </is>
      </c>
      <c r="H822" s="40" t="inlineStr">
        <is>
          <t>2018-02-08</t>
        </is>
      </c>
      <c r="I822" s="40" t="n"/>
      <c r="J822" s="43" t="inlineStr">
        <is>
          <t>https://www.kakaocorp.com/page/detail/8465</t>
        </is>
      </c>
      <c r="K822" s="41" t="inlineStr">
        <is>
          <t>earnings_call_note</t>
        </is>
      </c>
    </row>
    <row r="823" ht="45" customHeight="1">
      <c r="A823" s="40" t="inlineStr">
        <is>
          <t>K014</t>
        </is>
      </c>
      <c r="B823" s="41" t="inlineStr">
        <is>
          <t>Kakao Corp., Game Publishing Business and Others in the Game Business Segment</t>
        </is>
      </c>
      <c r="C823" s="40" t="inlineStr">
        <is>
          <t>발표</t>
        </is>
      </c>
      <c r="D823" s="40" t="inlineStr">
        <is>
          <t>2017-08-14</t>
        </is>
      </c>
      <c r="E823" s="41" t="inlineStr">
        <is>
          <t>기타</t>
        </is>
      </c>
      <c r="F823" s="41" t="inlineStr">
        <is>
          <t>035720.KS 조정종가 2017-08-14 22,600원, 2017-08-16 22,900원(x5 = 113,000원, 114,500원). KRW=X 2017-08-16 1,134.80.</t>
        </is>
      </c>
      <c r="G823" s="41" t="inlineStr">
        <is>
          <t>기타</t>
        </is>
      </c>
      <c r="H823" s="40" t="inlineStr">
        <is>
          <t>2026-10-26</t>
        </is>
      </c>
      <c r="I823" s="40" t="n"/>
      <c r="J823" s="43" t="inlineStr">
        <is>
          <t>https://query1.finance.yahoo.com/v8/finance/chart/035720.KS?period1=1502496000&amp;period2=1506556800&amp;interval=1d</t>
        </is>
      </c>
      <c r="K823" s="41" t="inlineStr">
        <is>
          <t>acq_mktcap,value_chk_usdmm</t>
        </is>
      </c>
    </row>
    <row r="824" ht="45" customHeight="1">
      <c r="A824" s="40" t="inlineStr">
        <is>
          <t>K015</t>
        </is>
      </c>
      <c r="B824" s="41" t="inlineStr">
        <is>
          <t>Metabora</t>
        </is>
      </c>
      <c r="C824" s="40" t="inlineStr">
        <is>
          <t>발표</t>
        </is>
      </c>
      <c r="D824" s="40" t="inlineStr">
        <is>
          <t>2017-09-06</t>
        </is>
      </c>
      <c r="E824" s="41" t="inlineStr">
        <is>
          <t>소유주변경</t>
        </is>
      </c>
      <c r="F824" s="41" t="inlineStr">
        <is>
          <t>김대진(기타) 72,509주(5.46%)를 주당 100원에 처분(-7,250,900원); 박영호(임원) 21,754주, 남재관(임원) 21,755주, 최웅규(기타) 12,000주, 기타 17,000주 취득. ㈜카카오게임즈 970,001주(73.09%) 변동 없음, 발행주식총수 1,327,182주</t>
        </is>
      </c>
      <c r="G824" s="41" t="inlineStr">
        <is>
          <t>DART 기타공시</t>
        </is>
      </c>
      <c r="H824" s="40" t="inlineStr">
        <is>
          <t>2017-09-07</t>
        </is>
      </c>
      <c r="I824" s="40" t="inlineStr">
        <is>
          <t>20170907000320</t>
        </is>
      </c>
      <c r="J824" s="43" t="inlineStr">
        <is>
          <t>https://dart.fss.or.kr/dsaf001/main.do?rcpNo=20170907000320</t>
        </is>
      </c>
      <c r="K824" s="41" t="inlineStr">
        <is>
          <t>subtype_chk,value_chk_local,value_chk_usdmm,chk_note,acquirer_entity,announce_date_chk,first_filing_date,status_chk</t>
        </is>
      </c>
    </row>
    <row r="825" ht="45" customHeight="1">
      <c r="A825" s="40" t="inlineStr">
        <is>
          <t>K015</t>
        </is>
      </c>
      <c r="B825" s="41" t="inlineStr">
        <is>
          <t>Metabora</t>
        </is>
      </c>
      <c r="C825" s="40" t="inlineStr">
        <is>
          <t>인수 전</t>
        </is>
      </c>
      <c r="D825" s="40" t="inlineStr">
        <is>
          <t>2016-04-01</t>
        </is>
      </c>
      <c r="E825" s="41" t="inlineStr">
        <is>
          <t>지분취득</t>
        </is>
      </c>
      <c r="F825" s="41" t="inlineStr">
        <is>
          <t>㈜엔진의 계열사 주식보유 변동 공시: '(주)슈퍼노바일레븐 | 2016.04.01 | 217,660 | 17.36% ... 707,660 | 56.45%'</t>
        </is>
      </c>
      <c r="G825" s="41" t="inlineStr">
        <is>
          <t>DART 기타공시</t>
        </is>
      </c>
      <c r="H825" s="40" t="inlineStr">
        <is>
          <t>2016-04-29</t>
        </is>
      </c>
      <c r="I825" s="40" t="inlineStr">
        <is>
          <t>20160429001236</t>
        </is>
      </c>
      <c r="J825" s="43" t="inlineStr">
        <is>
          <t>https://dart.fss.or.kr/dsaf001/main.do?rcpNo=20160429001236</t>
        </is>
      </c>
      <c r="K825" s="41" t="inlineStr">
        <is>
          <t>pre_events_summary,pre_incorp_chk</t>
        </is>
      </c>
    </row>
    <row r="826" ht="45" customHeight="1">
      <c r="A826" s="40" t="inlineStr">
        <is>
          <t>K015</t>
        </is>
      </c>
      <c r="B826" s="41" t="inlineStr">
        <is>
          <t>Metabora</t>
        </is>
      </c>
      <c r="C826" s="40" t="inlineStr">
        <is>
          <t>인수 전</t>
        </is>
      </c>
      <c r="D826" s="40" t="inlineStr">
        <is>
          <t>2016-12-31</t>
        </is>
      </c>
      <c r="E826" s="41" t="inlineStr">
        <is>
          <t>손상차손</t>
        </is>
      </c>
      <c r="F826" s="41" t="inlineStr">
        <is>
          <t>카카오 2016 연결주석: 슈퍼노바일레븐 760,001주 57.3%, 자산 2,741,837 부채 3,241,695 매출 1,723,738 순손실 4,618,556(천원); 영업권 손상차손 (6,526,934)천원, '당기 중 인식된 영업권손상차손액은 ㈜슈퍼노바일레븐 등 종속기업 지분 관련한 영업권에서 발생'; 레드스타게임즈·블랙스타게임즈가 슈퍼노바일레븐과 합병</t>
        </is>
      </c>
      <c r="G826" s="41" t="inlineStr">
        <is>
          <t>DART 사업보고서</t>
        </is>
      </c>
      <c r="H826" s="40" t="inlineStr">
        <is>
          <t>2017-03-31</t>
        </is>
      </c>
      <c r="I826" s="40" t="inlineStr">
        <is>
          <t>20170331005003</t>
        </is>
      </c>
      <c r="J826" s="43" t="inlineStr">
        <is>
          <t>https://dart.fss.or.kr/dsaf001/main.do?rcpNo=20170331005003</t>
        </is>
      </c>
      <c r="K826" s="41" t="inlineStr">
        <is>
          <t>pre_events_summary,target_rev_pre,target_op_pre,impairment</t>
        </is>
      </c>
    </row>
    <row r="827" ht="45" customHeight="1">
      <c r="A827" s="40" t="inlineStr">
        <is>
          <t>K015</t>
        </is>
      </c>
      <c r="B827" s="41" t="inlineStr">
        <is>
          <t>Metabora</t>
        </is>
      </c>
      <c r="C827" s="40" t="inlineStr">
        <is>
          <t>인수 후</t>
        </is>
      </c>
      <c r="D827" s="40" t="inlineStr">
        <is>
          <t>2017-11-06</t>
        </is>
      </c>
      <c r="E827" s="41" t="inlineStr">
        <is>
          <t>추가취득</t>
        </is>
      </c>
      <c r="F827" s="41" t="inlineStr">
        <is>
          <t>카카오게임즈 유상증자결정(주식교환 대가): '(주)카카오게임즈는 (주)슈퍼노바일레븐의 지분71.38% 보유 주주'; 제3자배정 김동준 412주, 남재관 49주, 박영호 41주, 기타 244주(K017)</t>
        </is>
      </c>
      <c r="G827" s="41" t="inlineStr">
        <is>
          <t>DART 기타공시</t>
        </is>
      </c>
      <c r="H827" s="40" t="inlineStr">
        <is>
          <t>2017-11-06</t>
        </is>
      </c>
      <c r="I827" s="40" t="inlineStr">
        <is>
          <t>20171106000323</t>
        </is>
      </c>
      <c r="J827" s="43" t="inlineStr">
        <is>
          <t>https://dart.fss.or.kr/dsaf001/main.do?rcpNo=20171106000323</t>
        </is>
      </c>
      <c r="K827" s="41" t="inlineStr">
        <is>
          <t>notes,post_events_summary</t>
        </is>
      </c>
    </row>
    <row r="828" ht="45" customHeight="1">
      <c r="A828" s="40" t="inlineStr">
        <is>
          <t>K015</t>
        </is>
      </c>
      <c r="B828" s="41" t="inlineStr">
        <is>
          <t>Metabora</t>
        </is>
      </c>
      <c r="C828" s="40" t="inlineStr">
        <is>
          <t>인수 후</t>
        </is>
      </c>
      <c r="D828" s="40" t="inlineStr">
        <is>
          <t>2018-02-02</t>
        </is>
      </c>
      <c r="E828" s="41" t="inlineStr">
        <is>
          <t>사명변경</t>
        </is>
      </c>
      <c r="F828" s="41" t="inlineStr">
        <is>
          <t>카카오 2017 사업보고서: 슈퍼노바일레븐 1,359,001주 100.0%, 매출 1,651,413 순손실 3,357,802(천원); '(주)슈퍼노바일레븐은 2018년 2월 2일부로 (주)프렌즈게임즈로 사명이 변경되었습니다.'</t>
        </is>
      </c>
      <c r="G828" s="41" t="inlineStr">
        <is>
          <t>DART 사업보고서</t>
        </is>
      </c>
      <c r="H828" s="40" t="inlineStr">
        <is>
          <t>2018-03-30</t>
        </is>
      </c>
      <c r="I828" s="40" t="inlineStr">
        <is>
          <t>20180330002462</t>
        </is>
      </c>
      <c r="J828" s="43" t="inlineStr">
        <is>
          <t>https://dart.fss.or.kr/dsaf001/main.do?rcpNo=20180330002462</t>
        </is>
      </c>
      <c r="K828" s="41" t="inlineStr">
        <is>
          <t>post_events_summary,target_rev_post,target_op_post</t>
        </is>
      </c>
    </row>
    <row r="829" ht="45" customHeight="1">
      <c r="A829" s="40" t="inlineStr">
        <is>
          <t>K015</t>
        </is>
      </c>
      <c r="B829" s="41" t="inlineStr">
        <is>
          <t>Metabora</t>
        </is>
      </c>
      <c r="C829" s="40" t="inlineStr">
        <is>
          <t>인수 후</t>
        </is>
      </c>
      <c r="D829" s="40" t="inlineStr">
        <is>
          <t>2018-12-31</t>
        </is>
      </c>
      <c r="E829" s="41" t="inlineStr">
        <is>
          <t>실적</t>
        </is>
      </c>
      <c r="F829" s="41" t="inlineStr">
        <is>
          <t>카카오 2018 연결주석: ㈜프렌즈게임즈(구, ㈜슈퍼노바일레븐) 6,735,369주 82.0%, 매출 915,173 순손실 5,919,181(천원); 전환상환우선주 발행 2018-04-24</t>
        </is>
      </c>
      <c r="G829" s="41" t="inlineStr">
        <is>
          <t>DART 사업보고서</t>
        </is>
      </c>
      <c r="H829" s="40" t="inlineStr">
        <is>
          <t>2019-04-01</t>
        </is>
      </c>
      <c r="I829" s="40" t="inlineStr">
        <is>
          <t>20190401005013</t>
        </is>
      </c>
      <c r="J829" s="43" t="inlineStr">
        <is>
          <t>https://dart.fss.or.kr/dsaf001/main.do?rcpNo=20190401005013</t>
        </is>
      </c>
      <c r="K829" s="41" t="inlineStr">
        <is>
          <t>post_events_summary,target_rev_post,target_op_post</t>
        </is>
      </c>
    </row>
    <row r="830" ht="45" customHeight="1">
      <c r="A830" s="40" t="inlineStr">
        <is>
          <t>K015</t>
        </is>
      </c>
      <c r="B830" s="41" t="inlineStr">
        <is>
          <t>Metabora</t>
        </is>
      </c>
      <c r="C830" s="40" t="inlineStr">
        <is>
          <t>인수 후</t>
        </is>
      </c>
      <c r="D830" s="40" t="inlineStr">
        <is>
          <t>2021-09</t>
        </is>
      </c>
      <c r="E830" s="41" t="inlineStr">
        <is>
          <t>합병</t>
        </is>
      </c>
      <c r="F830" s="41" t="inlineStr">
        <is>
          <t>카카오 2021 3분기보고서 연결주석: '당분기 중 ㈜웨이투빗이 ㈜프렌즈게임즈에 합병됨에 따라 관계기업으로 포함되었습니다.'</t>
        </is>
      </c>
      <c r="G830" s="41" t="inlineStr">
        <is>
          <t>DART 기타공시</t>
        </is>
      </c>
      <c r="H830" s="40" t="inlineStr">
        <is>
          <t>2021-11-15</t>
        </is>
      </c>
      <c r="I830" s="40" t="inlineStr">
        <is>
          <t>20211115002331</t>
        </is>
      </c>
      <c r="J830" s="43" t="inlineStr">
        <is>
          <t>https://dart.fss.or.kr/dsaf001/main.do?rcpNo=20211115002331</t>
        </is>
      </c>
      <c r="K830" s="41" t="inlineStr">
        <is>
          <t>post_events_summary</t>
        </is>
      </c>
    </row>
    <row r="831" ht="45" customHeight="1">
      <c r="A831" s="40" t="inlineStr">
        <is>
          <t>K015</t>
        </is>
      </c>
      <c r="B831" s="41" t="inlineStr">
        <is>
          <t>Metabora</t>
        </is>
      </c>
      <c r="C831" s="40" t="inlineStr">
        <is>
          <t>인수 후</t>
        </is>
      </c>
      <c r="D831" s="40" t="inlineStr">
        <is>
          <t>2022</t>
        </is>
      </c>
      <c r="E831" s="41" t="inlineStr">
        <is>
          <t>사명변경</t>
        </is>
      </c>
      <c r="F831" s="41" t="inlineStr">
        <is>
          <t>카카오 2022 사업보고서 연결주석: '당기중 ㈜프렌즈게임즈에서 ㈜메타보라로 사명을 변경하였습니다.'</t>
        </is>
      </c>
      <c r="G831" s="41" t="inlineStr">
        <is>
          <t>DART 사업보고서</t>
        </is>
      </c>
      <c r="H831" s="40" t="inlineStr">
        <is>
          <t>2023-03-17</t>
        </is>
      </c>
      <c r="I831" s="40" t="inlineStr">
        <is>
          <t>20230317001061</t>
        </is>
      </c>
      <c r="J831" s="43" t="inlineStr">
        <is>
          <t>https://dart.fss.or.kr/dsaf001/main.do?rcpNo=20230317001061</t>
        </is>
      </c>
      <c r="K831" s="41" t="inlineStr">
        <is>
          <t>post_events_summary</t>
        </is>
      </c>
    </row>
    <row r="832" ht="45" customHeight="1">
      <c r="A832" s="40" t="inlineStr">
        <is>
          <t>K015</t>
        </is>
      </c>
      <c r="B832" s="41" t="inlineStr">
        <is>
          <t>Metabora</t>
        </is>
      </c>
      <c r="C832" s="40" t="inlineStr">
        <is>
          <t>인수 후</t>
        </is>
      </c>
      <c r="D832" s="40" t="inlineStr">
        <is>
          <t>2025-12-31</t>
        </is>
      </c>
      <c r="E832" s="41" t="inlineStr">
        <is>
          <t>실적</t>
        </is>
      </c>
      <c r="F832" s="41" t="inlineStr">
        <is>
          <t>카카오게임즈 2025 연결주석: ㈜메타보라 지분 61.60%(보통주 기준), 자산 19,917,540 부채 56,435,583 자본 (36,518,043) 매출 5,188,715 순손실 (10,327,210)(천원)</t>
        </is>
      </c>
      <c r="G832" s="41" t="inlineStr">
        <is>
          <t>DART 사업보고서</t>
        </is>
      </c>
      <c r="H832" s="40" t="inlineStr">
        <is>
          <t>2026-03-18</t>
        </is>
      </c>
      <c r="I832" s="40" t="inlineStr">
        <is>
          <t>20260318001659</t>
        </is>
      </c>
      <c r="J832" s="43" t="inlineStr">
        <is>
          <t>https://dart.fss.or.kr/dsaf001/main.do?rcpNo=20260318001659</t>
        </is>
      </c>
      <c r="K832" s="41" t="inlineStr">
        <is>
          <t>post_events_summary,target_rev_post,target_op_post</t>
        </is>
      </c>
    </row>
    <row r="833" ht="45" customHeight="1">
      <c r="A833" s="40" t="inlineStr">
        <is>
          <t>K015</t>
        </is>
      </c>
      <c r="B833" s="41" t="inlineStr">
        <is>
          <t>Metabora</t>
        </is>
      </c>
      <c r="C833" s="40" t="inlineStr">
        <is>
          <t>인수 후</t>
        </is>
      </c>
      <c r="D833" s="40" t="inlineStr">
        <is>
          <t>2026-06</t>
        </is>
      </c>
      <c r="E833" s="41" t="inlineStr">
        <is>
          <t>기타</t>
        </is>
      </c>
      <c r="F833" s="41" t="inlineStr">
        <is>
          <t>카카오 2026 반기보고서 연결대상 변동: '㈜카카오게임즈 | 지배력 상실로 인한 연결제외 | ㈜메타보라 | 지배력 상실로 인한 연결제외'</t>
        </is>
      </c>
      <c r="G833" s="41" t="inlineStr">
        <is>
          <t>DART 기타공시</t>
        </is>
      </c>
      <c r="H833" s="40" t="inlineStr">
        <is>
          <t>2026-08-19</t>
        </is>
      </c>
      <c r="I833" s="40" t="inlineStr">
        <is>
          <t>20260819000055</t>
        </is>
      </c>
      <c r="J833" s="43" t="inlineStr">
        <is>
          <t>https://dart.fss.or.kr/dsaf001/main.do?rcpNo=20260819000055</t>
        </is>
      </c>
      <c r="K833" s="41" t="inlineStr">
        <is>
          <t>post_events_summary</t>
        </is>
      </c>
    </row>
    <row r="834" ht="45" customHeight="1">
      <c r="A834" s="40" t="inlineStr">
        <is>
          <t>K015</t>
        </is>
      </c>
      <c r="B834" s="41" t="inlineStr">
        <is>
          <t>Metabora</t>
        </is>
      </c>
      <c r="C834" s="40" t="inlineStr">
        <is>
          <t>발표</t>
        </is>
      </c>
      <c r="D834" s="40" t="inlineStr">
        <is>
          <t>2017-08-16</t>
        </is>
      </c>
      <c r="E834" s="41" t="inlineStr">
        <is>
          <t>기타</t>
        </is>
      </c>
      <c r="F834" s="41" t="inlineStr">
        <is>
          <t>㈜카카오 2016-12-31 연결 자산총액 5,484,117,180,416원(같은 묶음 K014 기록의 근거 문서)</t>
        </is>
      </c>
      <c r="G834" s="41" t="inlineStr">
        <is>
          <t>DART 기타공시</t>
        </is>
      </c>
      <c r="H834" s="40" t="inlineStr">
        <is>
          <t>2017-08-17</t>
        </is>
      </c>
      <c r="I834" s="40" t="inlineStr">
        <is>
          <t>20170817800005</t>
        </is>
      </c>
      <c r="J834" s="43" t="inlineStr">
        <is>
          <t>https://dart.fss.or.kr/dsaf001/main.do?rcpNo=20170817800005</t>
        </is>
      </c>
      <c r="K834" s="41" t="inlineStr">
        <is>
          <t>apex_total_assets</t>
        </is>
      </c>
    </row>
    <row r="835" ht="45" customHeight="1">
      <c r="A835" s="40" t="inlineStr">
        <is>
          <t>K016</t>
        </is>
      </c>
      <c r="B835" s="41" t="inlineStr">
        <is>
          <t>Kakao VX Inc.</t>
        </is>
      </c>
      <c r="C835" s="40" t="inlineStr">
        <is>
          <t>발표</t>
        </is>
      </c>
      <c r="D835" s="40" t="inlineStr">
        <is>
          <t>2017-09-25</t>
        </is>
      </c>
      <c r="E835" s="41" t="inlineStr">
        <is>
          <t>발표</t>
        </is>
      </c>
      <c r="F835" s="41" t="inlineStr">
        <is>
          <t>주식교환 대상 마음골프(주)(대표 문태식, '골프, 가상스포츠 및 동작인식 관련 서비스업', 발행주식 1,485,333주, 2016말 자산 11,115·부채 9,851·자본 1,264백만원). 교환비율 1:0.0033950, '교환ㆍ이전 목적: VR(Virtual Reality) 및 AR(Augmented Reality) 사업 영역 진출', 교환일 2017-11-28, 이사회 2017-09-25, 완전모회사 카카오게임즈.</t>
        </is>
      </c>
      <c r="G835" s="41" t="inlineStr">
        <is>
          <t>DART 기타공시</t>
        </is>
      </c>
      <c r="H835" s="40" t="inlineStr">
        <is>
          <t>2017-09-26</t>
        </is>
      </c>
      <c r="I835" s="40" t="inlineStr">
        <is>
          <t>20170926000012</t>
        </is>
      </c>
      <c r="J835" s="43" t="inlineStr">
        <is>
          <t>https://dart.fss.or.kr/dsaf001/main.do?rcpNo=20170926000012</t>
        </is>
      </c>
      <c r="K835" s="41" t="inlineStr">
        <is>
          <t>purpose_quote,announce_date_chk,status_chk,value_chk_local,pre_events_summary</t>
        </is>
      </c>
    </row>
    <row r="836" ht="45" customHeight="1">
      <c r="A836" s="40" t="inlineStr">
        <is>
          <t>K016</t>
        </is>
      </c>
      <c r="B836" s="41" t="inlineStr">
        <is>
          <t>Kakao VX Inc.</t>
        </is>
      </c>
      <c r="C836" s="40" t="inlineStr">
        <is>
          <t>발표</t>
        </is>
      </c>
      <c r="D836" s="40" t="inlineStr">
        <is>
          <t>2017-09-25</t>
        </is>
      </c>
      <c r="E836" s="41" t="inlineStr">
        <is>
          <t>발표</t>
        </is>
      </c>
      <c r="F836" s="41" t="inlineStr">
        <is>
          <t>카카오게임즈 제3자배정 유상증자 보통주 5,042주, 발행가 7,363,770원, 타법인증권취득자금 37,133,325,000원(2017-10-27 기재정정: 할증율 기재 오류 정정만).</t>
        </is>
      </c>
      <c r="G836" s="41" t="inlineStr">
        <is>
          <t>DART 기타공시</t>
        </is>
      </c>
      <c r="H836" s="40" t="inlineStr">
        <is>
          <t>2017-10-27</t>
        </is>
      </c>
      <c r="I836" s="40" t="inlineStr">
        <is>
          <t>20171027000462</t>
        </is>
      </c>
      <c r="J836" s="43" t="inlineStr">
        <is>
          <t>https://dart.fss.or.kr/dsaf001/main.do?rcpNo=20171027000462</t>
        </is>
      </c>
      <c r="K836" s="41" t="inlineStr">
        <is>
          <t>value_chk_local</t>
        </is>
      </c>
    </row>
    <row r="837" ht="45" customHeight="1">
      <c r="A837" s="40" t="inlineStr">
        <is>
          <t>K016</t>
        </is>
      </c>
      <c r="B837" s="41" t="inlineStr">
        <is>
          <t>Kakao VX Inc.</t>
        </is>
      </c>
      <c r="C837" s="40" t="inlineStr">
        <is>
          <t>발표</t>
        </is>
      </c>
      <c r="D837" s="40" t="inlineStr">
        <is>
          <t>2017-09-26</t>
        </is>
      </c>
      <c r="E837" s="41" t="inlineStr">
        <is>
          <t>발표</t>
        </is>
      </c>
      <c r="F837" s="41" t="inlineStr">
        <is>
          <t>'지분 스왑 방식으로 100% 자회사 편입', 사명 '카카오VX'로 전환 예정. 남궁훈 대표: '게임 사업을 넘어 새로운 영역으로 이끌어 줄 도전과 기회가 될 것'. 마음골프는 '20%대 점유율로 2위'.</t>
        </is>
      </c>
      <c r="G837" s="41" t="inlineStr">
        <is>
          <t>언론 보도</t>
        </is>
      </c>
      <c r="H837" s="40" t="inlineStr">
        <is>
          <t>2017-09-26</t>
        </is>
      </c>
      <c r="I837" s="40" t="n"/>
      <c r="J837" s="43" t="inlineStr">
        <is>
          <t>https://www.sateconomy.co.kr/news/view/179587563676151</t>
        </is>
      </c>
      <c r="K837" s="41" t="inlineStr">
        <is>
          <t>first_filing_date,purpose_quote,pre_events_summary</t>
        </is>
      </c>
    </row>
    <row r="838" ht="45" customHeight="1">
      <c r="A838" s="40" t="inlineStr">
        <is>
          <t>K016</t>
        </is>
      </c>
      <c r="B838" s="41" t="inlineStr">
        <is>
          <t>Kakao VX Inc.</t>
        </is>
      </c>
      <c r="C838" s="40" t="inlineStr">
        <is>
          <t>인수 후</t>
        </is>
      </c>
      <c r="D838" s="40" t="inlineStr">
        <is>
          <t>2017-11-28</t>
        </is>
      </c>
      <c r="E838" s="41" t="inlineStr">
        <is>
          <t>완료</t>
        </is>
      </c>
      <c r="F838" s="41" t="inlineStr">
        <is>
          <t>2017.11.28 카카오게임즈 보통주 발행: ㈜케이큐브홀딩스 1,493주 신규 취득, 남궁훈 60주 등(주식교환 대가).</t>
        </is>
      </c>
      <c r="G838" s="41" t="inlineStr">
        <is>
          <t>DART 기타공시</t>
        </is>
      </c>
      <c r="H838" s="40" t="inlineStr">
        <is>
          <t>2017-12-01</t>
        </is>
      </c>
      <c r="I838" s="40" t="inlineStr">
        <is>
          <t>20171201000379</t>
        </is>
      </c>
      <c r="J838" s="43" t="inlineStr">
        <is>
          <t>https://dart.fss.or.kr/dsaf001/main.do?rcpNo=20171201000379</t>
        </is>
      </c>
      <c r="K838" s="41" t="inlineStr">
        <is>
          <t>status_chk,notes</t>
        </is>
      </c>
    </row>
    <row r="839" ht="45" customHeight="1">
      <c r="A839" s="40" t="inlineStr">
        <is>
          <t>K016</t>
        </is>
      </c>
      <c r="B839" s="41" t="inlineStr">
        <is>
          <t>Kakao VX Inc.</t>
        </is>
      </c>
      <c r="C839" s="40" t="inlineStr">
        <is>
          <t>인수 후</t>
        </is>
      </c>
      <c r="D839" s="40" t="inlineStr">
        <is>
          <t>2017-11-28</t>
        </is>
      </c>
      <c r="E839" s="41" t="inlineStr">
        <is>
          <t>완료</t>
        </is>
      </c>
      <c r="F839" s="41" t="inlineStr">
        <is>
          <t>주석34(2): 포괄적 주식교환으로 '지분 100%를 인수'. 이전대가 47,133,325천원(지배기업 보통주 5,042주), 순자산 23,901,657천원, 영업권 23,231,668천원. 당기초 인수 가정 시 추가 매출 26,141백만원·순손실 4,378백만원. 케이큐브홀딩스 보유 주식 대가로 보통주 1,493주 발행.</t>
        </is>
      </c>
      <c r="G839" s="41" t="inlineStr">
        <is>
          <t>DART 감사보고서</t>
        </is>
      </c>
      <c r="H839" s="40" t="inlineStr">
        <is>
          <t>2018-04-06</t>
        </is>
      </c>
      <c r="I839" s="40" t="inlineStr">
        <is>
          <t>20180406000861</t>
        </is>
      </c>
      <c r="J839" s="43" t="inlineStr">
        <is>
          <t>https://dart.fss.or.kr/dsaf001/main.do?rcpNo=20180406000861</t>
        </is>
      </c>
      <c r="K839" s="41" t="inlineStr">
        <is>
          <t>value_chk_local,chk_note,post_events_summary,perf_basis</t>
        </is>
      </c>
    </row>
    <row r="840" ht="45" customHeight="1">
      <c r="A840" s="40" t="inlineStr">
        <is>
          <t>K016</t>
        </is>
      </c>
      <c r="B840" s="41" t="inlineStr">
        <is>
          <t>Kakao VX Inc.</t>
        </is>
      </c>
      <c r="C840" s="40" t="inlineStr">
        <is>
          <t>인수 전</t>
        </is>
      </c>
      <c r="D840" s="40" t="inlineStr">
        <is>
          <t>2016-12-31</t>
        </is>
      </c>
      <c r="E840" s="41" t="inlineStr">
        <is>
          <t>실적</t>
        </is>
      </c>
      <c r="F840" s="41" t="inlineStr">
        <is>
          <t>마음골프 2016 매출 17,970,487,227원(제품매출 14,952,755,828원)·영업손실 2,099,957,046원·순손실 1,226,001,625원 / 2015 매출 14,439,801,826원·영업손실 5,525,034,354원·순손실 5,636,302,064원(일반기업회계기준). 2012-07-13 ㈜엔플루토에서 분할 설립. 2016말 주주: 문태식 외 34.66%, 김병관 25.68%, ㈜케이큐브홀딩스 24.51%, 기타 15.15%.</t>
        </is>
      </c>
      <c r="G840" s="41" t="inlineStr">
        <is>
          <t>DART 감사보고서</t>
        </is>
      </c>
      <c r="H840" s="40" t="inlineStr">
        <is>
          <t>2017-04-13</t>
        </is>
      </c>
      <c r="I840" s="40" t="inlineStr">
        <is>
          <t>20170413001293</t>
        </is>
      </c>
      <c r="J840" s="43" t="inlineStr">
        <is>
          <t>https://dart.fss.or.kr/dsaf001/main.do?rcpNo=20170413001293</t>
        </is>
      </c>
      <c r="K840" s="41" t="inlineStr">
        <is>
          <t>target_rev_pre,target_op_pre,pre_events_summary,core_basis</t>
        </is>
      </c>
    </row>
    <row r="841" ht="45" customHeight="1">
      <c r="A841" s="40" t="inlineStr">
        <is>
          <t>K016</t>
        </is>
      </c>
      <c r="B841" s="41" t="inlineStr">
        <is>
          <t>Kakao VX Inc.</t>
        </is>
      </c>
      <c r="C841" s="40" t="inlineStr">
        <is>
          <t>인수 후</t>
        </is>
      </c>
      <c r="D841" s="40" t="inlineStr">
        <is>
          <t>2018-12-31</t>
        </is>
      </c>
      <c r="E841" s="41" t="inlineStr">
        <is>
          <t>추가취득</t>
        </is>
      </c>
      <c r="F841" s="41" t="inlineStr">
        <is>
          <t>카카오VX 지분율 89.75%, 요약재무 매출 28,545,911천원·순손실 4,493,963천원. 카카오VX 1·2차 신주(2018-10 107,633주, 2018-12 107,732주, 1주당 37,129원, 전환권). 골프사업 영업권 22,787,168천원, 손상평가 결과 장부가액이 회수가능액 초과 안 함. 골프존 특허권침해금지 소송(소송가액 9,693,297천원) 1심 진행중.</t>
        </is>
      </c>
      <c r="G841" s="41" t="inlineStr">
        <is>
          <t>DART 감사보고서</t>
        </is>
      </c>
      <c r="H841" s="40" t="inlineStr">
        <is>
          <t>2019-04-11</t>
        </is>
      </c>
      <c r="I841" s="40" t="inlineStr">
        <is>
          <t>20190411001845</t>
        </is>
      </c>
      <c r="J841" s="43" t="inlineStr">
        <is>
          <t>https://dart.fss.or.kr/dsaf001/main.do?rcpNo=20190411001845</t>
        </is>
      </c>
      <c r="K841" s="41" t="inlineStr">
        <is>
          <t>post_events_summary,impairment,perf_basis</t>
        </is>
      </c>
    </row>
    <row r="842" ht="45" customHeight="1">
      <c r="A842" s="40" t="inlineStr">
        <is>
          <t>K016</t>
        </is>
      </c>
      <c r="B842" s="41" t="inlineStr">
        <is>
          <t>Kakao VX Inc.</t>
        </is>
      </c>
      <c r="C842" s="40" t="inlineStr">
        <is>
          <t>인수 후</t>
        </is>
      </c>
      <c r="D842" s="40" t="inlineStr">
        <is>
          <t>2019-12-31</t>
        </is>
      </c>
      <c r="E842" s="41" t="inlineStr">
        <is>
          <t>실적</t>
        </is>
      </c>
      <c r="F842" s="41" t="inlineStr">
        <is>
          <t>카카오VX 연결: 매출 2019 43,303,930,730원 / 2018 30,013,460,078원, 영업손실 (2,978,274,242) / (4,366,611,464)원.</t>
        </is>
      </c>
      <c r="G842" s="41" t="inlineStr">
        <is>
          <t>DART 감사보고서</t>
        </is>
      </c>
      <c r="H842" s="40" t="inlineStr">
        <is>
          <t>2020-04-03</t>
        </is>
      </c>
      <c r="I842" s="40" t="inlineStr">
        <is>
          <t>20200403001056</t>
        </is>
      </c>
      <c r="J842" s="43" t="inlineStr">
        <is>
          <t>https://dart.fss.or.kr/dsaf001/main.do?rcpNo=20200403001056</t>
        </is>
      </c>
      <c r="K842" s="41" t="inlineStr">
        <is>
          <t>target_rev_post,target_op_post</t>
        </is>
      </c>
    </row>
    <row r="843" ht="45" customHeight="1">
      <c r="A843" s="40" t="inlineStr">
        <is>
          <t>K016</t>
        </is>
      </c>
      <c r="B843" s="41" t="inlineStr">
        <is>
          <t>Kakao VX Inc.</t>
        </is>
      </c>
      <c r="C843" s="40" t="inlineStr">
        <is>
          <t>인수 후</t>
        </is>
      </c>
      <c r="D843" s="40" t="inlineStr">
        <is>
          <t>2022-07-01</t>
        </is>
      </c>
      <c r="E843" s="41" t="inlineStr">
        <is>
          <t>합병</t>
        </is>
      </c>
      <c r="F843" s="41" t="inlineStr">
        <is>
          <t>㈜카카오브이엑스가 ㈜볼메이트를 흡수합병, 합병기일 2022.07.01.</t>
        </is>
      </c>
      <c r="G843" s="41" t="inlineStr">
        <is>
          <t>DART 기타공시</t>
        </is>
      </c>
      <c r="H843" s="40" t="inlineStr">
        <is>
          <t>2022-05-26</t>
        </is>
      </c>
      <c r="I843" s="40" t="inlineStr">
        <is>
          <t>20220526000364</t>
        </is>
      </c>
      <c r="J843" s="43" t="inlineStr">
        <is>
          <t>https://dart.fss.or.kr/dsaf001/main.do?rcpNo=20220526000364</t>
        </is>
      </c>
      <c r="K843" s="41" t="inlineStr">
        <is>
          <t>post_events_summary</t>
        </is>
      </c>
    </row>
    <row r="844" ht="45" customHeight="1">
      <c r="A844" s="40" t="inlineStr">
        <is>
          <t>K016</t>
        </is>
      </c>
      <c r="B844" s="41" t="inlineStr">
        <is>
          <t>Kakao VX Inc.</t>
        </is>
      </c>
      <c r="C844" s="40" t="inlineStr">
        <is>
          <t>인수 후</t>
        </is>
      </c>
      <c r="D844" s="40" t="inlineStr">
        <is>
          <t>2024-12-31</t>
        </is>
      </c>
      <c r="E844" s="41" t="inlineStr">
        <is>
          <t>손상차손</t>
        </is>
      </c>
      <c r="F844" s="41" t="inlineStr">
        <is>
          <t>영업권 CGU 표 골프사업: 2023 기초 34,940,475 / 손상 (7,792,994) / 기말 27,742,794천원; 2024 손상 (6,842,962) / 매각예정 분류 (21,386,828) / 기말 0. 카카오브이엑스 및 종속기업 자산·부채 매각예정 분류.</t>
        </is>
      </c>
      <c r="G844" s="41" t="inlineStr">
        <is>
          <t>DART 사업보고서</t>
        </is>
      </c>
      <c r="H844" s="40" t="inlineStr">
        <is>
          <t>2025-03-24</t>
        </is>
      </c>
      <c r="I844" s="40" t="inlineStr">
        <is>
          <t>20250324000902</t>
        </is>
      </c>
      <c r="J844" s="43" t="inlineStr">
        <is>
          <t>https://dart.fss.or.kr/dsaf001/main.do?rcpNo=20250324000902</t>
        </is>
      </c>
      <c r="K844" s="41" t="inlineStr">
        <is>
          <t>impairment,post_events_summary</t>
        </is>
      </c>
    </row>
    <row r="845" ht="45" customHeight="1">
      <c r="A845" s="40" t="inlineStr">
        <is>
          <t>K016</t>
        </is>
      </c>
      <c r="B845" s="41" t="inlineStr">
        <is>
          <t>Kakao VX Inc.</t>
        </is>
      </c>
      <c r="C845" s="40" t="inlineStr">
        <is>
          <t>인수 후</t>
        </is>
      </c>
      <c r="D845" s="40" t="inlineStr">
        <is>
          <t>2024-11-06</t>
        </is>
      </c>
      <c r="E845" s="41" t="inlineStr">
        <is>
          <t>어닝콜</t>
        </is>
      </c>
      <c r="F845" s="41" t="inlineStr">
        <is>
          <t>조혁민 CFO: '카카오VX 매각과 관련해 결정된 사항은 없으나 ... 골프용품, 헬스케어 플랫폼, 골프 관련 NFT 사업은 우선 철수 결정에 따라 ... 중단영업손익으로 반영했다'.</t>
        </is>
      </c>
      <c r="G845" s="41" t="inlineStr">
        <is>
          <t>언론 보도</t>
        </is>
      </c>
      <c r="H845" s="40" t="inlineStr">
        <is>
          <t>2024-11-06</t>
        </is>
      </c>
      <c r="I845" s="40" t="n"/>
      <c r="J845" s="43" t="inlineStr">
        <is>
          <t>https://www.inews24.com/view/1780013</t>
        </is>
      </c>
      <c r="K845" s="41" t="inlineStr">
        <is>
          <t>earnings_call_note,post_events_summary</t>
        </is>
      </c>
    </row>
    <row r="846" ht="45" customHeight="1">
      <c r="A846" s="40" t="inlineStr">
        <is>
          <t>K016</t>
        </is>
      </c>
      <c r="B846" s="41" t="inlineStr">
        <is>
          <t>Kakao VX Inc.</t>
        </is>
      </c>
      <c r="C846" s="40" t="inlineStr">
        <is>
          <t>인수 후</t>
        </is>
      </c>
      <c r="D846" s="40" t="inlineStr">
        <is>
          <t>2025-06-20</t>
        </is>
      </c>
      <c r="E846" s="41" t="inlineStr">
        <is>
          <t>사업철수</t>
        </is>
      </c>
      <c r="F846" s="41" t="inlineStr">
        <is>
          <t>카카오브이엑스 비유동자산처분결정: 경기도 여주시 대중제 18홀 골프장 사용권, 처분가액 44,644,827,635원(자산총액 대비 14.85%), 상대방 유한회사 시에나벨루토, '리스계약 양도에 따른 비유동자산 처분', 처분예정일 2025.10.31.</t>
        </is>
      </c>
      <c r="G846" s="41" t="inlineStr">
        <is>
          <t>DART 기타공시</t>
        </is>
      </c>
      <c r="H846" s="40" t="inlineStr">
        <is>
          <t>2025-06-30</t>
        </is>
      </c>
      <c r="I846" s="40" t="inlineStr">
        <is>
          <t>20250630000825</t>
        </is>
      </c>
      <c r="J846" s="43" t="inlineStr">
        <is>
          <t>https://dart.fss.or.kr/dsaf001/main.do?rcpNo=20250630000825</t>
        </is>
      </c>
      <c r="K846" s="41" t="inlineStr">
        <is>
          <t>post_events_summary</t>
        </is>
      </c>
    </row>
    <row r="847" ht="45" customHeight="1">
      <c r="A847" s="40" t="inlineStr">
        <is>
          <t>K016</t>
        </is>
      </c>
      <c r="B847" s="41" t="inlineStr">
        <is>
          <t>Kakao VX Inc.</t>
        </is>
      </c>
      <c r="C847" s="40" t="inlineStr">
        <is>
          <t>인수 후</t>
        </is>
      </c>
      <c r="D847" s="40" t="inlineStr">
        <is>
          <t>2025-08-12</t>
        </is>
      </c>
      <c r="E847" s="41" t="inlineStr">
        <is>
          <t>합병</t>
        </is>
      </c>
      <c r="F847" s="41" t="inlineStr">
        <is>
          <t>㈜카카오브이엑스가 100% 자회사 ㈜테인스밸리(골프장 ERP 솔루션) 무증자 흡수합병 결정, 목적 '경영 효율성 제고'.</t>
        </is>
      </c>
      <c r="G847" s="41" t="inlineStr">
        <is>
          <t>DART 기타공시</t>
        </is>
      </c>
      <c r="H847" s="40" t="inlineStr">
        <is>
          <t>2025-08-12</t>
        </is>
      </c>
      <c r="I847" s="40" t="inlineStr">
        <is>
          <t>20250812000622</t>
        </is>
      </c>
      <c r="J847" s="43" t="inlineStr">
        <is>
          <t>https://dart.fss.or.kr/dsaf001/main.do?rcpNo=20250812000622</t>
        </is>
      </c>
      <c r="K847" s="41" t="inlineStr">
        <is>
          <t>post_events_summary</t>
        </is>
      </c>
    </row>
    <row r="848" ht="45" customHeight="1">
      <c r="A848" s="40" t="inlineStr">
        <is>
          <t>K016</t>
        </is>
      </c>
      <c r="B848" s="41" t="inlineStr">
        <is>
          <t>Kakao VX Inc.</t>
        </is>
      </c>
      <c r="C848" s="40" t="inlineStr">
        <is>
          <t>인수 후</t>
        </is>
      </c>
      <c r="D848" s="40" t="inlineStr">
        <is>
          <t>2025-10-01</t>
        </is>
      </c>
      <c r="E848" s="41" t="inlineStr">
        <is>
          <t>매각</t>
        </is>
      </c>
      <c r="F848" s="41" t="inlineStr">
        <is>
          <t>카카오게임즈 타법인주식및출자증권처분결정: 카카오브이엑스 4,503,179주 전량을 주식회사 아이브이쥐에 매도, '처분금액' 259,479,450,249원은 '장부가액을 기준으로 작성', 처분목적 '성장 투자 및 재무건전성 강화', 처분예정일 2025-10-15.</t>
        </is>
      </c>
      <c r="G848" s="41" t="inlineStr">
        <is>
          <t>DART 기타공시</t>
        </is>
      </c>
      <c r="H848" s="40" t="inlineStr">
        <is>
          <t>2025-10-01</t>
        </is>
      </c>
      <c r="I848" s="40" t="inlineStr">
        <is>
          <t>20251001900891</t>
        </is>
      </c>
      <c r="J848" s="43" t="inlineStr">
        <is>
          <t>https://dart.fss.or.kr/dsaf001/main.do?rcpNo=20251001900891</t>
        </is>
      </c>
      <c r="K848" s="41" t="inlineStr">
        <is>
          <t>post_events_summary,notes</t>
        </is>
      </c>
    </row>
    <row r="849" ht="45" customHeight="1">
      <c r="A849" s="40" t="inlineStr">
        <is>
          <t>K016</t>
        </is>
      </c>
      <c r="B849" s="41" t="inlineStr">
        <is>
          <t>Kakao VX Inc.</t>
        </is>
      </c>
      <c r="C849" s="40" t="inlineStr">
        <is>
          <t>인수 후</t>
        </is>
      </c>
      <c r="D849" s="40" t="inlineStr">
        <is>
          <t>2025-10-15</t>
        </is>
      </c>
      <c r="E849" s="41" t="inlineStr">
        <is>
          <t>매각</t>
        </is>
      </c>
      <c r="F849" s="41" t="inlineStr">
        <is>
          <t>특수관계인에 대한 주식의 처분: 거래상대방 (주)아이브이쥐('기타 동일인관련자'), 처분금액 209,997백만원, 처분단가 46,633원, 거래일자 2025.10.15. '(주)아이브이쥐는 기업집단 「카카오」 소속회사로 편입 예정'.</t>
        </is>
      </c>
      <c r="G849" s="41" t="inlineStr">
        <is>
          <t>DART 기타공시</t>
        </is>
      </c>
      <c r="H849" s="40" t="inlineStr">
        <is>
          <t>2025-10-01</t>
        </is>
      </c>
      <c r="I849" s="40" t="inlineStr">
        <is>
          <t>20251001000720</t>
        </is>
      </c>
      <c r="J849" s="43" t="inlineStr">
        <is>
          <t>https://dart.fss.or.kr/dsaf001/main.do?rcpNo=20251001000720</t>
        </is>
      </c>
      <c r="K849" s="41" t="inlineStr">
        <is>
          <t>post_events_summary,notes</t>
        </is>
      </c>
    </row>
    <row r="850" ht="45" customHeight="1">
      <c r="A850" s="40" t="inlineStr">
        <is>
          <t>K016</t>
        </is>
      </c>
      <c r="B850" s="41" t="inlineStr">
        <is>
          <t>Kakao VX Inc.</t>
        </is>
      </c>
      <c r="C850" s="40" t="inlineStr">
        <is>
          <t>인수 후</t>
        </is>
      </c>
      <c r="D850" s="40" t="inlineStr">
        <is>
          <t>2025-10-13</t>
        </is>
      </c>
      <c r="E850" s="41" t="inlineStr">
        <is>
          <t>추가취득</t>
        </is>
      </c>
      <c r="F850" s="41" t="inlineStr">
        <is>
          <t>카카오게임즈 보유 카카오브이엑스 2,935,686주(65.19%) → 2025.10.13 1,567,493주(34.81%) 취득, 금액 162,346,171천원 → 4,503,179주(100%). 2025.10.15 4,503,179주 전량 ㈜아이브이쥐로 이전(209,996,746천원).</t>
        </is>
      </c>
      <c r="G850" s="41" t="inlineStr">
        <is>
          <t>DART 기타공시</t>
        </is>
      </c>
      <c r="H850" s="40" t="inlineStr">
        <is>
          <t>2025-10-17</t>
        </is>
      </c>
      <c r="I850" s="40" t="inlineStr">
        <is>
          <t>20251017000530</t>
        </is>
      </c>
      <c r="J850" s="43" t="inlineStr">
        <is>
          <t>https://dart.fss.or.kr/dsaf001/main.do?rcpNo=20251017000530</t>
        </is>
      </c>
      <c r="K850" s="41" t="inlineStr">
        <is>
          <t>post_events_summary</t>
        </is>
      </c>
    </row>
    <row r="851" ht="45" customHeight="1">
      <c r="A851" s="40" t="inlineStr">
        <is>
          <t>K016</t>
        </is>
      </c>
      <c r="B851" s="41" t="inlineStr">
        <is>
          <t>Kakao VX Inc.</t>
        </is>
      </c>
      <c r="C851" s="40" t="inlineStr">
        <is>
          <t>인수 후</t>
        </is>
      </c>
      <c r="D851" s="40" t="inlineStr">
        <is>
          <t>2025-10-01</t>
        </is>
      </c>
      <c r="E851" s="41" t="inlineStr">
        <is>
          <t>매각</t>
        </is>
      </c>
      <c r="F851" s="41" t="inlineStr">
        <is>
          <t>매수자는 '카카오인베스트먼트의 자회사 아이브이쥐(IVG)', 매각가 '2595억원'으로 보도. 매각은 '비핵심 사업을 정리하고 본업인 게임 사업에 역량을 더하는 선택과 집중 전략의 연장선'으로 풀이.</t>
        </is>
      </c>
      <c r="G851" s="41" t="inlineStr">
        <is>
          <t>언론 보도</t>
        </is>
      </c>
      <c r="H851" s="40" t="inlineStr">
        <is>
          <t>2025-10-01</t>
        </is>
      </c>
      <c r="I851" s="40" t="n"/>
      <c r="J851" s="43" t="inlineStr">
        <is>
          <t>https://www.inews24.com/view/1893159</t>
        </is>
      </c>
      <c r="K851" s="41" t="inlineStr">
        <is>
          <t>notes,earnings_call_note</t>
        </is>
      </c>
    </row>
    <row r="852" ht="45" customHeight="1">
      <c r="A852" s="40" t="inlineStr">
        <is>
          <t>K016</t>
        </is>
      </c>
      <c r="B852" s="41" t="inlineStr">
        <is>
          <t>Kakao VX Inc.</t>
        </is>
      </c>
      <c r="C852" s="40" t="inlineStr">
        <is>
          <t>인수 후</t>
        </is>
      </c>
      <c r="D852" s="40" t="inlineStr">
        <is>
          <t>2025-10-27</t>
        </is>
      </c>
      <c r="E852" s="41" t="inlineStr">
        <is>
          <t>합병</t>
        </is>
      </c>
      <c r="F852" s="41" t="inlineStr">
        <is>
          <t>㈜카카오브이엑스가 100% 자회사 ㈜비글 무증자 흡수합병 결정.</t>
        </is>
      </c>
      <c r="G852" s="41" t="inlineStr">
        <is>
          <t>DART 기타공시</t>
        </is>
      </c>
      <c r="H852" s="40" t="inlineStr">
        <is>
          <t>2025-10-27</t>
        </is>
      </c>
      <c r="I852" s="40" t="inlineStr">
        <is>
          <t>20251027000289</t>
        </is>
      </c>
      <c r="J852" s="43" t="inlineStr">
        <is>
          <t>https://dart.fss.or.kr/dsaf001/main.do?rcpNo=20251027000289</t>
        </is>
      </c>
      <c r="K852" s="41" t="inlineStr">
        <is>
          <t>post_events_summary</t>
        </is>
      </c>
    </row>
    <row r="853" ht="45" customHeight="1">
      <c r="A853" s="40" t="inlineStr">
        <is>
          <t>K016</t>
        </is>
      </c>
      <c r="B853" s="41" t="inlineStr">
        <is>
          <t>Kakao VX Inc.</t>
        </is>
      </c>
      <c r="C853" s="40" t="inlineStr">
        <is>
          <t>인수 후</t>
        </is>
      </c>
      <c r="D853" s="40" t="inlineStr">
        <is>
          <t>2025-12-31</t>
        </is>
      </c>
      <c r="E853" s="41" t="inlineStr">
        <is>
          <t>실적</t>
        </is>
      </c>
      <c r="F853" s="41" t="inlineStr">
        <is>
          <t>카카오브이엑스 연결: 매출 2025 99,900,183,452원 / 2024 111,601,307,888원, 영업손실 (3,325,478,045) / (14,885,624,637)원(중단영업 분리).</t>
        </is>
      </c>
      <c r="G853" s="41" t="inlineStr">
        <is>
          <t>DART 감사보고서</t>
        </is>
      </c>
      <c r="H853" s="40" t="inlineStr">
        <is>
          <t>2026-04-07</t>
        </is>
      </c>
      <c r="I853" s="40" t="inlineStr">
        <is>
          <t>20260407003027</t>
        </is>
      </c>
      <c r="J853" s="43" t="inlineStr">
        <is>
          <t>https://dart.fss.or.kr/dsaf001/main.do?rcpNo=20260407003027</t>
        </is>
      </c>
      <c r="K853" s="41" t="inlineStr">
        <is>
          <t>target_rev_post,target_op_post</t>
        </is>
      </c>
    </row>
    <row r="854" ht="45" customHeight="1">
      <c r="A854" s="40" t="inlineStr">
        <is>
          <t>K016</t>
        </is>
      </c>
      <c r="B854" s="41" t="inlineStr">
        <is>
          <t>Kakao VX Inc.</t>
        </is>
      </c>
      <c r="C854" s="40" t="inlineStr">
        <is>
          <t>인수 후</t>
        </is>
      </c>
      <c r="D854" s="40" t="inlineStr">
        <is>
          <t>2025-12-31</t>
        </is>
      </c>
      <c r="E854" s="41" t="inlineStr">
        <is>
          <t>매각</t>
        </is>
      </c>
      <c r="F854" s="41" t="inlineStr">
        <is>
          <t>'2024년 12월 중 ㈜카카오브이엑스 및 그 종속기업과 관계기업으로 구성된 골프사업부문의 매각계획을 수립', '2025년 10월 15일 거래가 종결'. 중단영업처분손실 8,893,696천원, 매각예정자산손상차손 4,348,024천원.</t>
        </is>
      </c>
      <c r="G854" s="41" t="inlineStr">
        <is>
          <t>DART 사업보고서</t>
        </is>
      </c>
      <c r="H854" s="40" t="inlineStr">
        <is>
          <t>2026-03-18</t>
        </is>
      </c>
      <c r="I854" s="40" t="inlineStr">
        <is>
          <t>20260318001659</t>
        </is>
      </c>
      <c r="J854" s="43" t="inlineStr">
        <is>
          <t>https://dart.fss.or.kr/dsaf001/main.do?rcpNo=20260318001659</t>
        </is>
      </c>
      <c r="K854" s="41" t="inlineStr">
        <is>
          <t>impairment,post_events_summary</t>
        </is>
      </c>
    </row>
    <row r="855" ht="45" customHeight="1">
      <c r="A855" s="40" t="inlineStr">
        <is>
          <t>K016</t>
        </is>
      </c>
      <c r="B855" s="41" t="inlineStr">
        <is>
          <t>Kakao VX Inc.</t>
        </is>
      </c>
      <c r="C855" s="40" t="inlineStr">
        <is>
          <t>발표</t>
        </is>
      </c>
      <c r="D855" s="40" t="inlineStr">
        <is>
          <t>2017-09-25</t>
        </is>
      </c>
      <c r="E855" s="41" t="inlineStr">
        <is>
          <t>기타</t>
        </is>
      </c>
      <c r="F855" s="41" t="inlineStr">
        <is>
          <t>035720.KS 조정종가 2017-09-21 28,400원, 2017-09-25 27,700원(2017-09-22 데이터 없음). KRW=X 2017-09-25 1,133.82, 2017-11-28 1,090.06.</t>
        </is>
      </c>
      <c r="G855" s="41" t="inlineStr">
        <is>
          <t>기타</t>
        </is>
      </c>
      <c r="H855" s="40" t="inlineStr">
        <is>
          <t>2026-10-26</t>
        </is>
      </c>
      <c r="I855" s="40" t="n"/>
      <c r="J855" s="43" t="inlineStr">
        <is>
          <t>https://query1.finance.yahoo.com/v8/finance/chart/035720.KS?period1=1502496000&amp;period2=1506556800&amp;interval=1d</t>
        </is>
      </c>
      <c r="K855" s="41" t="inlineStr">
        <is>
          <t>acq_mktcap,value_chk_usdmm</t>
        </is>
      </c>
    </row>
    <row r="856" ht="45" customHeight="1">
      <c r="A856" s="40" t="inlineStr">
        <is>
          <t>K017</t>
        </is>
      </c>
      <c r="B856" s="41" t="inlineStr">
        <is>
          <t>Metabora</t>
        </is>
      </c>
      <c r="C856" s="40" t="inlineStr">
        <is>
          <t>발표</t>
        </is>
      </c>
      <c r="D856" s="40" t="inlineStr">
        <is>
          <t>2017-11-06</t>
        </is>
      </c>
      <c r="E856" s="41" t="inlineStr">
        <is>
          <t>발표</t>
        </is>
      </c>
      <c r="F856" s="41" t="inlineStr">
        <is>
          <t>카카오게임즈 주식교환ㆍ이전결정: 대상 ㈜슈퍼노바일레븐(모바일게임 개발, 발행주식 1,359,001주, 2016말 자산 2,655·부채 3,255·자본 -600백만원), 비율 1:0.0019202, 목적 '주식교환을 통한 경영 효율성 증대 및 시너지 효과 극대화', 이사회 2017-10-31, 교환일 2017-12-22</t>
        </is>
      </c>
      <c r="G856" s="41" t="inlineStr">
        <is>
          <t>DART 기타공시</t>
        </is>
      </c>
      <c r="H856" s="40" t="inlineStr">
        <is>
          <t>2017-11-06</t>
        </is>
      </c>
      <c r="I856" s="40" t="inlineStr">
        <is>
          <t>20171106000326</t>
        </is>
      </c>
      <c r="J856" s="43" t="inlineStr">
        <is>
          <t>https://dart.fss.or.kr/dsaf001/main.do?rcpNo=20171106000326</t>
        </is>
      </c>
      <c r="K856" s="41" t="inlineStr">
        <is>
          <t>purpose_quote,announce_date_chk,status_chk,first_filing_date</t>
        </is>
      </c>
    </row>
    <row r="857" ht="45" customHeight="1">
      <c r="A857" s="40" t="inlineStr">
        <is>
          <t>K017</t>
        </is>
      </c>
      <c r="B857" s="41" t="inlineStr">
        <is>
          <t>Metabora</t>
        </is>
      </c>
      <c r="C857" s="40" t="inlineStr">
        <is>
          <t>발표</t>
        </is>
      </c>
      <c r="D857" s="40" t="inlineStr">
        <is>
          <t>2017-11-06</t>
        </is>
      </c>
      <c r="E857" s="41" t="inlineStr">
        <is>
          <t>발표</t>
        </is>
      </c>
      <c r="F857" s="41" t="inlineStr">
        <is>
          <t>카카오게임즈 유상증자결정: 보통주 746주 제3자배정, 발행가 7,363,770원, 타법인증권 취득자금 5,500,425,439원, 납입일 2017-12-22. '(주)슈퍼노바일레븐 주식을 100% 인수하고 그에 대한 대가로 당사의 주식을 유상증자하여 발행 및 교환하는 거래임'</t>
        </is>
      </c>
      <c r="G857" s="41" t="inlineStr">
        <is>
          <t>DART 기타공시</t>
        </is>
      </c>
      <c r="H857" s="40" t="inlineStr">
        <is>
          <t>2017-11-06</t>
        </is>
      </c>
      <c r="I857" s="40" t="inlineStr">
        <is>
          <t>20171106000323</t>
        </is>
      </c>
      <c r="J857" s="43" t="inlineStr">
        <is>
          <t>https://dart.fss.or.kr/dsaf001/main.do?rcpNo=20171106000323</t>
        </is>
      </c>
      <c r="K857" s="41" t="inlineStr">
        <is>
          <t>value_chk_local</t>
        </is>
      </c>
    </row>
    <row r="858" ht="45" customHeight="1">
      <c r="A858" s="40" t="inlineStr">
        <is>
          <t>K017</t>
        </is>
      </c>
      <c r="B858" s="41" t="inlineStr">
        <is>
          <t>Metabora</t>
        </is>
      </c>
      <c r="C858" s="40" t="inlineStr">
        <is>
          <t>인수 전</t>
        </is>
      </c>
      <c r="D858" s="40" t="inlineStr">
        <is>
          <t>2017-10-31</t>
        </is>
      </c>
      <c r="E858" s="41" t="inlineStr">
        <is>
          <t>지분취득</t>
        </is>
      </c>
      <c r="F858" s="41" t="inlineStr">
        <is>
          <t>슈퍼노바일레븐 최대주주등의주식보유변동: 카카오게임즈 보통주 970,001주(73.09%), 특수관계인 합계 1,232,281주(90.68%)</t>
        </is>
      </c>
      <c r="G858" s="41" t="inlineStr">
        <is>
          <t>DART 기타공시</t>
        </is>
      </c>
      <c r="H858" s="40" t="inlineStr">
        <is>
          <t>2017-11-06</t>
        </is>
      </c>
      <c r="I858" s="40" t="inlineStr">
        <is>
          <t>20171106000322</t>
        </is>
      </c>
      <c r="J858" s="43" t="inlineStr">
        <is>
          <t>https://dart.fss.or.kr/dsaf001/main.do?rcpNo=20171106000322</t>
        </is>
      </c>
      <c r="K858" s="41" t="inlineStr">
        <is>
          <t>chk_note</t>
        </is>
      </c>
    </row>
    <row r="859" ht="45" customHeight="1">
      <c r="A859" s="40" t="inlineStr">
        <is>
          <t>K017</t>
        </is>
      </c>
      <c r="B859" s="41" t="inlineStr">
        <is>
          <t>Metabora</t>
        </is>
      </c>
      <c r="C859" s="40" t="inlineStr">
        <is>
          <t>인수 후</t>
        </is>
      </c>
      <c r="D859" s="40" t="inlineStr">
        <is>
          <t>2017-12-22</t>
        </is>
      </c>
      <c r="E859" s="41" t="inlineStr">
        <is>
          <t>완료</t>
        </is>
      </c>
      <c r="F859" s="41" t="inlineStr">
        <is>
          <t>슈퍼노바일레븐 최대주주등의주식보유변동: 카카오게임즈 970,001주(71.38%)에서 389,000주(28.62%) 늘어 1,359,001주(100%)</t>
        </is>
      </c>
      <c r="G859" s="41" t="inlineStr">
        <is>
          <t>DART 기타공시</t>
        </is>
      </c>
      <c r="H859" s="40" t="inlineStr">
        <is>
          <t>2017-12-22</t>
        </is>
      </c>
      <c r="I859" s="40" t="inlineStr">
        <is>
          <t>20171222000508</t>
        </is>
      </c>
      <c r="J859" s="43" t="inlineStr">
        <is>
          <t>https://dart.fss.or.kr/dsaf001/main.do?rcpNo=20171222000508</t>
        </is>
      </c>
      <c r="K859" s="41" t="inlineStr">
        <is>
          <t>status_chk,chk_note</t>
        </is>
      </c>
    </row>
    <row r="860" ht="45" customHeight="1">
      <c r="A860" s="40" t="inlineStr">
        <is>
          <t>K017</t>
        </is>
      </c>
      <c r="B860" s="41" t="inlineStr">
        <is>
          <t>Metabora</t>
        </is>
      </c>
      <c r="C860" s="40" t="inlineStr">
        <is>
          <t>인수 전</t>
        </is>
      </c>
      <c r="D860" s="40" t="inlineStr">
        <is>
          <t>2016</t>
        </is>
      </c>
      <c r="E860" s="41" t="inlineStr">
        <is>
          <t>지분취득</t>
        </is>
      </c>
      <c r="F860" s="41" t="inlineStr">
        <is>
          <t>카카오게임즈 2016 연결감사보고서: 슈퍼노바일레븐 지분율 57.26%, '합병으로 인한 종속기업의 편입'; 2015말 매도가능금융상품 5,000,086천원이 '합병으로 인한 지분 증가로 인해 종속기업 투자주식으로 재분류'; 슈퍼노바일레븐 2016 매출 1,723,199천원·순손실 3,100,933천원; 연결 자산총계 131,110,698,771원, 자본총계 68,015,485,517원</t>
        </is>
      </c>
      <c r="G860" s="41" t="inlineStr">
        <is>
          <t>DART 감사보고서</t>
        </is>
      </c>
      <c r="H860" s="40" t="inlineStr">
        <is>
          <t>2017-03-28</t>
        </is>
      </c>
      <c r="I860" s="40" t="inlineStr">
        <is>
          <t>20170328000013</t>
        </is>
      </c>
      <c r="J860" s="43" t="inlineStr">
        <is>
          <t>https://dart.fss.or.kr/dsaf001/main.do?rcpNo=20170328000013</t>
        </is>
      </c>
      <c r="K860" s="41" t="inlineStr">
        <is>
          <t>pre_events_summary,pre_incorp_chk,subtype_chk,target_rev_pre,acq_total_assets,deal_to_assets_pct,deal_to_equity_pct</t>
        </is>
      </c>
    </row>
    <row r="861" ht="45" customHeight="1">
      <c r="A861" s="40" t="inlineStr">
        <is>
          <t>K017</t>
        </is>
      </c>
      <c r="B861" s="41" t="inlineStr">
        <is>
          <t>Metabora</t>
        </is>
      </c>
      <c r="C861" s="40" t="inlineStr">
        <is>
          <t>인수 후</t>
        </is>
      </c>
      <c r="D861" s="40" t="inlineStr">
        <is>
          <t>2017-12-31</t>
        </is>
      </c>
      <c r="E861" s="41" t="inlineStr">
        <is>
          <t>실적</t>
        </is>
      </c>
      <c r="F861" s="41" t="inlineStr">
        <is>
          <t>카카오게임즈 2017 연결감사보고서(정정): 슈퍼노바일레븐 지분율 100%, 2017 매출 1,651,413천원·순손실 3,357,802천원·자본 -3,297,034천원; 자본금 변동 '2017-12-22 ㈜슈퍼노바일레븐과의 포괄적 주식교환' 746주, 자본금 3,730·자본잉여금 18,921천원; 영업권 손상검사 결과 손상 없음</t>
        </is>
      </c>
      <c r="G861" s="41" t="inlineStr">
        <is>
          <t>DART 감사보고서</t>
        </is>
      </c>
      <c r="H861" s="40" t="inlineStr">
        <is>
          <t>2018-11-02</t>
        </is>
      </c>
      <c r="I861" s="40" t="inlineStr">
        <is>
          <t>20181102000493</t>
        </is>
      </c>
      <c r="J861" s="43" t="inlineStr">
        <is>
          <t>https://dart.fss.or.kr/dsaf001/main.do?rcpNo=20181102000493</t>
        </is>
      </c>
      <c r="K861" s="41" t="inlineStr">
        <is>
          <t>target_rev_pre,target_op_pre,notes,impairment</t>
        </is>
      </c>
    </row>
    <row r="862" ht="45" customHeight="1">
      <c r="A862" s="40" t="inlineStr">
        <is>
          <t>K017</t>
        </is>
      </c>
      <c r="B862" s="41" t="inlineStr">
        <is>
          <t>Metabora</t>
        </is>
      </c>
      <c r="C862" s="40" t="inlineStr">
        <is>
          <t>인수 후</t>
        </is>
      </c>
      <c r="D862" s="40" t="inlineStr">
        <is>
          <t>2018-12-31</t>
        </is>
      </c>
      <c r="E862" s="41" t="inlineStr">
        <is>
          <t>실적</t>
        </is>
      </c>
      <c r="F862" s="41" t="inlineStr">
        <is>
          <t>카카오게임즈 2018 연결감사보고서: ㈜프렌즈게임즈(구. ㈜슈퍼노바일레븐) 자산 32,843,934·부채 15,821,264·자본 17,022,670·매출 915,173·순손실 5,881,744천원; 2019-02-22 손노리 90,909주 추가 취득</t>
        </is>
      </c>
      <c r="G862" s="41" t="inlineStr">
        <is>
          <t>DART 감사보고서</t>
        </is>
      </c>
      <c r="H862" s="40" t="inlineStr">
        <is>
          <t>2019-04-11</t>
        </is>
      </c>
      <c r="I862" s="40" t="inlineStr">
        <is>
          <t>20190411001845</t>
        </is>
      </c>
      <c r="J862" s="43" t="inlineStr">
        <is>
          <t>https://dart.fss.or.kr/dsaf001/main.do?rcpNo=20190411001845</t>
        </is>
      </c>
      <c r="K862" s="41" t="inlineStr">
        <is>
          <t>target_rev_post,target_op_post,post_events_summary</t>
        </is>
      </c>
    </row>
    <row r="863" ht="45" customHeight="1">
      <c r="A863" s="40" t="inlineStr">
        <is>
          <t>K017</t>
        </is>
      </c>
      <c r="B863" s="41" t="inlineStr">
        <is>
          <t>Metabora</t>
        </is>
      </c>
      <c r="C863" s="40" t="inlineStr">
        <is>
          <t>인수 후</t>
        </is>
      </c>
      <c r="D863" s="40" t="inlineStr">
        <is>
          <t>2019-12-31</t>
        </is>
      </c>
      <c r="E863" s="41" t="inlineStr">
        <is>
          <t>실적</t>
        </is>
      </c>
      <c r="F863" s="41" t="inlineStr">
        <is>
          <t>카카오게임즈 2019 사업보고서: ㈜프렌즈게임즈 설립 2015.04, 최초취득일 2015.06.23, 기말 지분 82.40%; 2019 자산 27,702,989·부채 9,837,258·매출 7,260,851·순손실 2,504,243천원</t>
        </is>
      </c>
      <c r="G863" s="41" t="inlineStr">
        <is>
          <t>DART 사업보고서</t>
        </is>
      </c>
      <c r="H863" s="40" t="inlineStr">
        <is>
          <t>2020-03-30</t>
        </is>
      </c>
      <c r="I863" s="40" t="inlineStr">
        <is>
          <t>20200330004670</t>
        </is>
      </c>
      <c r="J863" s="43" t="inlineStr">
        <is>
          <t>https://dart.fss.or.kr/dsaf001/main.do?rcpNo=20200330004670</t>
        </is>
      </c>
      <c r="K863" s="41" t="inlineStr">
        <is>
          <t>target_rev_post,target_op_post,pre_events_summary,post_events_summary</t>
        </is>
      </c>
    </row>
    <row r="864" ht="45" customHeight="1">
      <c r="A864" s="40" t="inlineStr">
        <is>
          <t>K017</t>
        </is>
      </c>
      <c r="B864" s="41" t="inlineStr">
        <is>
          <t>Metabora</t>
        </is>
      </c>
      <c r="C864" s="40" t="inlineStr">
        <is>
          <t>인수 후</t>
        </is>
      </c>
      <c r="D864" s="40" t="inlineStr">
        <is>
          <t>2024-12-31</t>
        </is>
      </c>
      <c r="E864" s="41" t="inlineStr">
        <is>
          <t>손상차손</t>
        </is>
      </c>
      <c r="F864" s="41" t="inlineStr">
        <is>
          <t>카카오게임즈 2024 사업보고서: ㈜메타보라 지분 61.60%(RCPS 포함 57.1%); 종속기업투자 32,556,592→22,134,405천원, 손상 10,422,187천원, '회수가능액이 장부가액에 미달하여 손상차손을 인식'; 메타보라 자산 31,922,713·부채 57,545,397·자본 -25,622,685·매출 4,565,600·순손실 5,223,059천원</t>
        </is>
      </c>
      <c r="G864" s="41" t="inlineStr">
        <is>
          <t>DART 사업보고서</t>
        </is>
      </c>
      <c r="H864" s="40" t="inlineStr">
        <is>
          <t>2025-03-18</t>
        </is>
      </c>
      <c r="I864" s="40" t="inlineStr">
        <is>
          <t>20250318001434</t>
        </is>
      </c>
      <c r="J864" s="43" t="inlineStr">
        <is>
          <t>https://dart.fss.or.kr/dsaf001/main.do?rcpNo=20250318001434</t>
        </is>
      </c>
      <c r="K864" s="41" t="inlineStr">
        <is>
          <t>impairment,target_rev_post,target_op_post,post_events_summary</t>
        </is>
      </c>
    </row>
    <row r="865" ht="45" customHeight="1">
      <c r="A865" s="40" t="inlineStr">
        <is>
          <t>K017</t>
        </is>
      </c>
      <c r="B865" s="41" t="inlineStr">
        <is>
          <t>Metabora</t>
        </is>
      </c>
      <c r="C865" s="40" t="inlineStr">
        <is>
          <t>발표</t>
        </is>
      </c>
      <c r="D865" s="40" t="inlineStr">
        <is>
          <t>2016-12-31</t>
        </is>
      </c>
      <c r="E865" s="41" t="inlineStr">
        <is>
          <t>기타</t>
        </is>
      </c>
      <c r="F865" s="41" t="inlineStr">
        <is>
          <t>㈜카카오 2016 사업보고서 연결 자산총계 5,484,117,180,416원</t>
        </is>
      </c>
      <c r="G865" s="41" t="inlineStr">
        <is>
          <t>DART 사업보고서</t>
        </is>
      </c>
      <c r="H865" s="40" t="inlineStr">
        <is>
          <t>2017-03-31</t>
        </is>
      </c>
      <c r="I865" s="40" t="inlineStr">
        <is>
          <t>20170331005003</t>
        </is>
      </c>
      <c r="J865" s="43" t="inlineStr">
        <is>
          <t>https://dart.fss.or.kr/dsaf001/main.do?rcpNo=20170331005003</t>
        </is>
      </c>
      <c r="K865" s="41" t="inlineStr">
        <is>
          <t>apex_total_assets</t>
        </is>
      </c>
    </row>
    <row r="866" ht="45" customHeight="1">
      <c r="A866" s="40" t="inlineStr">
        <is>
          <t>K017</t>
        </is>
      </c>
      <c r="B866" s="41" t="inlineStr">
        <is>
          <t>Metabora</t>
        </is>
      </c>
      <c r="C866" s="40" t="inlineStr">
        <is>
          <t>발표</t>
        </is>
      </c>
      <c r="D866" s="40" t="inlineStr">
        <is>
          <t>2017-11-03</t>
        </is>
      </c>
      <c r="E866" s="41" t="inlineStr">
        <is>
          <t>기타</t>
        </is>
      </c>
      <c r="F866" s="41" t="inlineStr">
        <is>
          <t>Yahoo Finance 035720.KS 2017-11-03 조정종가 30,500원(×5 = 152,500원)</t>
        </is>
      </c>
      <c r="G866" s="41" t="inlineStr">
        <is>
          <t>기타</t>
        </is>
      </c>
      <c r="H866" s="40" t="inlineStr">
        <is>
          <t>2026-10-31</t>
        </is>
      </c>
      <c r="I866" s="40" t="n"/>
      <c r="J866" s="43" t="inlineStr">
        <is>
          <t>https://query1.finance.yahoo.com/v8/finance/chart/035720.KS?period1=1509494400&amp;period2=1510012800&amp;interval=1d</t>
        </is>
      </c>
      <c r="K866" s="41" t="inlineStr">
        <is>
          <t>acq_mktcap</t>
        </is>
      </c>
    </row>
    <row r="867" ht="45" customHeight="1">
      <c r="A867" s="40" t="inlineStr">
        <is>
          <t>K017</t>
        </is>
      </c>
      <c r="B867" s="41" t="inlineStr">
        <is>
          <t>Metabora</t>
        </is>
      </c>
      <c r="C867" s="40" t="inlineStr">
        <is>
          <t>인수 후</t>
        </is>
      </c>
      <c r="D867" s="40" t="inlineStr">
        <is>
          <t>2025-03-19</t>
        </is>
      </c>
      <c r="E867" s="41" t="inlineStr">
        <is>
          <t>경영진변경</t>
        </is>
      </c>
      <c r="F867" s="41" t="inlineStr">
        <is>
          <t>MTN: 메타보라가 거점을 싱가포르에서 UAE로 옮기고 국내법인 대표를 우상준에서 임영준·최세훈 공동대표로 교체할 예정; 슈퍼노바일레븐으로 설립돼 2015-12 카카오게임즈에 합류, 프렌즈게임즈를 거쳐 메타보라로 사명 변경</t>
        </is>
      </c>
      <c r="G867" s="41" t="inlineStr">
        <is>
          <t>언론 보도</t>
        </is>
      </c>
      <c r="H867" s="40" t="inlineStr">
        <is>
          <t>2025-03-19</t>
        </is>
      </c>
      <c r="I867" s="40" t="n"/>
      <c r="J867" s="43" t="inlineStr">
        <is>
          <t>https://news.mtn.co.kr/news-detail/2025031915203310999</t>
        </is>
      </c>
      <c r="K867" s="41" t="inlineStr">
        <is>
          <t>post_events_summary,notes,earnings_call_note</t>
        </is>
      </c>
    </row>
    <row r="868" ht="45" customHeight="1">
      <c r="A868" s="40" t="inlineStr">
        <is>
          <t>K018</t>
        </is>
      </c>
      <c r="B868" s="41" t="inlineStr">
        <is>
          <t>Valuepotion Co., Ltd.</t>
        </is>
      </c>
      <c r="C868" s="40" t="inlineStr">
        <is>
          <t>발표</t>
        </is>
      </c>
      <c r="D868" s="40" t="inlineStr">
        <is>
          <t>2017-11-13</t>
        </is>
      </c>
      <c r="E868" s="41" t="inlineStr">
        <is>
          <t>발표</t>
        </is>
      </c>
      <c r="F868" s="41" t="inlineStr">
        <is>
          <t>카카오인베스트먼트 '특수관계인에 대한 주식의 처분'(공정거래법 11조의2): 거래상대방 (주)포도트리(계열회사), 발행회사 (주)밸류포션, 처분주식 10,323주, 처분금액 2,356,369,272, 단가 228,264원, 처분후 0주; 거래일자 2017년 11월 20일; 처분목적 '발행회사와 사업연계를 통한 시너지 모색'; 이사회 2017년 11월 6일; '양도 계약일은 2017년 11월 7일임'.</t>
        </is>
      </c>
      <c r="G868" s="41" t="inlineStr">
        <is>
          <t>DART 기타공시</t>
        </is>
      </c>
      <c r="H868" s="40" t="inlineStr">
        <is>
          <t>2017-11-13</t>
        </is>
      </c>
      <c r="I868" s="40" t="inlineStr">
        <is>
          <t>20171113000772</t>
        </is>
      </c>
      <c r="J868" s="43" t="inlineStr">
        <is>
          <t>https://dart.fss.or.kr/dsaf001/main.do?rcpNo=20171113000772</t>
        </is>
      </c>
      <c r="K868" s="41" t="inlineStr">
        <is>
          <t>announce_date_chk,first_filing_date,purpose_quote,value_chk_local,chk_note</t>
        </is>
      </c>
    </row>
    <row r="869" ht="45" customHeight="1">
      <c r="A869" s="40" t="inlineStr">
        <is>
          <t>K018</t>
        </is>
      </c>
      <c r="B869" s="41" t="inlineStr">
        <is>
          <t>Valuepotion Co., Ltd.</t>
        </is>
      </c>
      <c r="C869" s="40" t="inlineStr">
        <is>
          <t>발표</t>
        </is>
      </c>
      <c r="D869" s="40" t="inlineStr">
        <is>
          <t>2017-11-20</t>
        </is>
      </c>
      <c r="E869" s="41" t="inlineStr">
        <is>
          <t>완료</t>
        </is>
      </c>
      <c r="F869" s="41" t="inlineStr">
        <is>
          <t>밸류포션 '최대주주 등의 주식보유 변동'(2017.11.20): (주)포도트리 0→19,714주(100.00%), 4,499,996,496원, 단가 228,264; 카카오인베스트먼트 10,323주(52.36%)·2,356,369,272원, 김기범(임원) 5,979주(30.33%)·1,364,790,456원, 안희택·이재웅 각 690주, 김민혜 454, 이은재 424, 김예주 404, 김영웅 300, JUAN HSUAN-HAO 200, 나종협·김한샘 각 125주(기타 소계 3,412주, 17.31%).</t>
        </is>
      </c>
      <c r="G869" s="41" t="inlineStr">
        <is>
          <t>DART 기타공시</t>
        </is>
      </c>
      <c r="H869" s="40" t="inlineStr">
        <is>
          <t>2017-11-20</t>
        </is>
      </c>
      <c r="I869" s="40" t="inlineStr">
        <is>
          <t>20171120000269</t>
        </is>
      </c>
      <c r="J869" s="43" t="inlineStr">
        <is>
          <t>https://dart.fss.or.kr/dsaf001/main.do?rcpNo=20171120000269</t>
        </is>
      </c>
      <c r="K869" s="41" t="inlineStr">
        <is>
          <t>status_chk,value_chk_local,chk_note,notes</t>
        </is>
      </c>
    </row>
    <row r="870" ht="45" customHeight="1">
      <c r="A870" s="40" t="inlineStr">
        <is>
          <t>K018</t>
        </is>
      </c>
      <c r="B870" s="41" t="inlineStr">
        <is>
          <t>Valuepotion Co., Ltd.</t>
        </is>
      </c>
      <c r="C870" s="40" t="inlineStr">
        <is>
          <t>발표</t>
        </is>
      </c>
      <c r="D870" s="40" t="inlineStr">
        <is>
          <t>2017-11-22</t>
        </is>
      </c>
      <c r="E870" s="41" t="inlineStr">
        <is>
          <t>발표</t>
        </is>
      </c>
      <c r="F870" s="41" t="inlineStr">
        <is>
          <t>더벨 '광고 플랫폼 밸류포션, 포도트리 자회사로 편입'(김일문, 2017-11-22): 지분 52.36% 약 23억원, 김기범 30%·소액주주 17%도 인수해 100% 자회사, '거래 금액은 총 45억 원 정도'; 포도트리와 밸류포션이 '캐시프렌즈'라는 광고 플랫폼으로 인연; 카카오 관계자 '광고 플랫폼 개발을 위한 조치'.</t>
        </is>
      </c>
      <c r="G870" s="41" t="inlineStr">
        <is>
          <t>언론 보도</t>
        </is>
      </c>
      <c r="H870" s="40" t="inlineStr">
        <is>
          <t>2017-11-22</t>
        </is>
      </c>
      <c r="I870" s="40" t="n"/>
      <c r="J870" s="43" t="inlineStr">
        <is>
          <t>https://www.thebell.co.kr/front/newsview.asp?click=F&amp;key=201711220100040360002488</t>
        </is>
      </c>
      <c r="K870" s="41" t="inlineStr">
        <is>
          <t>purpose_quote,core_basis,first_filing_date,earnings_call_note,pre_events_summary</t>
        </is>
      </c>
    </row>
    <row r="871" ht="45" customHeight="1">
      <c r="A871" s="40" t="inlineStr">
        <is>
          <t>K018</t>
        </is>
      </c>
      <c r="B871" s="41" t="inlineStr">
        <is>
          <t>Valuepotion Co., Ltd.</t>
        </is>
      </c>
      <c r="C871" s="40" t="inlineStr">
        <is>
          <t>발표</t>
        </is>
      </c>
      <c r="D871" s="40" t="inlineStr">
        <is>
          <t>2017-12-31</t>
        </is>
      </c>
      <c r="E871" s="41" t="inlineStr">
        <is>
          <t>완료</t>
        </is>
      </c>
      <c r="F871" s="41" t="inlineStr">
        <is>
          <t>카카오페이지(구 포도트리) 2017 연결감사보고서(정정): 주석 29 '2017년 9월 29일 이사회 결의에 의거하여 2017년 12월 31일 ㈜밸류포션의 지분 100%를 취득', '동일지배하에 있는 기업간의 사업결합', 이전대가(현금) 4,499,996천원, 식별가능 순자산 (1,887,389), 기타자본항목 6,387,385천원; 주석 19 '(주2) ... 차이(6,387백만원)을 기타자본잉여금'; 주주 (주)카카오 8,466,404주 56.99%; 연결 자산총계 2016-12-31 160,410,101,417원·자본총계 151,744,267,361원; 밸류포션 2017 매출 1,558,624·순손실 (963,523)천원.</t>
        </is>
      </c>
      <c r="G871" s="41" t="inlineStr">
        <is>
          <t>DART 감사보고서</t>
        </is>
      </c>
      <c r="H871" s="40" t="inlineStr">
        <is>
          <t>2019-04-10</t>
        </is>
      </c>
      <c r="I871" s="40" t="inlineStr">
        <is>
          <t>20190410000806</t>
        </is>
      </c>
      <c r="J871" s="43" t="inlineStr">
        <is>
          <t>https://dart.fss.or.kr/dsaf001/main.do?rcpNo=20190410000806</t>
        </is>
      </c>
      <c r="K871" s="41" t="inlineStr">
        <is>
          <t>chk_note,notes,impairment,target_rev_post,perf_basis,acq_total_assets,deal_to_assets_pct,deal_to_equity_pct,acquirer_entity</t>
        </is>
      </c>
    </row>
    <row r="872" ht="45" customHeight="1">
      <c r="A872" s="40" t="inlineStr">
        <is>
          <t>K018</t>
        </is>
      </c>
      <c r="B872" s="41" t="inlineStr">
        <is>
          <t>Valuepotion Co., Ltd.</t>
        </is>
      </c>
      <c r="C872" s="40" t="inlineStr">
        <is>
          <t>인수 전</t>
        </is>
      </c>
      <c r="D872" s="40" t="inlineStr">
        <is>
          <t>2016-08-17</t>
        </is>
      </c>
      <c r="E872" s="41" t="inlineStr">
        <is>
          <t>기타</t>
        </is>
      </c>
      <c r="F872" s="41" t="inlineStr">
        <is>
          <t>밸류포션 최대주주 등의 주식보유 변동: 2016-08-17 증자 후 케이벤처그룹 10,323주(52.4%), 김기범 6,529주(33.1%), 기타 2,862주(14.5%), 합계 19,714주.</t>
        </is>
      </c>
      <c r="G872" s="41" t="inlineStr">
        <is>
          <t>DART 기타공시</t>
        </is>
      </c>
      <c r="H872" s="40" t="inlineStr">
        <is>
          <t>2016-08-23</t>
        </is>
      </c>
      <c r="I872" s="40" t="inlineStr">
        <is>
          <t>20160823000140</t>
        </is>
      </c>
      <c r="J872" s="43" t="inlineStr">
        <is>
          <t>https://dart.fss.or.kr/dsaf001/main.do?rcpNo=20160823000140</t>
        </is>
      </c>
      <c r="K872" s="41" t="inlineStr">
        <is>
          <t>pre_events_summary,notes</t>
        </is>
      </c>
    </row>
    <row r="873" ht="45" customHeight="1">
      <c r="A873" s="40" t="inlineStr">
        <is>
          <t>K018</t>
        </is>
      </c>
      <c r="B873" s="41" t="inlineStr">
        <is>
          <t>Valuepotion Co., Ltd.</t>
        </is>
      </c>
      <c r="C873" s="40" t="inlineStr">
        <is>
          <t>인수 전</t>
        </is>
      </c>
      <c r="D873" s="40" t="inlineStr">
        <is>
          <t>2015-12-31</t>
        </is>
      </c>
      <c r="E873" s="41" t="inlineStr">
        <is>
          <t>지분취득</t>
        </is>
      </c>
      <c r="F873" s="41" t="inlineStr">
        <is>
          <t>카카오 2015 사업보고서 연결주석 36 사업결합(천원): '㈜포도트리 | 65.6 | 44,130,449 | 42,199,152', '㈜밸류포션 | 70.0 | 927,486 | 264,988'(지분율·이전대가·영업권).</t>
        </is>
      </c>
      <c r="G873" s="41" t="inlineStr">
        <is>
          <t>DART 사업보고서</t>
        </is>
      </c>
      <c r="H873" s="40" t="inlineStr">
        <is>
          <t>2016-03-30</t>
        </is>
      </c>
      <c r="I873" s="40" t="inlineStr">
        <is>
          <t>20160330002170</t>
        </is>
      </c>
      <c r="J873" s="43" t="inlineStr">
        <is>
          <t>https://dart.fss.or.kr/dsaf001/main.do?rcpNo=20160330002170</t>
        </is>
      </c>
      <c r="K873" s="41" t="inlineStr">
        <is>
          <t>pre_events_summary,notes,pre_incorp_chk</t>
        </is>
      </c>
    </row>
    <row r="874" ht="45" customHeight="1">
      <c r="A874" s="40" t="inlineStr">
        <is>
          <t>K018</t>
        </is>
      </c>
      <c r="B874" s="41" t="inlineStr">
        <is>
          <t>Valuepotion Co., Ltd.</t>
        </is>
      </c>
      <c r="C874" s="40" t="inlineStr">
        <is>
          <t>인수 전</t>
        </is>
      </c>
      <c r="D874" s="40" t="inlineStr">
        <is>
          <t>2015-12-31</t>
        </is>
      </c>
      <c r="E874" s="41" t="inlineStr">
        <is>
          <t>실적</t>
        </is>
      </c>
      <c r="F874" s="41" t="inlineStr">
        <is>
          <t>대규모기업집단현황공시(밸류포션 개별): 설립일 2015.05.07, 계열편입일 2015.09.30; 2015년 매출액 219, 영업이익 -424, 당기순이익 -429백만원.</t>
        </is>
      </c>
      <c r="G874" s="41" t="inlineStr">
        <is>
          <t>DART 기타공시</t>
        </is>
      </c>
      <c r="H874" s="40" t="inlineStr">
        <is>
          <t>2016-05-31</t>
        </is>
      </c>
      <c r="I874" s="40" t="inlineStr">
        <is>
          <t>20160531000796</t>
        </is>
      </c>
      <c r="J874" s="43" t="inlineStr">
        <is>
          <t>https://dart.fss.or.kr/dsaf001/main.do?rcpNo=20160531000796</t>
        </is>
      </c>
      <c r="K874" s="41" t="inlineStr">
        <is>
          <t>pre_events_summary,target_rev_pre,target_op_pre,perf_basis</t>
        </is>
      </c>
    </row>
    <row r="875" ht="45" customHeight="1">
      <c r="A875" s="40" t="inlineStr">
        <is>
          <t>K018</t>
        </is>
      </c>
      <c r="B875" s="41" t="inlineStr">
        <is>
          <t>Valuepotion Co., Ltd.</t>
        </is>
      </c>
      <c r="C875" s="40" t="inlineStr">
        <is>
          <t>인수 전</t>
        </is>
      </c>
      <c r="D875" s="40" t="inlineStr">
        <is>
          <t>2016-12-31</t>
        </is>
      </c>
      <c r="E875" s="41" t="inlineStr">
        <is>
          <t>실적</t>
        </is>
      </c>
      <c r="F875" s="41" t="inlineStr">
        <is>
          <t>카카오 2016 사업보고서: 연결 자산총계 5,484,117,180,416원, 자본총계 3,702,943,850,948원; 매출 광고 플랫폼 533,995백만원(36.5%); 종속기업 요약재무정보 ㈜밸류포션 매출 1,341,131·순손실 (864,209)천원, 케이벤처그룹 보유 10,323주 52.4%.</t>
        </is>
      </c>
      <c r="G875" s="41" t="inlineStr">
        <is>
          <t>DART 사업보고서</t>
        </is>
      </c>
      <c r="H875" s="40" t="inlineStr">
        <is>
          <t>2017-03-31</t>
        </is>
      </c>
      <c r="I875" s="40" t="inlineStr">
        <is>
          <t>20170331005003</t>
        </is>
      </c>
      <c r="J875" s="43" t="inlineStr">
        <is>
          <t>https://dart.fss.or.kr/dsaf001/main.do?rcpNo=20170331005003</t>
        </is>
      </c>
      <c r="K875" s="41" t="inlineStr">
        <is>
          <t>target_rev_pre,apex_total_assets,deal_to_equity_pct,core_basis</t>
        </is>
      </c>
    </row>
    <row r="876" ht="45" customHeight="1">
      <c r="A876" s="40" t="inlineStr">
        <is>
          <t>K018</t>
        </is>
      </c>
      <c r="B876" s="41" t="inlineStr">
        <is>
          <t>Valuepotion Co., Ltd.</t>
        </is>
      </c>
      <c r="C876" s="40" t="inlineStr">
        <is>
          <t>인수 전</t>
        </is>
      </c>
      <c r="D876" s="40" t="inlineStr">
        <is>
          <t>2017-04-01</t>
        </is>
      </c>
      <c r="E876" s="41" t="inlineStr">
        <is>
          <t>소유주변경</t>
        </is>
      </c>
      <c r="F876" s="41" t="inlineStr">
        <is>
          <t>카카오 2017 사업보고서: '주식회사 케이벤처그룹은 2017년 4월 1일 자로 주식회사 카카오인베스트먼트와 주식회사 카카오게임즈홀딩스로 인적분할'; 연결대상 변동 '㈜카카오인베스트먼트 | 당기 신규설립'.</t>
        </is>
      </c>
      <c r="G876" s="41" t="inlineStr">
        <is>
          <t>DART 사업보고서</t>
        </is>
      </c>
      <c r="H876" s="40" t="inlineStr">
        <is>
          <t>2018-03-30</t>
        </is>
      </c>
      <c r="I876" s="40" t="inlineStr">
        <is>
          <t>20180330002462</t>
        </is>
      </c>
      <c r="J876" s="43" t="inlineStr">
        <is>
          <t>https://dart.fss.or.kr/dsaf001/main.do?rcpNo=20180330002462</t>
        </is>
      </c>
      <c r="K876" s="41" t="inlineStr">
        <is>
          <t>pre_events_summary,notes</t>
        </is>
      </c>
    </row>
    <row r="877" ht="45" customHeight="1">
      <c r="A877" s="40" t="inlineStr">
        <is>
          <t>K018</t>
        </is>
      </c>
      <c r="B877" s="41" t="inlineStr">
        <is>
          <t>Valuepotion Co., Ltd.</t>
        </is>
      </c>
      <c r="C877" s="40" t="inlineStr">
        <is>
          <t>인수 전</t>
        </is>
      </c>
      <c r="D877" s="40" t="inlineStr">
        <is>
          <t>2016-12-05</t>
        </is>
      </c>
      <c r="E877" s="41" t="inlineStr">
        <is>
          <t>투자유치</t>
        </is>
      </c>
      <c r="F877" s="41" t="inlineStr">
        <is>
          <t>카카오 보도자료(2016-12-05): 포도트리가 '앵커에퀴티파트너스로부터 1,250억 원 규모의 투자를 유치', 제3자배정 보통주, GIC가 컨소시엄 참여, '기업가치를 5,000억 원대로 평가'.</t>
        </is>
      </c>
      <c r="G877" s="41" t="inlineStr">
        <is>
          <t>회사 보도자료</t>
        </is>
      </c>
      <c r="H877" s="40" t="inlineStr">
        <is>
          <t>2016-12-05</t>
        </is>
      </c>
      <c r="I877" s="40" t="n"/>
      <c r="J877" s="43" t="inlineStr">
        <is>
          <t>https://www.kakaocorp.com/page/detail/8194</t>
        </is>
      </c>
      <c r="K877" s="41" t="inlineStr">
        <is>
          <t>pre_events_summary</t>
        </is>
      </c>
    </row>
    <row r="878" ht="45" customHeight="1">
      <c r="A878" s="40" t="inlineStr">
        <is>
          <t>K018</t>
        </is>
      </c>
      <c r="B878" s="41" t="inlineStr">
        <is>
          <t>Valuepotion Co., Ltd.</t>
        </is>
      </c>
      <c r="C878" s="40" t="inlineStr">
        <is>
          <t>인수 후</t>
        </is>
      </c>
      <c r="D878" s="40" t="inlineStr">
        <is>
          <t>2018-02-01</t>
        </is>
      </c>
      <c r="E878" s="41" t="inlineStr">
        <is>
          <t>합병</t>
        </is>
      </c>
      <c r="F878" s="41" t="inlineStr">
        <is>
          <t>밸류포션 회사합병 결정: 포도트리가 흡수합병, 합병목적 '경영 효율성 증대 및 사업간 시너지 효과의 극대화를 통한 기업가치 제고', 합병비율 1:0, 이사회 2017.12.08, 합병기일 2018.02.01; 포도트리 2016년 자산총계 160,410·매출액 64,037·당기순이익 -3,373백만원.</t>
        </is>
      </c>
      <c r="G878" s="41" t="inlineStr">
        <is>
          <t>DART 기타공시</t>
        </is>
      </c>
      <c r="H878" s="40" t="inlineStr">
        <is>
          <t>2017-12-13</t>
        </is>
      </c>
      <c r="I878" s="40" t="inlineStr">
        <is>
          <t>20171213000198</t>
        </is>
      </c>
      <c r="J878" s="43" t="inlineStr">
        <is>
          <t>https://dart.fss.or.kr/dsaf001/main.do?rcpNo=20171213000198</t>
        </is>
      </c>
      <c r="K878" s="41" t="inlineStr">
        <is>
          <t>post_events_summary,target_op_post</t>
        </is>
      </c>
    </row>
    <row r="879" ht="45" customHeight="1">
      <c r="A879" s="40" t="inlineStr">
        <is>
          <t>K018</t>
        </is>
      </c>
      <c r="B879" s="41" t="inlineStr">
        <is>
          <t>Valuepotion Co., Ltd.</t>
        </is>
      </c>
      <c r="C879" s="40" t="inlineStr">
        <is>
          <t>인수 후</t>
        </is>
      </c>
      <c r="D879" s="40" t="inlineStr">
        <is>
          <t>2018-08-01</t>
        </is>
      </c>
      <c r="E879" s="41" t="inlineStr">
        <is>
          <t>사명변경</t>
        </is>
      </c>
      <c r="F879" s="41" t="inlineStr">
        <is>
          <t>카카오 보도자료(2018-08-01): '포도트리가 (주)카카오페이지로 사명을 변경한다고 1일 밝혔다'.</t>
        </is>
      </c>
      <c r="G879" s="41" t="inlineStr">
        <is>
          <t>회사 보도자료</t>
        </is>
      </c>
      <c r="H879" s="40" t="inlineStr">
        <is>
          <t>2018-08-01</t>
        </is>
      </c>
      <c r="I879" s="40" t="n"/>
      <c r="J879" s="43" t="inlineStr">
        <is>
          <t>https://www.kakaocorp.com/page/detail/8526</t>
        </is>
      </c>
      <c r="K879" s="41" t="inlineStr">
        <is>
          <t>post_events_summary,acquirer_entity</t>
        </is>
      </c>
    </row>
    <row r="880" ht="45" customHeight="1">
      <c r="A880" s="40" t="inlineStr">
        <is>
          <t>K018</t>
        </is>
      </c>
      <c r="B880" s="41" t="inlineStr">
        <is>
          <t>Valuepotion Co., Ltd.</t>
        </is>
      </c>
      <c r="C880" s="40" t="inlineStr">
        <is>
          <t>인수 후</t>
        </is>
      </c>
      <c r="D880" s="40" t="inlineStr">
        <is>
          <t>2018-12-31</t>
        </is>
      </c>
      <c r="E880" s="41" t="inlineStr">
        <is>
          <t>실적</t>
        </is>
      </c>
      <c r="F880" s="41" t="inlineStr">
        <is>
          <t>카카오페이지 2018 연결감사보고서 주석 6 영업수익(천원): 2018 플랫폼사업관련수익 168,878,351·광고수익 10,111,369·기타 8,587,823(합계 187,577,543); 2017 110,906,937·3,999,210·3,517,848(합계 118,423,995); 연결 제외 '(주)밸류포션 | 모회사인 ㈜카카오페이지와 합병'; Kakako Page Pte. Ltd. 매출 436,731·순손실 (322,609)천원.</t>
        </is>
      </c>
      <c r="G880" s="41" t="inlineStr">
        <is>
          <t>DART 감사보고서</t>
        </is>
      </c>
      <c r="H880" s="40" t="inlineStr">
        <is>
          <t>2019-04-11</t>
        </is>
      </c>
      <c r="I880" s="40" t="inlineStr">
        <is>
          <t>20190411000196</t>
        </is>
      </c>
      <c r="J880" s="43" t="inlineStr">
        <is>
          <t>https://dart.fss.or.kr/dsaf001/main.do?rcpNo=20190411000196</t>
        </is>
      </c>
      <c r="K880" s="41" t="inlineStr">
        <is>
          <t>acquirer_core,post_events_summary,target_rev_post,perf_basis</t>
        </is>
      </c>
    </row>
    <row r="881" ht="45" customHeight="1">
      <c r="A881" s="40" t="inlineStr">
        <is>
          <t>K018</t>
        </is>
      </c>
      <c r="B881" s="41" t="inlineStr">
        <is>
          <t>Valuepotion Co., Ltd.</t>
        </is>
      </c>
      <c r="C881" s="40" t="inlineStr">
        <is>
          <t>인수 후</t>
        </is>
      </c>
      <c r="D881" s="40" t="inlineStr">
        <is>
          <t>2019-12-31</t>
        </is>
      </c>
      <c r="E881" s="41" t="inlineStr">
        <is>
          <t>실적</t>
        </is>
      </c>
      <c r="F881" s="41" t="inlineStr">
        <is>
          <t>카카오페이지 2019 연결감사보고서 주석 6: 광고수익 2019 23,692,068천원(2018 10,111,369); Kakako Page Pte. Ltd. 매출 186,744·순손실 (230,571)천원.</t>
        </is>
      </c>
      <c r="G881" s="41" t="inlineStr">
        <is>
          <t>DART 감사보고서</t>
        </is>
      </c>
      <c r="H881" s="40" t="inlineStr">
        <is>
          <t>2020-03-31</t>
        </is>
      </c>
      <c r="I881" s="40" t="inlineStr">
        <is>
          <t>20200331000581</t>
        </is>
      </c>
      <c r="J881" s="43" t="inlineStr">
        <is>
          <t>https://dart.fss.or.kr/dsaf001/main.do?rcpNo=20200331000581</t>
        </is>
      </c>
      <c r="K881" s="41" t="inlineStr">
        <is>
          <t>target_rev_post,post_events_summary</t>
        </is>
      </c>
    </row>
    <row r="882" ht="45" customHeight="1">
      <c r="A882" s="40" t="inlineStr">
        <is>
          <t>K018</t>
        </is>
      </c>
      <c r="B882" s="41" t="inlineStr">
        <is>
          <t>Valuepotion Co., Ltd.</t>
        </is>
      </c>
      <c r="C882" s="40" t="inlineStr">
        <is>
          <t>인수 후</t>
        </is>
      </c>
      <c r="D882" s="40" t="inlineStr">
        <is>
          <t>2020-12-31</t>
        </is>
      </c>
      <c r="E882" s="41" t="inlineStr">
        <is>
          <t>실적</t>
        </is>
      </c>
      <c r="F882" s="41" t="inlineStr">
        <is>
          <t>카카오페이지 2020 연결감사보고서 주석 6: 광고수익 2020 24,552,101천원(2019 23,692,068), 영업수익 합계 359,064,418천원.</t>
        </is>
      </c>
      <c r="G882" s="41" t="inlineStr">
        <is>
          <t>DART 감사보고서</t>
        </is>
      </c>
      <c r="H882" s="40" t="inlineStr">
        <is>
          <t>2021-04-01</t>
        </is>
      </c>
      <c r="I882" s="40" t="inlineStr">
        <is>
          <t>20210401000639</t>
        </is>
      </c>
      <c r="J882" s="43" t="inlineStr">
        <is>
          <t>https://dart.fss.or.kr/dsaf001/main.do?rcpNo=20210401000639</t>
        </is>
      </c>
      <c r="K882" s="41" t="inlineStr">
        <is>
          <t>target_rev_post</t>
        </is>
      </c>
    </row>
    <row r="883" ht="45" customHeight="1">
      <c r="A883" s="40" t="inlineStr">
        <is>
          <t>K018</t>
        </is>
      </c>
      <c r="B883" s="41" t="inlineStr">
        <is>
          <t>Valuepotion Co., Ltd.</t>
        </is>
      </c>
      <c r="C883" s="40" t="inlineStr">
        <is>
          <t>인수 후</t>
        </is>
      </c>
      <c r="D883" s="40" t="inlineStr">
        <is>
          <t>2021-12-31</t>
        </is>
      </c>
      <c r="E883" s="41" t="inlineStr">
        <is>
          <t>청산</t>
        </is>
      </c>
      <c r="F883" s="41" t="inlineStr">
        <is>
          <t>카카오엔터테인먼트 2021 연결감사보고서: 'Kakako Page Pte. Ltd. | 당기 중 청산으로 인한 연결제외'; 영업수익 Story 484,796,064·Music 481,671,904·Media 280,411,457천원.</t>
        </is>
      </c>
      <c r="G883" s="41" t="inlineStr">
        <is>
          <t>DART 감사보고서</t>
        </is>
      </c>
      <c r="H883" s="40" t="inlineStr">
        <is>
          <t>2022-03-31</t>
        </is>
      </c>
      <c r="I883" s="40" t="inlineStr">
        <is>
          <t>20220331003217</t>
        </is>
      </c>
      <c r="J883" s="43" t="inlineStr">
        <is>
          <t>https://dart.fss.or.kr/dsaf001/main.do?rcpNo=20220331003217</t>
        </is>
      </c>
      <c r="K883" s="41" t="inlineStr">
        <is>
          <t>post_events_summary</t>
        </is>
      </c>
    </row>
    <row r="884" ht="45" customHeight="1">
      <c r="A884" s="40" t="inlineStr">
        <is>
          <t>K018</t>
        </is>
      </c>
      <c r="B884" s="41" t="inlineStr">
        <is>
          <t>Valuepotion Co., Ltd.</t>
        </is>
      </c>
      <c r="C884" s="40" t="inlineStr">
        <is>
          <t>발표</t>
        </is>
      </c>
      <c r="D884" s="40" t="inlineStr">
        <is>
          <t>2017-09-30</t>
        </is>
      </c>
      <c r="E884" s="41" t="inlineStr">
        <is>
          <t>기타</t>
        </is>
      </c>
      <c r="F884" s="41" t="inlineStr">
        <is>
          <t>카카오 2017 3분기보고서 '주식의 총수 등': Ⅳ. 발행주식의 총수 67,839,099주.</t>
        </is>
      </c>
      <c r="G884" s="41" t="inlineStr">
        <is>
          <t>DART 사업보고서</t>
        </is>
      </c>
      <c r="H884" s="40" t="inlineStr">
        <is>
          <t>2017-11-14</t>
        </is>
      </c>
      <c r="I884" s="40" t="inlineStr">
        <is>
          <t>20171114002088</t>
        </is>
      </c>
      <c r="J884" s="43" t="inlineStr">
        <is>
          <t>https://dart.fss.or.kr/dsaf001/main.do?rcpNo=20171114002088</t>
        </is>
      </c>
      <c r="K884" s="41" t="inlineStr">
        <is>
          <t>acq_mktcap,size_basis</t>
        </is>
      </c>
    </row>
    <row r="885" ht="45" customHeight="1">
      <c r="A885" s="40" t="inlineStr">
        <is>
          <t>K018</t>
        </is>
      </c>
      <c r="B885" s="41" t="inlineStr">
        <is>
          <t>Valuepotion Co., Ltd.</t>
        </is>
      </c>
      <c r="C885" s="40" t="inlineStr">
        <is>
          <t>발표</t>
        </is>
      </c>
      <c r="D885" s="40" t="inlineStr">
        <is>
          <t>2017-11-10</t>
        </is>
      </c>
      <c r="E885" s="41" t="inlineStr">
        <is>
          <t>기타</t>
        </is>
      </c>
      <c r="F885" s="41" t="inlineStr">
        <is>
          <t>Yahoo Finance 차트 API: 035720.KS 2017-11-10 조정종가 30,500원(당시 실제 152,500원), 2017-11-13 30,800원, 2017-11-20 32,000원; KRW=X 2017-11-13 1,118.31, 2017-11-20 1,092.56.</t>
        </is>
      </c>
      <c r="G885" s="41" t="inlineStr">
        <is>
          <t>기타</t>
        </is>
      </c>
      <c r="H885" s="40" t="inlineStr">
        <is>
          <t>2026-10-26</t>
        </is>
      </c>
      <c r="I885" s="40" t="n"/>
      <c r="J885" s="43" t="inlineStr">
        <is>
          <t>https://query1.finance.yahoo.com/v8/finance/chart/035720.KS?period1=1509462000&amp;period2=1511276400&amp;interval=1d</t>
        </is>
      </c>
      <c r="K885" s="41" t="inlineStr">
        <is>
          <t>acq_mktcap,value_chk_usdmm,size_basis</t>
        </is>
      </c>
    </row>
    <row r="886" ht="45" customHeight="1">
      <c r="A886" s="40" t="inlineStr">
        <is>
          <t>K019</t>
        </is>
      </c>
      <c r="B886" s="41" t="inlineStr">
        <is>
          <t>Fave Entertainment Co., Ltd.</t>
        </is>
      </c>
      <c r="C886" s="40" t="inlineStr">
        <is>
          <t>인수 전</t>
        </is>
      </c>
      <c r="D886" s="40" t="inlineStr">
        <is>
          <t>2016-05</t>
        </is>
      </c>
      <c r="E886" s="41" t="inlineStr">
        <is>
          <t>설립</t>
        </is>
      </c>
      <c r="F886" s="41" t="inlineStr">
        <is>
          <t>로엔 2016 사업보고서 연혁: "2016년 05월 ㈜페이브엔터테인먼트 설립(지분율 80%)"</t>
        </is>
      </c>
      <c r="G886" s="41" t="inlineStr">
        <is>
          <t>DART 사업보고서</t>
        </is>
      </c>
      <c r="H886" s="40" t="inlineStr">
        <is>
          <t>2017-03-31</t>
        </is>
      </c>
      <c r="I886" s="40" t="inlineStr">
        <is>
          <t>20170331005082</t>
        </is>
      </c>
      <c r="J886" s="43" t="inlineStr">
        <is>
          <t>https://dart.fss.or.kr/dsaf001/main.do?rcpNo=20170331005082</t>
        </is>
      </c>
      <c r="K886" s="41" t="inlineStr">
        <is>
          <t>pre_events_summary</t>
        </is>
      </c>
    </row>
    <row r="887" ht="45" customHeight="1">
      <c r="A887" s="40" t="inlineStr">
        <is>
          <t>K019</t>
        </is>
      </c>
      <c r="B887" s="41" t="inlineStr">
        <is>
          <t>Fave Entertainment Co., Ltd.</t>
        </is>
      </c>
      <c r="C887" s="40" t="inlineStr">
        <is>
          <t>인수 전</t>
        </is>
      </c>
      <c r="D887" s="40" t="inlineStr">
        <is>
          <t>2016-07-01</t>
        </is>
      </c>
      <c r="E887" s="41" t="inlineStr">
        <is>
          <t>기타</t>
        </is>
      </c>
      <c r="F887" s="41" t="inlineStr">
        <is>
          <t>주주: (주)로엔엔터테인먼트 32,000주 80%, 장데니현진(임원) 8,000주 20%; 대규모기업집단 계열 편입일 기준 최초 공시</t>
        </is>
      </c>
      <c r="G887" s="41" t="inlineStr">
        <is>
          <t>DART 기타공시</t>
        </is>
      </c>
      <c r="H887" s="40" t="inlineStr">
        <is>
          <t>2016-07-04</t>
        </is>
      </c>
      <c r="I887" s="40" t="inlineStr">
        <is>
          <t>20160704002054</t>
        </is>
      </c>
      <c r="J887" s="43" t="inlineStr">
        <is>
          <t>https://dart.fss.or.kr/dsaf001/main.do?rcpNo=20160704002054</t>
        </is>
      </c>
      <c r="K887" s="41" t="inlineStr">
        <is>
          <t>pre_events_summary,pre_incorp_chk</t>
        </is>
      </c>
    </row>
    <row r="888" ht="45" customHeight="1">
      <c r="A888" s="40" t="inlineStr">
        <is>
          <t>K019</t>
        </is>
      </c>
      <c r="B888" s="41" t="inlineStr">
        <is>
          <t>Fave Entertainment Co., Ltd.</t>
        </is>
      </c>
      <c r="C888" s="40" t="inlineStr">
        <is>
          <t>인수 전</t>
        </is>
      </c>
      <c r="D888" s="40" t="inlineStr">
        <is>
          <t>2017-12-31</t>
        </is>
      </c>
      <c r="E888" s="41" t="inlineStr">
        <is>
          <t>실적</t>
        </is>
      </c>
      <c r="F888" s="41" t="inlineStr">
        <is>
          <t>카카오엠 2017 사업보고서 종속기업 요약재무(천원): 페이브 2017 매출 3,839,066, 순이익 512,921; 2016 매출 1,239,842, 순이익 (2,489); 지배지분율 80%. 음반 유통 목록에 'JBJ' 제작사 '씨제이이앤엠, 페이브'</t>
        </is>
      </c>
      <c r="G888" s="41" t="inlineStr">
        <is>
          <t>DART 사업보고서</t>
        </is>
      </c>
      <c r="H888" s="40" t="inlineStr">
        <is>
          <t>2018-03-30</t>
        </is>
      </c>
      <c r="I888" s="40" t="inlineStr">
        <is>
          <t>20180330003970</t>
        </is>
      </c>
      <c r="J888" s="43" t="inlineStr">
        <is>
          <t>https://dart.fss.or.kr/dsaf001/main.do?rcpNo=20180330003970</t>
        </is>
      </c>
      <c r="K888" s="41" t="inlineStr">
        <is>
          <t>target_rev_pre,target_op_pre,pre_events_summary</t>
        </is>
      </c>
    </row>
    <row r="889" ht="45" customHeight="1">
      <c r="A889" s="40" t="inlineStr">
        <is>
          <t>K019</t>
        </is>
      </c>
      <c r="B889" s="41" t="inlineStr">
        <is>
          <t>Fave Entertainment Co., Ltd.</t>
        </is>
      </c>
      <c r="C889" s="40" t="inlineStr">
        <is>
          <t>인수 전</t>
        </is>
      </c>
      <c r="D889" s="40" t="inlineStr">
        <is>
          <t>2018-03-31</t>
        </is>
      </c>
      <c r="E889" s="41" t="inlineStr">
        <is>
          <t>기타</t>
        </is>
      </c>
      <c r="F889" s="41" t="inlineStr">
        <is>
          <t>카카오엠 2018.1Q 분기보고서: 페이브 당분기말 지배지분율 80.0%; 5개 독립 Label(페이브·크래커·스타쉽·플랜에이·문화인) 운영</t>
        </is>
      </c>
      <c r="G889" s="41" t="inlineStr">
        <is>
          <t>DART 사업보고서</t>
        </is>
      </c>
      <c r="H889" s="40" t="inlineStr">
        <is>
          <t>2018-05-15</t>
        </is>
      </c>
      <c r="I889" s="40" t="inlineStr">
        <is>
          <t>20180515001466</t>
        </is>
      </c>
      <c r="J889" s="43" t="inlineStr">
        <is>
          <t>https://dart.fss.or.kr/dsaf001/main.do?rcpNo=20180515001466</t>
        </is>
      </c>
      <c r="K889" s="41" t="inlineStr">
        <is>
          <t>notes,status_chk,acquirer_core</t>
        </is>
      </c>
    </row>
    <row r="890" ht="45" customHeight="1">
      <c r="A890" s="40" t="inlineStr">
        <is>
          <t>K019</t>
        </is>
      </c>
      <c r="B890" s="41" t="inlineStr">
        <is>
          <t>Fave Entertainment Co., Ltd.</t>
        </is>
      </c>
      <c r="C890" s="40" t="inlineStr">
        <is>
          <t>인수 전</t>
        </is>
      </c>
      <c r="D890" s="40" t="inlineStr">
        <is>
          <t>2018-09-03</t>
        </is>
      </c>
      <c r="E890" s="41" t="inlineStr">
        <is>
          <t>소유주변경</t>
        </is>
      </c>
      <c r="F890" s="41" t="inlineStr">
        <is>
          <t>(주)카카오엠 32,000주(80%)→(주)카카오로 이전, 장데니현진 8,000주 20% 유지</t>
        </is>
      </c>
      <c r="G890" s="41" t="inlineStr">
        <is>
          <t>DART 기타공시</t>
        </is>
      </c>
      <c r="H890" s="40" t="inlineStr">
        <is>
          <t>2018-09-07</t>
        </is>
      </c>
      <c r="I890" s="40" t="inlineStr">
        <is>
          <t>20180907000084</t>
        </is>
      </c>
      <c r="J890" s="43" t="inlineStr">
        <is>
          <t>https://dart.fss.or.kr/dsaf001/main.do?rcpNo=20180907000084</t>
        </is>
      </c>
      <c r="K890" s="41" t="inlineStr">
        <is>
          <t>pre_events_summary,notes</t>
        </is>
      </c>
    </row>
    <row r="891" ht="45" customHeight="1">
      <c r="A891" s="40" t="inlineStr">
        <is>
          <t>K019</t>
        </is>
      </c>
      <c r="B891" s="41" t="inlineStr">
        <is>
          <t>Fave Entertainment Co., Ltd.</t>
        </is>
      </c>
      <c r="C891" s="40" t="inlineStr">
        <is>
          <t>인수 전</t>
        </is>
      </c>
      <c r="D891" s="40" t="inlineStr">
        <is>
          <t>2018-11-01</t>
        </is>
      </c>
      <c r="E891" s="41" t="inlineStr">
        <is>
          <t>소유주변경</t>
        </is>
      </c>
      <c r="F891" s="41" t="inlineStr">
        <is>
          <t>(주)카카오 32,000주(80%)→(주)카카오엠으로 이전, 장데니현진 8,000주 20% 유지</t>
        </is>
      </c>
      <c r="G891" s="41" t="inlineStr">
        <is>
          <t>DART 기타공시</t>
        </is>
      </c>
      <c r="H891" s="40" t="inlineStr">
        <is>
          <t>2018-11-06</t>
        </is>
      </c>
      <c r="I891" s="40" t="inlineStr">
        <is>
          <t>20181106000364</t>
        </is>
      </c>
      <c r="J891" s="43" t="inlineStr">
        <is>
          <t>https://dart.fss.or.kr/dsaf001/main.do?rcpNo=20181106000364</t>
        </is>
      </c>
      <c r="K891" s="41" t="inlineStr">
        <is>
          <t>pre_events_summary,notes</t>
        </is>
      </c>
    </row>
    <row r="892" ht="45" customHeight="1">
      <c r="A892" s="40" t="inlineStr">
        <is>
          <t>K019</t>
        </is>
      </c>
      <c r="B892" s="41" t="inlineStr">
        <is>
          <t>Fave Entertainment Co., Ltd.</t>
        </is>
      </c>
      <c r="C892" s="40" t="inlineStr">
        <is>
          <t>발표</t>
        </is>
      </c>
      <c r="D892" s="40" t="inlineStr">
        <is>
          <t>2019-02-13</t>
        </is>
      </c>
      <c r="E892" s="41" t="inlineStr">
        <is>
          <t>완료</t>
        </is>
      </c>
      <c r="F892" s="41" t="inlineStr">
        <is>
          <t>(주)카카오엠 8,000주(20%) 취득, 변동후 40,000주 100%, 금액 373,304,000원, 단가 46,663원. 변동일 기재 '2018.02.08'(오기로 판단)</t>
        </is>
      </c>
      <c r="G892" s="41" t="inlineStr">
        <is>
          <t>DART 기타공시</t>
        </is>
      </c>
      <c r="H892" s="40" t="inlineStr">
        <is>
          <t>2019-02-13</t>
        </is>
      </c>
      <c r="I892" s="40" t="inlineStr">
        <is>
          <t>20190213000179</t>
        </is>
      </c>
      <c r="J892" s="43" t="inlineStr">
        <is>
          <t>https://dart.fss.or.kr/dsaf001/main.do?rcpNo=20190213000179</t>
        </is>
      </c>
      <c r="K892" s="41" t="inlineStr">
        <is>
          <t>value_chk_local,status_chk,announce_date_chk,notes</t>
        </is>
      </c>
    </row>
    <row r="893" ht="45" customHeight="1">
      <c r="A893" s="40" t="inlineStr">
        <is>
          <t>K019</t>
        </is>
      </c>
      <c r="B893" s="41" t="inlineStr">
        <is>
          <t>Fave Entertainment Co., Ltd.</t>
        </is>
      </c>
      <c r="C893" s="40" t="inlineStr">
        <is>
          <t>인수 후</t>
        </is>
      </c>
      <c r="D893" s="40" t="inlineStr">
        <is>
          <t>2019-02-08</t>
        </is>
      </c>
      <c r="E893" s="41" t="inlineStr">
        <is>
          <t>합병</t>
        </is>
      </c>
      <c r="F893" s="41" t="inlineStr">
        <is>
          <t>플랜에이엔터테인먼트가 페이브를 흡수합병, 합병비율 1:0, 목적 "경영효율성 제고를 통한 기업가치 증대", 이사회결의 2019-02-08, 합병기일 2019-04-01, 두 회사 주식 100%를 카카오엠이 소유</t>
        </is>
      </c>
      <c r="G893" s="41" t="inlineStr">
        <is>
          <t>DART 기타공시</t>
        </is>
      </c>
      <c r="H893" s="40" t="inlineStr">
        <is>
          <t>2019-02-13</t>
        </is>
      </c>
      <c r="I893" s="40" t="inlineStr">
        <is>
          <t>20190213000182</t>
        </is>
      </c>
      <c r="J893" s="43" t="inlineStr">
        <is>
          <t>https://dart.fss.or.kr/dsaf001/main.do?rcpNo=20190213000182</t>
        </is>
      </c>
      <c r="K893" s="41" t="inlineStr">
        <is>
          <t>purpose_quote,post_events_summary</t>
        </is>
      </c>
    </row>
    <row r="894" ht="45" customHeight="1">
      <c r="A894" s="40" t="inlineStr">
        <is>
          <t>K019</t>
        </is>
      </c>
      <c r="B894" s="41" t="inlineStr">
        <is>
          <t>Fave Entertainment Co., Ltd.</t>
        </is>
      </c>
      <c r="C894" s="40" t="inlineStr">
        <is>
          <t>발표</t>
        </is>
      </c>
      <c r="D894" s="40" t="inlineStr">
        <is>
          <t>2018-12-31</t>
        </is>
      </c>
      <c r="E894" s="41" t="inlineStr">
        <is>
          <t>실적</t>
        </is>
      </c>
      <c r="F894" s="41" t="inlineStr">
        <is>
          <t>카카오 2018 사업보고서: 연결 자산총계 7,959,542,105,267원, 자본총계 5,627,157,564,368원, 발행주식 83,387,773주; 카카오엠(구 이엔컴퍼니) 자산 590,964,100천원·자본 429,966,708천원; 페이브 32,000주 80.0%, 2018 매출 85,579천원·순손익 (386,370)천원</t>
        </is>
      </c>
      <c r="G894" s="41" t="inlineStr">
        <is>
          <t>DART 사업보고서</t>
        </is>
      </c>
      <c r="H894" s="40" t="inlineStr">
        <is>
          <t>2019-04-01</t>
        </is>
      </c>
      <c r="I894" s="40" t="inlineStr">
        <is>
          <t>20190401005013</t>
        </is>
      </c>
      <c r="J894" s="43" t="inlineStr">
        <is>
          <t>https://dart.fss.or.kr/dsaf001/main.do?rcpNo=20190401005013</t>
        </is>
      </c>
      <c r="K894" s="41" t="inlineStr">
        <is>
          <t>acq_total_assets,apex_total_assets,deal_to_assets_pct,deal_to_equity_pct,acq_mktcap,target_rev_pre,target_op_pre,notes</t>
        </is>
      </c>
    </row>
    <row r="895" ht="45" customHeight="1">
      <c r="A895" s="40" t="inlineStr">
        <is>
          <t>K019</t>
        </is>
      </c>
      <c r="B895" s="41" t="inlineStr">
        <is>
          <t>Fave Entertainment Co., Ltd.</t>
        </is>
      </c>
      <c r="C895" s="40" t="inlineStr">
        <is>
          <t>발표</t>
        </is>
      </c>
      <c r="D895" s="40" t="inlineStr">
        <is>
          <t>2019-02-07</t>
        </is>
      </c>
      <c r="E895" s="41" t="inlineStr">
        <is>
          <t>기타</t>
        </is>
      </c>
      <c r="F895" s="41" t="inlineStr">
        <is>
          <t>035720.KS 2019-02-07 조정 종가 19,800원(2021년 5:1 분할 반영값)→실제 99,000원</t>
        </is>
      </c>
      <c r="G895" s="41" t="inlineStr">
        <is>
          <t>기타</t>
        </is>
      </c>
      <c r="H895" s="40" t="inlineStr">
        <is>
          <t>2019-02-07</t>
        </is>
      </c>
      <c r="I895" s="40" t="n"/>
      <c r="J895" s="43" t="inlineStr">
        <is>
          <t>https://query1.finance.yahoo.com/v8/finance/chart/035720.KS?period1=1549238400&amp;period2=1549670400&amp;interval=1d</t>
        </is>
      </c>
      <c r="K895" s="41" t="inlineStr">
        <is>
          <t>acq_mktcap</t>
        </is>
      </c>
    </row>
    <row r="896" ht="45" customHeight="1">
      <c r="A896" s="40" t="inlineStr">
        <is>
          <t>K019</t>
        </is>
      </c>
      <c r="B896" s="41" t="inlineStr">
        <is>
          <t>Fave Entertainment Co., Ltd.</t>
        </is>
      </c>
      <c r="C896" s="40" t="inlineStr">
        <is>
          <t>인수 후</t>
        </is>
      </c>
      <c r="D896" s="40" t="inlineStr">
        <is>
          <t>2020-12-31</t>
        </is>
      </c>
      <c r="E896" s="41" t="inlineStr">
        <is>
          <t>실적</t>
        </is>
      </c>
      <c r="F896" s="41" t="inlineStr">
        <is>
          <t>아이에스티엔터테인먼트(구 플랜에이) 2020 감사보고서: 영업수익 2020 16,124,173,262원 / 2019 11,683,172,002원; 영업이익 (1,402,950,418) / 409,785,075원</t>
        </is>
      </c>
      <c r="G896" s="41" t="inlineStr">
        <is>
          <t>DART 감사보고서</t>
        </is>
      </c>
      <c r="H896" s="40" t="inlineStr">
        <is>
          <t>2021-03-30</t>
        </is>
      </c>
      <c r="I896" s="40" t="inlineStr">
        <is>
          <t>20210330000166</t>
        </is>
      </c>
      <c r="J896" s="43" t="inlineStr">
        <is>
          <t>https://dart.fss.or.kr/dsaf001/main.do?rcpNo=20210330000166</t>
        </is>
      </c>
      <c r="K896" s="41" t="inlineStr">
        <is>
          <t>target_rev_post,target_op_post</t>
        </is>
      </c>
    </row>
    <row r="897" ht="45" customHeight="1">
      <c r="A897" s="40" t="inlineStr">
        <is>
          <t>K019</t>
        </is>
      </c>
      <c r="B897" s="41" t="inlineStr">
        <is>
          <t>Fave Entertainment Co., Ltd.</t>
        </is>
      </c>
      <c r="C897" s="40" t="inlineStr">
        <is>
          <t>인수 후</t>
        </is>
      </c>
      <c r="D897" s="40" t="inlineStr">
        <is>
          <t>2023-12-31</t>
        </is>
      </c>
      <c r="E897" s="41" t="inlineStr">
        <is>
          <t>실적</t>
        </is>
      </c>
      <c r="F897" s="41" t="inlineStr">
        <is>
          <t>2023 감사보고서: 영업수익 2023 40,317,629,075원 / 2022 33,800,896,524원; 영업이익 (1,119,548,474) / 294,844,413원</t>
        </is>
      </c>
      <c r="G897" s="41" t="inlineStr">
        <is>
          <t>DART 감사보고서</t>
        </is>
      </c>
      <c r="H897" s="40" t="inlineStr">
        <is>
          <t>2024-04-01</t>
        </is>
      </c>
      <c r="I897" s="40" t="inlineStr">
        <is>
          <t>20240401003414</t>
        </is>
      </c>
      <c r="J897" s="43" t="inlineStr">
        <is>
          <t>https://dart.fss.or.kr/dsaf001/main.do?rcpNo=20240401003414</t>
        </is>
      </c>
      <c r="K897" s="41" t="inlineStr">
        <is>
          <t>target_rev_post,target_op_post</t>
        </is>
      </c>
    </row>
    <row r="898" ht="45" customHeight="1">
      <c r="A898" s="40" t="inlineStr">
        <is>
          <t>K019</t>
        </is>
      </c>
      <c r="B898" s="41" t="inlineStr">
        <is>
          <t>Fave Entertainment Co., Ltd.</t>
        </is>
      </c>
      <c r="C898" s="40" t="inlineStr">
        <is>
          <t>인수 후</t>
        </is>
      </c>
      <c r="D898" s="40" t="inlineStr">
        <is>
          <t>2025-12-31</t>
        </is>
      </c>
      <c r="E898" s="41" t="inlineStr">
        <is>
          <t>실적</t>
        </is>
      </c>
      <c r="F898" s="41" t="inlineStr">
        <is>
          <t>2025 감사보고서: 매출액 2025 3,946,491,923원 / 2024 26,264,809,529원; 영업손실 (3,389,411,069) / (4,650,826,658)원</t>
        </is>
      </c>
      <c r="G898" s="41" t="inlineStr">
        <is>
          <t>DART 감사보고서</t>
        </is>
      </c>
      <c r="H898" s="40" t="inlineStr">
        <is>
          <t>2026-04-02</t>
        </is>
      </c>
      <c r="I898" s="40" t="inlineStr">
        <is>
          <t>20260402001051</t>
        </is>
      </c>
      <c r="J898" s="43" t="inlineStr">
        <is>
          <t>https://dart.fss.or.kr/dsaf001/main.do?rcpNo=20260402001051</t>
        </is>
      </c>
      <c r="K898" s="41" t="inlineStr">
        <is>
          <t>target_rev_post,target_op_post,post_events_summary</t>
        </is>
      </c>
    </row>
    <row r="899" ht="45" customHeight="1">
      <c r="A899" s="40" t="inlineStr">
        <is>
          <t>K020</t>
        </is>
      </c>
      <c r="B899" s="41" t="inlineStr">
        <is>
          <t>Kakao Mobility Co., Ltd.</t>
        </is>
      </c>
      <c r="C899" s="40" t="inlineStr">
        <is>
          <t>발표</t>
        </is>
      </c>
      <c r="D899" s="40" t="inlineStr">
        <is>
          <t>2018-02-13</t>
        </is>
      </c>
      <c r="E899" s="41" t="inlineStr">
        <is>
          <t>완료</t>
        </is>
      </c>
      <c r="F899" s="41" t="inlineStr">
        <is>
          <t>카카오모빌리티 최대주주 등의 주식보유 변동(공정거래법): 변동일 2018-02-13 ㈜카카오 17,325,000주(72.37%)→16,590,000주(69.30%), -735,000주·50,000,000,000원·단가 68,027원. '기타(해외)' 5,894,700주(24.62%)→6,629,700주(27.69%), '기타(국내)' 720,300주(3.01%) 불변.</t>
        </is>
      </c>
      <c r="G899" s="41" t="inlineStr">
        <is>
          <t>DART 기타공시</t>
        </is>
      </c>
      <c r="H899" s="40" t="inlineStr">
        <is>
          <t>2018-02-14</t>
        </is>
      </c>
      <c r="I899" s="40" t="inlineStr">
        <is>
          <t>20180214000006</t>
        </is>
      </c>
      <c r="J899" s="43" t="inlineStr">
        <is>
          <t>https://dart.fss.or.kr/dsaf001/main.do?rcpNo=20180214000006</t>
        </is>
      </c>
      <c r="K899" s="41" t="inlineStr">
        <is>
          <t>value_chk_local,acquirer_entity,status_chk,chk_note</t>
        </is>
      </c>
    </row>
    <row r="900" ht="45" customHeight="1">
      <c r="A900" s="40" t="inlineStr">
        <is>
          <t>K020</t>
        </is>
      </c>
      <c r="B900" s="41" t="inlineStr">
        <is>
          <t>Kakao Mobility Co., Ltd.</t>
        </is>
      </c>
      <c r="C900" s="40" t="inlineStr">
        <is>
          <t>인수 전</t>
        </is>
      </c>
      <c r="D900" s="40" t="inlineStr">
        <is>
          <t>2017-06-30</t>
        </is>
      </c>
      <c r="E900" s="41" t="inlineStr">
        <is>
          <t>발표</t>
        </is>
      </c>
      <c r="F900" s="41" t="inlineStr">
        <is>
          <t>카카오 타법인주식및출자증권처분결정: 발행회사 ㈜케이엠컴패니(발행주식 21,000,000주 — 현물출자 완료 후 기준), 처분주식 4,410,000주, 처분금액 300,000,000,000원, 자기자본 3,702,943,850,948원 대비 8.10%, 처분 후 16,590,000주(79.00%), 처분목적 '사업자금 확보', 이사회 2017-06-30, 처분예정일 미확정.</t>
        </is>
      </c>
      <c r="G900" s="41" t="inlineStr">
        <is>
          <t>KIND</t>
        </is>
      </c>
      <c r="H900" s="40" t="inlineStr">
        <is>
          <t>2017-06-30</t>
        </is>
      </c>
      <c r="I900" s="40" t="inlineStr">
        <is>
          <t>20170630900916</t>
        </is>
      </c>
      <c r="J900" s="43" t="inlineStr">
        <is>
          <t>https://dart.fss.or.kr/dsaf001/main.do?rcpNo=20170630900916</t>
        </is>
      </c>
      <c r="K900" s="41" t="inlineStr">
        <is>
          <t>announce_date_chk,purpose_quote,deal_to_equity_pct,chk_note</t>
        </is>
      </c>
    </row>
    <row r="901" ht="45" customHeight="1">
      <c r="A901" s="40" t="inlineStr">
        <is>
          <t>K020</t>
        </is>
      </c>
      <c r="B901" s="41" t="inlineStr">
        <is>
          <t>Kakao Mobility Co., Ltd.</t>
        </is>
      </c>
      <c r="C901" s="40" t="inlineStr">
        <is>
          <t>인수 전</t>
        </is>
      </c>
      <c r="D901" s="40" t="inlineStr">
        <is>
          <t>2017-09-29</t>
        </is>
      </c>
      <c r="E901" s="41" t="inlineStr">
        <is>
          <t>기타</t>
        </is>
      </c>
      <c r="F901" s="41" t="inlineStr">
        <is>
          <t>카카오 기타경영사항(자율공시): 처분금액 중 2,500억원(3,675,000주)의 처분예정일은 2017-09-29로 확정, 나머지 500억원(735,000주)은 '매수인의 자금조달상황에 맞추어 3월 이내에 처분 완료 예정'.</t>
        </is>
      </c>
      <c r="G901" s="41" t="inlineStr">
        <is>
          <t>KIND</t>
        </is>
      </c>
      <c r="H901" s="40" t="inlineStr">
        <is>
          <t>2017-09-29</t>
        </is>
      </c>
      <c r="I901" s="40" t="inlineStr">
        <is>
          <t>20170929800631</t>
        </is>
      </c>
      <c r="J901" s="43" t="inlineStr">
        <is>
          <t>https://dart.fss.or.kr/dsaf001/main.do?rcpNo=20170929800631</t>
        </is>
      </c>
      <c r="K901" s="41" t="inlineStr">
        <is>
          <t>purpose_quote,notes,first_filing_date</t>
        </is>
      </c>
    </row>
    <row r="902" ht="45" customHeight="1">
      <c r="A902" s="40" t="inlineStr">
        <is>
          <t>K020</t>
        </is>
      </c>
      <c r="B902" s="41" t="inlineStr">
        <is>
          <t>Kakao Mobility Co., Ltd.</t>
        </is>
      </c>
      <c r="C902" s="40" t="inlineStr">
        <is>
          <t>인수 후</t>
        </is>
      </c>
      <c r="D902" s="40" t="inlineStr">
        <is>
          <t>2018-03-30</t>
        </is>
      </c>
      <c r="E902" s="41" t="inlineStr">
        <is>
          <t>기타</t>
        </is>
      </c>
      <c r="F902" s="41" t="inlineStr">
        <is>
          <t>카카오 2017 사업보고서: 경영상 주요계약 '㈜카카오 | TPG consortium | 구주처분(㈜카카오모빌리티 주식) | 2017.06.30 | 300,000,000,000원'. 요약재무정보 연결 자산총계 2017말 6,349,428,454,887원, 자본총계 4,507,819,805,367원. 카카오모빌리티 지분 72.4%(2017말).</t>
        </is>
      </c>
      <c r="G902" s="41" t="inlineStr">
        <is>
          <t>DART 사업보고서</t>
        </is>
      </c>
      <c r="H902" s="40" t="inlineStr">
        <is>
          <t>2018-03-30</t>
        </is>
      </c>
      <c r="I902" s="40" t="inlineStr">
        <is>
          <t>20180330002462</t>
        </is>
      </c>
      <c r="J902" s="43" t="inlineStr">
        <is>
          <t>https://dart.fss.or.kr/dsaf001/main.do?rcpNo=20180330002462</t>
        </is>
      </c>
      <c r="K902" s="41" t="inlineStr">
        <is>
          <t>chk_note,acquirer_entity,apex_total_assets,deal_to_assets_pct,deal_to_equity_pct</t>
        </is>
      </c>
    </row>
    <row r="903" ht="45" customHeight="1">
      <c r="A903" s="40" t="inlineStr">
        <is>
          <t>K020</t>
        </is>
      </c>
      <c r="B903" s="41" t="inlineStr">
        <is>
          <t>Kakao Mobility Co., Ltd.</t>
        </is>
      </c>
      <c r="C903" s="40" t="inlineStr">
        <is>
          <t>발표</t>
        </is>
      </c>
      <c r="D903" s="40" t="inlineStr">
        <is>
          <t>2018-02-13</t>
        </is>
      </c>
      <c r="E903" s="41" t="inlineStr">
        <is>
          <t>완료</t>
        </is>
      </c>
      <c r="F903" s="41" t="inlineStr">
        <is>
          <t>카카오 기타경영사항(자율공시): 2017-06-30 처분결정의 나머지 500억원(735,000주)은 2018-02-13 처분 완료(K020).</t>
        </is>
      </c>
      <c r="G903" s="41" t="inlineStr">
        <is>
          <t>KIND</t>
        </is>
      </c>
      <c r="H903" s="40" t="inlineStr">
        <is>
          <t>2018-02-13</t>
        </is>
      </c>
      <c r="I903" s="40" t="inlineStr">
        <is>
          <t>20180213801033</t>
        </is>
      </c>
      <c r="J903" s="43" t="inlineStr">
        <is>
          <t>https://dart.fss.or.kr/dsaf001/main.do?rcpNo=20180213801033</t>
        </is>
      </c>
      <c r="K903" s="41" t="inlineStr">
        <is>
          <t>status_chk,value_chk_local,chk_note,first_filing_date</t>
        </is>
      </c>
    </row>
    <row r="904" ht="45" customHeight="1">
      <c r="A904" s="40" t="inlineStr">
        <is>
          <t>K020</t>
        </is>
      </c>
      <c r="B904" s="41" t="inlineStr">
        <is>
          <t>Kakao Mobility Co., Ltd.</t>
        </is>
      </c>
      <c r="C904" s="40" t="inlineStr">
        <is>
          <t>인수 후</t>
        </is>
      </c>
      <c r="D904" s="40" t="inlineStr">
        <is>
          <t>2019-04-08</t>
        </is>
      </c>
      <c r="E904" s="41" t="inlineStr">
        <is>
          <t>실적</t>
        </is>
      </c>
      <c r="F904" s="41" t="inlineStr">
        <is>
          <t>카카오모빌리티 2018 연결감사보고서: 영업수익 2018 53,634,355,884원 / 2017(5.8~12.31) 16,709,276,355원; 영업손실 -21,085,479,322원 / -10,639,807,433원; 총자산 261,307,606,378원 / 265,821,005,764원. 2017 현물출자 자본 증가 67,677,836,815원(자본금 19억원). 2018말 주주 카카오 69.30%, KHAKI 17.92%, MOBILITY CO-INVEST 6.70%, 기타 6.08%.</t>
        </is>
      </c>
      <c r="G904" s="41" t="inlineStr">
        <is>
          <t>DART 감사보고서</t>
        </is>
      </c>
      <c r="H904" s="40" t="inlineStr">
        <is>
          <t>2019-04-08</t>
        </is>
      </c>
      <c r="I904" s="40" t="inlineStr">
        <is>
          <t>20190408001591</t>
        </is>
      </c>
      <c r="J904" s="43" t="inlineStr">
        <is>
          <t>https://dart.fss.or.kr/dsaf001/main.do?rcpNo=20190408001591</t>
        </is>
      </c>
      <c r="K904" s="41" t="inlineStr">
        <is>
          <t>target_rev_pre,target_op_pre,target_rev_post,target_op_post,acquirer_entity,chk_note,acq_total_assets</t>
        </is>
      </c>
    </row>
    <row r="905" ht="45" customHeight="1">
      <c r="A905" s="40" t="inlineStr">
        <is>
          <t>K020</t>
        </is>
      </c>
      <c r="B905" s="41" t="inlineStr">
        <is>
          <t>Kakao Mobility Co., Ltd.</t>
        </is>
      </c>
      <c r="C905" s="40" t="inlineStr">
        <is>
          <t>인수 후</t>
        </is>
      </c>
      <c r="D905" s="40" t="inlineStr">
        <is>
          <t>2021-04-09</t>
        </is>
      </c>
      <c r="E905" s="41" t="inlineStr">
        <is>
          <t>손상차손</t>
        </is>
      </c>
      <c r="F905" s="41" t="inlineStr">
        <is>
          <t>카카오모빌리티 2020 연결감사보고서: 영업수익 280,094,642,072원(최초), 영업손실 -12,968,097,076원; 주석 17 영업권 '손상으로 인한 감소 (20,918,409)천원', 주석 28 기타비용 '무형자산손상차손 20,918,409'천원. 2020말 주주 카카오 69.21%, KHAKI 17.90%, MOBILITY CO-INVEST 6.69%.</t>
        </is>
      </c>
      <c r="G905" s="41" t="inlineStr">
        <is>
          <t>DART 감사보고서</t>
        </is>
      </c>
      <c r="H905" s="40" t="inlineStr">
        <is>
          <t>2021-04-09</t>
        </is>
      </c>
      <c r="I905" s="40" t="inlineStr">
        <is>
          <t>20210409001918</t>
        </is>
      </c>
      <c r="J905" s="43" t="inlineStr">
        <is>
          <t>https://dart.fss.or.kr/dsaf001/main.do?rcpNo=20210409001918</t>
        </is>
      </c>
      <c r="K905" s="41" t="inlineStr">
        <is>
          <t>impairment,post_events_summary</t>
        </is>
      </c>
    </row>
    <row r="906" ht="45" customHeight="1">
      <c r="A906" s="40" t="inlineStr">
        <is>
          <t>K020</t>
        </is>
      </c>
      <c r="B906" s="41" t="inlineStr">
        <is>
          <t>Kakao Mobility Co., Ltd.</t>
        </is>
      </c>
      <c r="C906" s="40" t="inlineStr">
        <is>
          <t>인수 후</t>
        </is>
      </c>
      <c r="D906" s="40" t="inlineStr">
        <is>
          <t>2024-03-18</t>
        </is>
      </c>
      <c r="E906" s="41" t="inlineStr">
        <is>
          <t>기타</t>
        </is>
      </c>
      <c r="F906" s="41" t="inlineStr">
        <is>
          <t>카카오모빌리티 2020 연결감사보고서 재발행(정정): 택시 가맹사업 수수료를 총액법에서 순액법으로 변경, 2020 영업수익 280,094,642,072원→194,671,015,551원, 영업비용 동액 감소('금융감독원의 판단을 존중하기로 결정').</t>
        </is>
      </c>
      <c r="G906" s="41" t="inlineStr">
        <is>
          <t>DART 감사보고서</t>
        </is>
      </c>
      <c r="H906" s="40" t="inlineStr">
        <is>
          <t>2024-03-18</t>
        </is>
      </c>
      <c r="I906" s="40" t="inlineStr">
        <is>
          <t>20240318000864</t>
        </is>
      </c>
      <c r="J906" s="43" t="inlineStr">
        <is>
          <t>https://dart.fss.or.kr/dsaf001/main.do?rcpNo=20240318000864</t>
        </is>
      </c>
      <c r="K906" s="41" t="inlineStr">
        <is>
          <t>target_rev_post,perf_basis,post_events_summary</t>
        </is>
      </c>
    </row>
    <row r="907" ht="45" customHeight="1">
      <c r="A907" s="40" t="inlineStr">
        <is>
          <t>K020</t>
        </is>
      </c>
      <c r="B907" s="41" t="inlineStr">
        <is>
          <t>Kakao Mobility Co., Ltd.</t>
        </is>
      </c>
      <c r="C907" s="40" t="inlineStr">
        <is>
          <t>인수 후</t>
        </is>
      </c>
      <c r="D907" s="40" t="inlineStr">
        <is>
          <t>2024-03-19</t>
        </is>
      </c>
      <c r="E907" s="41" t="inlineStr">
        <is>
          <t>실적</t>
        </is>
      </c>
      <c r="F907" s="41" t="inlineStr">
        <is>
          <t>카카오모빌리티 2021 연결감사보고서 재발행(정정): 2021 영업수익 546,463,870,148원→320,307,583,477원; 영업이익 12,566,090,767원(불변). 2021말 주주 카카오 57.55%, KHAKI 14.88%, KILOMETER 6.21%, MOBILITY CO-INVEST 5.57%, Mobility Holdings LP 3.54%, LG 2.47%, Google 1.53%.</t>
        </is>
      </c>
      <c r="G907" s="41" t="inlineStr">
        <is>
          <t>DART 감사보고서</t>
        </is>
      </c>
      <c r="H907" s="40" t="inlineStr">
        <is>
          <t>2024-03-19</t>
        </is>
      </c>
      <c r="I907" s="40" t="inlineStr">
        <is>
          <t>20240319000002</t>
        </is>
      </c>
      <c r="J907" s="43" t="inlineStr">
        <is>
          <t>https://dart.fss.or.kr/dsaf001/main.do?rcpNo=20240319000002</t>
        </is>
      </c>
      <c r="K907" s="41" t="inlineStr">
        <is>
          <t>target_rev_post,target_op_post,post_events_summary</t>
        </is>
      </c>
    </row>
    <row r="908" ht="45" customHeight="1">
      <c r="A908" s="40" t="inlineStr">
        <is>
          <t>K020</t>
        </is>
      </c>
      <c r="B908" s="41" t="inlineStr">
        <is>
          <t>Kakao Mobility Co., Ltd.</t>
        </is>
      </c>
      <c r="C908" s="40" t="inlineStr">
        <is>
          <t>인수 후</t>
        </is>
      </c>
      <c r="D908" s="40" t="inlineStr">
        <is>
          <t>2022-08-18</t>
        </is>
      </c>
      <c r="E908" s="41" t="inlineStr">
        <is>
          <t>기타</t>
        </is>
      </c>
      <c r="F908" s="41" t="inlineStr">
        <is>
          <t>카카오 공동체얼라인먼트센터가 카카오모빌리티 '주주 구성 변경 검토를 중단'. MBK파트너스에 지분 상당 부분을 넘겨 카카오 지분을 10%대로 낮추는 방안이 검토됐었음.</t>
        </is>
      </c>
      <c r="G908" s="41" t="inlineStr">
        <is>
          <t>언론 보도</t>
        </is>
      </c>
      <c r="H908" s="40" t="inlineStr">
        <is>
          <t>2022-08-18</t>
        </is>
      </c>
      <c r="I908" s="40" t="n"/>
      <c r="J908" s="43" t="inlineStr">
        <is>
          <t>https://byline.network/2022/08/18_2939</t>
        </is>
      </c>
      <c r="K908" s="41" t="inlineStr">
        <is>
          <t>post_events_summary</t>
        </is>
      </c>
    </row>
    <row r="909" ht="45" customHeight="1">
      <c r="A909" s="40" t="inlineStr">
        <is>
          <t>K020</t>
        </is>
      </c>
      <c r="B909" s="41" t="inlineStr">
        <is>
          <t>Kakao Mobility Co., Ltd.</t>
        </is>
      </c>
      <c r="C909" s="40" t="inlineStr">
        <is>
          <t>인수 후</t>
        </is>
      </c>
      <c r="D909" s="40" t="inlineStr">
        <is>
          <t>2025-04-17</t>
        </is>
      </c>
      <c r="E909" s="41" t="inlineStr">
        <is>
          <t>기타</t>
        </is>
      </c>
      <c r="F909" s="41" t="inlineStr">
        <is>
          <t>VIG파트너스가 TPG·칼라일·한국투자증권·오릭스PE 보유 지분(약 40% 이상) 인수 추진 보도에 유영중 CFO '카카오의 경영권 매각 의사는 없다는 점을 확인했다'. 지분 카카오 57.3%, TPG 29.04%, 칼라일 6.18%, 한국투자증권·오릭스PE 5.35%.</t>
        </is>
      </c>
      <c r="G909" s="41" t="inlineStr">
        <is>
          <t>언론 보도</t>
        </is>
      </c>
      <c r="H909" s="40" t="inlineStr">
        <is>
          <t>2025-04-17</t>
        </is>
      </c>
      <c r="I909" s="40" t="n"/>
      <c r="J909" s="43" t="inlineStr">
        <is>
          <t>https://www.etoday.co.kr/news/view/2463085</t>
        </is>
      </c>
      <c r="K909" s="41" t="inlineStr">
        <is>
          <t>post_events_summary</t>
        </is>
      </c>
    </row>
    <row r="910" ht="45" customHeight="1">
      <c r="A910" s="40" t="inlineStr">
        <is>
          <t>K020</t>
        </is>
      </c>
      <c r="B910" s="41" t="inlineStr">
        <is>
          <t>Kakao Mobility Co., Ltd.</t>
        </is>
      </c>
      <c r="C910" s="40" t="inlineStr">
        <is>
          <t>인수 후</t>
        </is>
      </c>
      <c r="D910" s="40" t="inlineStr">
        <is>
          <t>2025-12-16</t>
        </is>
      </c>
      <c r="E910" s="41" t="inlineStr">
        <is>
          <t>기타</t>
        </is>
      </c>
      <c r="F910" s="41" t="inlineStr">
        <is>
          <t>한국경제 마켓인사이트: VIG 협상 결렬 뒤 카카오가 현대오토에버·배달의민족 등에 FI 지분 인수를 타진, FI 40% 지분 가치 3조원대·기업가치 7조원 이상 주장.</t>
        </is>
      </c>
      <c r="G910" s="41" t="inlineStr">
        <is>
          <t>언론 보도</t>
        </is>
      </c>
      <c r="H910" s="40" t="inlineStr">
        <is>
          <t>2025-12-18</t>
        </is>
      </c>
      <c r="I910" s="40" t="n"/>
      <c r="J910" s="43" t="inlineStr">
        <is>
          <t>https://v.daum.net/v/20251218102549539</t>
        </is>
      </c>
      <c r="K910" s="41" t="inlineStr">
        <is>
          <t>post_events_summary</t>
        </is>
      </c>
    </row>
    <row r="911" ht="45" customHeight="1">
      <c r="A911" s="40" t="inlineStr">
        <is>
          <t>K020</t>
        </is>
      </c>
      <c r="B911" s="41" t="inlineStr">
        <is>
          <t>Kakao Mobility Co., Ltd.</t>
        </is>
      </c>
      <c r="C911" s="40" t="inlineStr">
        <is>
          <t>인수 후</t>
        </is>
      </c>
      <c r="D911" s="40" t="inlineStr">
        <is>
          <t>2026-03-31</t>
        </is>
      </c>
      <c r="E911" s="41" t="inlineStr">
        <is>
          <t>실적</t>
        </is>
      </c>
      <c r="F911" s="41" t="inlineStr">
        <is>
          <t>카카오모빌리티 2025 사업보고서: 연결 영업수익 2025 739,311,256천원·2024 674,986,809천원·2023 601,811,112천원; 영업이익 115,488,825·92,977,097·38,747,770천원. 주주 카카오 57.2%, KHAKI 14.29%, KILOMETER 6.17%, MOBILITY CO-INVEST 5.34%. 주주간 계약: 2017.09 동반매도권(Khaki·Mobility Co-Invest·OA Mobility·Kip Growth·한국투자증권), 이사지명권(기타비상무이사 2인).</t>
        </is>
      </c>
      <c r="G911" s="41" t="inlineStr">
        <is>
          <t>DART 사업보고서</t>
        </is>
      </c>
      <c r="H911" s="40" t="inlineStr">
        <is>
          <t>2026-03-31</t>
        </is>
      </c>
      <c r="I911" s="40" t="inlineStr">
        <is>
          <t>20260331003637</t>
        </is>
      </c>
      <c r="J911" s="43" t="inlineStr">
        <is>
          <t>https://dart.fss.or.kr/dsaf001/main.do?rcpNo=20260331003637</t>
        </is>
      </c>
      <c r="K911" s="41" t="inlineStr">
        <is>
          <t>target_rev_post,target_op_post,notes,post_events_summary</t>
        </is>
      </c>
    </row>
    <row r="912" ht="45" customHeight="1">
      <c r="A912" s="40" t="inlineStr">
        <is>
          <t>K020</t>
        </is>
      </c>
      <c r="B912" s="41" t="inlineStr">
        <is>
          <t>Kakao Mobility Co., Ltd.</t>
        </is>
      </c>
      <c r="C912" s="40" t="inlineStr">
        <is>
          <t>인수 후</t>
        </is>
      </c>
      <c r="D912" s="40" t="inlineStr">
        <is>
          <t>2026-08-14</t>
        </is>
      </c>
      <c r="E912" s="41" t="inlineStr">
        <is>
          <t>기타</t>
        </is>
      </c>
      <c r="F912" s="41" t="inlineStr">
        <is>
          <t>카카오모빌리티 2026 반기보고서 제재현황: 2023-06-13 공정위 과징금 27,120,000천원, 2024-11-12 증선위·금융위 과징금 3,462,600천원(업무제휴 대가 미차감으로 영업수익·비용 과대계상), 2024-12-12 공정위 15,133,000천원; 형사 절차는 2026-01-26 혐의없음(2024-12 건은 기소). 2026-06-30 카카오 57.2%.</t>
        </is>
      </c>
      <c r="G912" s="41" t="inlineStr">
        <is>
          <t>DART 기타공시</t>
        </is>
      </c>
      <c r="H912" s="40" t="inlineStr">
        <is>
          <t>2026-08-14</t>
        </is>
      </c>
      <c r="I912" s="40" t="inlineStr">
        <is>
          <t>20260814003362</t>
        </is>
      </c>
      <c r="J912" s="43" t="inlineStr">
        <is>
          <t>https://dart.fss.or.kr/dsaf001/main.do?rcpNo=20260814003362</t>
        </is>
      </c>
      <c r="K912" s="41" t="inlineStr">
        <is>
          <t>post_events_summary</t>
        </is>
      </c>
    </row>
    <row r="913" ht="45" customHeight="1">
      <c r="A913" s="40" t="inlineStr">
        <is>
          <t>K020</t>
        </is>
      </c>
      <c r="B913" s="41" t="inlineStr">
        <is>
          <t>Kakao Mobility Co., Ltd.</t>
        </is>
      </c>
      <c r="C913" s="40" t="inlineStr">
        <is>
          <t>인수 후</t>
        </is>
      </c>
      <c r="D913" s="40" t="inlineStr">
        <is>
          <t>2026-05-14</t>
        </is>
      </c>
      <c r="E913" s="41" t="inlineStr">
        <is>
          <t>기타</t>
        </is>
      </c>
      <c r="F913" s="41" t="inlineStr">
        <is>
          <t>한국경제: 카카오모빌리티가 TPG 컨소시엄(지분 29%) 주도로 미국 ADR 연내 상장 추진, 주관사 BoA메릴린치·UBS·모건스탠리. TPG 투자액 6,400억원, 2017 투자 당시 매출 162억원·영업손실 105억원.</t>
        </is>
      </c>
      <c r="G913" s="41" t="inlineStr">
        <is>
          <t>언론 보도</t>
        </is>
      </c>
      <c r="H913" s="40" t="inlineStr">
        <is>
          <t>2026-05-14</t>
        </is>
      </c>
      <c r="I913" s="40" t="n"/>
      <c r="J913" s="43" t="inlineStr">
        <is>
          <t>https://www.hankyung.com/article/2026051472421</t>
        </is>
      </c>
      <c r="K913" s="41" t="inlineStr">
        <is>
          <t>post_events_summary</t>
        </is>
      </c>
    </row>
    <row r="914" ht="45" customHeight="1">
      <c r="A914" s="40" t="inlineStr">
        <is>
          <t>K020</t>
        </is>
      </c>
      <c r="B914" s="41" t="inlineStr">
        <is>
          <t>Kakao Mobility Co., Ltd.</t>
        </is>
      </c>
      <c r="C914" s="40" t="inlineStr">
        <is>
          <t>인수 후</t>
        </is>
      </c>
      <c r="D914" s="40" t="inlineStr">
        <is>
          <t>2019-02-14</t>
        </is>
      </c>
      <c r="E914" s="41" t="inlineStr">
        <is>
          <t>어닝콜</t>
        </is>
      </c>
      <c r="F914" s="41" t="inlineStr">
        <is>
          <t>카카오 2018년 4분기 실적 보도자료: 기타 매출 1,770억원(전년 동기 대비 48% 증가), '선물하기, 메이커스 등 커머스의 거래액 증가와 모빌리티, 페이의 매출액 성장이 주효했다'.</t>
        </is>
      </c>
      <c r="G914" s="41" t="inlineStr">
        <is>
          <t>IR 자료</t>
        </is>
      </c>
      <c r="H914" s="40" t="inlineStr">
        <is>
          <t>2019-02-14</t>
        </is>
      </c>
      <c r="I914" s="40" t="n"/>
      <c r="J914" s="43" t="inlineStr">
        <is>
          <t>https://www.kakaocorp.com/page/detail/8653</t>
        </is>
      </c>
      <c r="K914" s="41" t="inlineStr">
        <is>
          <t>earnings_call_note</t>
        </is>
      </c>
    </row>
    <row r="915" ht="45" customHeight="1">
      <c r="A915" s="40" t="inlineStr">
        <is>
          <t>K020</t>
        </is>
      </c>
      <c r="B915" s="41" t="inlineStr">
        <is>
          <t>Kakao Mobility Co., Ltd.</t>
        </is>
      </c>
      <c r="C915" s="40" t="inlineStr">
        <is>
          <t>인수 후</t>
        </is>
      </c>
      <c r="D915" s="40" t="inlineStr">
        <is>
          <t>2021-05-06</t>
        </is>
      </c>
      <c r="E915" s="41" t="inlineStr">
        <is>
          <t>어닝콜</t>
        </is>
      </c>
      <c r="F915" s="41" t="inlineStr">
        <is>
          <t>카카오 2021년 1분기 컨퍼런스콜(데일리안 보도): 여민수 공동대표 '카카오T블루가 … 2만1000여대까지 확대됐다', 모빌리티·페이 등 신사업 매출 1,898억원(전년 동기 대비 89% 증가).</t>
        </is>
      </c>
      <c r="G915" s="41" t="inlineStr">
        <is>
          <t>어닝콜</t>
        </is>
      </c>
      <c r="H915" s="40" t="inlineStr">
        <is>
          <t>2021-05-06</t>
        </is>
      </c>
      <c r="I915" s="40" t="n"/>
      <c r="J915" s="43" t="inlineStr">
        <is>
          <t>https://www.dailian.co.kr/news/view/988786/</t>
        </is>
      </c>
      <c r="K915" s="41" t="inlineStr">
        <is>
          <t>earnings_call_note</t>
        </is>
      </c>
    </row>
    <row r="916" ht="45" customHeight="1">
      <c r="A916" s="40" t="inlineStr">
        <is>
          <t>K020</t>
        </is>
      </c>
      <c r="B916" s="41" t="inlineStr">
        <is>
          <t>Kakao Mobility Co., Ltd.</t>
        </is>
      </c>
      <c r="C916" s="40" t="inlineStr">
        <is>
          <t>발표</t>
        </is>
      </c>
      <c r="D916" s="40" t="inlineStr">
        <is>
          <t>2018-02-12</t>
        </is>
      </c>
      <c r="E916" s="41" t="inlineStr">
        <is>
          <t>기타</t>
        </is>
      </c>
      <c r="F916" s="41" t="inlineStr">
        <is>
          <t>카카오 2018 1분기보고서 주식의 총수: 발행주식 76,273,522주(2018-03-31; 2017-12-31 67,908,527주에서 2018-01 해외DR 신주 등으로 증가). Yahoo Finance 035720.KS 2018-02-12 조정종가 23,600원(5:1 분할 환원 시 118,000원).</t>
        </is>
      </c>
      <c r="G916" s="41" t="inlineStr">
        <is>
          <t>DART 사업보고서</t>
        </is>
      </c>
      <c r="H916" s="40" t="inlineStr">
        <is>
          <t>2018-05-15</t>
        </is>
      </c>
      <c r="I916" s="40" t="inlineStr">
        <is>
          <t>20180515002511</t>
        </is>
      </c>
      <c r="J916" s="43" t="inlineStr">
        <is>
          <t>https://dart.fss.or.kr/dsaf001/main.do?rcpNo=20180515002511</t>
        </is>
      </c>
      <c r="K916" s="41" t="inlineStr">
        <is>
          <t>acq_mktcap,size_basis</t>
        </is>
      </c>
    </row>
    <row r="917" ht="45" customHeight="1">
      <c r="A917" s="40" t="inlineStr">
        <is>
          <t>K020</t>
        </is>
      </c>
      <c r="B917" s="41" t="inlineStr">
        <is>
          <t>Kakao Mobility Co., Ltd.</t>
        </is>
      </c>
      <c r="C917" s="40" t="inlineStr">
        <is>
          <t>인수 후</t>
        </is>
      </c>
      <c r="D917" s="40" t="inlineStr">
        <is>
          <t>2019-12-31</t>
        </is>
      </c>
      <c r="E917" s="41" t="inlineStr">
        <is>
          <t>실적</t>
        </is>
      </c>
      <c r="F917" s="41" t="inlineStr">
        <is>
          <t>카카오모빌리티 2019 연결감사보고서: 영업수익 104,851,956,418원, 영업손실 -22,104,593,327원. 주요 주주현황 ㈜카카오 16,590,000주(69.29%), KHAKI HOLDINGS 4,290,175주(17.92%), MOBILITY CO-INVEST 1,604,525주(6.70%), 기타 1,457,100주(6.09%) — KHAKI·MOBILITY CO-INVEST 주식수가 2017-09-30 이후 그대로.</t>
        </is>
      </c>
      <c r="G917" s="41" t="inlineStr">
        <is>
          <t>DART 감사보고서</t>
        </is>
      </c>
      <c r="H917" s="40" t="inlineStr">
        <is>
          <t>2020-03-31</t>
        </is>
      </c>
      <c r="I917" s="40" t="inlineStr">
        <is>
          <t>20200331002182</t>
        </is>
      </c>
      <c r="J917" s="43" t="inlineStr">
        <is>
          <t>https://dart.fss.or.kr/dsaf001/main.do?rcpNo=20200331002182</t>
        </is>
      </c>
      <c r="K917" s="41" t="inlineStr">
        <is>
          <t>chk_note,acquirer_entity,target_rev_post,target_op_post</t>
        </is>
      </c>
    </row>
    <row r="918" ht="45" customHeight="1">
      <c r="A918" s="40" t="inlineStr">
        <is>
          <t>K021</t>
        </is>
      </c>
      <c r="B918" s="41" t="inlineStr">
        <is>
          <t>LUXI Co., Ltd.</t>
        </is>
      </c>
      <c r="C918" s="40" t="inlineStr">
        <is>
          <t>발표</t>
        </is>
      </c>
      <c r="D918" s="40" t="inlineStr">
        <is>
          <t>2018-02-14</t>
        </is>
      </c>
      <c r="E918" s="41" t="inlineStr">
        <is>
          <t>발표</t>
        </is>
      </c>
      <c r="F918" s="41" t="inlineStr">
        <is>
          <t>카카오모빌리티 타법인주식및출자증권취득결정(공정거래법): ㈜럭시(대표 최바다·길창수, 발행주식 234,831주) 234,831주 25,202,323,551원 현금취득, 취득 후 100%, 취득목적 '지분 취득을 통한 기업인수', 취득예정일 2018-03-05, 이사회 2018-02-09. 자기자본 200,000,000원(설립 시 자본금) 대비 12,601.16%. 요약재무(2016 기준) 자산 2,680·부채 829·자본 1,851·매출 848·순손실 -2,742백만원; 2015 자산 147·매출 457·순손실 -363.</t>
        </is>
      </c>
      <c r="G918" s="41" t="inlineStr">
        <is>
          <t>DART 기타공시</t>
        </is>
      </c>
      <c r="H918" s="40" t="inlineStr">
        <is>
          <t>2018-02-14</t>
        </is>
      </c>
      <c r="I918" s="40" t="inlineStr">
        <is>
          <t>20180214000005</t>
        </is>
      </c>
      <c r="J918" s="43" t="inlineStr">
        <is>
          <t>https://dart.fss.or.kr/dsaf001/main.do?rcpNo=20180214000005</t>
        </is>
      </c>
      <c r="K918" s="41" t="inlineStr">
        <is>
          <t>value_chk_local,announce_date_chk,purpose_quote,deal_to_equity_pct,target_rev_pre,perf_basis</t>
        </is>
      </c>
    </row>
    <row r="919" ht="45" customHeight="1">
      <c r="A919" s="40" t="inlineStr">
        <is>
          <t>K021</t>
        </is>
      </c>
      <c r="B919" s="41" t="inlineStr">
        <is>
          <t>LUXI Co., Ltd.</t>
        </is>
      </c>
      <c r="C919" s="40" t="inlineStr">
        <is>
          <t>발표</t>
        </is>
      </c>
      <c r="D919" s="40" t="inlineStr">
        <is>
          <t>2018-02-14</t>
        </is>
      </c>
      <c r="E919" s="41" t="inlineStr">
        <is>
          <t>발표</t>
        </is>
      </c>
      <c r="F919" s="41" t="inlineStr">
        <is>
          <t>카카오 보도자료 '카카오모빌리티, 카풀 스타트업 럭시 인수': 지분 100% 인수, '카풀을 택시 서비스의 보완 수단으로 활용한다는 목표'. 럭시는 2014년 7월 다날 출신이 창업, 2016년 8월 서비스 출시. 카카오 T 가입자 1,700만명, 일 최대 택시 호출 240만건, 2017-12-18 오전 8시 호출 23만건 대비 배차 가능 택시 2만6천대.</t>
        </is>
      </c>
      <c r="G919" s="41" t="inlineStr">
        <is>
          <t>회사 보도자료</t>
        </is>
      </c>
      <c r="H919" s="40" t="inlineStr">
        <is>
          <t>2018-02-14</t>
        </is>
      </c>
      <c r="I919" s="40" t="n"/>
      <c r="J919" s="43" t="inlineStr">
        <is>
          <t>https://www.kakaocorp.com/page/detail/8471</t>
        </is>
      </c>
      <c r="K919" s="41" t="inlineStr">
        <is>
          <t>purpose_quote,acquirer_core,core_basis,pre_events_summary,first_filing_date</t>
        </is>
      </c>
    </row>
    <row r="920" ht="45" customHeight="1">
      <c r="A920" s="40" t="inlineStr">
        <is>
          <t>K021</t>
        </is>
      </c>
      <c r="B920" s="41" t="inlineStr">
        <is>
          <t>LUXI Co., Ltd.</t>
        </is>
      </c>
      <c r="C920" s="40" t="inlineStr">
        <is>
          <t>인수 전</t>
        </is>
      </c>
      <c r="D920" s="40" t="inlineStr">
        <is>
          <t>2017-08</t>
        </is>
      </c>
      <c r="E920" s="41" t="inlineStr">
        <is>
          <t>투자유치</t>
        </is>
      </c>
      <c r="F920" s="41" t="inlineStr">
        <is>
          <t>현대자동차 2017 사업보고서 타법인출자현황: '럭시(비상장) | '17.08 | 단순투자 | 최초취득금액 5,000백만원 | 28,638주 | 12.20% | 장부가액 5,000 | 총자산 5,824 | 당기순손익 -8,355 | 최초출자'.</t>
        </is>
      </c>
      <c r="G920" s="41" t="inlineStr">
        <is>
          <t>DART 사업보고서</t>
        </is>
      </c>
      <c r="H920" s="40" t="inlineStr">
        <is>
          <t>2018-04-02</t>
        </is>
      </c>
      <c r="I920" s="40" t="inlineStr">
        <is>
          <t>20180402004162</t>
        </is>
      </c>
      <c r="J920" s="43" t="inlineStr">
        <is>
          <t>https://dart.fss.or.kr/dsaf001/main.do?rcpNo=20180402004162</t>
        </is>
      </c>
      <c r="K920" s="41" t="inlineStr">
        <is>
          <t>chk_note,pre_events_summary</t>
        </is>
      </c>
    </row>
    <row r="921" ht="45" customHeight="1">
      <c r="A921" s="40" t="inlineStr">
        <is>
          <t>K021</t>
        </is>
      </c>
      <c r="B921" s="41" t="inlineStr">
        <is>
          <t>LUXI Co., Ltd.</t>
        </is>
      </c>
      <c r="C921" s="40" t="inlineStr">
        <is>
          <t>인수 후</t>
        </is>
      </c>
      <c r="D921" s="40" t="inlineStr">
        <is>
          <t>2018-03-27</t>
        </is>
      </c>
      <c r="E921" s="41" t="inlineStr">
        <is>
          <t>완료</t>
        </is>
      </c>
      <c r="F921" s="41" t="inlineStr">
        <is>
          <t>카카오 2017 사업보고서 경영상 주요계약: '㈜카카오모빌리티 | 길창수, 최바다 등 주주 15인 | 구주인수(㈜럭시 주식) | 2018.03.27 | 35,202,323,551원'(취득결정 공시 금액과 첫 자리 상이). 연혁 '2018년 2월 카카오모빌리티, 카풀 스타트업 럭시 인수'. 연결 총자산 2017말 6,349,428,454,887원.</t>
        </is>
      </c>
      <c r="G921" s="41" t="inlineStr">
        <is>
          <t>DART 사업보고서</t>
        </is>
      </c>
      <c r="H921" s="40" t="inlineStr">
        <is>
          <t>2018-03-30</t>
        </is>
      </c>
      <c r="I921" s="40" t="inlineStr">
        <is>
          <t>20180330002462</t>
        </is>
      </c>
      <c r="J921" s="43" t="inlineStr">
        <is>
          <t>https://dart.fss.or.kr/dsaf001/main.do?rcpNo=20180330002462</t>
        </is>
      </c>
      <c r="K921" s="41" t="inlineStr">
        <is>
          <t>chk_note,status_chk,value_chk_local,apex_total_assets</t>
        </is>
      </c>
    </row>
    <row r="922" ht="45" customHeight="1">
      <c r="A922" s="40" t="inlineStr">
        <is>
          <t>K021</t>
        </is>
      </c>
      <c r="B922" s="41" t="inlineStr">
        <is>
          <t>LUXI Co., Ltd.</t>
        </is>
      </c>
      <c r="C922" s="40" t="inlineStr">
        <is>
          <t>인수 후</t>
        </is>
      </c>
      <c r="D922" s="40" t="inlineStr">
        <is>
          <t>2018-03-08</t>
        </is>
      </c>
      <c r="E922" s="41" t="inlineStr">
        <is>
          <t>매각</t>
        </is>
      </c>
      <c r="F922" s="41" t="inlineStr">
        <is>
          <t>뉴시스 '차량공유 국내선 어렵다 어려워…현대차도 사실상 손 떼': 럭시에 50억원을 투자한 현대차가 카카오모빌리티의 252억원 전량 인수에 맞춰 보유 지분 매각 쪽으로 기울었다고 보도.</t>
        </is>
      </c>
      <c r="G922" s="41" t="inlineStr">
        <is>
          <t>언론 보도</t>
        </is>
      </c>
      <c r="H922" s="40" t="inlineStr">
        <is>
          <t>2018-03-08</t>
        </is>
      </c>
      <c r="I922" s="40" t="n"/>
      <c r="J922" s="43" t="inlineStr">
        <is>
          <t>https://mobile.newsis.com/view/NISX20180308_0000246718</t>
        </is>
      </c>
      <c r="K922" s="41" t="inlineStr">
        <is>
          <t>post_events_summary</t>
        </is>
      </c>
    </row>
    <row r="923" ht="45" customHeight="1">
      <c r="A923" s="40" t="inlineStr">
        <is>
          <t>K021</t>
        </is>
      </c>
      <c r="B923" s="41" t="inlineStr">
        <is>
          <t>LUXI Co., Ltd.</t>
        </is>
      </c>
      <c r="C923" s="40" t="inlineStr">
        <is>
          <t>인수 후</t>
        </is>
      </c>
      <c r="D923" s="40" t="inlineStr">
        <is>
          <t>2018-03-31</t>
        </is>
      </c>
      <c r="E923" s="41" t="inlineStr">
        <is>
          <t>완료</t>
        </is>
      </c>
      <c r="F923" s="41" t="inlineStr">
        <is>
          <t>카카오모빌리티 2018 연결감사보고서 주석 34 사업결합: '2018년 3월 31일 주식회사 럭시의 지분 전부를 24,765백만원에 취득하였으며, 2018년 12월 31일 흡수합병'. 이전대가 24,764,564천원, 식별가능 순자산 3,896,155천원, 영업권 20,868,409천원. 종속기업 요약 럭시 매출 45,511천원·당기순이익 19,036천원(편입 후). 이월결손금 승계 12,538백만원. 2017말 연결 총자산 265,821,005,764원·자본 256,386,659,858원.</t>
        </is>
      </c>
      <c r="G923" s="41" t="inlineStr">
        <is>
          <t>DART 감사보고서</t>
        </is>
      </c>
      <c r="H923" s="40" t="inlineStr">
        <is>
          <t>2019-04-08</t>
        </is>
      </c>
      <c r="I923" s="40" t="inlineStr">
        <is>
          <t>20190408001591</t>
        </is>
      </c>
      <c r="J923" s="43" t="inlineStr">
        <is>
          <t>https://dart.fss.or.kr/dsaf001/main.do?rcpNo=20190408001591</t>
        </is>
      </c>
      <c r="K923" s="41" t="inlineStr">
        <is>
          <t>status_chk,value_chk_local,impairment,notes,acq_total_assets,deal_to_assets_pct,deal_to_equity_pct,target_rev_post,target_op_post</t>
        </is>
      </c>
    </row>
    <row r="924" ht="45" customHeight="1">
      <c r="A924" s="40" t="inlineStr">
        <is>
          <t>K021</t>
        </is>
      </c>
      <c r="B924" s="41" t="inlineStr">
        <is>
          <t>LUXI Co., Ltd.</t>
        </is>
      </c>
      <c r="C924" s="40" t="inlineStr">
        <is>
          <t>인수 후</t>
        </is>
      </c>
      <c r="D924" s="40" t="inlineStr">
        <is>
          <t>2018-05-01</t>
        </is>
      </c>
      <c r="E924" s="41" t="inlineStr">
        <is>
          <t>기타</t>
        </is>
      </c>
      <c r="F924" s="41" t="inlineStr">
        <is>
          <t>럭시 대규모기업집단현황공시(연1회): 대표자 이창민, 설립 2014.07.10, 계열편입 2018.05.01, 대표사업 '카풀 중개 서비스', 종업원 29명. 2017 자산 5,823·부채 664·자본 5,159·매출 3,069·영업이익 (8,420)·당기순이익 (8,411)백만원.</t>
        </is>
      </c>
      <c r="G924" s="41" t="inlineStr">
        <is>
          <t>DART 기타공시</t>
        </is>
      </c>
      <c r="H924" s="40" t="inlineStr">
        <is>
          <t>2018-05-31</t>
        </is>
      </c>
      <c r="I924" s="40" t="inlineStr">
        <is>
          <t>20180531000193</t>
        </is>
      </c>
      <c r="J924" s="43" t="inlineStr">
        <is>
          <t>https://dart.fss.or.kr/dsaf001/main.do?rcpNo=20180531000193</t>
        </is>
      </c>
      <c r="K924" s="41" t="inlineStr">
        <is>
          <t>target_rev_pre,target_op_pre,pre_incorp_chk,post_events_summary</t>
        </is>
      </c>
    </row>
    <row r="925" ht="45" customHeight="1">
      <c r="A925" s="40" t="inlineStr">
        <is>
          <t>K021</t>
        </is>
      </c>
      <c r="B925" s="41" t="inlineStr">
        <is>
          <t>LUXI Co., Ltd.</t>
        </is>
      </c>
      <c r="C925" s="40" t="inlineStr">
        <is>
          <t>인수 후</t>
        </is>
      </c>
      <c r="D925" s="40" t="inlineStr">
        <is>
          <t>2018-11-08</t>
        </is>
      </c>
      <c r="E925" s="41" t="inlineStr">
        <is>
          <t>어닝콜</t>
        </is>
      </c>
      <c r="F925" s="41" t="inlineStr">
        <is>
          <t>데일리안 '카카오 커머스 사업 강화...카풀 신중히 접근': 카카오 측 '카풀 서비스는 택시 수요가 많은 반면 공급이 부족한 문제를 보안…', '규제 환경 및 다른 사업자들과 커뮤니케이션이 필요한 상황으로 조심스럽게 접근하려 한다'.</t>
        </is>
      </c>
      <c r="G925" s="41" t="inlineStr">
        <is>
          <t>어닝콜</t>
        </is>
      </c>
      <c r="H925" s="40" t="inlineStr">
        <is>
          <t>2018-11-08</t>
        </is>
      </c>
      <c r="I925" s="40" t="n"/>
      <c r="J925" s="43" t="inlineStr">
        <is>
          <t>https://m.dailian.co.kr/news/view/750405</t>
        </is>
      </c>
      <c r="K925" s="41" t="inlineStr">
        <is>
          <t>earnings_call_note,post_events_summary</t>
        </is>
      </c>
    </row>
    <row r="926" ht="45" customHeight="1">
      <c r="A926" s="40" t="inlineStr">
        <is>
          <t>K021</t>
        </is>
      </c>
      <c r="B926" s="41" t="inlineStr">
        <is>
          <t>LUXI Co., Ltd.</t>
        </is>
      </c>
      <c r="C926" s="40" t="inlineStr">
        <is>
          <t>인수 후</t>
        </is>
      </c>
      <c r="D926" s="40" t="inlineStr">
        <is>
          <t>2018-11-13</t>
        </is>
      </c>
      <c r="E926" s="41" t="inlineStr">
        <is>
          <t>합병</t>
        </is>
      </c>
      <c r="F926" s="41" t="inlineStr">
        <is>
          <t>카카오모빌리티 회사합병결정: 카카오모빌리티가 럭시를 흡수합병(1:0 무증자 소규모합병), 목적 '경영 효율성 제고를 통한 기업가치 증대', 합병기일 2018-12-31. 럭시 2017 재무 자산 5,823·매출 3,069·순이익 -8,411백만원.</t>
        </is>
      </c>
      <c r="G926" s="41" t="inlineStr">
        <is>
          <t>DART 기타공시</t>
        </is>
      </c>
      <c r="H926" s="40" t="inlineStr">
        <is>
          <t>2018-11-13</t>
        </is>
      </c>
      <c r="I926" s="40" t="inlineStr">
        <is>
          <t>20181113000288</t>
        </is>
      </c>
      <c r="J926" s="43" t="inlineStr">
        <is>
          <t>https://dart.fss.or.kr/dsaf001/main.do?rcpNo=20181113000288</t>
        </is>
      </c>
      <c r="K926" s="41" t="inlineStr">
        <is>
          <t>post_events_summary,notes</t>
        </is>
      </c>
    </row>
    <row r="927" ht="45" customHeight="1">
      <c r="A927" s="40" t="inlineStr">
        <is>
          <t>K021</t>
        </is>
      </c>
      <c r="B927" s="41" t="inlineStr">
        <is>
          <t>LUXI Co., Ltd.</t>
        </is>
      </c>
      <c r="C927" s="40" t="inlineStr">
        <is>
          <t>인수 후</t>
        </is>
      </c>
      <c r="D927" s="40" t="inlineStr">
        <is>
          <t>2018-12-07</t>
        </is>
      </c>
      <c r="E927" s="41" t="inlineStr">
        <is>
          <t>기타</t>
        </is>
      </c>
      <c r="F927" s="41" t="inlineStr">
        <is>
          <t>바이라인네트워크: 카카오모빌리티가 2018-12-07 카카오 T 카풀 베타 테스트를 시작하고 12-17 정식 서비스 예정이라고 발표.</t>
        </is>
      </c>
      <c r="G927" s="41" t="inlineStr">
        <is>
          <t>언론 보도</t>
        </is>
      </c>
      <c r="H927" s="40" t="inlineStr">
        <is>
          <t>2018-12-07</t>
        </is>
      </c>
      <c r="I927" s="40" t="n"/>
      <c r="J927" s="43" t="inlineStr">
        <is>
          <t>https://byline.network/2018/12/7-30/</t>
        </is>
      </c>
      <c r="K927" s="41" t="inlineStr">
        <is>
          <t>post_events_summary,notes</t>
        </is>
      </c>
    </row>
    <row r="928" ht="45" customHeight="1">
      <c r="A928" s="40" t="inlineStr">
        <is>
          <t>K021</t>
        </is>
      </c>
      <c r="B928" s="41" t="inlineStr">
        <is>
          <t>LUXI Co., Ltd.</t>
        </is>
      </c>
      <c r="C928" s="40" t="inlineStr">
        <is>
          <t>인수 후</t>
        </is>
      </c>
      <c r="D928" s="40" t="inlineStr">
        <is>
          <t>2019-01-15</t>
        </is>
      </c>
      <c r="E928" s="41" t="inlineStr">
        <is>
          <t>사업철수</t>
        </is>
      </c>
      <c r="F928" s="41" t="inlineStr">
        <is>
          <t>바이라인네트워크 '카카오카풀 베타 서비스 중단': 카카오모빌리티가 카풀 시범서비스를 중단, '택시 업계와의 협력과 사회적 합의를 우선으로 해 원만한 소통의 장을 만들기 위한 결정'.</t>
        </is>
      </c>
      <c r="G928" s="41" t="inlineStr">
        <is>
          <t>언론 보도</t>
        </is>
      </c>
      <c r="H928" s="40" t="inlineStr">
        <is>
          <t>2019-01-15</t>
        </is>
      </c>
      <c r="I928" s="40" t="n"/>
      <c r="J928" s="43" t="inlineStr">
        <is>
          <t>https://byline.network/2019/01/15-30</t>
        </is>
      </c>
      <c r="K928" s="41" t="inlineStr">
        <is>
          <t>post_events_summary,notes</t>
        </is>
      </c>
    </row>
    <row r="929" ht="45" customHeight="1">
      <c r="A929" s="40" t="inlineStr">
        <is>
          <t>K021</t>
        </is>
      </c>
      <c r="B929" s="41" t="inlineStr">
        <is>
          <t>LUXI Co., Ltd.</t>
        </is>
      </c>
      <c r="C929" s="40" t="inlineStr">
        <is>
          <t>인수 후</t>
        </is>
      </c>
      <c r="D929" s="40" t="inlineStr">
        <is>
          <t>2019-03-07</t>
        </is>
      </c>
      <c r="E929" s="41" t="inlineStr">
        <is>
          <t>기타</t>
        </is>
      </c>
      <c r="F929" s="41" t="inlineStr">
        <is>
          <t>뉴시스: 택시·카풀 사회적 대타협기구가 카풀을 출퇴근 시간 오전 7~9시·오후 6~8시에만 허용(주말·공휴일 제외)하기로 합의, 정주환 카카오모빌리티 대표 참석. 카카오 유상 카풀은 2019-01-18부터 중단 상태.</t>
        </is>
      </c>
      <c r="G929" s="41" t="inlineStr">
        <is>
          <t>언론 보도</t>
        </is>
      </c>
      <c r="H929" s="40" t="inlineStr">
        <is>
          <t>2019-03-07</t>
        </is>
      </c>
      <c r="I929" s="40" t="n"/>
      <c r="J929" s="43" t="inlineStr">
        <is>
          <t>https://www.newsis.com/view/NISX20190307_0000580648</t>
        </is>
      </c>
      <c r="K929" s="41" t="inlineStr">
        <is>
          <t>post_events_summary,notes</t>
        </is>
      </c>
    </row>
    <row r="930" ht="45" customHeight="1">
      <c r="A930" s="40" t="inlineStr">
        <is>
          <t>K021</t>
        </is>
      </c>
      <c r="B930" s="41" t="inlineStr">
        <is>
          <t>LUXI Co., Ltd.</t>
        </is>
      </c>
      <c r="C930" s="40" t="inlineStr">
        <is>
          <t>인수 후</t>
        </is>
      </c>
      <c r="D930" s="40" t="inlineStr">
        <is>
          <t>2020-12-31</t>
        </is>
      </c>
      <c r="E930" s="41" t="inlineStr">
        <is>
          <t>손상차손</t>
        </is>
      </c>
      <c r="F930" s="41" t="inlineStr">
        <is>
          <t>카카오모빌리티 2020 연결감사보고서 주석 17 영업권 변동: 기초 133,039,467, 처분 (5,138,690), 사업결합 4,412,480, '손상으로 인한 감소 (20,918,409)', 기말 111,394,848천원; 주석 28 기타비용 '무형자산손상차손 20,918,409'천원. CGU는 미기재.</t>
        </is>
      </c>
      <c r="G930" s="41" t="inlineStr">
        <is>
          <t>DART 감사보고서</t>
        </is>
      </c>
      <c r="H930" s="40" t="inlineStr">
        <is>
          <t>2021-04-09</t>
        </is>
      </c>
      <c r="I930" s="40" t="inlineStr">
        <is>
          <t>20210409001918</t>
        </is>
      </c>
      <c r="J930" s="43" t="inlineStr">
        <is>
          <t>https://dart.fss.or.kr/dsaf001/main.do?rcpNo=20210409001918</t>
        </is>
      </c>
      <c r="K930" s="41" t="inlineStr">
        <is>
          <t>impairment,post_events_summary</t>
        </is>
      </c>
    </row>
    <row r="931" ht="45" customHeight="1">
      <c r="A931" s="40" t="inlineStr">
        <is>
          <t>K021</t>
        </is>
      </c>
      <c r="B931" s="41" t="inlineStr">
        <is>
          <t>LUXI Co., Ltd.</t>
        </is>
      </c>
      <c r="C931" s="40" t="inlineStr">
        <is>
          <t>인수 후</t>
        </is>
      </c>
      <c r="D931" s="40" t="inlineStr">
        <is>
          <t>2021-12-31</t>
        </is>
      </c>
      <c r="E931" s="41" t="inlineStr">
        <is>
          <t>손상차손</t>
        </is>
      </c>
      <c r="F931" s="41" t="inlineStr">
        <is>
          <t>카카오모빌리티 2021 연결감사보고서(재발행) 주석 17: 영업권 CGU별 기초 O2O플랫폼서비스 54,776,200·택시운송 관련 서비스 54,242,061·대리운전 관련 서비스 등 2,376,588(합계 111,394,849)천원, 손상누계액 (20,918,409)천원.</t>
        </is>
      </c>
      <c r="G931" s="41" t="inlineStr">
        <is>
          <t>DART 감사보고서</t>
        </is>
      </c>
      <c r="H931" s="40" t="inlineStr">
        <is>
          <t>2024-03-19</t>
        </is>
      </c>
      <c r="I931" s="40" t="inlineStr">
        <is>
          <t>20240319000002</t>
        </is>
      </c>
      <c r="J931" s="43" t="inlineStr">
        <is>
          <t>https://dart.fss.or.kr/dsaf001/main.do?rcpNo=20240319000002</t>
        </is>
      </c>
      <c r="K931" s="41" t="inlineStr">
        <is>
          <t>impairment</t>
        </is>
      </c>
    </row>
    <row r="932" ht="45" customHeight="1">
      <c r="A932" s="40" t="inlineStr">
        <is>
          <t>K021</t>
        </is>
      </c>
      <c r="B932" s="41" t="inlineStr">
        <is>
          <t>LUXI Co., Ltd.</t>
        </is>
      </c>
      <c r="C932" s="40" t="inlineStr">
        <is>
          <t>인수 후</t>
        </is>
      </c>
      <c r="D932" s="40" t="inlineStr">
        <is>
          <t>2019-12-31</t>
        </is>
      </c>
      <c r="E932" s="41" t="inlineStr">
        <is>
          <t>기타</t>
        </is>
      </c>
      <c r="F932" s="41" t="inlineStr">
        <is>
          <t>카카오모빌리티 2019 연결감사보고서 주석 17: 영업권 기초 76,420,819천원(현물출자 55,552,410 + 럭시 합병 20,868,409), 2019 취득 4,082,000·사업결합 52,536,648천원. 주석 34 사업결합: 케이엠솔루션·진화·동고택시 지분 인수, 씨엠엔피·케이엠원~세븐 사업양수. 2019 연결 영업수익 104,851,956,418원, 영업손실 -22,104,593,327원.</t>
        </is>
      </c>
      <c r="G932" s="41" t="inlineStr">
        <is>
          <t>DART 감사보고서</t>
        </is>
      </c>
      <c r="H932" s="40" t="inlineStr">
        <is>
          <t>2020-03-31</t>
        </is>
      </c>
      <c r="I932" s="40" t="inlineStr">
        <is>
          <t>20200331002182</t>
        </is>
      </c>
      <c r="J932" s="43" t="inlineStr">
        <is>
          <t>https://dart.fss.or.kr/dsaf001/main.do?rcpNo=20200331002182</t>
        </is>
      </c>
      <c r="K932" s="41" t="inlineStr">
        <is>
          <t>impairment</t>
        </is>
      </c>
    </row>
    <row r="933" ht="45" customHeight="1">
      <c r="A933" s="40" t="inlineStr">
        <is>
          <t>K021</t>
        </is>
      </c>
      <c r="B933" s="41" t="inlineStr">
        <is>
          <t>LUXI Co., Ltd.</t>
        </is>
      </c>
      <c r="C933" s="40" t="inlineStr">
        <is>
          <t>발표</t>
        </is>
      </c>
      <c r="D933" s="40" t="inlineStr">
        <is>
          <t>2018-02-13</t>
        </is>
      </c>
      <c r="E933" s="41" t="inlineStr">
        <is>
          <t>기타</t>
        </is>
      </c>
      <c r="F933" s="41" t="inlineStr">
        <is>
          <t>카카오 2018 1분기보고서 주식의 총수: 발행주식 76,273,522주(2018-03-31). Yahoo Finance 035720.KS 2018-02-13 조정종가 23,800원(5:1 분할 환원 시 119,000원).</t>
        </is>
      </c>
      <c r="G933" s="41" t="inlineStr">
        <is>
          <t>DART 사업보고서</t>
        </is>
      </c>
      <c r="H933" s="40" t="inlineStr">
        <is>
          <t>2018-05-15</t>
        </is>
      </c>
      <c r="I933" s="40" t="inlineStr">
        <is>
          <t>20180515002511</t>
        </is>
      </c>
      <c r="J933" s="43" t="inlineStr">
        <is>
          <t>https://dart.fss.or.kr/dsaf001/main.do?rcpNo=20180515002511</t>
        </is>
      </c>
      <c r="K933" s="41" t="inlineStr">
        <is>
          <t>acq_mktcap,size_basis</t>
        </is>
      </c>
    </row>
    <row r="934" ht="45" customHeight="1">
      <c r="A934" s="40" t="inlineStr">
        <is>
          <t>K021</t>
        </is>
      </c>
      <c r="B934" s="41" t="inlineStr">
        <is>
          <t>LUXI Co., Ltd.</t>
        </is>
      </c>
      <c r="C934" s="40" t="inlineStr">
        <is>
          <t>인수 후</t>
        </is>
      </c>
      <c r="D934" s="40" t="inlineStr">
        <is>
          <t>2026-03-31</t>
        </is>
      </c>
      <c r="E934" s="41" t="inlineStr">
        <is>
          <t>실적</t>
        </is>
      </c>
      <c r="F934" s="41" t="inlineStr">
        <is>
          <t>카카오모빌리티 2025 사업보고서 요약 연결재무정보: 영업수익 2025 739,311,256천원, 영업이익 115,488,825천원(승계 법인 기준).</t>
        </is>
      </c>
      <c r="G934" s="41" t="inlineStr">
        <is>
          <t>DART 사업보고서</t>
        </is>
      </c>
      <c r="H934" s="40" t="inlineStr">
        <is>
          <t>2026-03-31</t>
        </is>
      </c>
      <c r="I934" s="40" t="inlineStr">
        <is>
          <t>20260331003637</t>
        </is>
      </c>
      <c r="J934" s="43" t="inlineStr">
        <is>
          <t>https://dart.fss.or.kr/dsaf001/main.do?rcpNo=20260331003637</t>
        </is>
      </c>
      <c r="K934" s="41" t="inlineStr">
        <is>
          <t>target_rev_post,target_op_post,perf_basis</t>
        </is>
      </c>
    </row>
    <row r="935" ht="45" customHeight="1">
      <c r="A935" s="40" t="inlineStr">
        <is>
          <t>K021</t>
        </is>
      </c>
      <c r="B935" s="41" t="inlineStr">
        <is>
          <t>LUXI Co., Ltd.</t>
        </is>
      </c>
      <c r="C935" s="40" t="inlineStr">
        <is>
          <t>인수 후</t>
        </is>
      </c>
      <c r="D935" s="40" t="inlineStr">
        <is>
          <t>2018-08-09</t>
        </is>
      </c>
      <c r="E935" s="41" t="inlineStr">
        <is>
          <t>어닝콜</t>
        </is>
      </c>
      <c r="F935" s="41" t="inlineStr">
        <is>
          <t>카카오 2018년 2분기 실적 보도자료: 기타 부문 매출 1,198억원, '커머스 사업의 지속적인 성장과 카카오모빌리티, 카카오페이 등 신규 사업 매출 기여도 증가'.</t>
        </is>
      </c>
      <c r="G935" s="41" t="inlineStr">
        <is>
          <t>IR 자료</t>
        </is>
      </c>
      <c r="H935" s="40" t="inlineStr">
        <is>
          <t>2018-08-09</t>
        </is>
      </c>
      <c r="I935" s="40" t="n"/>
      <c r="J935" s="43" t="inlineStr">
        <is>
          <t>https://www.kakaocorp.com/page/detail/8531</t>
        </is>
      </c>
      <c r="K935" s="41" t="inlineStr">
        <is>
          <t>earnings_call_note</t>
        </is>
      </c>
    </row>
    <row r="936" ht="45" customHeight="1">
      <c r="A936" s="40" t="inlineStr">
        <is>
          <t>K022</t>
        </is>
      </c>
      <c r="B936" s="41" t="inlineStr">
        <is>
          <t>JOH &amp; Company</t>
        </is>
      </c>
      <c r="C936" s="40" t="inlineStr">
        <is>
          <t>발표</t>
        </is>
      </c>
      <c r="D936" s="40" t="inlineStr">
        <is>
          <t>2018-03-14</t>
        </is>
      </c>
      <c r="E936" s="41" t="inlineStr">
        <is>
          <t>발표</t>
        </is>
      </c>
      <c r="F936" s="41" t="inlineStr">
        <is>
          <t>㈜카카오가 카카오인베스트먼트로부터 JOH 400,000주를 13,334백만원(주당 33,334원)에 취득, 취득 후 880,000주·지분율 100%. 취득목적 '사업경쟁력 강화', 이사회 의결일 2018-03-14</t>
        </is>
      </c>
      <c r="G936" s="41" t="inlineStr">
        <is>
          <t>DART 기타공시</t>
        </is>
      </c>
      <c r="H936" s="40" t="inlineStr">
        <is>
          <t>2018-03-15</t>
        </is>
      </c>
      <c r="I936" s="40" t="inlineStr">
        <is>
          <t>20180315000599</t>
        </is>
      </c>
      <c r="J936" s="43" t="inlineStr">
        <is>
          <t>https://dart.fss.or.kr/dsaf001/main.do?rcpNo=20180315000599</t>
        </is>
      </c>
      <c r="K936" s="41" t="inlineStr">
        <is>
          <t>announce_date_chk,status_chk,value_chk_local,purpose_quote</t>
        </is>
      </c>
    </row>
    <row r="937" ht="45" customHeight="1">
      <c r="A937" s="40" t="inlineStr">
        <is>
          <t>K022</t>
        </is>
      </c>
      <c r="B937" s="41" t="inlineStr">
        <is>
          <t>JOH &amp; Company</t>
        </is>
      </c>
      <c r="C937" s="40" t="inlineStr">
        <is>
          <t>발표</t>
        </is>
      </c>
      <c r="D937" s="40" t="inlineStr">
        <is>
          <t>2018-03-15</t>
        </is>
      </c>
      <c r="E937" s="41" t="inlineStr">
        <is>
          <t>완료</t>
        </is>
      </c>
      <c r="F937" s="41" t="inlineStr">
        <is>
          <t>2018-03-15 카카오인베스트먼트 400,000주(45.46%) 13,333,600,000원 처분, 기타 주주 480,000주(54.54%) 16,000,320,000원 처분, ㈜카카오 880,000주(100%) 29,333,920,000원 취득</t>
        </is>
      </c>
      <c r="G937" s="41" t="inlineStr">
        <is>
          <t>DART 기타공시</t>
        </is>
      </c>
      <c r="H937" s="40" t="inlineStr">
        <is>
          <t>2018-03-16</t>
        </is>
      </c>
      <c r="I937" s="40" t="inlineStr">
        <is>
          <t>20180316000475</t>
        </is>
      </c>
      <c r="J937" s="43" t="inlineStr">
        <is>
          <t>https://dart.fss.or.kr/dsaf001/main.do?rcpNo=20180316000475</t>
        </is>
      </c>
      <c r="K937" s="41" t="inlineStr">
        <is>
          <t>value_chk_local,status_chk,notes,first_filing_date</t>
        </is>
      </c>
    </row>
    <row r="938" ht="45" customHeight="1">
      <c r="A938" s="40" t="inlineStr">
        <is>
          <t>K022</t>
        </is>
      </c>
      <c r="B938" s="41" t="inlineStr">
        <is>
          <t>JOH &amp; Company</t>
        </is>
      </c>
      <c r="C938" s="40" t="inlineStr">
        <is>
          <t>인수 전</t>
        </is>
      </c>
      <c r="D938" s="40" t="inlineStr">
        <is>
          <t>2018-03-05</t>
        </is>
      </c>
      <c r="E938" s="41" t="inlineStr">
        <is>
          <t>소유주변경</t>
        </is>
      </c>
      <c r="F938" s="41" t="inlineStr">
        <is>
          <t>조수용(임원) 2018-03-05 JOH 보통주 300,001주(34.09%) 처분, 동일인측 지분 79.55%→45.46%</t>
        </is>
      </c>
      <c r="G938" s="41" t="inlineStr">
        <is>
          <t>DART 기타공시</t>
        </is>
      </c>
      <c r="H938" s="40" t="inlineStr">
        <is>
          <t>2018-03-13</t>
        </is>
      </c>
      <c r="I938" s="40" t="inlineStr">
        <is>
          <t>20180313000038</t>
        </is>
      </c>
      <c r="J938" s="43" t="inlineStr">
        <is>
          <t>https://dart.fss.or.kr/dsaf001/main.do?rcpNo=20180313000038</t>
        </is>
      </c>
      <c r="K938" s="41" t="inlineStr">
        <is>
          <t>pre_events_summary,notes,first_filing_date</t>
        </is>
      </c>
    </row>
    <row r="939" ht="45" customHeight="1">
      <c r="A939" s="40" t="inlineStr">
        <is>
          <t>K022</t>
        </is>
      </c>
      <c r="B939" s="41" t="inlineStr">
        <is>
          <t>JOH &amp; Company</t>
        </is>
      </c>
      <c r="C939" s="40" t="inlineStr">
        <is>
          <t>인수 전</t>
        </is>
      </c>
      <c r="D939" s="40" t="inlineStr">
        <is>
          <t>2017-12-31</t>
        </is>
      </c>
      <c r="E939" s="41" t="inlineStr">
        <is>
          <t>실적</t>
        </is>
      </c>
      <c r="F939" s="41" t="inlineStr">
        <is>
          <t>JOH 2010년 12월 설립, 주요사업 '디자인, 마케팅컨설팅업','건축설계, 인테리어디자인','생활용품개발, 유통판매업'. 2017 매출 6,771,218,759원·영업손실 2,036,266,610원, 2016 매출 10,019,410,943원·영업이익 524,422,971원. 주주 카카오인베스트먼트 45.45%, 조수용 34.09%, 김정호 20.46%</t>
        </is>
      </c>
      <c r="G939" s="41" t="inlineStr">
        <is>
          <t>DART 감사보고서</t>
        </is>
      </c>
      <c r="H939" s="40" t="inlineStr">
        <is>
          <t>2018-04-06</t>
        </is>
      </c>
      <c r="I939" s="40" t="inlineStr">
        <is>
          <t>20180406001852</t>
        </is>
      </c>
      <c r="J939" s="43" t="inlineStr">
        <is>
          <t>https://dart.fss.or.kr/dsaf001/main.do?rcpNo=20180406001852</t>
        </is>
      </c>
      <c r="K939" s="41" t="inlineStr">
        <is>
          <t>target_rev_pre,target_op_pre,core_basis,pre_events_summary,notes</t>
        </is>
      </c>
    </row>
    <row r="940" ht="45" customHeight="1">
      <c r="A940" s="40" t="inlineStr">
        <is>
          <t>K022</t>
        </is>
      </c>
      <c r="B940" s="41" t="inlineStr">
        <is>
          <t>JOH &amp; Company</t>
        </is>
      </c>
      <c r="C940" s="40" t="inlineStr">
        <is>
          <t>인수 전</t>
        </is>
      </c>
      <c r="D940" s="40" t="inlineStr">
        <is>
          <t>2016</t>
        </is>
      </c>
      <c r="E940" s="41" t="inlineStr">
        <is>
          <t>지분취득</t>
        </is>
      </c>
      <c r="F940" s="41" t="inlineStr">
        <is>
          <t>관계기업 목록 '㈜제이오에이치 45.5%' 취득원가 10,000,000천원, '당기 중 신규 취득하였습니다'</t>
        </is>
      </c>
      <c r="G940" s="41" t="inlineStr">
        <is>
          <t>DART 사업보고서</t>
        </is>
      </c>
      <c r="H940" s="40" t="inlineStr">
        <is>
          <t>2017-03-31</t>
        </is>
      </c>
      <c r="I940" s="40" t="inlineStr">
        <is>
          <t>20170331005003</t>
        </is>
      </c>
      <c r="J940" s="43" t="inlineStr">
        <is>
          <t>https://dart.fss.or.kr/dsaf001/main.do?rcpNo=20170331005003</t>
        </is>
      </c>
      <c r="K940" s="41" t="inlineStr">
        <is>
          <t>pre_events_summary,chk_note</t>
        </is>
      </c>
    </row>
    <row r="941" ht="45" customHeight="1">
      <c r="A941" s="40" t="inlineStr">
        <is>
          <t>K022</t>
        </is>
      </c>
      <c r="B941" s="41" t="inlineStr">
        <is>
          <t>JOH &amp; Company</t>
        </is>
      </c>
      <c r="C941" s="40" t="inlineStr">
        <is>
          <t>발표</t>
        </is>
      </c>
      <c r="D941" s="40" t="inlineStr">
        <is>
          <t>2017-12-31</t>
        </is>
      </c>
      <c r="E941" s="41" t="inlineStr">
        <is>
          <t>기타</t>
        </is>
      </c>
      <c r="F941" s="41" t="inlineStr">
        <is>
          <t>2017년말 연결 자산총계 6,349,428,454,887원, 자본총계 4,507,819,805,367원, 발행주식 총수 67,908,527주. 매출 광고 플랫폼 30.2%, 콘텐츠 플랫폼 50.0%, 기타 19.8%. JOH는 관계기업(45.5%)</t>
        </is>
      </c>
      <c r="G941" s="41" t="inlineStr">
        <is>
          <t>DART 사업보고서</t>
        </is>
      </c>
      <c r="H941" s="40" t="inlineStr">
        <is>
          <t>2018-03-30</t>
        </is>
      </c>
      <c r="I941" s="40" t="inlineStr">
        <is>
          <t>20180330002462</t>
        </is>
      </c>
      <c r="J941" s="43" t="inlineStr">
        <is>
          <t>https://dart.fss.or.kr/dsaf001/main.do?rcpNo=20180330002462</t>
        </is>
      </c>
      <c r="K941" s="41" t="inlineStr">
        <is>
          <t>acq_total_assets,deal_to_assets_pct,deal_to_equity_pct,acq_mktcap,acquirer_core,chk_note</t>
        </is>
      </c>
    </row>
    <row r="942" ht="45" customHeight="1">
      <c r="A942" s="40" t="inlineStr">
        <is>
          <t>K022</t>
        </is>
      </c>
      <c r="B942" s="41" t="inlineStr">
        <is>
          <t>JOH &amp; Company</t>
        </is>
      </c>
      <c r="C942" s="40" t="inlineStr">
        <is>
          <t>인수 후</t>
        </is>
      </c>
      <c r="D942" s="40" t="inlineStr">
        <is>
          <t>2018-05-11</t>
        </is>
      </c>
      <c r="E942" s="41" t="inlineStr">
        <is>
          <t>합병</t>
        </is>
      </c>
      <c r="F942" s="41" t="inlineStr">
        <is>
          <t>'카카오프렌즈(주)가 (주)제이오에이치를 흡수합병', 합병목적 '경영효율성 증대', 무증자, 합병기일 2018-07-01</t>
        </is>
      </c>
      <c r="G942" s="41" t="inlineStr">
        <is>
          <t>DART 기타공시</t>
        </is>
      </c>
      <c r="H942" s="40" t="inlineStr">
        <is>
          <t>2018-05-14</t>
        </is>
      </c>
      <c r="I942" s="40" t="inlineStr">
        <is>
          <t>20180514002600</t>
        </is>
      </c>
      <c r="J942" s="43" t="inlineStr">
        <is>
          <t>https://dart.fss.or.kr/dsaf001/main.do?rcpNo=20180514002600</t>
        </is>
      </c>
      <c r="K942" s="41" t="inlineStr">
        <is>
          <t>post_events_summary</t>
        </is>
      </c>
    </row>
    <row r="943" ht="45" customHeight="1">
      <c r="A943" s="40" t="inlineStr">
        <is>
          <t>K022</t>
        </is>
      </c>
      <c r="B943" s="41" t="inlineStr">
        <is>
          <t>JOH &amp; Company</t>
        </is>
      </c>
      <c r="C943" s="40" t="inlineStr">
        <is>
          <t>인수 후</t>
        </is>
      </c>
      <c r="D943" s="40" t="inlineStr">
        <is>
          <t>2018</t>
        </is>
      </c>
      <c r="E943" s="41" t="inlineStr">
        <is>
          <t>합병</t>
        </is>
      </c>
      <c r="F943" s="41" t="inlineStr">
        <is>
          <t>'㈜제이오에이치 | 당기 중 추가 취득을 통해 관계기업에서 종속기업으로 편입', 이전대가 29,333,920천원·영업권 18,043,773천원, '종속기업인 카카오아이엑스㈜(구,카카오프렌즈㈜)와 합병'. 카카오아이엑스 2018 매출 105,184,163천원, 순이익 7,155,537천원</t>
        </is>
      </c>
      <c r="G943" s="41" t="inlineStr">
        <is>
          <t>DART 사업보고서</t>
        </is>
      </c>
      <c r="H943" s="40" t="inlineStr">
        <is>
          <t>2019-04-01</t>
        </is>
      </c>
      <c r="I943" s="40" t="inlineStr">
        <is>
          <t>20190401005013</t>
        </is>
      </c>
      <c r="J943" s="43" t="inlineStr">
        <is>
          <t>https://dart.fss.or.kr/dsaf001/main.do?rcpNo=20190401005013</t>
        </is>
      </c>
      <c r="K943" s="41" t="inlineStr">
        <is>
          <t>chk_note,post_events_summary,target_rev_post,target_op_post,impairment</t>
        </is>
      </c>
    </row>
    <row r="944" ht="45" customHeight="1">
      <c r="A944" s="40" t="inlineStr">
        <is>
          <t>K022</t>
        </is>
      </c>
      <c r="B944" s="41" t="inlineStr">
        <is>
          <t>JOH &amp; Company</t>
        </is>
      </c>
      <c r="C944" s="40" t="inlineStr">
        <is>
          <t>인수 후</t>
        </is>
      </c>
      <c r="D944" s="40" t="inlineStr">
        <is>
          <t>2020-01-01</t>
        </is>
      </c>
      <c r="E944" s="41" t="inlineStr">
        <is>
          <t>기타</t>
        </is>
      </c>
      <c r="F944" s="41" t="inlineStr">
        <is>
          <t>카카오아이엑스 2019 매출 145,004,612천원, 순이익 2,691,758천원. '2020년 1월 1일 카카오아이엑스㈜는 그 일부를 분할하여 비미디어컴퍼니㈜를 설립함'</t>
        </is>
      </c>
      <c r="G944" s="41" t="inlineStr">
        <is>
          <t>DART 사업보고서</t>
        </is>
      </c>
      <c r="H944" s="40" t="inlineStr">
        <is>
          <t>2020-03-30</t>
        </is>
      </c>
      <c r="I944" s="40" t="inlineStr">
        <is>
          <t>20200330004659</t>
        </is>
      </c>
      <c r="J944" s="43" t="inlineStr">
        <is>
          <t>https://dart.fss.or.kr/dsaf001/main.do?rcpNo=20200330004659</t>
        </is>
      </c>
      <c r="K944" s="41" t="inlineStr">
        <is>
          <t>post_events_summary,target_rev_post,target_op_post,impairment</t>
        </is>
      </c>
    </row>
    <row r="945" ht="45" customHeight="1">
      <c r="A945" s="40" t="inlineStr">
        <is>
          <t>K022</t>
        </is>
      </c>
      <c r="B945" s="41" t="inlineStr">
        <is>
          <t>JOH &amp; Company</t>
        </is>
      </c>
      <c r="C945" s="40" t="inlineStr">
        <is>
          <t>인수 후</t>
        </is>
      </c>
      <c r="D945" s="40" t="inlineStr">
        <is>
          <t>2020-08-05</t>
        </is>
      </c>
      <c r="E945" s="41" t="inlineStr">
        <is>
          <t>통합</t>
        </is>
      </c>
      <c r="F945" s="41" t="inlineStr">
        <is>
          <t>카카오IX 리테일 부문은 카카오커머스와 합병, 라이선스 부문은 카카오가 맡음. '카카오 공동체 내 시너지를 극대화하고 커머스 사업 경쟁력 강화'</t>
        </is>
      </c>
      <c r="G945" s="41" t="inlineStr">
        <is>
          <t>회사 보도자료</t>
        </is>
      </c>
      <c r="H945" s="40" t="inlineStr">
        <is>
          <t>2020-08-05</t>
        </is>
      </c>
      <c r="I945" s="40" t="n"/>
      <c r="J945" s="43" t="inlineStr">
        <is>
          <t>https://www.kakaocorp.com/page/detail/8808</t>
        </is>
      </c>
      <c r="K945" s="41" t="inlineStr">
        <is>
          <t>post_events_summary,earnings_call_note</t>
        </is>
      </c>
    </row>
    <row r="946" ht="45" customHeight="1">
      <c r="A946" s="40" t="inlineStr">
        <is>
          <t>K022</t>
        </is>
      </c>
      <c r="B946" s="41" t="inlineStr">
        <is>
          <t>JOH &amp; Company</t>
        </is>
      </c>
      <c r="C946" s="40" t="inlineStr">
        <is>
          <t>발표</t>
        </is>
      </c>
      <c r="D946" s="40" t="inlineStr">
        <is>
          <t>2018-03-16</t>
        </is>
      </c>
      <c r="E946" s="41" t="inlineStr">
        <is>
          <t>발표</t>
        </is>
      </c>
      <c r="F946" s="41" t="inlineStr">
        <is>
          <t>카카오인베스트먼트 보유 JOH 40만주(45.46%)를 주당 3만3334원, 133억3400만원에 취득. 장부가는 당초 인수금액 100억원. 카카오 관계자는 카카오프렌즈 등 오프라인 리테일 사업과의 시너지를 인수 이유로 설명</t>
        </is>
      </c>
      <c r="G946" s="41" t="inlineStr">
        <is>
          <t>언론 보도</t>
        </is>
      </c>
      <c r="H946" s="40" t="inlineStr">
        <is>
          <t>2018-03-16</t>
        </is>
      </c>
      <c r="I946" s="40" t="n"/>
      <c r="J946" s="43" t="inlineStr">
        <is>
          <t>https://bizhankook.com/articles/15055.html</t>
        </is>
      </c>
      <c r="K946" s="41" t="inlineStr">
        <is>
          <t>purpose_quote,notes</t>
        </is>
      </c>
    </row>
    <row r="947" ht="45" customHeight="1">
      <c r="A947" s="40" t="inlineStr">
        <is>
          <t>K022</t>
        </is>
      </c>
      <c r="B947" s="41" t="inlineStr">
        <is>
          <t>JOH &amp; Company</t>
        </is>
      </c>
      <c r="C947" s="40" t="inlineStr">
        <is>
          <t>인수 후</t>
        </is>
      </c>
      <c r="D947" s="40" t="inlineStr">
        <is>
          <t>2026-04</t>
        </is>
      </c>
      <c r="E947" s="41" t="inlineStr">
        <is>
          <t>매각</t>
        </is>
      </c>
      <c r="F947" s="41" t="inlineStr">
        <is>
          <t>카카오가 2018년 JOH 지분 100%를 약 293억원에 매입, JOH는 카카오프렌즈에 흡수합병 후 카카오IX, 출판 부문 분리로 비미디어컴퍼니 설립, 2022-03 직후 연결 제외, 지난 4월 무신사에 매각</t>
        </is>
      </c>
      <c r="G947" s="41" t="inlineStr">
        <is>
          <t>언론 보도</t>
        </is>
      </c>
      <c r="H947" s="40" t="inlineStr">
        <is>
          <t>2026-08-05</t>
        </is>
      </c>
      <c r="I947" s="40" t="n"/>
      <c r="J947" s="43" t="inlineStr">
        <is>
          <t>https://www.sidae.com/article/2026080514533973161</t>
        </is>
      </c>
      <c r="K947" s="41" t="inlineStr">
        <is>
          <t>post_events_summary,notes</t>
        </is>
      </c>
    </row>
    <row r="948" ht="45" customHeight="1">
      <c r="A948" s="40" t="inlineStr">
        <is>
          <t>K023</t>
        </is>
      </c>
      <c r="B948" s="41" t="inlineStr">
        <is>
          <t>NGLE Corporation</t>
        </is>
      </c>
      <c r="C948" s="40" t="inlineStr">
        <is>
          <t>발표</t>
        </is>
      </c>
      <c r="D948" s="40" t="inlineStr">
        <is>
          <t>2018-03-30</t>
        </is>
      </c>
      <c r="E948" s="41" t="inlineStr">
        <is>
          <t>발표</t>
        </is>
      </c>
      <c r="F948" s="41" t="inlineStr">
        <is>
          <t>프렌즈게임즈가 카카오게임즈로부터 엔글 210,000주(취득금액 305백만원, 단가 1,450원, 취득후 지분율 51.22%) 장외취득. 이사회 2018-03-29, 거래일자(계약) 2018-03-30. 취득목적 '계열회사의 사업 경쟁력 강화'</t>
        </is>
      </c>
      <c r="G948" s="41" t="inlineStr">
        <is>
          <t>DART 기타공시</t>
        </is>
      </c>
      <c r="H948" s="40" t="inlineStr">
        <is>
          <t>2018-04-04</t>
        </is>
      </c>
      <c r="I948" s="40" t="inlineStr">
        <is>
          <t>20180404002646</t>
        </is>
      </c>
      <c r="J948" s="43" t="inlineStr">
        <is>
          <t>https://dart.fss.or.kr/dsaf001/main.do?rcpNo=20180404002646</t>
        </is>
      </c>
      <c r="K948" s="41" t="inlineStr">
        <is>
          <t>value_chk_local,status_chk,purpose_quote,announce_date_chk,acquirer_entity,first_filing_date</t>
        </is>
      </c>
    </row>
    <row r="949" ht="45" customHeight="1">
      <c r="A949" s="40" t="inlineStr">
        <is>
          <t>K023</t>
        </is>
      </c>
      <c r="B949" s="41" t="inlineStr">
        <is>
          <t>NGLE Corporation</t>
        </is>
      </c>
      <c r="C949" s="40" t="inlineStr">
        <is>
          <t>발표</t>
        </is>
      </c>
      <c r="D949" s="40" t="inlineStr">
        <is>
          <t>2018-03-30</t>
        </is>
      </c>
      <c r="E949" s="41" t="inlineStr">
        <is>
          <t>완료</t>
        </is>
      </c>
      <c r="F949" s="41" t="inlineStr">
        <is>
          <t>엔글 최대주주 변동: 카카오게임즈 -210,000주(-51.22%), 프렌즈게임즈 +210,000주(51.22%), 금액 304,500,000원. '변동일은 주식대금 지급일을 기재함'</t>
        </is>
      </c>
      <c r="G949" s="41" t="inlineStr">
        <is>
          <t>DART 기타공시</t>
        </is>
      </c>
      <c r="H949" s="40" t="inlineStr">
        <is>
          <t>2018-04-04</t>
        </is>
      </c>
      <c r="I949" s="40" t="inlineStr">
        <is>
          <t>20180404002675</t>
        </is>
      </c>
      <c r="J949" s="43" t="inlineStr">
        <is>
          <t>https://dart.fss.or.kr/dsaf001/main.do?rcpNo=20180404002675</t>
        </is>
      </c>
      <c r="K949" s="41" t="inlineStr">
        <is>
          <t>status_chk,value_chk_local</t>
        </is>
      </c>
    </row>
    <row r="950" ht="45" customHeight="1">
      <c r="A950" s="40" t="inlineStr">
        <is>
          <t>K023</t>
        </is>
      </c>
      <c r="B950" s="41" t="inlineStr">
        <is>
          <t>NGLE Corporation</t>
        </is>
      </c>
      <c r="C950" s="40" t="inlineStr">
        <is>
          <t>발표</t>
        </is>
      </c>
      <c r="D950" s="40" t="inlineStr">
        <is>
          <t>2018-03-30</t>
        </is>
      </c>
      <c r="E950" s="41" t="inlineStr">
        <is>
          <t>기타</t>
        </is>
      </c>
      <c r="F950" s="41" t="inlineStr">
        <is>
          <t>같은 날 프렌즈게임즈가 카카오게임즈로부터 손노리 252,036주(5,929백만원, 40.10%) 취득(K024 관련)</t>
        </is>
      </c>
      <c r="G950" s="41" t="inlineStr">
        <is>
          <t>DART 기타공시</t>
        </is>
      </c>
      <c r="H950" s="40" t="inlineStr">
        <is>
          <t>2018-04-04</t>
        </is>
      </c>
      <c r="I950" s="40" t="inlineStr">
        <is>
          <t>20180404002641</t>
        </is>
      </c>
      <c r="J950" s="43" t="inlineStr">
        <is>
          <t>https://dart.fss.or.kr/dsaf001/main.do?rcpNo=20180404002641</t>
        </is>
      </c>
      <c r="K950" s="41" t="inlineStr">
        <is>
          <t>notes</t>
        </is>
      </c>
    </row>
    <row r="951" ht="45" customHeight="1">
      <c r="A951" s="40" t="inlineStr">
        <is>
          <t>K023</t>
        </is>
      </c>
      <c r="B951" s="41" t="inlineStr">
        <is>
          <t>NGLE Corporation</t>
        </is>
      </c>
      <c r="C951" s="40" t="inlineStr">
        <is>
          <t>발표</t>
        </is>
      </c>
      <c r="D951" s="40" t="inlineStr">
        <is>
          <t>2018-03-30</t>
        </is>
      </c>
      <c r="E951" s="41" t="inlineStr">
        <is>
          <t>기타</t>
        </is>
      </c>
      <c r="F951" s="41" t="inlineStr">
        <is>
          <t>같은 날 프렌즈게임즈가 카카오게임즈로부터 레프트라이트 1,334주(400백만원, 40.01%) 취득</t>
        </is>
      </c>
      <c r="G951" s="41" t="inlineStr">
        <is>
          <t>DART 기타공시</t>
        </is>
      </c>
      <c r="H951" s="40" t="inlineStr">
        <is>
          <t>2018-04-04</t>
        </is>
      </c>
      <c r="I951" s="40" t="inlineStr">
        <is>
          <t>20180404002633</t>
        </is>
      </c>
      <c r="J951" s="43" t="inlineStr">
        <is>
          <t>https://dart.fss.or.kr/dsaf001/main.do?rcpNo=20180404002633</t>
        </is>
      </c>
      <c r="K951" s="41" t="inlineStr">
        <is>
          <t>notes</t>
        </is>
      </c>
    </row>
    <row r="952" ht="45" customHeight="1">
      <c r="A952" s="40" t="inlineStr">
        <is>
          <t>K023</t>
        </is>
      </c>
      <c r="B952" s="41" t="inlineStr">
        <is>
          <t>NGLE Corporation</t>
        </is>
      </c>
      <c r="C952" s="40" t="inlineStr">
        <is>
          <t>발표</t>
        </is>
      </c>
      <c r="D952" s="40" t="inlineStr">
        <is>
          <t>2018-03-29</t>
        </is>
      </c>
      <c r="E952" s="41" t="inlineStr">
        <is>
          <t>기타</t>
        </is>
      </c>
      <c r="F952" s="41" t="inlineStr">
        <is>
          <t>프렌즈게임즈 주주배정 유상증자 826,416주, 주당 14,141원; 타법인증권취득자금 6,633,210,000원</t>
        </is>
      </c>
      <c r="G952" s="41" t="inlineStr">
        <is>
          <t>DART 기타공시</t>
        </is>
      </c>
      <c r="H952" s="40" t="inlineStr">
        <is>
          <t>2018-04-04</t>
        </is>
      </c>
      <c r="I952" s="40" t="inlineStr">
        <is>
          <t>20180404002608</t>
        </is>
      </c>
      <c r="J952" s="43" t="inlineStr">
        <is>
          <t>https://dart.fss.or.kr/dsaf001/main.do?rcpNo=20180404002608</t>
        </is>
      </c>
      <c r="K952" s="41" t="inlineStr">
        <is>
          <t>notes,deal_to_equity_pct</t>
        </is>
      </c>
    </row>
    <row r="953" ht="45" customHeight="1">
      <c r="A953" s="40" t="inlineStr">
        <is>
          <t>K023</t>
        </is>
      </c>
      <c r="B953" s="41" t="inlineStr">
        <is>
          <t>NGLE Corporation</t>
        </is>
      </c>
      <c r="C953" s="40" t="inlineStr">
        <is>
          <t>발표</t>
        </is>
      </c>
      <c r="D953" s="40" t="inlineStr">
        <is>
          <t>2018-03-29</t>
        </is>
      </c>
      <c r="E953" s="41" t="inlineStr">
        <is>
          <t>기타</t>
        </is>
      </c>
      <c r="F953" s="41" t="inlineStr">
        <is>
          <t>특수관계인의 유상증자 참여: 카카오게임즈 출자금액 11,686백만원, 출자 후 지분율 100%, 전환사채 2,386백만원 출자전환 포함</t>
        </is>
      </c>
      <c r="G953" s="41" t="inlineStr">
        <is>
          <t>DART 기타공시</t>
        </is>
      </c>
      <c r="H953" s="40" t="inlineStr">
        <is>
          <t>2018-04-04</t>
        </is>
      </c>
      <c r="I953" s="40" t="inlineStr">
        <is>
          <t>20180404002621</t>
        </is>
      </c>
      <c r="J953" s="43" t="inlineStr">
        <is>
          <t>https://dart.fss.or.kr/dsaf001/main.do?rcpNo=20180404002621</t>
        </is>
      </c>
      <c r="K953" s="41" t="inlineStr">
        <is>
          <t>notes,pre_incorp_chk</t>
        </is>
      </c>
    </row>
    <row r="954" ht="45" customHeight="1">
      <c r="A954" s="40" t="inlineStr">
        <is>
          <t>K023</t>
        </is>
      </c>
      <c r="B954" s="41" t="inlineStr">
        <is>
          <t>NGLE Corporation</t>
        </is>
      </c>
      <c r="C954" s="40" t="inlineStr">
        <is>
          <t>인수 전</t>
        </is>
      </c>
      <c r="D954" s="40" t="inlineStr">
        <is>
          <t>2017-12-31</t>
        </is>
      </c>
      <c r="E954" s="41" t="inlineStr">
        <is>
          <t>실적</t>
        </is>
      </c>
      <c r="F954" s="41" t="inlineStr">
        <is>
          <t>프렌즈게임즈 FY2017 자산총계 4,221, 자본총계 (536) 자본잠식, 매출 1,625, 영업이익 (1,273), 당기순이익 (1,618) (백만원). 설립 2015.04.17, 계열편입 2015.12.04</t>
        </is>
      </c>
      <c r="G954" s="41" t="inlineStr">
        <is>
          <t>DART 기타공시</t>
        </is>
      </c>
      <c r="H954" s="40" t="inlineStr">
        <is>
          <t>2018-05-31</t>
        </is>
      </c>
      <c r="I954" s="40" t="inlineStr">
        <is>
          <t>20180531002439</t>
        </is>
      </c>
      <c r="J954" s="43" t="inlineStr">
        <is>
          <t>https://dart.fss.or.kr/dsaf001/main.do?rcpNo=20180531002439</t>
        </is>
      </c>
      <c r="K954" s="41" t="inlineStr">
        <is>
          <t>acquirer_core,acq_total_assets</t>
        </is>
      </c>
    </row>
    <row r="955" ht="45" customHeight="1">
      <c r="A955" s="40" t="inlineStr">
        <is>
          <t>K023</t>
        </is>
      </c>
      <c r="B955" s="41" t="inlineStr">
        <is>
          <t>NGLE Corporation</t>
        </is>
      </c>
      <c r="C955" s="40" t="inlineStr">
        <is>
          <t>인수 전</t>
        </is>
      </c>
      <c r="D955" s="40" t="inlineStr">
        <is>
          <t>2017-12-31</t>
        </is>
      </c>
      <c r="E955" s="41" t="inlineStr">
        <is>
          <t>실적</t>
        </is>
      </c>
      <c r="F955" s="41" t="inlineStr">
        <is>
          <t>엔글: 설립 2015.08.19, 계열편입 2015.12.15, 대표품목 QA. FY2017 자산 974, 자본 801, 매출 2,338, 영업이익 257 (백만원)</t>
        </is>
      </c>
      <c r="G955" s="41" t="inlineStr">
        <is>
          <t>DART 기타공시</t>
        </is>
      </c>
      <c r="H955" s="40" t="inlineStr">
        <is>
          <t>2018-05-30</t>
        </is>
      </c>
      <c r="I955" s="40" t="inlineStr">
        <is>
          <t>20180530000582</t>
        </is>
      </c>
      <c r="J955" s="43" t="inlineStr">
        <is>
          <t>https://dart.fss.or.kr/dsaf001/main.do?rcpNo=20180530000582</t>
        </is>
      </c>
      <c r="K955" s="41" t="inlineStr">
        <is>
          <t>target_rev_pre,target_op_pre,core_basis,pre_events_summary</t>
        </is>
      </c>
    </row>
    <row r="956" ht="45" customHeight="1">
      <c r="A956" s="40" t="inlineStr">
        <is>
          <t>K023</t>
        </is>
      </c>
      <c r="B956" s="41" t="inlineStr">
        <is>
          <t>NGLE Corporation</t>
        </is>
      </c>
      <c r="C956" s="40" t="inlineStr">
        <is>
          <t>인수 전</t>
        </is>
      </c>
      <c r="D956" s="40" t="inlineStr">
        <is>
          <t>2015-12-31</t>
        </is>
      </c>
      <c r="E956" s="41" t="inlineStr">
        <is>
          <t>실적</t>
        </is>
      </c>
      <c r="F956" s="41" t="inlineStr">
        <is>
          <t>엔글 FY2015 매출 189, 영업이익 42, 당기순이익 37 (백만원)</t>
        </is>
      </c>
      <c r="G956" s="41" t="inlineStr">
        <is>
          <t>DART 기타공시</t>
        </is>
      </c>
      <c r="H956" s="40" t="inlineStr">
        <is>
          <t>2016-05-31</t>
        </is>
      </c>
      <c r="I956" s="40" t="inlineStr">
        <is>
          <t>20160531001110</t>
        </is>
      </c>
      <c r="J956" s="43" t="inlineStr">
        <is>
          <t>https://dart.fss.or.kr/dsaf001/main.do?rcpNo=20160531001110</t>
        </is>
      </c>
      <c r="K956" s="41" t="inlineStr">
        <is>
          <t>target_rev_pre,target_op_pre</t>
        </is>
      </c>
    </row>
    <row r="957" ht="45" customHeight="1">
      <c r="A957" s="40" t="inlineStr">
        <is>
          <t>K023</t>
        </is>
      </c>
      <c r="B957" s="41" t="inlineStr">
        <is>
          <t>NGLE Corporation</t>
        </is>
      </c>
      <c r="C957" s="40" t="inlineStr">
        <is>
          <t>인수 전</t>
        </is>
      </c>
      <c r="D957" s="40" t="inlineStr">
        <is>
          <t>2016-04-01</t>
        </is>
      </c>
      <c r="E957" s="41" t="inlineStr">
        <is>
          <t>지분취득</t>
        </is>
      </c>
      <c r="F957" s="41" t="inlineStr">
        <is>
          <t>엔글 최대주주 등: ㈜엔진 210,000주 51.22%, 문소영 25.85%, 정원영 11.22% (카카오 기업집단 지정 후 최초 공시)</t>
        </is>
      </c>
      <c r="G957" s="41" t="inlineStr">
        <is>
          <t>DART 기타공시</t>
        </is>
      </c>
      <c r="H957" s="40" t="inlineStr">
        <is>
          <t>2016-04-29</t>
        </is>
      </c>
      <c r="I957" s="40" t="inlineStr">
        <is>
          <t>20160429000207</t>
        </is>
      </c>
      <c r="J957" s="43" t="inlineStr">
        <is>
          <t>https://dart.fss.or.kr/dsaf001/main.do?rcpNo=20160429000207</t>
        </is>
      </c>
      <c r="K957" s="41" t="inlineStr">
        <is>
          <t>pre_events_summary</t>
        </is>
      </c>
    </row>
    <row r="958" ht="45" customHeight="1">
      <c r="A958" s="40" t="inlineStr">
        <is>
          <t>K023</t>
        </is>
      </c>
      <c r="B958" s="41" t="inlineStr">
        <is>
          <t>NGLE Corporation</t>
        </is>
      </c>
      <c r="C958" s="40" t="inlineStr">
        <is>
          <t>인수 전</t>
        </is>
      </c>
      <c r="D958" s="40" t="inlineStr">
        <is>
          <t>2017-12-28</t>
        </is>
      </c>
      <c r="E958" s="41" t="inlineStr">
        <is>
          <t>기타</t>
        </is>
      </c>
      <c r="F958" s="41" t="inlineStr">
        <is>
          <t>엔글 최대주주 ㈜카카오게임즈 210,000주 51.22%, 문소영 25,000주 처분으로 19.76%</t>
        </is>
      </c>
      <c r="G958" s="41" t="inlineStr">
        <is>
          <t>DART 기타공시</t>
        </is>
      </c>
      <c r="H958" s="40" t="inlineStr">
        <is>
          <t>2017-12-28</t>
        </is>
      </c>
      <c r="I958" s="40" t="inlineStr">
        <is>
          <t>20171228000154</t>
        </is>
      </c>
      <c r="J958" s="43" t="inlineStr">
        <is>
          <t>https://dart.fss.or.kr/dsaf001/main.do?rcpNo=20171228000154</t>
        </is>
      </c>
      <c r="K958" s="41" t="inlineStr">
        <is>
          <t>pre_events_summary</t>
        </is>
      </c>
    </row>
    <row r="959" ht="45" customHeight="1">
      <c r="A959" s="40" t="inlineStr">
        <is>
          <t>K023</t>
        </is>
      </c>
      <c r="B959" s="41" t="inlineStr">
        <is>
          <t>NGLE Corporation</t>
        </is>
      </c>
      <c r="C959" s="40" t="inlineStr">
        <is>
          <t>인수 전</t>
        </is>
      </c>
      <c r="D959" s="40" t="inlineStr">
        <is>
          <t>2017-11-06</t>
        </is>
      </c>
      <c r="E959" s="41" t="inlineStr">
        <is>
          <t>기타</t>
        </is>
      </c>
      <c r="F959" s="41" t="inlineStr">
        <is>
          <t>㈜슈퍼노바일레븐과 ㈜카카오게임즈의 주식교환 결정</t>
        </is>
      </c>
      <c r="G959" s="41" t="inlineStr">
        <is>
          <t>DART 기타공시</t>
        </is>
      </c>
      <c r="H959" s="40" t="inlineStr">
        <is>
          <t>2017-11-06</t>
        </is>
      </c>
      <c r="I959" s="40" t="inlineStr">
        <is>
          <t>20171106000327</t>
        </is>
      </c>
      <c r="J959" s="43" t="inlineStr">
        <is>
          <t>https://dart.fss.or.kr/dsaf001/main.do?rcpNo=20171106000327</t>
        </is>
      </c>
      <c r="K959" s="41" t="inlineStr">
        <is>
          <t>pre_events_summary,notes</t>
        </is>
      </c>
    </row>
    <row r="960" ht="45" customHeight="1">
      <c r="A960" s="40" t="inlineStr">
        <is>
          <t>K023</t>
        </is>
      </c>
      <c r="B960" s="41" t="inlineStr">
        <is>
          <t>NGLE Corporation</t>
        </is>
      </c>
      <c r="C960" s="40" t="inlineStr">
        <is>
          <t>인수 전</t>
        </is>
      </c>
      <c r="D960" s="40" t="inlineStr">
        <is>
          <t>2017-12-31</t>
        </is>
      </c>
      <c r="E960" s="41" t="inlineStr">
        <is>
          <t>기타</t>
        </is>
      </c>
      <c r="F960" s="41" t="inlineStr">
        <is>
          <t>카카오 연결 자산총계 6,349,428,454,887원; 발행주식 총수 67,908,527주; 연결대상에 ㈜엔글·㈜슈퍼노바일레븐이 '의결권의 과반수를 소유'로 기재; '(주)슈퍼노바일레븐은 2018년 2월 2일부로 (주)프렌즈게임즈로 사명이 변경'</t>
        </is>
      </c>
      <c r="G960" s="41" t="inlineStr">
        <is>
          <t>DART 사업보고서</t>
        </is>
      </c>
      <c r="H960" s="40" t="inlineStr">
        <is>
          <t>2018-03-30</t>
        </is>
      </c>
      <c r="I960" s="40" t="inlineStr">
        <is>
          <t>20180330002462</t>
        </is>
      </c>
      <c r="J960" s="43" t="inlineStr">
        <is>
          <t>https://dart.fss.or.kr/dsaf001/main.do?rcpNo=20180330002462</t>
        </is>
      </c>
      <c r="K960" s="41" t="inlineStr">
        <is>
          <t>apex_total_assets,acq_mktcap,pre_incorp_chk,notes</t>
        </is>
      </c>
    </row>
    <row r="961" ht="45" customHeight="1">
      <c r="A961" s="40" t="inlineStr">
        <is>
          <t>K023</t>
        </is>
      </c>
      <c r="B961" s="41" t="inlineStr">
        <is>
          <t>NGLE Corporation</t>
        </is>
      </c>
      <c r="C961" s="40" t="inlineStr">
        <is>
          <t>인수 후</t>
        </is>
      </c>
      <c r="D961" s="40" t="inlineStr">
        <is>
          <t>2018-12-31</t>
        </is>
      </c>
      <c r="E961" s="41" t="inlineStr">
        <is>
          <t>실적</t>
        </is>
      </c>
      <c r="F961" s="41" t="inlineStr">
        <is>
          <t>엔글 FY2018 매출 6,050, 영업이익 969, 당기순이익 938 (백만원)</t>
        </is>
      </c>
      <c r="G961" s="41" t="inlineStr">
        <is>
          <t>DART 기타공시</t>
        </is>
      </c>
      <c r="H961" s="40" t="inlineStr">
        <is>
          <t>2019-05-30</t>
        </is>
      </c>
      <c r="I961" s="40" t="inlineStr">
        <is>
          <t>20190530001058</t>
        </is>
      </c>
      <c r="J961" s="43" t="inlineStr">
        <is>
          <t>https://dart.fss.or.kr/dsaf001/main.do?rcpNo=20190530001058</t>
        </is>
      </c>
      <c r="K961" s="41" t="inlineStr">
        <is>
          <t>target_rev_post,target_op_post</t>
        </is>
      </c>
    </row>
    <row r="962" ht="45" customHeight="1">
      <c r="A962" s="40" t="inlineStr">
        <is>
          <t>K023</t>
        </is>
      </c>
      <c r="B962" s="41" t="inlineStr">
        <is>
          <t>NGLE Corporation</t>
        </is>
      </c>
      <c r="C962" s="40" t="inlineStr">
        <is>
          <t>인수 후</t>
        </is>
      </c>
      <c r="D962" s="40" t="inlineStr">
        <is>
          <t>2019-03-29</t>
        </is>
      </c>
      <c r="E962" s="41" t="inlineStr">
        <is>
          <t>기타</t>
        </is>
      </c>
      <c r="F962" s="41" t="inlineStr">
        <is>
          <t>엔글 최대주주 프렌즈게임즈 51.22% 유지, 정원영 46,000주(11.22%) 처분</t>
        </is>
      </c>
      <c r="G962" s="41" t="inlineStr">
        <is>
          <t>DART 기타공시</t>
        </is>
      </c>
      <c r="H962" s="40" t="inlineStr">
        <is>
          <t>2019-04-05</t>
        </is>
      </c>
      <c r="I962" s="40" t="inlineStr">
        <is>
          <t>20190405002285</t>
        </is>
      </c>
      <c r="J962" s="43" t="inlineStr">
        <is>
          <t>https://dart.fss.or.kr/dsaf001/main.do?rcpNo=20190405002285</t>
        </is>
      </c>
      <c r="K962" s="41" t="inlineStr">
        <is>
          <t>post_events_summary</t>
        </is>
      </c>
    </row>
    <row r="963" ht="45" customHeight="1">
      <c r="A963" s="40" t="inlineStr">
        <is>
          <t>K023</t>
        </is>
      </c>
      <c r="B963" s="41" t="inlineStr">
        <is>
          <t>NGLE Corporation</t>
        </is>
      </c>
      <c r="C963" s="40" t="inlineStr">
        <is>
          <t>인수 후</t>
        </is>
      </c>
      <c r="D963" s="40" t="inlineStr">
        <is>
          <t>2019-12-31</t>
        </is>
      </c>
      <c r="E963" s="41" t="inlineStr">
        <is>
          <t>실적</t>
        </is>
      </c>
      <c r="F963" s="41" t="inlineStr">
        <is>
          <t>엔글 FY2019 매출 8,605, 영업이익 1,148, 당기순이익 1,115 (백만원)</t>
        </is>
      </c>
      <c r="G963" s="41" t="inlineStr">
        <is>
          <t>DART 기타공시</t>
        </is>
      </c>
      <c r="H963" s="40" t="inlineStr">
        <is>
          <t>2020-05-28</t>
        </is>
      </c>
      <c r="I963" s="40" t="inlineStr">
        <is>
          <t>20200528000742</t>
        </is>
      </c>
      <c r="J963" s="43" t="inlineStr">
        <is>
          <t>https://dart.fss.or.kr/dsaf001/main.do?rcpNo=20200528000742</t>
        </is>
      </c>
      <c r="K963" s="41" t="inlineStr">
        <is>
          <t>target_rev_post,target_op_post</t>
        </is>
      </c>
    </row>
    <row r="964" ht="45" customHeight="1">
      <c r="A964" s="40" t="inlineStr">
        <is>
          <t>K023</t>
        </is>
      </c>
      <c r="B964" s="41" t="inlineStr">
        <is>
          <t>NGLE Corporation</t>
        </is>
      </c>
      <c r="C964" s="40" t="inlineStr">
        <is>
          <t>인수 후</t>
        </is>
      </c>
      <c r="D964" s="40" t="inlineStr">
        <is>
          <t>2019-12-31</t>
        </is>
      </c>
      <c r="E964" s="41" t="inlineStr">
        <is>
          <t>실적</t>
        </is>
      </c>
      <c r="F964" s="41" t="inlineStr">
        <is>
          <t>프렌즈게임즈 연결 종속기업 ㈜엔글 지분율 51.22%, FY2019 매출 8,604,741천원, 당기순이익 1,094,806천원</t>
        </is>
      </c>
      <c r="G964" s="41" t="inlineStr">
        <is>
          <t>DART 감사보고서</t>
        </is>
      </c>
      <c r="H964" s="40" t="inlineStr">
        <is>
          <t>2020-04-07</t>
        </is>
      </c>
      <c r="I964" s="40" t="inlineStr">
        <is>
          <t>20200407002575</t>
        </is>
      </c>
      <c r="J964" s="43" t="inlineStr">
        <is>
          <t>https://dart.fss.or.kr/dsaf001/main.do?rcpNo=20200407002575</t>
        </is>
      </c>
      <c r="K964" s="41" t="inlineStr">
        <is>
          <t>perf_basis,impairment</t>
        </is>
      </c>
    </row>
    <row r="965" ht="45" customHeight="1">
      <c r="A965" s="40" t="inlineStr">
        <is>
          <t>K023</t>
        </is>
      </c>
      <c r="B965" s="41" t="inlineStr">
        <is>
          <t>NGLE Corporation</t>
        </is>
      </c>
      <c r="C965" s="40" t="inlineStr">
        <is>
          <t>인수 후</t>
        </is>
      </c>
      <c r="D965" s="40" t="inlineStr">
        <is>
          <t>2020-12-31</t>
        </is>
      </c>
      <c r="E965" s="41" t="inlineStr">
        <is>
          <t>실적</t>
        </is>
      </c>
      <c r="F965" s="41" t="inlineStr">
        <is>
          <t>엔글 FY2020 매출 9,147, 영업이익 219 (백만원)</t>
        </is>
      </c>
      <c r="G965" s="41" t="inlineStr">
        <is>
          <t>DART 기타공시</t>
        </is>
      </c>
      <c r="H965" s="40" t="inlineStr">
        <is>
          <t>2021-05-27</t>
        </is>
      </c>
      <c r="I965" s="40" t="inlineStr">
        <is>
          <t>20210527000399</t>
        </is>
      </c>
      <c r="J965" s="43" t="inlineStr">
        <is>
          <t>https://dart.fss.or.kr/dsaf001/main.do?rcpNo=20210527000399</t>
        </is>
      </c>
      <c r="K965" s="41" t="inlineStr">
        <is>
          <t>target_rev_post,target_op_post</t>
        </is>
      </c>
    </row>
    <row r="966" ht="45" customHeight="1">
      <c r="A966" s="40" t="inlineStr">
        <is>
          <t>K023</t>
        </is>
      </c>
      <c r="B966" s="41" t="inlineStr">
        <is>
          <t>NGLE Corporation</t>
        </is>
      </c>
      <c r="C966" s="40" t="inlineStr">
        <is>
          <t>인수 후</t>
        </is>
      </c>
      <c r="D966" s="40" t="inlineStr">
        <is>
          <t>2021-05-27</t>
        </is>
      </c>
      <c r="E966" s="41" t="inlineStr">
        <is>
          <t>합병</t>
        </is>
      </c>
      <c r="F966" s="41" t="inlineStr">
        <is>
          <t>'(주)프렌즈게임즈가 (주)웨이투빗을 흡수합병', 합병목적 '신사업 경쟁력 강화 및 사업시너지를 통한 기업가치 제고'</t>
        </is>
      </c>
      <c r="G966" s="41" t="inlineStr">
        <is>
          <t>DART 기타공시</t>
        </is>
      </c>
      <c r="H966" s="40" t="inlineStr">
        <is>
          <t>2021-05-27</t>
        </is>
      </c>
      <c r="I966" s="40" t="inlineStr">
        <is>
          <t>20210527000337</t>
        </is>
      </c>
      <c r="J966" s="43" t="inlineStr">
        <is>
          <t>https://dart.fss.or.kr/dsaf001/main.do?rcpNo=20210527000337</t>
        </is>
      </c>
      <c r="K966" s="41" t="inlineStr">
        <is>
          <t>post_events_summary</t>
        </is>
      </c>
    </row>
    <row r="967" ht="45" customHeight="1">
      <c r="A967" s="40" t="inlineStr">
        <is>
          <t>K023</t>
        </is>
      </c>
      <c r="B967" s="41" t="inlineStr">
        <is>
          <t>NGLE Corporation</t>
        </is>
      </c>
      <c r="C967" s="40" t="inlineStr">
        <is>
          <t>인수 후</t>
        </is>
      </c>
      <c r="D967" s="40" t="inlineStr">
        <is>
          <t>2021-12-31</t>
        </is>
      </c>
      <c r="E967" s="41" t="inlineStr">
        <is>
          <t>실적</t>
        </is>
      </c>
      <c r="F967" s="41" t="inlineStr">
        <is>
          <t>엔글 FY2021 매출 9,712, 영업이익 434 (백만원)</t>
        </is>
      </c>
      <c r="G967" s="41" t="inlineStr">
        <is>
          <t>DART 기타공시</t>
        </is>
      </c>
      <c r="H967" s="40" t="inlineStr">
        <is>
          <t>2022-05-30</t>
        </is>
      </c>
      <c r="I967" s="40" t="inlineStr">
        <is>
          <t>20220530000755</t>
        </is>
      </c>
      <c r="J967" s="43" t="inlineStr">
        <is>
          <t>https://dart.fss.or.kr/dsaf001/main.do?rcpNo=20220530000755</t>
        </is>
      </c>
      <c r="K967" s="41" t="inlineStr">
        <is>
          <t>target_rev_post,target_op_post</t>
        </is>
      </c>
    </row>
    <row r="968" ht="45" customHeight="1">
      <c r="A968" s="40" t="inlineStr">
        <is>
          <t>K023</t>
        </is>
      </c>
      <c r="B968" s="41" t="inlineStr">
        <is>
          <t>NGLE Corporation</t>
        </is>
      </c>
      <c r="C968" s="40" t="inlineStr">
        <is>
          <t>인수 후</t>
        </is>
      </c>
      <c r="D968" s="40" t="inlineStr">
        <is>
          <t>2022-12-31</t>
        </is>
      </c>
      <c r="E968" s="41" t="inlineStr">
        <is>
          <t>실적</t>
        </is>
      </c>
      <c r="F968" s="41" t="inlineStr">
        <is>
          <t>엔글 FY2022 매출 12,360, 영업이익 523 (백만원)</t>
        </is>
      </c>
      <c r="G968" s="41" t="inlineStr">
        <is>
          <t>DART 기타공시</t>
        </is>
      </c>
      <c r="H968" s="40" t="inlineStr">
        <is>
          <t>2023-05-30</t>
        </is>
      </c>
      <c r="I968" s="40" t="inlineStr">
        <is>
          <t>20230530000649</t>
        </is>
      </c>
      <c r="J968" s="43" t="inlineStr">
        <is>
          <t>https://dart.fss.or.kr/dsaf001/main.do?rcpNo=20230530000649</t>
        </is>
      </c>
      <c r="K968" s="41" t="inlineStr">
        <is>
          <t>target_rev_post,target_op_post</t>
        </is>
      </c>
    </row>
    <row r="969" ht="45" customHeight="1">
      <c r="A969" s="40" t="inlineStr">
        <is>
          <t>K023</t>
        </is>
      </c>
      <c r="B969" s="41" t="inlineStr">
        <is>
          <t>NGLE Corporation</t>
        </is>
      </c>
      <c r="C969" s="40" t="inlineStr">
        <is>
          <t>인수 후</t>
        </is>
      </c>
      <c r="D969" s="40" t="inlineStr">
        <is>
          <t>2023-12-31</t>
        </is>
      </c>
      <c r="E969" s="41" t="inlineStr">
        <is>
          <t>실적</t>
        </is>
      </c>
      <c r="F969" s="41" t="inlineStr">
        <is>
          <t>엔글 FY2023 매출 11,524, 영업이익 (272), 당기순이익 (101) (백만원)</t>
        </is>
      </c>
      <c r="G969" s="41" t="inlineStr">
        <is>
          <t>DART 기타공시</t>
        </is>
      </c>
      <c r="H969" s="40" t="inlineStr">
        <is>
          <t>2024-05-29</t>
        </is>
      </c>
      <c r="I969" s="40" t="inlineStr">
        <is>
          <t>20240529000568</t>
        </is>
      </c>
      <c r="J969" s="43" t="inlineStr">
        <is>
          <t>https://dart.fss.or.kr/dsaf001/main.do?rcpNo=20240529000568</t>
        </is>
      </c>
      <c r="K969" s="41" t="inlineStr">
        <is>
          <t>target_rev_post,target_op_post</t>
        </is>
      </c>
    </row>
    <row r="970" ht="45" customHeight="1">
      <c r="A970" s="40" t="inlineStr">
        <is>
          <t>K023</t>
        </is>
      </c>
      <c r="B970" s="41" t="inlineStr">
        <is>
          <t>NGLE Corporation</t>
        </is>
      </c>
      <c r="C970" s="40" t="inlineStr">
        <is>
          <t>인수 후</t>
        </is>
      </c>
      <c r="D970" s="40" t="inlineStr">
        <is>
          <t>2023-12-31</t>
        </is>
      </c>
      <c r="E970" s="41" t="inlineStr">
        <is>
          <t>기타</t>
        </is>
      </c>
      <c r="F970" s="41" t="inlineStr">
        <is>
          <t>메타보라 연결 종속기업: ㈜엔글 51.22%, 대련은격과기유한공사('㈜엔글이 지분 100%를 소유')</t>
        </is>
      </c>
      <c r="G970" s="41" t="inlineStr">
        <is>
          <t>DART 감사보고서</t>
        </is>
      </c>
      <c r="H970" s="40" t="inlineStr">
        <is>
          <t>2024-04-11</t>
        </is>
      </c>
      <c r="I970" s="40" t="inlineStr">
        <is>
          <t>20240409004133</t>
        </is>
      </c>
      <c r="J970" s="43" t="inlineStr">
        <is>
          <t>https://dart.fss.or.kr/dsaf001/main.do?rcpNo=20240409004133</t>
        </is>
      </c>
      <c r="K970" s="41" t="inlineStr">
        <is>
          <t>post_events_summary,impairment</t>
        </is>
      </c>
    </row>
    <row r="971" ht="45" customHeight="1">
      <c r="A971" s="40" t="inlineStr">
        <is>
          <t>K023</t>
        </is>
      </c>
      <c r="B971" s="41" t="inlineStr">
        <is>
          <t>NGLE Corporation</t>
        </is>
      </c>
      <c r="C971" s="40" t="inlineStr">
        <is>
          <t>인수 후</t>
        </is>
      </c>
      <c r="D971" s="40" t="inlineStr">
        <is>
          <t>2024-03-27</t>
        </is>
      </c>
      <c r="E971" s="41" t="inlineStr">
        <is>
          <t>매각</t>
        </is>
      </c>
      <c r="F971" s="41" t="inlineStr">
        <is>
          <t>메타보라가 엔글 210,000주를 카카오게임즈에 처분, 처분금액 2,003백만원, 단가 9,536원, 처분 후 지분율 0%. 처분목적 '(주)메타보라의 재무구조 개선 및 경영 효율성 제고'</t>
        </is>
      </c>
      <c r="G971" s="41" t="inlineStr">
        <is>
          <t>DART 기타공시</t>
        </is>
      </c>
      <c r="H971" s="40" t="inlineStr">
        <is>
          <t>2024-04-01</t>
        </is>
      </c>
      <c r="I971" s="40" t="inlineStr">
        <is>
          <t>20240401003628</t>
        </is>
      </c>
      <c r="J971" s="43" t="inlineStr">
        <is>
          <t>https://dart.fss.or.kr/dsaf001/main.do?rcpNo=20240401003628</t>
        </is>
      </c>
      <c r="K971" s="41" t="inlineStr">
        <is>
          <t>post_events_summary,notes</t>
        </is>
      </c>
    </row>
    <row r="972" ht="45" customHeight="1">
      <c r="A972" s="40" t="inlineStr">
        <is>
          <t>K023</t>
        </is>
      </c>
      <c r="B972" s="41" t="inlineStr">
        <is>
          <t>NGLE Corporation</t>
        </is>
      </c>
      <c r="C972" s="40" t="inlineStr">
        <is>
          <t>인수 후</t>
        </is>
      </c>
      <c r="D972" s="40" t="inlineStr">
        <is>
          <t>2024-12-31</t>
        </is>
      </c>
      <c r="E972" s="41" t="inlineStr">
        <is>
          <t>실적</t>
        </is>
      </c>
      <c r="F972" s="41" t="inlineStr">
        <is>
          <t>엔글 2024 감사보고서: 영업수익 9,350,976,205원, 당기순손실 828,646천원; 주주 ㈜카카오게임즈 51.22%; 지배기업 당기 카카오게임즈, 전기 메타보라; 카카오게임즈와 품질관리 업무대행 계약</t>
        </is>
      </c>
      <c r="G972" s="41" t="inlineStr">
        <is>
          <t>DART 감사보고서</t>
        </is>
      </c>
      <c r="H972" s="40" t="inlineStr">
        <is>
          <t>2025-04-01</t>
        </is>
      </c>
      <c r="I972" s="40" t="inlineStr">
        <is>
          <t>20250401000214</t>
        </is>
      </c>
      <c r="J972" s="43" t="inlineStr">
        <is>
          <t>https://dart.fss.or.kr/dsaf001/main.do?rcpNo=20250401000214</t>
        </is>
      </c>
      <c r="K972" s="41" t="inlineStr">
        <is>
          <t>target_rev_post,target_op_post,perf_basis,core_basis,post_events_summary</t>
        </is>
      </c>
    </row>
    <row r="973" ht="45" customHeight="1">
      <c r="A973" s="40" t="inlineStr">
        <is>
          <t>K023</t>
        </is>
      </c>
      <c r="B973" s="41" t="inlineStr">
        <is>
          <t>NGLE Corporation</t>
        </is>
      </c>
      <c r="C973" s="40" t="inlineStr">
        <is>
          <t>인수 후</t>
        </is>
      </c>
      <c r="D973" s="40" t="inlineStr">
        <is>
          <t>2024-12-31</t>
        </is>
      </c>
      <c r="E973" s="41" t="inlineStr">
        <is>
          <t>실적</t>
        </is>
      </c>
      <c r="F973" s="41" t="inlineStr">
        <is>
          <t>엔글 FY2024 매출 9,351, 영업이익 (725), 당기순이익 (829) (백만원)</t>
        </is>
      </c>
      <c r="G973" s="41" t="inlineStr">
        <is>
          <t>DART 기타공시</t>
        </is>
      </c>
      <c r="H973" s="40" t="inlineStr">
        <is>
          <t>2025-06-02</t>
        </is>
      </c>
      <c r="I973" s="40" t="inlineStr">
        <is>
          <t>20250602001207</t>
        </is>
      </c>
      <c r="J973" s="43" t="inlineStr">
        <is>
          <t>https://dart.fss.or.kr/dsaf001/main.do?rcpNo=20250602001207</t>
        </is>
      </c>
      <c r="K973" s="41" t="inlineStr">
        <is>
          <t>target_op_post</t>
        </is>
      </c>
    </row>
    <row r="974" ht="45" customHeight="1">
      <c r="A974" s="40" t="inlineStr">
        <is>
          <t>K023</t>
        </is>
      </c>
      <c r="B974" s="41" t="inlineStr">
        <is>
          <t>NGLE Corporation</t>
        </is>
      </c>
      <c r="C974" s="40" t="inlineStr">
        <is>
          <t>발표</t>
        </is>
      </c>
      <c r="D974" s="40" t="inlineStr">
        <is>
          <t>2018-04-03</t>
        </is>
      </c>
      <c r="E974" s="41" t="inlineStr">
        <is>
          <t>기타</t>
        </is>
      </c>
      <c r="F974" s="41" t="inlineStr">
        <is>
          <t>035720.KS 2018-04-03 조정종가 25,700원(2021년 5:1 분할 반영값) → 당시 실제 종가 128,500원</t>
        </is>
      </c>
      <c r="G974" s="41" t="inlineStr">
        <is>
          <t>기타</t>
        </is>
      </c>
      <c r="H974" s="40" t="inlineStr">
        <is>
          <t>2018-04-03</t>
        </is>
      </c>
      <c r="I974" s="40" t="n"/>
      <c r="J974" s="43" t="inlineStr">
        <is>
          <t>https://query1.finance.yahoo.com/v8/finance/chart/035720.KS?period1=1522540800&amp;period2=1522972800&amp;interval=1d</t>
        </is>
      </c>
      <c r="K974" s="41" t="inlineStr">
        <is>
          <t>acq_mktcap</t>
        </is>
      </c>
    </row>
    <row r="975" ht="45" customHeight="1">
      <c r="A975" s="40" t="inlineStr">
        <is>
          <t>K024</t>
        </is>
      </c>
      <c r="B975" s="41" t="inlineStr">
        <is>
          <t>Sonnori Corp.</t>
        </is>
      </c>
      <c r="C975" s="40" t="inlineStr">
        <is>
          <t>발표</t>
        </is>
      </c>
      <c r="D975" s="40" t="inlineStr">
        <is>
          <t>2018-03-30</t>
        </is>
      </c>
      <c r="E975" s="41" t="inlineStr">
        <is>
          <t>발표</t>
        </is>
      </c>
      <c r="F975" s="41" t="inlineStr">
        <is>
          <t>프렌즈게임즈가 카카오게임즈로부터 ㈜손노리 252,036주를 5,929백만원(평균단가 23,522원)에 취득, 취득후 지분율 40.10%. 취득목적 '계열회사의 사업 경쟁력 강화', 이사회 2018-03-29</t>
        </is>
      </c>
      <c r="G975" s="41" t="inlineStr">
        <is>
          <t>DART 기타공시</t>
        </is>
      </c>
      <c r="H975" s="40" t="inlineStr">
        <is>
          <t>2018-04-04</t>
        </is>
      </c>
      <c r="I975" s="40" t="inlineStr">
        <is>
          <t>20180404002641</t>
        </is>
      </c>
      <c r="J975" s="43" t="inlineStr">
        <is>
          <t>https://dart.fss.or.kr/dsaf001/main.do?rcpNo=20180404002641</t>
        </is>
      </c>
      <c r="K975" s="41" t="inlineStr">
        <is>
          <t>value_chk_local,purpose_quote,announce_date_chk,acquirer_entity,chk_note</t>
        </is>
      </c>
    </row>
    <row r="976" ht="45" customHeight="1">
      <c r="A976" s="40" t="inlineStr">
        <is>
          <t>K024</t>
        </is>
      </c>
      <c r="B976" s="41" t="inlineStr">
        <is>
          <t>Sonnori Corp.</t>
        </is>
      </c>
      <c r="C976" s="40" t="inlineStr">
        <is>
          <t>발표</t>
        </is>
      </c>
      <c r="D976" s="40" t="inlineStr">
        <is>
          <t>2018-03-30</t>
        </is>
      </c>
      <c r="E976" s="41" t="inlineStr">
        <is>
          <t>발표</t>
        </is>
      </c>
      <c r="F976" s="41" t="inlineStr">
        <is>
          <t>카카오게임즈 '특수관계인에 대한 주식의 처분': 손노리 252,036주 5,929백만원 처분, 처분후 소유주식 0주, 거래상대방 프렌즈게임즈(계열회사)</t>
        </is>
      </c>
      <c r="G976" s="41" t="inlineStr">
        <is>
          <t>DART 기타공시</t>
        </is>
      </c>
      <c r="H976" s="40" t="inlineStr">
        <is>
          <t>2018-04-04</t>
        </is>
      </c>
      <c r="I976" s="40" t="inlineStr">
        <is>
          <t>20180404002648</t>
        </is>
      </c>
      <c r="J976" s="43" t="inlineStr">
        <is>
          <t>https://dart.fss.or.kr/dsaf001/main.do?rcpNo=20180404002648</t>
        </is>
      </c>
      <c r="K976" s="41" t="inlineStr">
        <is>
          <t>status_chk,pre_incorp_chk</t>
        </is>
      </c>
    </row>
    <row r="977" ht="45" customHeight="1">
      <c r="A977" s="40" t="inlineStr">
        <is>
          <t>K024</t>
        </is>
      </c>
      <c r="B977" s="41" t="inlineStr">
        <is>
          <t>Sonnori Corp.</t>
        </is>
      </c>
      <c r="C977" s="40" t="inlineStr">
        <is>
          <t>발표</t>
        </is>
      </c>
      <c r="D977" s="40" t="inlineStr">
        <is>
          <t>2018-03-29</t>
        </is>
      </c>
      <c r="E977" s="41" t="inlineStr">
        <is>
          <t>기타</t>
        </is>
      </c>
      <c r="F977" s="41" t="inlineStr">
        <is>
          <t>카카오게임즈가 프렌즈게임즈 유상증자에 11,686백만원 출자(전환사채 2,386백만원 출자전환 포함, 실제 납입 9,300백만원)</t>
        </is>
      </c>
      <c r="G977" s="41" t="inlineStr">
        <is>
          <t>DART 기타공시</t>
        </is>
      </c>
      <c r="H977" s="40" t="inlineStr">
        <is>
          <t>2018-04-04</t>
        </is>
      </c>
      <c r="I977" s="40" t="inlineStr">
        <is>
          <t>20180404002619</t>
        </is>
      </c>
      <c r="J977" s="43" t="inlineStr">
        <is>
          <t>https://dart.fss.or.kr/dsaf001/main.do?rcpNo=20180404002619</t>
        </is>
      </c>
      <c r="K977" s="41" t="inlineStr">
        <is>
          <t>notes</t>
        </is>
      </c>
    </row>
    <row r="978" ht="45" customHeight="1">
      <c r="A978" s="40" t="inlineStr">
        <is>
          <t>K024</t>
        </is>
      </c>
      <c r="B978" s="41" t="inlineStr">
        <is>
          <t>Sonnori Corp.</t>
        </is>
      </c>
      <c r="C978" s="40" t="inlineStr">
        <is>
          <t>발표</t>
        </is>
      </c>
      <c r="D978" s="40" t="inlineStr">
        <is>
          <t>2018-03-30</t>
        </is>
      </c>
      <c r="E978" s="41" t="inlineStr">
        <is>
          <t>기타</t>
        </is>
      </c>
      <c r="F978" s="41" t="inlineStr">
        <is>
          <t>같은 날 엔글 51.22%(305백만원, K023)도 카카오게임즈에서 프렌즈게임즈로 이전. 레프트라이트 40.01%(400백만원)는 20180404002633</t>
        </is>
      </c>
      <c r="G978" s="41" t="inlineStr">
        <is>
          <t>DART 기타공시</t>
        </is>
      </c>
      <c r="H978" s="40" t="inlineStr">
        <is>
          <t>2018-04-04</t>
        </is>
      </c>
      <c r="I978" s="40" t="inlineStr">
        <is>
          <t>20180404002646</t>
        </is>
      </c>
      <c r="J978" s="43" t="inlineStr">
        <is>
          <t>https://dart.fss.or.kr/dsaf001/main.do?rcpNo=20180404002646</t>
        </is>
      </c>
      <c r="K978" s="41" t="inlineStr">
        <is>
          <t>notes</t>
        </is>
      </c>
    </row>
    <row r="979" ht="45" customHeight="1">
      <c r="A979" s="40" t="inlineStr">
        <is>
          <t>K024</t>
        </is>
      </c>
      <c r="B979" s="41" t="inlineStr">
        <is>
          <t>Sonnori Corp.</t>
        </is>
      </c>
      <c r="C979" s="40" t="inlineStr">
        <is>
          <t>인수 전</t>
        </is>
      </c>
      <c r="D979" s="40" t="inlineStr">
        <is>
          <t>2016</t>
        </is>
      </c>
      <c r="E979" s="41" t="inlineStr">
        <is>
          <t>지분취득</t>
        </is>
      </c>
      <c r="F979" s="41" t="inlineStr">
        <is>
          <t>카카오게임즈 관계기업 표: ㈜손노리(구. ㈜로이게임즈) 252,036주 40.10%, 2016 취득 5,928,510천원; 손노리 2016 매출 99,320천원·순손실 586,040천원, 2017 순손실 3,737,408천원; 슈퍼노바일레븐 2017말 자산 2,396,556천원</t>
        </is>
      </c>
      <c r="G979" s="41" t="inlineStr">
        <is>
          <t>DART 감사보고서</t>
        </is>
      </c>
      <c r="H979" s="40" t="inlineStr">
        <is>
          <t>2018-04-06</t>
        </is>
      </c>
      <c r="I979" s="40" t="inlineStr">
        <is>
          <t>20180406000861</t>
        </is>
      </c>
      <c r="J979" s="43" t="inlineStr">
        <is>
          <t>https://dart.fss.or.kr/dsaf001/main.do?rcpNo=20180406000861</t>
        </is>
      </c>
      <c r="K979" s="41" t="inlineStr">
        <is>
          <t>pre_events_summary,target_rev_pre,target_op_pre,acq_total_assets,acquirer_core,impairment</t>
        </is>
      </c>
    </row>
    <row r="980" ht="45" customHeight="1">
      <c r="A980" s="40" t="inlineStr">
        <is>
          <t>K024</t>
        </is>
      </c>
      <c r="B980" s="41" t="inlineStr">
        <is>
          <t>Sonnori Corp.</t>
        </is>
      </c>
      <c r="C980" s="40" t="inlineStr">
        <is>
          <t>인수 전</t>
        </is>
      </c>
      <c r="D980" s="40" t="inlineStr">
        <is>
          <t>2016-06</t>
        </is>
      </c>
      <c r="E980" s="41" t="inlineStr">
        <is>
          <t>지분취득</t>
        </is>
      </c>
      <c r="F980" s="41" t="inlineStr">
        <is>
          <t>'지난달말 로이게임즈 지분 25만2036주(40.1%)를 60억원에 사들이며 최대주주로' 올라섰다는 보도</t>
        </is>
      </c>
      <c r="G980" s="41" t="inlineStr">
        <is>
          <t>언론 보도</t>
        </is>
      </c>
      <c r="H980" s="40" t="inlineStr">
        <is>
          <t>2016-07-21</t>
        </is>
      </c>
      <c r="I980" s="40" t="n"/>
      <c r="J980" s="43" t="inlineStr">
        <is>
          <t>https://news.bizwatch.co.kr/article/market/2016/07/21/0017</t>
        </is>
      </c>
      <c r="K980" s="41" t="inlineStr">
        <is>
          <t>pre_events_summary</t>
        </is>
      </c>
    </row>
    <row r="981" ht="45" customHeight="1">
      <c r="A981" s="40" t="inlineStr">
        <is>
          <t>K024</t>
        </is>
      </c>
      <c r="B981" s="41" t="inlineStr">
        <is>
          <t>Sonnori Corp.</t>
        </is>
      </c>
      <c r="C981" s="40" t="inlineStr">
        <is>
          <t>발표</t>
        </is>
      </c>
      <c r="D981" s="40" t="inlineStr">
        <is>
          <t>2017-12-31</t>
        </is>
      </c>
      <c r="E981" s="41" t="inlineStr">
        <is>
          <t>실적</t>
        </is>
      </c>
      <c r="F981" s="41" t="inlineStr">
        <is>
          <t>㈜카카오 2017말 연결 자산총계 6,349,428,454,887원</t>
        </is>
      </c>
      <c r="G981" s="41" t="inlineStr">
        <is>
          <t>DART 사업보고서</t>
        </is>
      </c>
      <c r="H981" s="40" t="inlineStr">
        <is>
          <t>2018-03-30</t>
        </is>
      </c>
      <c r="I981" s="40" t="inlineStr">
        <is>
          <t>20180330002462</t>
        </is>
      </c>
      <c r="J981" s="43" t="inlineStr">
        <is>
          <t>https://dart.fss.or.kr/dsaf001/main.do?rcpNo=20180330002462</t>
        </is>
      </c>
      <c r="K981" s="41" t="inlineStr">
        <is>
          <t>apex_total_assets</t>
        </is>
      </c>
    </row>
    <row r="982" ht="45" customHeight="1">
      <c r="A982" s="40" t="inlineStr">
        <is>
          <t>K024</t>
        </is>
      </c>
      <c r="B982" s="41" t="inlineStr">
        <is>
          <t>Sonnori Corp.</t>
        </is>
      </c>
      <c r="C982" s="40" t="inlineStr">
        <is>
          <t>발표</t>
        </is>
      </c>
      <c r="D982" s="40" t="inlineStr">
        <is>
          <t>2018-03-31</t>
        </is>
      </c>
      <c r="E982" s="41" t="inlineStr">
        <is>
          <t>기타</t>
        </is>
      </c>
      <c r="F982" s="41" t="inlineStr">
        <is>
          <t>㈜카카오 2018-03-31 발행주식 총수 보통주 76,273,522주</t>
        </is>
      </c>
      <c r="G982" s="41" t="inlineStr">
        <is>
          <t>DART 사업보고서</t>
        </is>
      </c>
      <c r="H982" s="40" t="inlineStr">
        <is>
          <t>2018-05-15</t>
        </is>
      </c>
      <c r="I982" s="40" t="inlineStr">
        <is>
          <t>20180515002511</t>
        </is>
      </c>
      <c r="J982" s="43" t="inlineStr">
        <is>
          <t>https://dart.fss.or.kr/dsaf001/main.do?rcpNo=20180515002511</t>
        </is>
      </c>
      <c r="K982" s="41" t="inlineStr">
        <is>
          <t>acq_mktcap</t>
        </is>
      </c>
    </row>
    <row r="983" ht="45" customHeight="1">
      <c r="A983" s="40" t="inlineStr">
        <is>
          <t>K024</t>
        </is>
      </c>
      <c r="B983" s="41" t="inlineStr">
        <is>
          <t>Sonnori Corp.</t>
        </is>
      </c>
      <c r="C983" s="40" t="inlineStr">
        <is>
          <t>발표</t>
        </is>
      </c>
      <c r="D983" s="40" t="inlineStr">
        <is>
          <t>2018-04-03</t>
        </is>
      </c>
      <c r="E983" s="41" t="inlineStr">
        <is>
          <t>기타</t>
        </is>
      </c>
      <c r="F983" s="41" t="inlineStr">
        <is>
          <t>035720.KS 2018-04-03 조정종가 25,700원(5:1 분할 소급 반영), 실제 종가로 되돌리면 128,500원</t>
        </is>
      </c>
      <c r="G983" s="41" t="inlineStr">
        <is>
          <t>기타</t>
        </is>
      </c>
      <c r="H983" s="40" t="inlineStr">
        <is>
          <t>2018-04-03</t>
        </is>
      </c>
      <c r="I983" s="40" t="n"/>
      <c r="J983" s="43" t="inlineStr">
        <is>
          <t>https://query1.finance.yahoo.com/v8/finance/chart/035720.KS?period1=1522368000&amp;period2=1522800000&amp;interval=1d</t>
        </is>
      </c>
      <c r="K983" s="41" t="inlineStr">
        <is>
          <t>acq_mktcap</t>
        </is>
      </c>
    </row>
    <row r="984" ht="45" customHeight="1">
      <c r="A984" s="40" t="inlineStr">
        <is>
          <t>K024</t>
        </is>
      </c>
      <c r="B984" s="41" t="inlineStr">
        <is>
          <t>Sonnori Corp.</t>
        </is>
      </c>
      <c r="C984" s="40" t="inlineStr">
        <is>
          <t>인수 후</t>
        </is>
      </c>
      <c r="D984" s="40" t="inlineStr">
        <is>
          <t>2018-10</t>
        </is>
      </c>
      <c r="E984" s="41" t="inlineStr">
        <is>
          <t>추가취득</t>
        </is>
      </c>
      <c r="F984" s="41" t="inlineStr">
        <is>
          <t>손노리 114,284주(18.18%) 추가 취득으로 지배력 확보(58.28%), 이전대가 9,928,564천원, 영업권 4,321,718천원</t>
        </is>
      </c>
      <c r="G984" s="41" t="inlineStr">
        <is>
          <t>DART 감사보고서</t>
        </is>
      </c>
      <c r="H984" s="40" t="inlineStr">
        <is>
          <t>2019-04-11</t>
        </is>
      </c>
      <c r="I984" s="40" t="inlineStr">
        <is>
          <t>20190411001845</t>
        </is>
      </c>
      <c r="J984" s="43" t="inlineStr">
        <is>
          <t>https://dart.fss.or.kr/dsaf001/main.do?rcpNo=20190411001845</t>
        </is>
      </c>
      <c r="K984" s="41" t="inlineStr">
        <is>
          <t>post_events_summary,impairment</t>
        </is>
      </c>
    </row>
    <row r="985" ht="45" customHeight="1">
      <c r="A985" s="40" t="inlineStr">
        <is>
          <t>K024</t>
        </is>
      </c>
      <c r="B985" s="41" t="inlineStr">
        <is>
          <t>Sonnori Corp.</t>
        </is>
      </c>
      <c r="C985" s="40" t="inlineStr">
        <is>
          <t>인수 후</t>
        </is>
      </c>
      <c r="D985" s="40" t="inlineStr">
        <is>
          <t>2019-12-31</t>
        </is>
      </c>
      <c r="E985" s="41" t="inlineStr">
        <is>
          <t>손상차손</t>
        </is>
      </c>
      <c r="F985" s="41" t="inlineStr">
        <is>
          <t>'당기 중 인식된 영업권 손상차손은 ㈜손노리 현금창출단위와 관련한 영업권에서 발생' 4,321,752천원</t>
        </is>
      </c>
      <c r="G985" s="41" t="inlineStr">
        <is>
          <t>DART 사업보고서</t>
        </is>
      </c>
      <c r="H985" s="40" t="inlineStr">
        <is>
          <t>2020-03-30</t>
        </is>
      </c>
      <c r="I985" s="40" t="inlineStr">
        <is>
          <t>20200330004670</t>
        </is>
      </c>
      <c r="J985" s="43" t="inlineStr">
        <is>
          <t>https://dart.fss.or.kr/dsaf001/main.do?rcpNo=20200330004670</t>
        </is>
      </c>
      <c r="K985" s="41" t="inlineStr">
        <is>
          <t>impairment</t>
        </is>
      </c>
    </row>
    <row r="986" ht="45" customHeight="1">
      <c r="A986" s="40" t="inlineStr">
        <is>
          <t>K024</t>
        </is>
      </c>
      <c r="B986" s="41" t="inlineStr">
        <is>
          <t>Sonnori Corp.</t>
        </is>
      </c>
      <c r="C986" s="40" t="inlineStr">
        <is>
          <t>인수 후</t>
        </is>
      </c>
      <c r="D986" s="40" t="inlineStr">
        <is>
          <t>2019-12-31</t>
        </is>
      </c>
      <c r="E986" s="41" t="inlineStr">
        <is>
          <t>실적</t>
        </is>
      </c>
      <c r="F986" s="41" t="inlineStr">
        <is>
          <t>프렌즈게임즈 연결: 손노리 지분 66.71%, 2019 매출 1,451,958천원·순손실 1,372,723천원; 영업권 손상 4,660,680천원</t>
        </is>
      </c>
      <c r="G986" s="41" t="inlineStr">
        <is>
          <t>DART 감사보고서</t>
        </is>
      </c>
      <c r="H986" s="40" t="inlineStr">
        <is>
          <t>2020-04-07</t>
        </is>
      </c>
      <c r="I986" s="40" t="inlineStr">
        <is>
          <t>20200407002575</t>
        </is>
      </c>
      <c r="J986" s="43" t="inlineStr">
        <is>
          <t>https://dart.fss.or.kr/dsaf001/main.do?rcpNo=20200407002575</t>
        </is>
      </c>
      <c r="K986" s="41" t="inlineStr">
        <is>
          <t>target_rev_post,target_op_post,impairment</t>
        </is>
      </c>
    </row>
    <row r="987" ht="45" customHeight="1">
      <c r="A987" s="40" t="inlineStr">
        <is>
          <t>K024</t>
        </is>
      </c>
      <c r="B987" s="41" t="inlineStr">
        <is>
          <t>Sonnori Corp.</t>
        </is>
      </c>
      <c r="C987" s="40" t="inlineStr">
        <is>
          <t>인수 후</t>
        </is>
      </c>
      <c r="D987" s="40" t="inlineStr">
        <is>
          <t>2020-12-31</t>
        </is>
      </c>
      <c r="E987" s="41" t="inlineStr">
        <is>
          <t>실적</t>
        </is>
      </c>
      <c r="F987" s="41" t="inlineStr">
        <is>
          <t>손노리 2020 매출 1,415,130천원·순이익 89,866천원</t>
        </is>
      </c>
      <c r="G987" s="41" t="inlineStr">
        <is>
          <t>DART 감사보고서</t>
        </is>
      </c>
      <c r="H987" s="40" t="inlineStr">
        <is>
          <t>2021-04-07</t>
        </is>
      </c>
      <c r="I987" s="40" t="inlineStr">
        <is>
          <t>20210407002275</t>
        </is>
      </c>
      <c r="J987" s="43" t="inlineStr">
        <is>
          <t>https://dart.fss.or.kr/dsaf001/main.do?rcpNo=20210407002275</t>
        </is>
      </c>
      <c r="K987" s="41" t="inlineStr">
        <is>
          <t>target_rev_post,target_op_post</t>
        </is>
      </c>
    </row>
    <row r="988" ht="45" customHeight="1">
      <c r="A988" s="40" t="inlineStr">
        <is>
          <t>K024</t>
        </is>
      </c>
      <c r="B988" s="41" t="inlineStr">
        <is>
          <t>Sonnori Corp.</t>
        </is>
      </c>
      <c r="C988" s="40" t="inlineStr">
        <is>
          <t>인수 후</t>
        </is>
      </c>
      <c r="D988" s="40" t="inlineStr">
        <is>
          <t>2021-12-31</t>
        </is>
      </c>
      <c r="E988" s="41" t="inlineStr">
        <is>
          <t>실적</t>
        </is>
      </c>
      <c r="F988" s="41" t="inlineStr">
        <is>
          <t>손노리 지분 53.36%, 2021 매출 314,011,930원·순손실 1,113,393,650원</t>
        </is>
      </c>
      <c r="G988" s="41" t="inlineStr">
        <is>
          <t>DART 감사보고서</t>
        </is>
      </c>
      <c r="H988" s="40" t="inlineStr">
        <is>
          <t>2022-04-12</t>
        </is>
      </c>
      <c r="I988" s="40" t="inlineStr">
        <is>
          <t>20220412001773</t>
        </is>
      </c>
      <c r="J988" s="43" t="inlineStr">
        <is>
          <t>https://dart.fss.or.kr/dsaf001/main.do?rcpNo=20220412001773</t>
        </is>
      </c>
      <c r="K988" s="41" t="inlineStr">
        <is>
          <t>target_rev_post,target_op_post</t>
        </is>
      </c>
    </row>
    <row r="989" ht="45" customHeight="1">
      <c r="A989" s="40" t="inlineStr">
        <is>
          <t>K024</t>
        </is>
      </c>
      <c r="B989" s="41" t="inlineStr">
        <is>
          <t>Sonnori Corp.</t>
        </is>
      </c>
      <c r="C989" s="40" t="inlineStr">
        <is>
          <t>인수 후</t>
        </is>
      </c>
      <c r="D989" s="40" t="inlineStr">
        <is>
          <t>2022</t>
        </is>
      </c>
      <c r="E989" s="41" t="inlineStr">
        <is>
          <t>매각</t>
        </is>
      </c>
      <c r="F989" s="41" t="inlineStr">
        <is>
          <t>메타보라 2022 연결: ㈜손노리 '당기중 지분 매각'으로 연결범위 제외, 매각 전 매출 55,053천원</t>
        </is>
      </c>
      <c r="G989" s="41" t="inlineStr">
        <is>
          <t>DART 감사보고서</t>
        </is>
      </c>
      <c r="H989" s="40" t="inlineStr">
        <is>
          <t>2023-04-07</t>
        </is>
      </c>
      <c r="I989" s="40" t="inlineStr">
        <is>
          <t>20230407003508</t>
        </is>
      </c>
      <c r="J989" s="43" t="inlineStr">
        <is>
          <t>https://dart.fss.or.kr/dsaf001/main.do?rcpNo=20230407003508</t>
        </is>
      </c>
      <c r="K989" s="41" t="inlineStr">
        <is>
          <t>post_events_summary</t>
        </is>
      </c>
    </row>
    <row r="990" ht="45" customHeight="1">
      <c r="A990" s="40" t="inlineStr">
        <is>
          <t>K024</t>
        </is>
      </c>
      <c r="B990" s="41" t="inlineStr">
        <is>
          <t>Sonnori Corp.</t>
        </is>
      </c>
      <c r="C990" s="40" t="inlineStr">
        <is>
          <t>인수 후</t>
        </is>
      </c>
      <c r="D990" s="40" t="inlineStr">
        <is>
          <t>2022-09-08</t>
        </is>
      </c>
      <c r="E990" s="41" t="inlineStr">
        <is>
          <t>매각</t>
        </is>
      </c>
      <c r="F990" s="41" t="inlineStr">
        <is>
          <t>이원술 대표가 프렌즈게임즈에 팔았던 손노리 지분을 되사 약 75% 보유, 카카오게임즈 '손노리가 계열에서 제외된 것이 맞다'</t>
        </is>
      </c>
      <c r="G990" s="41" t="inlineStr">
        <is>
          <t>언론 보도</t>
        </is>
      </c>
      <c r="H990" s="40" t="inlineStr">
        <is>
          <t>2022-09-08</t>
        </is>
      </c>
      <c r="I990" s="40" t="n"/>
      <c r="J990" s="43" t="inlineStr">
        <is>
          <t>https://news.mtn.co.kr/news-detail/2022090808174396227</t>
        </is>
      </c>
      <c r="K990" s="41" t="inlineStr">
        <is>
          <t>post_events_summary</t>
        </is>
      </c>
    </row>
    <row r="991" ht="45" customHeight="1">
      <c r="A991" s="40" t="inlineStr">
        <is>
          <t>K024</t>
        </is>
      </c>
      <c r="B991" s="41" t="inlineStr">
        <is>
          <t>Sonnori Corp.</t>
        </is>
      </c>
      <c r="C991" s="40" t="inlineStr">
        <is>
          <t>인수 전</t>
        </is>
      </c>
      <c r="D991" s="40" t="inlineStr">
        <is>
          <t>2018-04</t>
        </is>
      </c>
      <c r="E991" s="41" t="inlineStr">
        <is>
          <t>기타</t>
        </is>
      </c>
      <c r="F991" s="41" t="inlineStr">
        <is>
          <t>딜사이트(2019-01-14): '프렌즈게임즈는 지난해 4월 약 59억2900만원을 투자해 카카오게임즈가 보유하고 있던 계열사 손노리의 지분 40.01%를 인수' (지분율은 공시상 40.10%)</t>
        </is>
      </c>
      <c r="G991" s="41" t="inlineStr">
        <is>
          <t>언론 보도</t>
        </is>
      </c>
      <c r="H991" s="40" t="inlineStr">
        <is>
          <t>2019-01-14</t>
        </is>
      </c>
      <c r="I991" s="40" t="n"/>
      <c r="J991" s="43" t="inlineStr">
        <is>
          <t>https://dealsite.co.kr/articles/15602</t>
        </is>
      </c>
      <c r="K991" s="41" t="inlineStr">
        <is>
          <t>pre_events_summary,acquirer_core</t>
        </is>
      </c>
    </row>
    <row r="992" ht="45" customHeight="1">
      <c r="A992" s="40" t="inlineStr">
        <is>
          <t>K025</t>
        </is>
      </c>
      <c r="B992" s="41" t="inlineStr">
        <is>
          <t>Kakaopage Business Segment of Kakao Corp.</t>
        </is>
      </c>
      <c r="C992" s="40" t="inlineStr">
        <is>
          <t>발표</t>
        </is>
      </c>
      <c r="D992" s="40" t="inlineStr">
        <is>
          <t>2018-04-18</t>
        </is>
      </c>
      <c r="E992" s="41" t="inlineStr">
        <is>
          <t>발표</t>
        </is>
      </c>
      <c r="F992" s="41" t="inlineStr">
        <is>
          <t>포도트리 '특수관계인으로부터 영업양수'(공정거래법 11조의2): 영업양도자 (주)카카오, 양수일자 2018.09.01, 양수목적물 '(주)카카오의 카카오페이지 사업부문', 양수가액 100,000(백만원), 양수 목적 '카카오페이지 플랫폼의 독립적 운영에 따른 경영효율성 제고 및 수익성 개선'; 양수가액은 '순자산 장부금액과 영업권가치로 작성'.</t>
        </is>
      </c>
      <c r="G992" s="41" t="inlineStr">
        <is>
          <t>DART 기타공시</t>
        </is>
      </c>
      <c r="H992" s="40" t="inlineStr">
        <is>
          <t>2018-04-18</t>
        </is>
      </c>
      <c r="I992" s="40" t="inlineStr">
        <is>
          <t>20180418000474</t>
        </is>
      </c>
      <c r="J992" s="43" t="inlineStr">
        <is>
          <t>https://dart.fss.or.kr/dsaf001/main.do?rcpNo=20180418000474</t>
        </is>
      </c>
      <c r="K992" s="41" t="inlineStr">
        <is>
          <t>announce_date_chk,purpose_quote,value_chk_local,acquirer_entity,first_filing_date</t>
        </is>
      </c>
    </row>
    <row r="993" ht="45" customHeight="1">
      <c r="A993" s="40" t="inlineStr">
        <is>
          <t>K025</t>
        </is>
      </c>
      <c r="B993" s="41" t="inlineStr">
        <is>
          <t>Kakaopage Business Segment of Kakao Corp.</t>
        </is>
      </c>
      <c r="C993" s="40" t="inlineStr">
        <is>
          <t>발표</t>
        </is>
      </c>
      <c r="D993" s="40" t="inlineStr">
        <is>
          <t>2018-04-18</t>
        </is>
      </c>
      <c r="E993" s="41" t="inlineStr">
        <is>
          <t>발표</t>
        </is>
      </c>
      <c r="F993" s="41" t="inlineStr">
        <is>
          <t>카카오 '특수관계인에 대한 영업양도': 영업양수자 (주)포도트리, 양도일자 2018.09.01, 양도가액 100,000(백만원), 양도 목적 '기업집단내 콘텐츠 사업 통합을 통한 사업경쟁력 강화', 영향 '사업조직 일원화로 전략추진의 효율성 향상'; '현물출자를 통해 영업양도 하는 건'.</t>
        </is>
      </c>
      <c r="G993" s="41" t="inlineStr">
        <is>
          <t>DART 기타공시</t>
        </is>
      </c>
      <c r="H993" s="40" t="inlineStr">
        <is>
          <t>2018-04-18</t>
        </is>
      </c>
      <c r="I993" s="40" t="inlineStr">
        <is>
          <t>20180418000372</t>
        </is>
      </c>
      <c r="J993" s="43" t="inlineStr">
        <is>
          <t>https://dart.fss.or.kr/dsaf001/main.do?rcpNo=20180418000372</t>
        </is>
      </c>
      <c r="K993" s="41" t="inlineStr">
        <is>
          <t>purpose_quote,announce_date_chk,first_filing_date</t>
        </is>
      </c>
    </row>
    <row r="994" ht="45" customHeight="1">
      <c r="A994" s="40" t="inlineStr">
        <is>
          <t>K025</t>
        </is>
      </c>
      <c r="B994" s="41" t="inlineStr">
        <is>
          <t>Kakaopage Business Segment of Kakao Corp.</t>
        </is>
      </c>
      <c r="C994" s="40" t="inlineStr">
        <is>
          <t>발표</t>
        </is>
      </c>
      <c r="D994" s="40" t="inlineStr">
        <is>
          <t>2018-04-18</t>
        </is>
      </c>
      <c r="E994" s="41" t="inlineStr">
        <is>
          <t>발표</t>
        </is>
      </c>
      <c r="F994" s="41" t="inlineStr">
        <is>
          <t>카카오 '특수관계인에 대한 출자': 거래상대방 (주)포도트리, 출자일자 2018.09.01, 출자목적물 '(주)포도트리 보통주 2,894,189주', 출자금액 100,000, 출자상대방 총출자액 159,130(백만원), 목적 '카카오페이지 사업부문의 현물출자'.</t>
        </is>
      </c>
      <c r="G994" s="41" t="inlineStr">
        <is>
          <t>DART 기타공시</t>
        </is>
      </c>
      <c r="H994" s="40" t="inlineStr">
        <is>
          <t>2018-04-18</t>
        </is>
      </c>
      <c r="I994" s="40" t="inlineStr">
        <is>
          <t>20180418000370</t>
        </is>
      </c>
      <c r="J994" s="43" t="inlineStr">
        <is>
          <t>https://dart.fss.or.kr/dsaf001/main.do?rcpNo=20180418000370</t>
        </is>
      </c>
      <c r="K994" s="41" t="inlineStr">
        <is>
          <t>value_chk_local,first_filing_date</t>
        </is>
      </c>
    </row>
    <row r="995" ht="45" customHeight="1">
      <c r="A995" s="40" t="inlineStr">
        <is>
          <t>K025</t>
        </is>
      </c>
      <c r="B995" s="41" t="inlineStr">
        <is>
          <t>Kakaopage Business Segment of Kakao Corp.</t>
        </is>
      </c>
      <c r="C995" s="40" t="inlineStr">
        <is>
          <t>발표</t>
        </is>
      </c>
      <c r="D995" s="40" t="inlineStr">
        <is>
          <t>2018-04-18</t>
        </is>
      </c>
      <c r="E995" s="41" t="inlineStr">
        <is>
          <t>발표</t>
        </is>
      </c>
      <c r="F995" s="41" t="inlineStr">
        <is>
          <t>포도트리 유상증자 결정: 보통주 2,894,189주, 액면 500원, 증자전 14,862,743주, 기타자금 100,000,018,328원, 제3자배정, 발행가 34,552원, 납입일 2018.09.01, 배정 (주)카카오 2,894,189주.</t>
        </is>
      </c>
      <c r="G995" s="41" t="inlineStr">
        <is>
          <t>DART 기타공시</t>
        </is>
      </c>
      <c r="H995" s="40" t="inlineStr">
        <is>
          <t>2018-04-18</t>
        </is>
      </c>
      <c r="I995" s="40" t="inlineStr">
        <is>
          <t>20180418000449</t>
        </is>
      </c>
      <c r="J995" s="43" t="inlineStr">
        <is>
          <t>https://dart.fss.or.kr/dsaf001/main.do?rcpNo=20180418000449</t>
        </is>
      </c>
      <c r="K995" s="41" t="inlineStr">
        <is>
          <t>value_chk_local,chk_note</t>
        </is>
      </c>
    </row>
    <row r="996" ht="45" customHeight="1">
      <c r="A996" s="40" t="inlineStr">
        <is>
          <t>K025</t>
        </is>
      </c>
      <c r="B996" s="41" t="inlineStr">
        <is>
          <t>Kakaopage Business Segment of Kakao Corp.</t>
        </is>
      </c>
      <c r="C996" s="40" t="inlineStr">
        <is>
          <t>발표</t>
        </is>
      </c>
      <c r="D996" s="40" t="inlineStr">
        <is>
          <t>2018-04-18</t>
        </is>
      </c>
      <c r="E996" s="41" t="inlineStr">
        <is>
          <t>발표</t>
        </is>
      </c>
      <c r="F996" s="41" t="inlineStr">
        <is>
          <t>포도트리 '특수관계인의 유상증자 참여': (주)카카오 출자금액 100,000(백만원), 2,894,189주, '출자 후 지분율(%) 63.98', 1주당 34,552원; '카카오페이지 사업부문을 (주)포도트리에 현물출자하고 그 가액 상당의 신주를 그 대가로 발행하는 거래'.</t>
        </is>
      </c>
      <c r="G996" s="41" t="inlineStr">
        <is>
          <t>DART 기타공시</t>
        </is>
      </c>
      <c r="H996" s="40" t="inlineStr">
        <is>
          <t>2018-04-18</t>
        </is>
      </c>
      <c r="I996" s="40" t="inlineStr">
        <is>
          <t>20180418000456</t>
        </is>
      </c>
      <c r="J996" s="43" t="inlineStr">
        <is>
          <t>https://dart.fss.or.kr/dsaf001/main.do?rcpNo=20180418000456</t>
        </is>
      </c>
      <c r="K996" s="41" t="inlineStr">
        <is>
          <t>chk_note</t>
        </is>
      </c>
    </row>
    <row r="997" ht="45" customHeight="1">
      <c r="A997" s="40" t="inlineStr">
        <is>
          <t>K025</t>
        </is>
      </c>
      <c r="B997" s="41" t="inlineStr">
        <is>
          <t>Kakaopage Business Segment of Kakao Corp.</t>
        </is>
      </c>
      <c r="C997" s="40" t="inlineStr">
        <is>
          <t>발표</t>
        </is>
      </c>
      <c r="D997" s="40" t="inlineStr">
        <is>
          <t>2018-04-18</t>
        </is>
      </c>
      <c r="E997" s="41" t="inlineStr">
        <is>
          <t>발표</t>
        </is>
      </c>
      <c r="F997" s="41" t="inlineStr">
        <is>
          <t>이투데이 '카카오, ㈜포도트리에 1000억 출자 결정'(2018-04-18 16:02, 류정훈): 카카오페이지 사업부문 현물출자를 위해 1000억 원 규모 출자 결정 공시.</t>
        </is>
      </c>
      <c r="G997" s="41" t="inlineStr">
        <is>
          <t>언론 보도</t>
        </is>
      </c>
      <c r="H997" s="40" t="inlineStr">
        <is>
          <t>2018-04-18</t>
        </is>
      </c>
      <c r="I997" s="40" t="n"/>
      <c r="J997" s="43" t="inlineStr">
        <is>
          <t>https://www.etoday.co.kr/news/view/1615039</t>
        </is>
      </c>
      <c r="K997" s="41" t="inlineStr">
        <is>
          <t>first_filing_date</t>
        </is>
      </c>
    </row>
    <row r="998" ht="45" customHeight="1">
      <c r="A998" s="40" t="inlineStr">
        <is>
          <t>K025</t>
        </is>
      </c>
      <c r="B998" s="41" t="inlineStr">
        <is>
          <t>Kakaopage Business Segment of Kakao Corp.</t>
        </is>
      </c>
      <c r="C998" s="40" t="inlineStr">
        <is>
          <t>인수 후</t>
        </is>
      </c>
      <c r="D998" s="40" t="inlineStr">
        <is>
          <t>2018-09-02</t>
        </is>
      </c>
      <c r="E998" s="41" t="inlineStr">
        <is>
          <t>완료</t>
        </is>
      </c>
      <c r="F998" s="41" t="inlineStr">
        <is>
          <t>카카오페이지 '최대주주 등의 주식보유 변동'(2018.09.06): (주)카카오 2018.09.02 8,466,404주(57.05%)→11,360,593주(63.85%), 2,894,189주, 100,000백만원, 단가 34,552원.</t>
        </is>
      </c>
      <c r="G998" s="41" t="inlineStr">
        <is>
          <t>DART 기타공시</t>
        </is>
      </c>
      <c r="H998" s="40" t="inlineStr">
        <is>
          <t>2018-09-06</t>
        </is>
      </c>
      <c r="I998" s="40" t="inlineStr">
        <is>
          <t>20180906000202</t>
        </is>
      </c>
      <c r="J998" s="43" t="inlineStr">
        <is>
          <t>https://dart.fss.or.kr/dsaf001/main.do?rcpNo=20180906000202</t>
        </is>
      </c>
      <c r="K998" s="41" t="inlineStr">
        <is>
          <t>status_chk,chk_note,acquirer_entity</t>
        </is>
      </c>
    </row>
    <row r="999" ht="45" customHeight="1">
      <c r="A999" s="40" t="inlineStr">
        <is>
          <t>K025</t>
        </is>
      </c>
      <c r="B999" s="41" t="inlineStr">
        <is>
          <t>Kakaopage Business Segment of Kakao Corp.</t>
        </is>
      </c>
      <c r="C999" s="40" t="inlineStr">
        <is>
          <t>인수 후</t>
        </is>
      </c>
      <c r="D999" s="40" t="inlineStr">
        <is>
          <t>2018-09-01</t>
        </is>
      </c>
      <c r="E999" s="41" t="inlineStr">
        <is>
          <t>완료</t>
        </is>
      </c>
      <c r="F999" s="41" t="inlineStr">
        <is>
          <t>카카오페이지 2018 연결감사보고서 주석 37 나: '2018년 4월 18일 이사회 결의에 의거하여 2018년 9월 1일, (주)카카오로부터 카카오페이지 사업부문을 현물출자 받았습니다', 보통주 2,894,189주 발행, 동일지배 사업결합; 이전대가 100,000,018천원, 식별가능 순자산 52,471,766, 기타자본항목 47,528,252천원; '당기초부터 현물출자 되었다고 가정할 경우 ... 매출액은 14,734백만원', '독립된 회사로 관리되고 있지 않았으므로, 당기순이익 추정이 실무적으로 불가능'; 무형자산 '사업결합으로 인한 증가' 영업권 51,920,334천원; 2018 연결 영업수익 187,577,542,780원·영업이익 12,637,927,225원.</t>
        </is>
      </c>
      <c r="G999" s="41" t="inlineStr">
        <is>
          <t>DART 감사보고서</t>
        </is>
      </c>
      <c r="H999" s="40" t="inlineStr">
        <is>
          <t>2019-04-11</t>
        </is>
      </c>
      <c r="I999" s="40" t="inlineStr">
        <is>
          <t>20190411000196</t>
        </is>
      </c>
      <c r="J999" s="43" t="inlineStr">
        <is>
          <t>https://dart.fss.or.kr/dsaf001/main.do?rcpNo=20190411000196</t>
        </is>
      </c>
      <c r="K999" s="41" t="inlineStr">
        <is>
          <t>value_chk_local,chk_note,notes,impairment,target_rev_pre,target_rev_post,target_op_post,post_events_summary,perf_basis</t>
        </is>
      </c>
    </row>
    <row r="1000" ht="45" customHeight="1">
      <c r="A1000" s="40" t="inlineStr">
        <is>
          <t>K025</t>
        </is>
      </c>
      <c r="B1000" s="41" t="inlineStr">
        <is>
          <t>Kakaopage Business Segment of Kakao Corp.</t>
        </is>
      </c>
      <c r="C1000" s="40" t="inlineStr">
        <is>
          <t>인수 후</t>
        </is>
      </c>
      <c r="D1000" s="40" t="inlineStr">
        <is>
          <t>2018-12-31</t>
        </is>
      </c>
      <c r="E1000" s="41" t="inlineStr">
        <is>
          <t>통합</t>
        </is>
      </c>
      <c r="F1000" s="41" t="inlineStr">
        <is>
          <t>카카오 2018 사업보고서: 연혁 '2018.04 카카오의 카카오페이지 사업부문을 현물출자 계약 통해 양수', '2018.09 ㈜카카오의 카카오페이지 사업부문 현물출자 완료'; 별도 주석 '(주14) 당기 중 카카오페이지 사업을 현물출자하여 2,894,189주를 취득', 포도트리 주식 장부 59,130,445→111,602,211천원(증가 52,471,766); 무형자산 '(주1) ... 페이지 사업을 현물출자 ... 영업권은 각각 51,920백만 ... 감소'; 기타 비경상적 중요 계약: 카카오페이지 2018-09-18 학산문화사 구주 14,652,977,790원·대원씨아이 구주 15,048,165,432원 취득.</t>
        </is>
      </c>
      <c r="G1000" s="41" t="inlineStr">
        <is>
          <t>DART 사업보고서</t>
        </is>
      </c>
      <c r="H1000" s="40" t="inlineStr">
        <is>
          <t>2019-04-01</t>
        </is>
      </c>
      <c r="I1000" s="40" t="inlineStr">
        <is>
          <t>20190401005013</t>
        </is>
      </c>
      <c r="J1000" s="43" t="inlineStr">
        <is>
          <t>https://dart.fss.or.kr/dsaf001/main.do?rcpNo=20190401005013</t>
        </is>
      </c>
      <c r="K1000" s="41" t="inlineStr">
        <is>
          <t>notes,chk_note</t>
        </is>
      </c>
    </row>
    <row r="1001" ht="45" customHeight="1">
      <c r="A1001" s="40" t="inlineStr">
        <is>
          <t>K025</t>
        </is>
      </c>
      <c r="B1001" s="41" t="inlineStr">
        <is>
          <t>Kakaopage Business Segment of Kakao Corp.</t>
        </is>
      </c>
      <c r="C1001" s="40" t="inlineStr">
        <is>
          <t>인수 전</t>
        </is>
      </c>
      <c r="D1001" s="40" t="inlineStr">
        <is>
          <t>2017-12-31</t>
        </is>
      </c>
      <c r="E1001" s="41" t="inlineStr">
        <is>
          <t>실적</t>
        </is>
      </c>
      <c r="F1001" s="41" t="inlineStr">
        <is>
          <t>포도트리 2017 연결감사보고서(최초, 2018-04-06): 자산총계 166,617,030,506원(2016: 160,410,101,417), 자본총계 150,378,795,325원(2016: 151,744,267,361), 영업수익 131,801,068,796원(2016: 64,037,043,649), 영업이익 3,317,241,613원(2016: 502,164,541).</t>
        </is>
      </c>
      <c r="G1001" s="41" t="inlineStr">
        <is>
          <t>DART 감사보고서</t>
        </is>
      </c>
      <c r="H1001" s="40" t="inlineStr">
        <is>
          <t>2018-04-06</t>
        </is>
      </c>
      <c r="I1001" s="40" t="inlineStr">
        <is>
          <t>20180406002349</t>
        </is>
      </c>
      <c r="J1001" s="43" t="inlineStr">
        <is>
          <t>https://dart.fss.or.kr/dsaf001/main.do?rcpNo=20180406002349</t>
        </is>
      </c>
      <c r="K1001" s="41" t="inlineStr">
        <is>
          <t>acq_total_assets,deal_to_assets_pct,deal_to_equity_pct,target_rev_pre,target_op_pre,size_basis</t>
        </is>
      </c>
    </row>
    <row r="1002" ht="45" customHeight="1">
      <c r="A1002" s="40" t="inlineStr">
        <is>
          <t>K025</t>
        </is>
      </c>
      <c r="B1002" s="41" t="inlineStr">
        <is>
          <t>Kakaopage Business Segment of Kakao Corp.</t>
        </is>
      </c>
      <c r="C1002" s="40" t="inlineStr">
        <is>
          <t>인수 전</t>
        </is>
      </c>
      <c r="D1002" s="40" t="inlineStr">
        <is>
          <t>2017-12-31</t>
        </is>
      </c>
      <c r="E1002" s="41" t="inlineStr">
        <is>
          <t>실적</t>
        </is>
      </c>
      <c r="F1002" s="41" t="inlineStr">
        <is>
          <t>카카오페이지 2017 연결감사보고서(정정, 2019-04-10): 주석 31 재작성 — 영업수익 131,801,068,796→118,423,994,784원(영업수익·영업비용 순액 인식), 이연법인세자산 1,745,075,971원 감소; 주석 19 '전기 중 지배기업인 (주)카카오로부터 온라인웹툰사업을 출자받았으며 ... 자기지분상품 발행금액(34,000백만원)'; 주석 30 삼양씨앤씨 49.97% 인수(5,872백만원); 주석 1 지배회사 '2010년 7월 20일 ... 설립'.</t>
        </is>
      </c>
      <c r="G1002" s="41" t="inlineStr">
        <is>
          <t>DART 감사보고서</t>
        </is>
      </c>
      <c r="H1002" s="40" t="inlineStr">
        <is>
          <t>2019-04-10</t>
        </is>
      </c>
      <c r="I1002" s="40" t="inlineStr">
        <is>
          <t>20190410000806</t>
        </is>
      </c>
      <c r="J1002" s="43" t="inlineStr">
        <is>
          <t>https://dart.fss.or.kr/dsaf001/main.do?rcpNo=20190410000806</t>
        </is>
      </c>
      <c r="K1002" s="41" t="inlineStr">
        <is>
          <t>target_rev_pre,acq_total_assets,perf_basis,pre_events_summary</t>
        </is>
      </c>
    </row>
    <row r="1003" ht="45" customHeight="1">
      <c r="A1003" s="40" t="inlineStr">
        <is>
          <t>K025</t>
        </is>
      </c>
      <c r="B1003" s="41" t="inlineStr">
        <is>
          <t>Kakaopage Business Segment of Kakao Corp.</t>
        </is>
      </c>
      <c r="C1003" s="40" t="inlineStr">
        <is>
          <t>인수 전</t>
        </is>
      </c>
      <c r="D1003" s="40" t="inlineStr">
        <is>
          <t>2017-12-31</t>
        </is>
      </c>
      <c r="E1003" s="41" t="inlineStr">
        <is>
          <t>실적</t>
        </is>
      </c>
      <c r="F1003" s="41" t="inlineStr">
        <is>
          <t>카카오 2017 사업보고서: 요약연결재무정보 2017-12-31 자산총계 6,349,428,454,887원, 자본총계 4,507,819,805,367원; 매출 실적 2017 광고 플랫폼 595,729(30.2%)·콘텐츠 플랫폼 985,474(50.0%)·기타 391,123(19.8%)백만원.</t>
        </is>
      </c>
      <c r="G1003" s="41" t="inlineStr">
        <is>
          <t>DART 사업보고서</t>
        </is>
      </c>
      <c r="H1003" s="40" t="inlineStr">
        <is>
          <t>2018-03-30</t>
        </is>
      </c>
      <c r="I1003" s="40" t="inlineStr">
        <is>
          <t>20180330002462</t>
        </is>
      </c>
      <c r="J1003" s="43" t="inlineStr">
        <is>
          <t>https://dart.fss.or.kr/dsaf001/main.do?rcpNo=20180330002462</t>
        </is>
      </c>
      <c r="K1003" s="41" t="inlineStr">
        <is>
          <t>apex_total_assets,deal_to_assets_pct,deal_to_equity_pct,core_basis</t>
        </is>
      </c>
    </row>
    <row r="1004" ht="45" customHeight="1">
      <c r="A1004" s="40" t="inlineStr">
        <is>
          <t>K025</t>
        </is>
      </c>
      <c r="B1004" s="41" t="inlineStr">
        <is>
          <t>Kakaopage Business Segment of Kakao Corp.</t>
        </is>
      </c>
      <c r="C1004" s="40" t="inlineStr">
        <is>
          <t>인수 전</t>
        </is>
      </c>
      <c r="D1004" s="40" t="inlineStr">
        <is>
          <t>2015-12-16</t>
        </is>
      </c>
      <c r="E1004" s="41" t="inlineStr">
        <is>
          <t>소유주변경</t>
        </is>
      </c>
      <c r="F1004" s="41" t="inlineStr">
        <is>
          <t>카카오 보도자료 '카카오, 카카오페이지 공동 운영 회사 포도트리 자회사 편입'(2015-12-16): 포도트리는 카카오와 함께 '카카오페이지' 서비스를 공동 운영해 온 기업, '포도트리 지분 총 49.7%를 확보해 포도트리의 최대 주주', 2014년 카카오페이지 매출 180억 원; 포도트리는 2013년 4월부터 공동 운영.</t>
        </is>
      </c>
      <c r="G1004" s="41" t="inlineStr">
        <is>
          <t>회사 보도자료</t>
        </is>
      </c>
      <c r="H1004" s="40" t="inlineStr">
        <is>
          <t>2015-12-16</t>
        </is>
      </c>
      <c r="I1004" s="40" t="n"/>
      <c r="J1004" s="43" t="inlineStr">
        <is>
          <t>https://www.kakaocorp.com/page/detail/7879</t>
        </is>
      </c>
      <c r="K1004" s="41" t="inlineStr">
        <is>
          <t>pre_events_summary,pre_incorp_chk</t>
        </is>
      </c>
    </row>
    <row r="1005" ht="45" customHeight="1">
      <c r="A1005" s="40" t="inlineStr">
        <is>
          <t>K025</t>
        </is>
      </c>
      <c r="B1005" s="41" t="inlineStr">
        <is>
          <t>Kakaopage Business Segment of Kakao Corp.</t>
        </is>
      </c>
      <c r="C1005" s="40" t="inlineStr">
        <is>
          <t>인수 전</t>
        </is>
      </c>
      <c r="D1005" s="40" t="inlineStr">
        <is>
          <t>2015-12-31</t>
        </is>
      </c>
      <c r="E1005" s="41" t="inlineStr">
        <is>
          <t>지분취득</t>
        </is>
      </c>
      <c r="F1005" s="41" t="inlineStr">
        <is>
          <t>카카오 2015 사업보고서 연결주석 36 사업결합: '㈜포도트리 | 65.6 | 44,130,449 | 42,199,152'(취득한 지분율·이전대가·영업권, 천원).</t>
        </is>
      </c>
      <c r="G1005" s="41" t="inlineStr">
        <is>
          <t>DART 사업보고서</t>
        </is>
      </c>
      <c r="H1005" s="40" t="inlineStr">
        <is>
          <t>2016-03-30</t>
        </is>
      </c>
      <c r="I1005" s="40" t="inlineStr">
        <is>
          <t>20160330002170</t>
        </is>
      </c>
      <c r="J1005" s="43" t="inlineStr">
        <is>
          <t>https://dart.fss.or.kr/dsaf001/main.do?rcpNo=20160330002170</t>
        </is>
      </c>
      <c r="K1005" s="41" t="inlineStr">
        <is>
          <t>pre_events_summary,pre_incorp_chk</t>
        </is>
      </c>
    </row>
    <row r="1006" ht="45" customHeight="1">
      <c r="A1006" s="40" t="inlineStr">
        <is>
          <t>K025</t>
        </is>
      </c>
      <c r="B1006" s="41" t="inlineStr">
        <is>
          <t>Kakaopage Business Segment of Kakao Corp.</t>
        </is>
      </c>
      <c r="C1006" s="40" t="inlineStr">
        <is>
          <t>인수 전</t>
        </is>
      </c>
      <c r="D1006" s="40" t="inlineStr">
        <is>
          <t>2016-05-16</t>
        </is>
      </c>
      <c r="E1006" s="41" t="inlineStr">
        <is>
          <t>통합</t>
        </is>
      </c>
      <c r="F1006" s="41" t="inlineStr">
        <is>
          <t>카카오 보도자료 '다음웹툰, 포도트리의 사내독립기업으로 전환'(2016-05-16): '3분기 중, 다음웹툰 서비스 영역을 포도트리의 사내독립기업(CIC ...)으로 전환'.</t>
        </is>
      </c>
      <c r="G1006" s="41" t="inlineStr">
        <is>
          <t>회사 보도자료</t>
        </is>
      </c>
      <c r="H1006" s="40" t="inlineStr">
        <is>
          <t>2016-05-16</t>
        </is>
      </c>
      <c r="I1006" s="40" t="n"/>
      <c r="J1006" s="43" t="inlineStr">
        <is>
          <t>https://www.kakaocorp.com/page/detail/8046</t>
        </is>
      </c>
      <c r="K1006" s="41" t="inlineStr">
        <is>
          <t>pre_events_summary</t>
        </is>
      </c>
    </row>
    <row r="1007" ht="45" customHeight="1">
      <c r="A1007" s="40" t="inlineStr">
        <is>
          <t>K025</t>
        </is>
      </c>
      <c r="B1007" s="41" t="inlineStr">
        <is>
          <t>Kakaopage Business Segment of Kakao Corp.</t>
        </is>
      </c>
      <c r="C1007" s="40" t="inlineStr">
        <is>
          <t>인수 전</t>
        </is>
      </c>
      <c r="D1007" s="40" t="inlineStr">
        <is>
          <t>2017-11-22</t>
        </is>
      </c>
      <c r="E1007" s="41" t="inlineStr">
        <is>
          <t>어닝콜</t>
        </is>
      </c>
      <c r="F1007" s="41" t="inlineStr">
        <is>
          <t>더벨(2017-11-22) 재인용: 카카오 3분기 컨퍼런스콜 '카카오페이지의 하루 평균 거래액은 5억 원을 웃돌고 있다'.</t>
        </is>
      </c>
      <c r="G1007" s="41" t="inlineStr">
        <is>
          <t>언론 보도</t>
        </is>
      </c>
      <c r="H1007" s="40" t="inlineStr">
        <is>
          <t>2017-11-22</t>
        </is>
      </c>
      <c r="I1007" s="40" t="n"/>
      <c r="J1007" s="43" t="inlineStr">
        <is>
          <t>https://www.thebell.co.kr/front/newsview.asp?click=F&amp;key=201711220100040360002488</t>
        </is>
      </c>
      <c r="K1007" s="41" t="inlineStr">
        <is>
          <t>pre_events_summary</t>
        </is>
      </c>
    </row>
    <row r="1008" ht="45" customHeight="1">
      <c r="A1008" s="40" t="inlineStr">
        <is>
          <t>K025</t>
        </is>
      </c>
      <c r="B1008" s="41" t="inlineStr">
        <is>
          <t>Kakaopage Business Segment of Kakao Corp.</t>
        </is>
      </c>
      <c r="C1008" s="40" t="inlineStr">
        <is>
          <t>인수 전</t>
        </is>
      </c>
      <c r="D1008" s="40" t="inlineStr">
        <is>
          <t>2016-12-05</t>
        </is>
      </c>
      <c r="E1008" s="41" t="inlineStr">
        <is>
          <t>투자유치</t>
        </is>
      </c>
      <c r="F1008" s="41" t="inlineStr">
        <is>
          <t>카카오 보도자료(2016-12-05): 포도트리가 앵커에퀴티파트너스로부터 1,250억 원 투자 유치(GIC 컨소시엄 참여), '기업가치를 5,000억 원대로 평가'.</t>
        </is>
      </c>
      <c r="G1008" s="41" t="inlineStr">
        <is>
          <t>회사 보도자료</t>
        </is>
      </c>
      <c r="H1008" s="40" t="inlineStr">
        <is>
          <t>2016-12-05</t>
        </is>
      </c>
      <c r="I1008" s="40" t="n"/>
      <c r="J1008" s="43" t="inlineStr">
        <is>
          <t>https://www.kakaocorp.com/page/detail/8194</t>
        </is>
      </c>
      <c r="K1008" s="41" t="inlineStr">
        <is>
          <t>pre_events_summary</t>
        </is>
      </c>
    </row>
    <row r="1009" ht="45" customHeight="1">
      <c r="A1009" s="40" t="inlineStr">
        <is>
          <t>K025</t>
        </is>
      </c>
      <c r="B1009" s="41" t="inlineStr">
        <is>
          <t>Kakaopage Business Segment of Kakao Corp.</t>
        </is>
      </c>
      <c r="C1009" s="40" t="inlineStr">
        <is>
          <t>인수 후</t>
        </is>
      </c>
      <c r="D1009" s="40" t="inlineStr">
        <is>
          <t>2018-06-04</t>
        </is>
      </c>
      <c r="E1009" s="41" t="inlineStr">
        <is>
          <t>기타</t>
        </is>
      </c>
      <c r="F1009" s="41" t="inlineStr">
        <is>
          <t>더벨 'IPO 나선 포도트리, 카카오 콘텐츠 재편 중심축'(양정우, 2018-06-04): '지난 4월 운영만 담당해온 카카오페이지 사업부(1000억원 규모)를 흡수'; 카카오가 설정한 포도트리 기업가치 '6100억원 안팎', 신주 단가 34,552원 기준.</t>
        </is>
      </c>
      <c r="G1009" s="41" t="inlineStr">
        <is>
          <t>언론 보도</t>
        </is>
      </c>
      <c r="H1009" s="40" t="inlineStr">
        <is>
          <t>2018-06-04</t>
        </is>
      </c>
      <c r="I1009" s="40" t="n"/>
      <c r="J1009" s="43" t="inlineStr">
        <is>
          <t>https://www.thebell.co.kr/free/content/ArticleView.asp?key=201806040100004620000286</t>
        </is>
      </c>
      <c r="K1009" s="41" t="inlineStr">
        <is>
          <t>notes,acq_mktcap,earnings_call_note</t>
        </is>
      </c>
    </row>
    <row r="1010" ht="45" customHeight="1">
      <c r="A1010" s="40" t="inlineStr">
        <is>
          <t>K025</t>
        </is>
      </c>
      <c r="B1010" s="41" t="inlineStr">
        <is>
          <t>Kakaopage Business Segment of Kakao Corp.</t>
        </is>
      </c>
      <c r="C1010" s="40" t="inlineStr">
        <is>
          <t>인수 후</t>
        </is>
      </c>
      <c r="D1010" s="40" t="inlineStr">
        <is>
          <t>2018-08-01</t>
        </is>
      </c>
      <c r="E1010" s="41" t="inlineStr">
        <is>
          <t>사명변경</t>
        </is>
      </c>
      <c r="F1010" s="41" t="inlineStr">
        <is>
          <t>카카오 보도자료(2018-08-01): '포도트리가 (주)카카오페이지로 사명을 변경한다고 1일 밝혔다'; 이진수 대표 '웹소설, 웹툰, 영상으로 이어지는 새로운 비즈니스 모델'.</t>
        </is>
      </c>
      <c r="G1010" s="41" t="inlineStr">
        <is>
          <t>회사 보도자료</t>
        </is>
      </c>
      <c r="H1010" s="40" t="inlineStr">
        <is>
          <t>2018-08-01</t>
        </is>
      </c>
      <c r="I1010" s="40" t="n"/>
      <c r="J1010" s="43" t="inlineStr">
        <is>
          <t>https://www.kakaocorp.com/page/detail/8526</t>
        </is>
      </c>
      <c r="K1010" s="41" t="inlineStr">
        <is>
          <t>post_events_summary,acquirer_entity,earnings_call_note</t>
        </is>
      </c>
    </row>
    <row r="1011" ht="45" customHeight="1">
      <c r="A1011" s="40" t="inlineStr">
        <is>
          <t>K025</t>
        </is>
      </c>
      <c r="B1011" s="41" t="inlineStr">
        <is>
          <t>Kakaopage Business Segment of Kakao Corp.</t>
        </is>
      </c>
      <c r="C1011" s="40" t="inlineStr">
        <is>
          <t>인수 후</t>
        </is>
      </c>
      <c r="D1011" s="40" t="inlineStr">
        <is>
          <t>2018-05-10</t>
        </is>
      </c>
      <c r="E1011" s="41" t="inlineStr">
        <is>
          <t>어닝콜</t>
        </is>
      </c>
      <c r="F1011" s="41" t="inlineStr">
        <is>
          <t>카카오 2018년 1분기 실적 발표 보도자료: 기타 콘텐츠 매출이 '카카오재팬의 픽코마와 카카오페이지의 유료 가입자 증가'로 전년 동기 대비 62% 증가한 538억원.</t>
        </is>
      </c>
      <c r="G1011" s="41" t="inlineStr">
        <is>
          <t>IR 자료</t>
        </is>
      </c>
      <c r="H1011" s="40" t="inlineStr">
        <is>
          <t>2018-05-10</t>
        </is>
      </c>
      <c r="I1011" s="40" t="n"/>
      <c r="J1011" s="43" t="inlineStr">
        <is>
          <t>https://www.kakaocorp.com/page/detail/8506</t>
        </is>
      </c>
      <c r="K1011" s="41" t="inlineStr">
        <is>
          <t>earnings_call_note</t>
        </is>
      </c>
    </row>
    <row r="1012" ht="45" customHeight="1">
      <c r="A1012" s="40" t="inlineStr">
        <is>
          <t>K025</t>
        </is>
      </c>
      <c r="B1012" s="41" t="inlineStr">
        <is>
          <t>Kakaopage Business Segment of Kakao Corp.</t>
        </is>
      </c>
      <c r="C1012" s="40" t="inlineStr">
        <is>
          <t>인수 후</t>
        </is>
      </c>
      <c r="D1012" s="40" t="inlineStr">
        <is>
          <t>2019-12-31</t>
        </is>
      </c>
      <c r="E1012" s="41" t="inlineStr">
        <is>
          <t>실적</t>
        </is>
      </c>
      <c r="F1012" s="41" t="inlineStr">
        <is>
          <t>카카오페이지 2019 연결감사보고서: 영업수익 257,062,165,134원, 영업이익 30,564,869,666원; 영업권 CGU '카카오페이지사업부 | 51,920,334 | - | - | - | 51,920,334'(당기초·취득·손상·재측정·당기말).</t>
        </is>
      </c>
      <c r="G1012" s="41" t="inlineStr">
        <is>
          <t>DART 감사보고서</t>
        </is>
      </c>
      <c r="H1012" s="40" t="inlineStr">
        <is>
          <t>2020-03-31</t>
        </is>
      </c>
      <c r="I1012" s="40" t="inlineStr">
        <is>
          <t>20200331000581</t>
        </is>
      </c>
      <c r="J1012" s="43" t="inlineStr">
        <is>
          <t>https://dart.fss.or.kr/dsaf001/main.do?rcpNo=20200331000581</t>
        </is>
      </c>
      <c r="K1012" s="41" t="inlineStr">
        <is>
          <t>target_rev_post,target_op_post,impairment</t>
        </is>
      </c>
    </row>
    <row r="1013" ht="45" customHeight="1">
      <c r="A1013" s="40" t="inlineStr">
        <is>
          <t>K025</t>
        </is>
      </c>
      <c r="B1013" s="41" t="inlineStr">
        <is>
          <t>Kakaopage Business Segment of Kakao Corp.</t>
        </is>
      </c>
      <c r="C1013" s="40" t="inlineStr">
        <is>
          <t>인수 후</t>
        </is>
      </c>
      <c r="D1013" s="40" t="inlineStr">
        <is>
          <t>2020-12-31</t>
        </is>
      </c>
      <c r="E1013" s="41" t="inlineStr">
        <is>
          <t>실적</t>
        </is>
      </c>
      <c r="F1013" s="41" t="inlineStr">
        <is>
          <t>카카오페이지 2020 연결감사보고서: 영업수익 359,064,417,522원, 영업이익 40,739,837,200원; '카카오페이지사업부' 영업권 51,920,334천원 손상 없음; 보고기간 후 사건: 2021-03-01 카카오엠 흡수합병, 상호 카카오엔터테인먼트.</t>
        </is>
      </c>
      <c r="G1013" s="41" t="inlineStr">
        <is>
          <t>DART 감사보고서</t>
        </is>
      </c>
      <c r="H1013" s="40" t="inlineStr">
        <is>
          <t>2021-04-01</t>
        </is>
      </c>
      <c r="I1013" s="40" t="inlineStr">
        <is>
          <t>20210401000639</t>
        </is>
      </c>
      <c r="J1013" s="43" t="inlineStr">
        <is>
          <t>https://dart.fss.or.kr/dsaf001/main.do?rcpNo=20210401000639</t>
        </is>
      </c>
      <c r="K1013" s="41" t="inlineStr">
        <is>
          <t>target_rev_post,target_op_post,impairment</t>
        </is>
      </c>
    </row>
    <row r="1014" ht="45" customHeight="1">
      <c r="A1014" s="40" t="inlineStr">
        <is>
          <t>K025</t>
        </is>
      </c>
      <c r="B1014" s="41" t="inlineStr">
        <is>
          <t>Kakaopage Business Segment of Kakao Corp.</t>
        </is>
      </c>
      <c r="C1014" s="40" t="inlineStr">
        <is>
          <t>인수 후</t>
        </is>
      </c>
      <c r="D1014" s="40" t="inlineStr">
        <is>
          <t>2021-12-31</t>
        </is>
      </c>
      <c r="E1014" s="41" t="inlineStr">
        <is>
          <t>합병</t>
        </is>
      </c>
      <c r="F1014" s="41" t="inlineStr">
        <is>
          <t>카카오엔터테인먼트 2021 연결감사보고서: 영업권 CGU '스토리 | 51,920,334 | - | - | - | 51,920,334', 당기 증가 Tapas Media Inc 472,675,537·Radish Media Inc 419,218,461천원; 영업수익 Story 484,796,064·Music 481,671,904·Media 280,411,457천원.</t>
        </is>
      </c>
      <c r="G1014" s="41" t="inlineStr">
        <is>
          <t>DART 감사보고서</t>
        </is>
      </c>
      <c r="H1014" s="40" t="inlineStr">
        <is>
          <t>2022-03-31</t>
        </is>
      </c>
      <c r="I1014" s="40" t="inlineStr">
        <is>
          <t>20220331003217</t>
        </is>
      </c>
      <c r="J1014" s="43" t="inlineStr">
        <is>
          <t>https://dart.fss.or.kr/dsaf001/main.do?rcpNo=20220331003217</t>
        </is>
      </c>
      <c r="K1014" s="41" t="inlineStr">
        <is>
          <t>post_events_summary,impairment,perf_basis</t>
        </is>
      </c>
    </row>
    <row r="1015" ht="45" customHeight="1">
      <c r="A1015" s="40" t="inlineStr">
        <is>
          <t>K025</t>
        </is>
      </c>
      <c r="B1015" s="41" t="inlineStr">
        <is>
          <t>Kakaopage Business Segment of Kakao Corp.</t>
        </is>
      </c>
      <c r="C1015" s="40" t="inlineStr">
        <is>
          <t>인수 후</t>
        </is>
      </c>
      <c r="D1015" s="40" t="inlineStr">
        <is>
          <t>2023-12-31</t>
        </is>
      </c>
      <c r="E1015" s="41" t="inlineStr">
        <is>
          <t>손상차손</t>
        </is>
      </c>
      <c r="F1015" s="41" t="inlineStr">
        <is>
          <t>카카오엔터테인먼트 2023 연결감사보고서 영업권 CGU: '스토리 | 51,920,334 | - | (43,335,047) | - | 8,585,287'(당기초·감소·손상·기타조정·당기말); Story 매출 530,724,078천원(2022 558,891,441).</t>
        </is>
      </c>
      <c r="G1015" s="41" t="inlineStr">
        <is>
          <t>DART 감사보고서</t>
        </is>
      </c>
      <c r="H1015" s="40" t="inlineStr">
        <is>
          <t>2024-03-29</t>
        </is>
      </c>
      <c r="I1015" s="40" t="inlineStr">
        <is>
          <t>20240329003124</t>
        </is>
      </c>
      <c r="J1015" s="43" t="inlineStr">
        <is>
          <t>https://dart.fss.or.kr/dsaf001/main.do?rcpNo=20240329003124</t>
        </is>
      </c>
      <c r="K1015" s="41" t="inlineStr">
        <is>
          <t>impairment,post_events_summary</t>
        </is>
      </c>
    </row>
    <row r="1016" ht="45" customHeight="1">
      <c r="A1016" s="40" t="inlineStr">
        <is>
          <t>K025</t>
        </is>
      </c>
      <c r="B1016" s="41" t="inlineStr">
        <is>
          <t>Kakaopage Business Segment of Kakao Corp.</t>
        </is>
      </c>
      <c r="C1016" s="40" t="inlineStr">
        <is>
          <t>인수 후</t>
        </is>
      </c>
      <c r="D1016" s="40" t="inlineStr">
        <is>
          <t>2025-12-31</t>
        </is>
      </c>
      <c r="E1016" s="41" t="inlineStr">
        <is>
          <t>실적</t>
        </is>
      </c>
      <c r="F1016" s="41" t="inlineStr">
        <is>
          <t>카카오엔터테인먼트 2025 연결감사보고서: 영업수익 1,738,384,672,902원, 영업이익 61,952,211,276원; Story 440,176,550천원(2024 497,138,335); 영업권 '스토리 | 8,585,287 | - | - | 8,585,287'(2024 감사보고서 20250328002113도 손상 없음).</t>
        </is>
      </c>
      <c r="G1016" s="41" t="inlineStr">
        <is>
          <t>DART 감사보고서</t>
        </is>
      </c>
      <c r="H1016" s="40" t="inlineStr">
        <is>
          <t>2026-03-27</t>
        </is>
      </c>
      <c r="I1016" s="40" t="inlineStr">
        <is>
          <t>20260327001465</t>
        </is>
      </c>
      <c r="J1016" s="43" t="inlineStr">
        <is>
          <t>https://dart.fss.or.kr/dsaf001/main.do?rcpNo=20260327001465</t>
        </is>
      </c>
      <c r="K1016" s="41" t="inlineStr">
        <is>
          <t>impairment,target_rev_post,target_op_post,post_events_summary</t>
        </is>
      </c>
    </row>
    <row r="1017" ht="45" customHeight="1">
      <c r="A1017" s="40" t="inlineStr">
        <is>
          <t>K025</t>
        </is>
      </c>
      <c r="B1017" s="41" t="inlineStr">
        <is>
          <t>Kakaopage Business Segment of Kakao Corp.</t>
        </is>
      </c>
      <c r="C1017" s="40" t="inlineStr">
        <is>
          <t>인수 후</t>
        </is>
      </c>
      <c r="D1017" s="40" t="inlineStr">
        <is>
          <t>2023-12-31</t>
        </is>
      </c>
      <c r="E1017" s="41" t="inlineStr">
        <is>
          <t>손상차손</t>
        </is>
      </c>
      <c r="F1017" s="41" t="inlineStr">
        <is>
          <t>카카오 2023 사업보고서(정정) 연결주석 19 영업권 CGU 배분: 인터넷포털서비스및기타서비스·음악서비스·기타모바일서비스·게임사업·전자상거래서비스·금융업·엔터테인먼트 서비스로만 공시(스토리 CGU 별도 표시 없음); 엔터테인먼트 서비스 손상 (454,645,438)천원.</t>
        </is>
      </c>
      <c r="G1017" s="41" t="inlineStr">
        <is>
          <t>DART 사업보고서</t>
        </is>
      </c>
      <c r="H1017" s="40" t="inlineStr">
        <is>
          <t>2024-04-18</t>
        </is>
      </c>
      <c r="I1017" s="40" t="inlineStr">
        <is>
          <t>20240418000375</t>
        </is>
      </c>
      <c r="J1017" s="43" t="inlineStr">
        <is>
          <t>https://dart.fss.or.kr/dsaf001/main.do?rcpNo=20240418000375</t>
        </is>
      </c>
      <c r="K1017" s="41" t="inlineStr">
        <is>
          <t>impairment</t>
        </is>
      </c>
    </row>
    <row r="1018" ht="45" customHeight="1">
      <c r="A1018" s="40" t="inlineStr">
        <is>
          <t>K025</t>
        </is>
      </c>
      <c r="B1018" s="41" t="inlineStr">
        <is>
          <t>Kakaopage Business Segment of Kakao Corp.</t>
        </is>
      </c>
      <c r="C1018" s="40" t="inlineStr">
        <is>
          <t>발표</t>
        </is>
      </c>
      <c r="D1018" s="40" t="inlineStr">
        <is>
          <t>2018-03-31</t>
        </is>
      </c>
      <c r="E1018" s="41" t="inlineStr">
        <is>
          <t>기타</t>
        </is>
      </c>
      <c r="F1018" s="41" t="inlineStr">
        <is>
          <t>카카오 2018 1분기보고서 '주식의 총수 등': Ⅳ. 발행주식의 총수 76,273,522주.</t>
        </is>
      </c>
      <c r="G1018" s="41" t="inlineStr">
        <is>
          <t>DART 사업보고서</t>
        </is>
      </c>
      <c r="H1018" s="40" t="inlineStr">
        <is>
          <t>2018-05-15</t>
        </is>
      </c>
      <c r="I1018" s="40" t="inlineStr">
        <is>
          <t>20180515002511</t>
        </is>
      </c>
      <c r="J1018" s="43" t="inlineStr">
        <is>
          <t>https://dart.fss.or.kr/dsaf001/main.do?rcpNo=20180515002511</t>
        </is>
      </c>
      <c r="K1018" s="41" t="inlineStr">
        <is>
          <t>acq_mktcap,size_basis</t>
        </is>
      </c>
    </row>
    <row r="1019" ht="45" customHeight="1">
      <c r="A1019" s="40" t="inlineStr">
        <is>
          <t>K025</t>
        </is>
      </c>
      <c r="B1019" s="41" t="inlineStr">
        <is>
          <t>Kakaopage Business Segment of Kakao Corp.</t>
        </is>
      </c>
      <c r="C1019" s="40" t="inlineStr">
        <is>
          <t>발표</t>
        </is>
      </c>
      <c r="D1019" s="40" t="inlineStr">
        <is>
          <t>2018-04-17</t>
        </is>
      </c>
      <c r="E1019" s="41" t="inlineStr">
        <is>
          <t>기타</t>
        </is>
      </c>
      <c r="F1019" s="41" t="inlineStr">
        <is>
          <t>Yahoo Finance 차트 API: 035720.KS 2018-04-17 조정종가 23,600원(당시 실제 118,000원), 2018-04-18 23,900원; KRW=X 2018-04-17 1,066.09, 2018-04-18 1,064.07.</t>
        </is>
      </c>
      <c r="G1019" s="41" t="inlineStr">
        <is>
          <t>기타</t>
        </is>
      </c>
      <c r="H1019" s="40" t="inlineStr">
        <is>
          <t>2026-10-26</t>
        </is>
      </c>
      <c r="I1019" s="40" t="n"/>
      <c r="J1019" s="43" t="inlineStr">
        <is>
          <t>https://query1.finance.yahoo.com/v8/finance/chart/035720.KS?period1=1523545200&amp;period2=1524150000&amp;interval=1d</t>
        </is>
      </c>
      <c r="K1019" s="41" t="inlineStr">
        <is>
          <t>acq_mktcap,value_chk_usdmm</t>
        </is>
      </c>
    </row>
    <row r="1020" ht="45" customHeight="1">
      <c r="A1020" s="40" t="inlineStr">
        <is>
          <t>K026</t>
        </is>
      </c>
      <c r="B1020" s="41" t="inlineStr">
        <is>
          <t>Play M Entertainment Corp.</t>
        </is>
      </c>
      <c r="C1020" s="40" t="inlineStr">
        <is>
          <t>인수 전</t>
        </is>
      </c>
      <c r="D1020" s="40" t="inlineStr">
        <is>
          <t>2017-12-31</t>
        </is>
      </c>
      <c r="E1020" s="41" t="inlineStr">
        <is>
          <t>기타</t>
        </is>
      </c>
      <c r="F1020" s="41" t="inlineStr">
        <is>
          <t>카카오 2017 사업보고서 연결주석 종속기업 표: '플랜에이엔터테인먼트 ... 7,000 | 70.0'. 연결 자산총계 6,349,428,454,887원</t>
        </is>
      </c>
      <c r="G1020" s="41" t="inlineStr">
        <is>
          <t>DART 사업보고서</t>
        </is>
      </c>
      <c r="H1020" s="40" t="inlineStr">
        <is>
          <t>2018-03-30</t>
        </is>
      </c>
      <c r="I1020" s="40" t="inlineStr">
        <is>
          <t>20180330002462</t>
        </is>
      </c>
      <c r="J1020" s="43" t="inlineStr">
        <is>
          <t>https://dart.fss.or.kr/dsaf001/main.do?rcpNo=20180330002462</t>
        </is>
      </c>
      <c r="K1020" s="41" t="inlineStr">
        <is>
          <t>pre_incorp_chk,apex_total_assets</t>
        </is>
      </c>
    </row>
    <row r="1021" ht="45" customHeight="1">
      <c r="A1021" s="40" t="inlineStr">
        <is>
          <t>K026</t>
        </is>
      </c>
      <c r="B1021" s="41" t="inlineStr">
        <is>
          <t>Play M Entertainment Corp.</t>
        </is>
      </c>
      <c r="C1021" s="40" t="inlineStr">
        <is>
          <t>인수 전</t>
        </is>
      </c>
      <c r="D1021" s="40" t="inlineStr">
        <is>
          <t>2017-12-31</t>
        </is>
      </c>
      <c r="E1021" s="41" t="inlineStr">
        <is>
          <t>손상차손</t>
        </is>
      </c>
      <c r="F1021" s="41" t="inlineStr">
        <is>
          <t>카카오엠 2017 사업보고서: 플랜에이 요약재무 2017 매출 9,294,546천원·순이익 703,149천원, 2016 매출 7,892,275천원·순이익 676,398천원. 영업권 장부금액 4,207,556→277,601천원, '영업권의 장부금액은 회수가능액을 3,929,955천원 초과하여 해당 금액을 ... 손상 반영'. 연결 자산총계 543,107,138천원, 자본총계 352,581,808천원. 매출 580,333백만원 중 MelOn 콘텐츠매출 80.93%</t>
        </is>
      </c>
      <c r="G1021" s="41" t="inlineStr">
        <is>
          <t>DART 사업보고서</t>
        </is>
      </c>
      <c r="H1021" s="40" t="inlineStr">
        <is>
          <t>2018-03-30</t>
        </is>
      </c>
      <c r="I1021" s="40" t="inlineStr">
        <is>
          <t>20180330003970</t>
        </is>
      </c>
      <c r="J1021" s="43" t="inlineStr">
        <is>
          <t>https://dart.fss.or.kr/dsaf001/main.do?rcpNo=20180330003970</t>
        </is>
      </c>
      <c r="K1021" s="41" t="inlineStr">
        <is>
          <t>target_rev_pre,target_op_pre,impairment,acq_total_assets,deal_to_assets_pct,deal_to_equity_pct,acquirer_core</t>
        </is>
      </c>
    </row>
    <row r="1022" ht="45" customHeight="1">
      <c r="A1022" s="40" t="inlineStr">
        <is>
          <t>K026</t>
        </is>
      </c>
      <c r="B1022" s="41" t="inlineStr">
        <is>
          <t>Play M Entertainment Corp.</t>
        </is>
      </c>
      <c r="C1022" s="40" t="inlineStr">
        <is>
          <t>인수 전</t>
        </is>
      </c>
      <c r="D1022" s="40" t="inlineStr">
        <is>
          <t>2018-01-31</t>
        </is>
      </c>
      <c r="E1022" s="41" t="inlineStr">
        <is>
          <t>경영진변경</t>
        </is>
      </c>
      <c r="F1022" s="41" t="inlineStr">
        <is>
          <t>플랜에이 최대주주등의주식보유변동: 최진호(임원) 3,000주 30%가 '최진호 사내이사 사임에 따른 최대주주 보유주식비율 변동'으로 동일인측에서 빠짐. 카카오엠 7,000주 70%</t>
        </is>
      </c>
      <c r="G1022" s="41" t="inlineStr">
        <is>
          <t>DART 기타공시</t>
        </is>
      </c>
      <c r="H1022" s="40" t="inlineStr">
        <is>
          <t>2018-05-08</t>
        </is>
      </c>
      <c r="I1022" s="40" t="inlineStr">
        <is>
          <t>20180508002957</t>
        </is>
      </c>
      <c r="J1022" s="43" t="inlineStr">
        <is>
          <t>https://dart.fss.or.kr/dsaf001/main.do?rcpNo=20180508002957</t>
        </is>
      </c>
      <c r="K1022" s="41" t="inlineStr">
        <is>
          <t>chk_note,pre_events_summary</t>
        </is>
      </c>
    </row>
    <row r="1023" ht="45" customHeight="1">
      <c r="A1023" s="40" t="inlineStr">
        <is>
          <t>K026</t>
        </is>
      </c>
      <c r="B1023" s="41" t="inlineStr">
        <is>
          <t>Play M Entertainment Corp.</t>
        </is>
      </c>
      <c r="C1023" s="40" t="inlineStr">
        <is>
          <t>발표</t>
        </is>
      </c>
      <c r="D1023" s="40" t="inlineStr">
        <is>
          <t>2018-05-02</t>
        </is>
      </c>
      <c r="E1023" s="41" t="inlineStr">
        <is>
          <t>완료</t>
        </is>
      </c>
      <c r="F1023" s="41" t="inlineStr">
        <is>
          <t>플랜에이 최대주주등의주식보유변동: (주)카카오엠 변동일 2018.05.02, 7,000주 70.00% + 3,000주 → 10,000주 100.00%, 금액 3,513,000,000원, 단가 1,171,000원. '상기 변동일은 주식대금 납입기일을 기재함'</t>
        </is>
      </c>
      <c r="G1023" s="41" t="inlineStr">
        <is>
          <t>DART 기타공시</t>
        </is>
      </c>
      <c r="H1023" s="40" t="inlineStr">
        <is>
          <t>2018-05-08</t>
        </is>
      </c>
      <c r="I1023" s="40" t="inlineStr">
        <is>
          <t>20180508002147</t>
        </is>
      </c>
      <c r="J1023" s="43" t="inlineStr">
        <is>
          <t>https://dart.fss.or.kr/dsaf001/main.do?rcpNo=20180508002147</t>
        </is>
      </c>
      <c r="K1023" s="41" t="inlineStr">
        <is>
          <t>value_chk_local,status_chk,announce_date_chk,first_filing_date</t>
        </is>
      </c>
    </row>
    <row r="1024" ht="45" customHeight="1">
      <c r="A1024" s="40" t="inlineStr">
        <is>
          <t>K026</t>
        </is>
      </c>
      <c r="B1024" s="41" t="inlineStr">
        <is>
          <t>Play M Entertainment Corp.</t>
        </is>
      </c>
      <c r="C1024" s="40" t="inlineStr">
        <is>
          <t>인수 전</t>
        </is>
      </c>
      <c r="D1024" s="40" t="inlineStr">
        <is>
          <t>2018-03-31</t>
        </is>
      </c>
      <c r="E1024" s="41" t="inlineStr">
        <is>
          <t>기타</t>
        </is>
      </c>
      <c r="F1024" s="41" t="inlineStr">
        <is>
          <t>카카오엠 2018.1Q 분기보고서: 발행주식 25,291,705주; 5개 독립 Label(페이브·크래커·스타쉽·플랜에이·문화인) 운영</t>
        </is>
      </c>
      <c r="G1024" s="41" t="inlineStr">
        <is>
          <t>DART 사업보고서</t>
        </is>
      </c>
      <c r="H1024" s="40" t="inlineStr">
        <is>
          <t>2018-05-15</t>
        </is>
      </c>
      <c r="I1024" s="40" t="inlineStr">
        <is>
          <t>20180515001466</t>
        </is>
      </c>
      <c r="J1024" s="43" t="inlineStr">
        <is>
          <t>https://dart.fss.or.kr/dsaf001/main.do?rcpNo=20180515001466</t>
        </is>
      </c>
      <c r="K1024" s="41" t="inlineStr">
        <is>
          <t>core_basis,acq_mktcap</t>
        </is>
      </c>
    </row>
    <row r="1025" ht="45" customHeight="1">
      <c r="A1025" s="40" t="inlineStr">
        <is>
          <t>K026</t>
        </is>
      </c>
      <c r="B1025" s="41" t="inlineStr">
        <is>
          <t>Play M Entertainment Corp.</t>
        </is>
      </c>
      <c r="C1025" s="40" t="inlineStr">
        <is>
          <t>인수 후</t>
        </is>
      </c>
      <c r="D1025" s="40" t="inlineStr">
        <is>
          <t>2018-05-17</t>
        </is>
      </c>
      <c r="E1025" s="41" t="inlineStr">
        <is>
          <t>합병</t>
        </is>
      </c>
      <c r="F1025" s="41" t="inlineStr">
        <is>
          <t>카카오–카카오엠 회사합병결정: 카카오엠 1개월 가중평균주가(2018-04-17~05-16) 90,344원, 1주일 92,508원, 최근일(05-16) 종가 95,900원</t>
        </is>
      </c>
      <c r="G1025" s="41" t="inlineStr">
        <is>
          <t>DART 주요사항보고서</t>
        </is>
      </c>
      <c r="H1025" s="40" t="inlineStr">
        <is>
          <t>2018-05-17</t>
        </is>
      </c>
      <c r="I1025" s="40" t="inlineStr">
        <is>
          <t>20180517000211</t>
        </is>
      </c>
      <c r="J1025" s="43" t="inlineStr">
        <is>
          <t>https://dart.fss.or.kr/dsaf001/main.do?rcpNo=20180517000211</t>
        </is>
      </c>
      <c r="K1025" s="41" t="inlineStr">
        <is>
          <t>acq_mktcap,post_events_summary</t>
        </is>
      </c>
    </row>
    <row r="1026" ht="45" customHeight="1">
      <c r="A1026" s="40" t="inlineStr">
        <is>
          <t>K026</t>
        </is>
      </c>
      <c r="B1026" s="41" t="inlineStr">
        <is>
          <t>Play M Entertainment Corp.</t>
        </is>
      </c>
      <c r="C1026" s="40" t="inlineStr">
        <is>
          <t>인수 후</t>
        </is>
      </c>
      <c r="D1026" s="40" t="inlineStr">
        <is>
          <t>2018-12-31</t>
        </is>
      </c>
      <c r="E1026" s="41" t="inlineStr">
        <is>
          <t>통합</t>
        </is>
      </c>
      <c r="F1026" s="41" t="inlineStr">
        <is>
          <t>카카오 2018 사업보고서: 플랜에이 10,000주 100.0%(신설 카카오엠 보유); '기존 ㈜카카오엠(구, ㈜로엔엔터테인먼트)은 당기 중 지배회사와 합병으로 인하여 소멸', 카카오엠(구 이엔컴퍼니)은 당기 신규설립; 플랜에이 요약재무(연결편입 이후 기간) 매출 1,534,796천원</t>
        </is>
      </c>
      <c r="G1026" s="41" t="inlineStr">
        <is>
          <t>DART 사업보고서</t>
        </is>
      </c>
      <c r="H1026" s="40" t="inlineStr">
        <is>
          <t>2019-04-01</t>
        </is>
      </c>
      <c r="I1026" s="40" t="inlineStr">
        <is>
          <t>20190401005013</t>
        </is>
      </c>
      <c r="J1026" s="43" t="inlineStr">
        <is>
          <t>https://dart.fss.or.kr/dsaf001/main.do?rcpNo=20190401005013</t>
        </is>
      </c>
      <c r="K1026" s="41" t="inlineStr">
        <is>
          <t>post_events_summary,target_rev_post</t>
        </is>
      </c>
    </row>
    <row r="1027" ht="45" customHeight="1">
      <c r="A1027" s="40" t="inlineStr">
        <is>
          <t>K026</t>
        </is>
      </c>
      <c r="B1027" s="41" t="inlineStr">
        <is>
          <t>Play M Entertainment Corp.</t>
        </is>
      </c>
      <c r="C1027" s="40" t="inlineStr">
        <is>
          <t>인수 후</t>
        </is>
      </c>
      <c r="D1027" s="40" t="inlineStr">
        <is>
          <t>2019-02-08</t>
        </is>
      </c>
      <c r="E1027" s="41" t="inlineStr">
        <is>
          <t>합병</t>
        </is>
      </c>
      <c r="F1027" s="41" t="inlineStr">
        <is>
          <t>플랜에이엔터테인먼트 회사합병결정: 페이브엔터테인먼트를 흡수합병(합병비율 1:0)</t>
        </is>
      </c>
      <c r="G1027" s="41" t="inlineStr">
        <is>
          <t>DART 기타공시</t>
        </is>
      </c>
      <c r="H1027" s="40" t="inlineStr">
        <is>
          <t>2019-02-13</t>
        </is>
      </c>
      <c r="I1027" s="40" t="inlineStr">
        <is>
          <t>20190213000176</t>
        </is>
      </c>
      <c r="J1027" s="43" t="inlineStr">
        <is>
          <t>https://dart.fss.or.kr/dsaf001/main.do?rcpNo=20190213000176</t>
        </is>
      </c>
      <c r="K1027" s="41" t="inlineStr">
        <is>
          <t>post_events_summary</t>
        </is>
      </c>
    </row>
    <row r="1028" ht="45" customHeight="1">
      <c r="A1028" s="40" t="inlineStr">
        <is>
          <t>K026</t>
        </is>
      </c>
      <c r="B1028" s="41" t="inlineStr">
        <is>
          <t>Play M Entertainment Corp.</t>
        </is>
      </c>
      <c r="C1028" s="40" t="inlineStr">
        <is>
          <t>인수 후</t>
        </is>
      </c>
      <c r="D1028" s="40" t="inlineStr">
        <is>
          <t>2019-12-31</t>
        </is>
      </c>
      <c r="E1028" s="41" t="inlineStr">
        <is>
          <t>사명변경</t>
        </is>
      </c>
      <c r="F1028" s="41" t="inlineStr">
        <is>
          <t>카카오엠 2019 연결감사보고서: '플랜에이엔터테인먼트는 당기 중 상호를 (주)플레이엠엔터테인먼트로 ... 변경하였습니다'. 영업권 표에 플랜에이 별도 항목 없음</t>
        </is>
      </c>
      <c r="G1028" s="41" t="inlineStr">
        <is>
          <t>DART 감사보고서</t>
        </is>
      </c>
      <c r="H1028" s="40" t="inlineStr">
        <is>
          <t>2020-03-20</t>
        </is>
      </c>
      <c r="I1028" s="40" t="inlineStr">
        <is>
          <t>20200320001206</t>
        </is>
      </c>
      <c r="J1028" s="43" t="inlineStr">
        <is>
          <t>https://dart.fss.or.kr/dsaf001/main.do?rcpNo=20200320001206</t>
        </is>
      </c>
      <c r="K1028" s="41" t="inlineStr">
        <is>
          <t>post_events_summary,impairment</t>
        </is>
      </c>
    </row>
    <row r="1029" ht="45" customHeight="1">
      <c r="A1029" s="40" t="inlineStr">
        <is>
          <t>K026</t>
        </is>
      </c>
      <c r="B1029" s="41" t="inlineStr">
        <is>
          <t>Play M Entertainment Corp.</t>
        </is>
      </c>
      <c r="C1029" s="40" t="inlineStr">
        <is>
          <t>인수 전</t>
        </is>
      </c>
      <c r="D1029" s="40" t="inlineStr">
        <is>
          <t>2011-01</t>
        </is>
      </c>
      <c r="E1029" s="41" t="inlineStr">
        <is>
          <t>설립</t>
        </is>
      </c>
      <c r="F1029" s="41" t="inlineStr">
        <is>
          <t>카카오 2019 사업보고서 종속회사 표: (구 플랜에이엔터테인먼트) 설립 2011.01, 음반제작 및 매니지먼트 사업</t>
        </is>
      </c>
      <c r="G1029" s="41" t="inlineStr">
        <is>
          <t>DART 사업보고서</t>
        </is>
      </c>
      <c r="H1029" s="40" t="inlineStr">
        <is>
          <t>2020-03-30</t>
        </is>
      </c>
      <c r="I1029" s="40" t="inlineStr">
        <is>
          <t>20200330004659</t>
        </is>
      </c>
      <c r="J1029" s="43" t="inlineStr">
        <is>
          <t>https://dart.fss.or.kr/dsaf001/main.do?rcpNo=20200330004659</t>
        </is>
      </c>
      <c r="K1029" s="41" t="inlineStr">
        <is>
          <t>pre_events_summary</t>
        </is>
      </c>
    </row>
    <row r="1030" ht="45" customHeight="1">
      <c r="A1030" s="40" t="inlineStr">
        <is>
          <t>K026</t>
        </is>
      </c>
      <c r="B1030" s="41" t="inlineStr">
        <is>
          <t>Play M Entertainment Corp.</t>
        </is>
      </c>
      <c r="C1030" s="40" t="inlineStr">
        <is>
          <t>인수 후</t>
        </is>
      </c>
      <c r="D1030" s="40" t="inlineStr">
        <is>
          <t>2021-03-02</t>
        </is>
      </c>
      <c r="E1030" s="41" t="inlineStr">
        <is>
          <t>소유주변경</t>
        </is>
      </c>
      <c r="F1030" s="41" t="inlineStr">
        <is>
          <t>플레이엠엔터테인먼트 10,000주 100%가 (주)카카오엠에서 계열회사로 이전(변동일 2021.03.02)</t>
        </is>
      </c>
      <c r="G1030" s="41" t="inlineStr">
        <is>
          <t>DART 기타공시</t>
        </is>
      </c>
      <c r="H1030" s="40" t="inlineStr">
        <is>
          <t>2021-03-05</t>
        </is>
      </c>
      <c r="I1030" s="40" t="inlineStr">
        <is>
          <t>20210305000107</t>
        </is>
      </c>
      <c r="J1030" s="43" t="inlineStr">
        <is>
          <t>https://dart.fss.or.kr/dsaf001/main.do?rcpNo=20210305000107</t>
        </is>
      </c>
      <c r="K1030" s="41" t="inlineStr">
        <is>
          <t>post_events_summary</t>
        </is>
      </c>
    </row>
    <row r="1031" ht="45" customHeight="1">
      <c r="A1031" s="40" t="inlineStr">
        <is>
          <t>K026</t>
        </is>
      </c>
      <c r="B1031" s="41" t="inlineStr">
        <is>
          <t>Play M Entertainment Corp.</t>
        </is>
      </c>
      <c r="C1031" s="40" t="inlineStr">
        <is>
          <t>인수 후</t>
        </is>
      </c>
      <c r="D1031" s="40" t="inlineStr">
        <is>
          <t>2021-09-16</t>
        </is>
      </c>
      <c r="E1031" s="41" t="inlineStr">
        <is>
          <t>합병</t>
        </is>
      </c>
      <c r="F1031" s="41" t="inlineStr">
        <is>
          <t>(주)플레이엠엔터테인먼트가 (주)크래커엔터테인먼트를 흡수합병, 합병목적 '경영효율성 증대 및 사업경쟁력 강화', 두 회사 100%를 카카오엔터테인먼트가 소유</t>
        </is>
      </c>
      <c r="G1031" s="41" t="inlineStr">
        <is>
          <t>DART 기타공시</t>
        </is>
      </c>
      <c r="H1031" s="40" t="inlineStr">
        <is>
          <t>2021-09-16</t>
        </is>
      </c>
      <c r="I1031" s="40" t="inlineStr">
        <is>
          <t>20210916000421</t>
        </is>
      </c>
      <c r="J1031" s="43" t="inlineStr">
        <is>
          <t>https://dart.fss.or.kr/dsaf001/main.do?rcpNo=20210916000421</t>
        </is>
      </c>
      <c r="K1031" s="41" t="inlineStr">
        <is>
          <t>post_events_summary</t>
        </is>
      </c>
    </row>
    <row r="1032" ht="45" customHeight="1">
      <c r="A1032" s="40" t="inlineStr">
        <is>
          <t>K026</t>
        </is>
      </c>
      <c r="B1032" s="41" t="inlineStr">
        <is>
          <t>Play M Entertainment Corp.</t>
        </is>
      </c>
      <c r="C1032" s="40" t="inlineStr">
        <is>
          <t>인수 후</t>
        </is>
      </c>
      <c r="D1032" s="40" t="inlineStr">
        <is>
          <t>2020-12-31</t>
        </is>
      </c>
      <c r="E1032" s="41" t="inlineStr">
        <is>
          <t>실적</t>
        </is>
      </c>
      <c r="F1032" s="41" t="inlineStr">
        <is>
          <t>아이에스티엔터테인먼트(구 플랜에이) 2020 감사보고서: 영업수익 2020 16,124,173,262원 / 2019 11,683,172,002원; 영업이익 (1,402,950,418) / 409,785,075원 (K019 기록의 확인값 재사용)</t>
        </is>
      </c>
      <c r="G1032" s="41" t="inlineStr">
        <is>
          <t>DART 감사보고서</t>
        </is>
      </c>
      <c r="H1032" s="40" t="inlineStr">
        <is>
          <t>2021-03-30</t>
        </is>
      </c>
      <c r="I1032" s="40" t="inlineStr">
        <is>
          <t>20210330000166</t>
        </is>
      </c>
      <c r="J1032" s="43" t="inlineStr">
        <is>
          <t>https://dart.fss.or.kr/dsaf001/main.do?rcpNo=20210330000166</t>
        </is>
      </c>
      <c r="K1032" s="41" t="inlineStr">
        <is>
          <t>target_rev_post,target_op_post</t>
        </is>
      </c>
    </row>
    <row r="1033" ht="45" customHeight="1">
      <c r="A1033" s="40" t="inlineStr">
        <is>
          <t>K026</t>
        </is>
      </c>
      <c r="B1033" s="41" t="inlineStr">
        <is>
          <t>Play M Entertainment Corp.</t>
        </is>
      </c>
      <c r="C1033" s="40" t="inlineStr">
        <is>
          <t>인수 후</t>
        </is>
      </c>
      <c r="D1033" s="40" t="inlineStr">
        <is>
          <t>2025-02-04</t>
        </is>
      </c>
      <c r="E1033" s="41" t="inlineStr">
        <is>
          <t>매각</t>
        </is>
      </c>
      <c r="F1033" s="41" t="inlineStr">
        <is>
          <t>아이에스티엔터테인먼트 최대주주등의주식보유변동: (주)카카오엔터테인먼트 500,000주 100% 처분, (주)비욘드뮤직 취득, 26,700,000천원, 단가 53,400원</t>
        </is>
      </c>
      <c r="G1033" s="41" t="inlineStr">
        <is>
          <t>DART 기타공시</t>
        </is>
      </c>
      <c r="H1033" s="40" t="inlineStr">
        <is>
          <t>2025-02-05</t>
        </is>
      </c>
      <c r="I1033" s="40" t="inlineStr">
        <is>
          <t>20250205000361</t>
        </is>
      </c>
      <c r="J1033" s="43" t="inlineStr">
        <is>
          <t>https://dart.fss.or.kr/dsaf001/main.do?rcpNo=20250205000361</t>
        </is>
      </c>
      <c r="K1033" s="41" t="inlineStr">
        <is>
          <t>post_events_summary</t>
        </is>
      </c>
    </row>
    <row r="1034" ht="45" customHeight="1">
      <c r="A1034" s="40" t="inlineStr">
        <is>
          <t>K026</t>
        </is>
      </c>
      <c r="B1034" s="41" t="inlineStr">
        <is>
          <t>Play M Entertainment Corp.</t>
        </is>
      </c>
      <c r="C1034" s="40" t="inlineStr">
        <is>
          <t>인수 후</t>
        </is>
      </c>
      <c r="D1034" s="40" t="inlineStr">
        <is>
          <t>2025-12-31</t>
        </is>
      </c>
      <c r="E1034" s="41" t="inlineStr">
        <is>
          <t>실적</t>
        </is>
      </c>
      <c r="F1034" s="41" t="inlineStr">
        <is>
          <t>아이에스티엔터테인먼트 2025 감사보고서: 매출액 2025 3,946,491,923원 / 2024 26,264,809,529원; 영업손실 (3,389,411,069) / (4,650,826,658)원 (K019 기록의 확인값 재사용)</t>
        </is>
      </c>
      <c r="G1034" s="41" t="inlineStr">
        <is>
          <t>DART 감사보고서</t>
        </is>
      </c>
      <c r="H1034" s="40" t="inlineStr">
        <is>
          <t>2026-04-02</t>
        </is>
      </c>
      <c r="I1034" s="40" t="inlineStr">
        <is>
          <t>20260402001051</t>
        </is>
      </c>
      <c r="J1034" s="43" t="inlineStr">
        <is>
          <t>https://dart.fss.or.kr/dsaf001/main.do?rcpNo=20260402001051</t>
        </is>
      </c>
      <c r="K1034" s="41" t="inlineStr">
        <is>
          <t>target_rev_post,target_op_post</t>
        </is>
      </c>
    </row>
    <row r="1035" ht="45" customHeight="1">
      <c r="A1035" s="40" t="inlineStr">
        <is>
          <t>K027</t>
        </is>
      </c>
      <c r="B1035" s="41" t="inlineStr">
        <is>
          <t>Kakao M Corp.</t>
        </is>
      </c>
      <c r="C1035" s="40" t="inlineStr">
        <is>
          <t>발표</t>
        </is>
      </c>
      <c r="D1035" s="40" t="inlineStr">
        <is>
          <t>2018-05-17</t>
        </is>
      </c>
      <c r="E1035" s="41" t="inlineStr">
        <is>
          <t>발표</t>
        </is>
      </c>
      <c r="F1035" s="41" t="inlineStr">
        <is>
          <t>주요사항보고서(회사합병결정): 카카오가 카카오엠 흡수합병(소규모합병), 합병목적 '플랫폼 경쟁력을 강화하고 사업의 전문성을 제고', '카카오톡과 멜론의 강 결합'; 합병비율 1:0.8023366, 합병가액 115,808원/92,917원, 카카오 2018-05-16 종가 117,000원, 카카오엠 95,900원; 합병신주 7,012,650주; 합병기일 2018-09-01.</t>
        </is>
      </c>
      <c r="G1035" s="41" t="inlineStr">
        <is>
          <t>DART 주요사항보고서</t>
        </is>
      </c>
      <c r="H1035" s="40" t="inlineStr">
        <is>
          <t>2018-05-17</t>
        </is>
      </c>
      <c r="I1035" s="40" t="inlineStr">
        <is>
          <t>20180517000209</t>
        </is>
      </c>
      <c r="J1035" s="43" t="inlineStr">
        <is>
          <t>https://dart.fss.or.kr/dsaf001/main.do?rcpNo=20180517000209</t>
        </is>
      </c>
      <c r="K1035" s="41" t="inlineStr">
        <is>
          <t>purpose_quote,announce_date_chk,value_chk_local,acq_mktcap</t>
        </is>
      </c>
    </row>
    <row r="1036" ht="45" customHeight="1">
      <c r="A1036" s="40" t="inlineStr">
        <is>
          <t>K027</t>
        </is>
      </c>
      <c r="B1036" s="41" t="inlineStr">
        <is>
          <t>Kakao M Corp.</t>
        </is>
      </c>
      <c r="C1036" s="40" t="inlineStr">
        <is>
          <t>발표</t>
        </is>
      </c>
      <c r="D1036" s="40" t="inlineStr">
        <is>
          <t>2018-05-31</t>
        </is>
      </c>
      <c r="E1036" s="41" t="inlineStr">
        <is>
          <t>발표</t>
        </is>
      </c>
      <c r="F1036" s="41" t="inlineStr">
        <is>
          <t>정정 증권신고서(합병): 합병신주 7,092,884주(카카오 발행주식총수 76,285,622주의 약 9.30%); 카카오 보유 카카오엠 19,322,346주 중 2,870,926주(11.4%)에만 신주 배정; '물리적으로 분리된 개발 및 운영 인력간의 협업에 어려움 … 지금껏 당사가 계획한 만큼의 성장을 이루어내지 못한 것도 사실'; 카카오멜론 출시로 '신규 메론 서비스 가입자가 한달 사이에 1백만명 이상'.</t>
        </is>
      </c>
      <c r="G1036" s="41" t="inlineStr">
        <is>
          <t>DART 기타공시</t>
        </is>
      </c>
      <c r="H1036" s="40" t="inlineStr">
        <is>
          <t>2018-05-31</t>
        </is>
      </c>
      <c r="I1036" s="40" t="inlineStr">
        <is>
          <t>20180531001702</t>
        </is>
      </c>
      <c r="J1036" s="43" t="inlineStr">
        <is>
          <t>https://dart.fss.or.kr/dsaf001/main.do?rcpNo=20180531001702</t>
        </is>
      </c>
      <c r="K1036" s="41" t="inlineStr">
        <is>
          <t>value_chk_local,chk_note,notes,earnings_call_note,acq_mktcap</t>
        </is>
      </c>
    </row>
    <row r="1037" ht="45" customHeight="1">
      <c r="A1037" s="40" t="inlineStr">
        <is>
          <t>K027</t>
        </is>
      </c>
      <c r="B1037" s="41" t="inlineStr">
        <is>
          <t>Kakao M Corp.</t>
        </is>
      </c>
      <c r="C1037" s="40" t="inlineStr">
        <is>
          <t>인수 후</t>
        </is>
      </c>
      <c r="D1037" s="40" t="inlineStr">
        <is>
          <t>2018-07-05</t>
        </is>
      </c>
      <c r="E1037" s="41" t="inlineStr">
        <is>
          <t>기타</t>
        </is>
      </c>
      <c r="F1037" s="41" t="inlineStr">
        <is>
          <t>카카오엠 임시주주총회 결과: '합병계약 승인의 건' 원안대로 가결(2018-07-05).</t>
        </is>
      </c>
      <c r="G1037" s="41" t="inlineStr">
        <is>
          <t>DART 기타공시</t>
        </is>
      </c>
      <c r="H1037" s="40" t="inlineStr">
        <is>
          <t>2018-07-05</t>
        </is>
      </c>
      <c r="I1037" s="40" t="inlineStr">
        <is>
          <t>20180705900175</t>
        </is>
      </c>
      <c r="J1037" s="43" t="inlineStr">
        <is>
          <t>https://dart.fss.or.kr/dsaf001/main.do?rcpNo=20180705900175</t>
        </is>
      </c>
      <c r="K1037" s="41" t="inlineStr">
        <is>
          <t>status_chk</t>
        </is>
      </c>
    </row>
    <row r="1038" ht="45" customHeight="1">
      <c r="A1038" s="40" t="inlineStr">
        <is>
          <t>K027</t>
        </is>
      </c>
      <c r="B1038" s="41" t="inlineStr">
        <is>
          <t>Kakao M Corp.</t>
        </is>
      </c>
      <c r="C1038" s="40" t="inlineStr">
        <is>
          <t>인수 후</t>
        </is>
      </c>
      <c r="D1038" s="40" t="inlineStr">
        <is>
          <t>2018-07-26</t>
        </is>
      </c>
      <c r="E1038" s="41" t="inlineStr">
        <is>
          <t>기타</t>
        </is>
      </c>
      <c r="F1038" s="41" t="inlineStr">
        <is>
          <t>카카오 기타경영사항(합병 진행 상황): 카카오엠 주식매수청구 222,672,546,642원(2,396,622주, 주당 92,911원)이 1,000억원을 넘었으나 양사 '계약 해제권 불행사' 결정; 지급예정 2018-08-24, 합병기일 2018-09-01, 신주 상장 2018-09-18.</t>
        </is>
      </c>
      <c r="G1038" s="41" t="inlineStr">
        <is>
          <t>DART 기타공시</t>
        </is>
      </c>
      <c r="H1038" s="40" t="inlineStr">
        <is>
          <t>2018-07-26</t>
        </is>
      </c>
      <c r="I1038" s="40" t="inlineStr">
        <is>
          <t>20180726800518</t>
        </is>
      </c>
      <c r="J1038" s="43" t="inlineStr">
        <is>
          <t>https://dart.fss.or.kr/dsaf001/main.do?rcpNo=20180726800518</t>
        </is>
      </c>
      <c r="K1038" s="41" t="inlineStr">
        <is>
          <t>value_chk_local,notes</t>
        </is>
      </c>
    </row>
    <row r="1039" ht="45" customHeight="1">
      <c r="A1039" s="40" t="inlineStr">
        <is>
          <t>K027</t>
        </is>
      </c>
      <c r="B1039" s="41" t="inlineStr">
        <is>
          <t>Kakao M Corp.</t>
        </is>
      </c>
      <c r="C1039" s="40" t="inlineStr">
        <is>
          <t>인수 후</t>
        </is>
      </c>
      <c r="D1039" s="40" t="inlineStr">
        <is>
          <t>2018-09-01</t>
        </is>
      </c>
      <c r="E1039" s="41" t="inlineStr">
        <is>
          <t>합병</t>
        </is>
      </c>
      <c r="F1039" s="41" t="inlineStr">
        <is>
          <t>증권발행실적보고서(합병등): 합병기일 2018-09-01·합병등기 2018-09-03; 주식매수청구 359명·2,396,622주·222,672,546,642원, 2018-08-24 카카오엠 자체 현금으로 매수 완료; 김범수 외 특수관계인 31.95% → 29.23%.</t>
        </is>
      </c>
      <c r="G1039" s="41" t="inlineStr">
        <is>
          <t>DART 기타공시</t>
        </is>
      </c>
      <c r="H1039" s="40" t="inlineStr">
        <is>
          <t>2018-09-03</t>
        </is>
      </c>
      <c r="I1039" s="40" t="inlineStr">
        <is>
          <t>20180903000176</t>
        </is>
      </c>
      <c r="J1039" s="43" t="inlineStr">
        <is>
          <t>https://dart.fss.or.kr/dsaf001/main.do?rcpNo=20180903000176</t>
        </is>
      </c>
      <c r="K1039" s="41" t="inlineStr">
        <is>
          <t>status_chk,value_chk_local</t>
        </is>
      </c>
    </row>
    <row r="1040" ht="45" customHeight="1">
      <c r="A1040" s="40" t="inlineStr">
        <is>
          <t>K027</t>
        </is>
      </c>
      <c r="B1040" s="41" t="inlineStr">
        <is>
          <t>Kakao M Corp.</t>
        </is>
      </c>
      <c r="C1040" s="40" t="inlineStr">
        <is>
          <t>인수 후</t>
        </is>
      </c>
      <c r="D1040" s="40" t="inlineStr">
        <is>
          <t>2019-09-30</t>
        </is>
      </c>
      <c r="E1040" s="41" t="inlineStr">
        <is>
          <t>합병</t>
        </is>
      </c>
      <c r="F1040" s="41" t="inlineStr">
        <is>
          <t>카카오 2019년 3분기보고서 주석: '㈜카카오엠을 합병하면서, 회사가 보유하던 일부 포합주식 및 ㈜카카오엠이 보유하던 자기주식에 대해 합병신주를 총 4,228,304주 발행', 자기주식 5,188주 → 4,233,492주.</t>
        </is>
      </c>
      <c r="G1040" s="41" t="inlineStr">
        <is>
          <t>DART 기타공시</t>
        </is>
      </c>
      <c r="H1040" s="40" t="inlineStr">
        <is>
          <t>2019-11-14</t>
        </is>
      </c>
      <c r="I1040" s="40" t="inlineStr">
        <is>
          <t>20191114002583</t>
        </is>
      </c>
      <c r="J1040" s="43" t="inlineStr">
        <is>
          <t>https://dart.fss.or.kr/dsaf001/main.do?rcpNo=20191114002583</t>
        </is>
      </c>
      <c r="K1040" s="41" t="inlineStr">
        <is>
          <t>value_chk_local</t>
        </is>
      </c>
    </row>
    <row r="1041" ht="45" customHeight="1">
      <c r="A1041" s="40" t="inlineStr">
        <is>
          <t>K027</t>
        </is>
      </c>
      <c r="B1041" s="41" t="inlineStr">
        <is>
          <t>Kakao M Corp.</t>
        </is>
      </c>
      <c r="C1041" s="40" t="inlineStr">
        <is>
          <t>인수 전</t>
        </is>
      </c>
      <c r="D1041" s="40" t="inlineStr">
        <is>
          <t>2017-12-31</t>
        </is>
      </c>
      <c r="E1041" s="41" t="inlineStr">
        <is>
          <t>실적</t>
        </is>
      </c>
      <c r="F1041" s="41" t="inlineStr">
        <is>
          <t>카카오 2017 사업보고서 요약연결재무정보: 자산총계 6,349,428,454,887원, 자본총계 4,507,819,805,367원, 매출액 1,972,326,479,100원; 매출 광고 플랫폼 30.2%·콘텐츠 플랫폼 50.0%·기타 19.8%.</t>
        </is>
      </c>
      <c r="G1041" s="41" t="inlineStr">
        <is>
          <t>DART 사업보고서</t>
        </is>
      </c>
      <c r="H1041" s="40" t="inlineStr">
        <is>
          <t>2018-03-30</t>
        </is>
      </c>
      <c r="I1041" s="40" t="inlineStr">
        <is>
          <t>20180330002462</t>
        </is>
      </c>
      <c r="J1041" s="43" t="inlineStr">
        <is>
          <t>https://dart.fss.or.kr/dsaf001/main.do?rcpNo=20180330002462</t>
        </is>
      </c>
      <c r="K1041" s="41" t="inlineStr">
        <is>
          <t>acquirer_core,acq_total_assets,deal_to_assets_pct,deal_to_equity_pct</t>
        </is>
      </c>
    </row>
    <row r="1042" ht="45" customHeight="1">
      <c r="A1042" s="40" t="inlineStr">
        <is>
          <t>K027</t>
        </is>
      </c>
      <c r="B1042" s="41" t="inlineStr">
        <is>
          <t>Kakao M Corp.</t>
        </is>
      </c>
      <c r="C1042" s="40" t="inlineStr">
        <is>
          <t>발표</t>
        </is>
      </c>
      <c r="D1042" s="40" t="inlineStr">
        <is>
          <t>2018-05-17</t>
        </is>
      </c>
      <c r="E1042" s="41" t="inlineStr">
        <is>
          <t>발표</t>
        </is>
      </c>
      <c r="F1042" s="41" t="inlineStr">
        <is>
          <t>카카오 보도자료 '카카오, 자회사 카카오M과 합병': 멜론 이용자 기반을 카카오톡 이용자 전반으로 확대; 인수 당시 연간 매출 3,576억 원(2015)·유료 회원 360만 명 → 5,804억 원(2017)·465만 명; 음악·영상 사업 별도 법인 출범.</t>
        </is>
      </c>
      <c r="G1042" s="41" t="inlineStr">
        <is>
          <t>회사 보도자료</t>
        </is>
      </c>
      <c r="H1042" s="40" t="inlineStr">
        <is>
          <t>2018-05-17</t>
        </is>
      </c>
      <c r="I1042" s="40" t="n"/>
      <c r="J1042" s="43" t="inlineStr">
        <is>
          <t>https://www.kakaocorp.com/page/detail/8509</t>
        </is>
      </c>
      <c r="K1042" s="41" t="inlineStr">
        <is>
          <t>purpose_quote,earnings_call_note,pre_events_summary</t>
        </is>
      </c>
    </row>
    <row r="1043" ht="45" customHeight="1">
      <c r="A1043" s="40" t="inlineStr">
        <is>
          <t>K027</t>
        </is>
      </c>
      <c r="B1043" s="41" t="inlineStr">
        <is>
          <t>Kakao M Corp.</t>
        </is>
      </c>
      <c r="C1043" s="40" t="inlineStr">
        <is>
          <t>인수 후</t>
        </is>
      </c>
      <c r="D1043" s="40" t="inlineStr">
        <is>
          <t>2018-09-11</t>
        </is>
      </c>
      <c r="E1043" s="41" t="inlineStr">
        <is>
          <t>통합</t>
        </is>
      </c>
      <c r="F1043" s="41" t="inlineStr">
        <is>
          <t>카카오 타법인주식및출자증권취득결정: ㈜카카오엠(구 ㈜이엔컴퍼니, 2018-08-08 신설, 09-03 사명 변경)에 음악/영상컨텐츠 사업부문(투자유통·라이센스·제작·공연·영상·뉴미디어) 현물출자, 순자산 512,774,000,000원, 신주 5,127,740주, 취득예정 2018-11-01, 목적 '콘텐츠 전문회사 설립을 통한 음악/영상 제작 역량강화'.</t>
        </is>
      </c>
      <c r="G1043" s="41" t="inlineStr">
        <is>
          <t>DART 기타공시</t>
        </is>
      </c>
      <c r="H1043" s="40" t="inlineStr">
        <is>
          <t>2018-09-11</t>
        </is>
      </c>
      <c r="I1043" s="40" t="inlineStr">
        <is>
          <t>20180911800493</t>
        </is>
      </c>
      <c r="J1043" s="43" t="inlineStr">
        <is>
          <t>https://dart.fss.or.kr/dsaf001/main.do?rcpNo=20180911800493</t>
        </is>
      </c>
      <c r="K1043" s="41" t="inlineStr">
        <is>
          <t>notes,post_events_summary</t>
        </is>
      </c>
    </row>
    <row r="1044" ht="45" customHeight="1">
      <c r="A1044" s="40" t="inlineStr">
        <is>
          <t>K027</t>
        </is>
      </c>
      <c r="B1044" s="41" t="inlineStr">
        <is>
          <t>Kakao M Corp.</t>
        </is>
      </c>
      <c r="C1044" s="40" t="inlineStr">
        <is>
          <t>인수 전</t>
        </is>
      </c>
      <c r="D1044" s="40" t="inlineStr">
        <is>
          <t>2018-04-18</t>
        </is>
      </c>
      <c r="E1044" s="41" t="inlineStr">
        <is>
          <t>기타</t>
        </is>
      </c>
      <c r="F1044" s="41" t="inlineStr">
        <is>
          <t>카카오 특수관계인에 대한 영업양도: ㈜카카오의 카카오페이지 사업부문을 ㈜포도트리에 현물출자(양도가액 100,000백만원, 양도일자 2018-09-01 예정), 목적 '기업집단내 콘텐츠 사업 통합을 통한 사업경쟁력 강화'.</t>
        </is>
      </c>
      <c r="G1044" s="41" t="inlineStr">
        <is>
          <t>DART 기타공시</t>
        </is>
      </c>
      <c r="H1044" s="40" t="inlineStr">
        <is>
          <t>2018-04-18</t>
        </is>
      </c>
      <c r="I1044" s="40" t="inlineStr">
        <is>
          <t>20180418000372</t>
        </is>
      </c>
      <c r="J1044" s="43" t="inlineStr">
        <is>
          <t>https://dart.fss.or.kr/dsaf001/main.do?rcpNo=20180418000372</t>
        </is>
      </c>
      <c r="K1044" s="41" t="inlineStr">
        <is>
          <t>pre_events_summary</t>
        </is>
      </c>
    </row>
    <row r="1045" ht="45" customHeight="1">
      <c r="A1045" s="40" t="inlineStr">
        <is>
          <t>K027</t>
        </is>
      </c>
      <c r="B1045" s="41" t="inlineStr">
        <is>
          <t>Kakao M Corp.</t>
        </is>
      </c>
      <c r="C1045" s="40" t="inlineStr">
        <is>
          <t>인수 전</t>
        </is>
      </c>
      <c r="D1045" s="40" t="inlineStr">
        <is>
          <t>2018-06-27</t>
        </is>
      </c>
      <c r="E1045" s="41" t="inlineStr">
        <is>
          <t>지분취득</t>
        </is>
      </c>
      <c r="F1045" s="41" t="inlineStr">
        <is>
          <t>카카오엠 풍문 해명: BH엔터테인먼트와 일부 지분 인수 계약, 숲 엔터테인먼트와 전략적 협업, 제이와이드 컴퍼니·레디 엔터테인먼트 일부 지분 인수 계약(의무공시 기준 미해당).</t>
        </is>
      </c>
      <c r="G1045" s="41" t="inlineStr">
        <is>
          <t>DART 기타공시</t>
        </is>
      </c>
      <c r="H1045" s="40" t="inlineStr">
        <is>
          <t>2018-06-27</t>
        </is>
      </c>
      <c r="I1045" s="40" t="inlineStr">
        <is>
          <t>20180627900355</t>
        </is>
      </c>
      <c r="J1045" s="43" t="inlineStr">
        <is>
          <t>https://dart.fss.or.kr/dsaf001/main.do?rcpNo=20180627900355</t>
        </is>
      </c>
      <c r="K1045" s="41" t="inlineStr">
        <is>
          <t>pre_events_summary</t>
        </is>
      </c>
    </row>
    <row r="1046" ht="45" customHeight="1">
      <c r="A1046" s="40" t="inlineStr">
        <is>
          <t>K027</t>
        </is>
      </c>
      <c r="B1046" s="41" t="inlineStr">
        <is>
          <t>Kakao M Corp.</t>
        </is>
      </c>
      <c r="C1046" s="40" t="inlineStr">
        <is>
          <t>인수 후</t>
        </is>
      </c>
      <c r="D1046" s="40" t="inlineStr">
        <is>
          <t>2020-02-13</t>
        </is>
      </c>
      <c r="E1046" s="41" t="inlineStr">
        <is>
          <t>어닝콜</t>
        </is>
      </c>
      <c r="F1046" s="41" t="inlineStr">
        <is>
          <t>카카오 2019년 4분기 실적 보도자료: '뮤직 콘텐츠 부문은 서비스의 질적 향상 노력에 힘입어 … 전년 동기 대비 9% 증가한 1,533억원'; 카카오M 신규 매니지먼트 회사 편입 효과.</t>
        </is>
      </c>
      <c r="G1046" s="41" t="inlineStr">
        <is>
          <t>IR 자료</t>
        </is>
      </c>
      <c r="H1046" s="40" t="inlineStr">
        <is>
          <t>2020-02-13</t>
        </is>
      </c>
      <c r="I1046" s="40" t="n"/>
      <c r="J1046" s="43" t="inlineStr">
        <is>
          <t>https://www.kakaocorp.com/page/detail/8764</t>
        </is>
      </c>
      <c r="K1046" s="41" t="inlineStr">
        <is>
          <t>earnings_call_note</t>
        </is>
      </c>
    </row>
    <row r="1047" ht="45" customHeight="1">
      <c r="A1047" s="40" t="inlineStr">
        <is>
          <t>K027</t>
        </is>
      </c>
      <c r="B1047" s="41" t="inlineStr">
        <is>
          <t>Kakao M Corp.</t>
        </is>
      </c>
      <c r="C1047" s="40" t="inlineStr">
        <is>
          <t>인수 전</t>
        </is>
      </c>
      <c r="D1047" s="40" t="inlineStr">
        <is>
          <t>2017-12-31</t>
        </is>
      </c>
      <c r="E1047" s="41" t="inlineStr">
        <is>
          <t>실적</t>
        </is>
      </c>
      <c r="F1047" s="41" t="inlineStr">
        <is>
          <t>카카오엠 2017 사업보고서 요약연결재무정보(천원): 영업수익 2016 450,645,544 / 2017 580,332,777, 영업이익 79,910,288 / 102,737,129.</t>
        </is>
      </c>
      <c r="G1047" s="41" t="inlineStr">
        <is>
          <t>DART 사업보고서</t>
        </is>
      </c>
      <c r="H1047" s="40" t="inlineStr">
        <is>
          <t>2018-03-30</t>
        </is>
      </c>
      <c r="I1047" s="40" t="inlineStr">
        <is>
          <t>20180330003970</t>
        </is>
      </c>
      <c r="J1047" s="43" t="inlineStr">
        <is>
          <t>https://dart.fss.or.kr/dsaf001/main.do?rcpNo=20180330003970</t>
        </is>
      </c>
      <c r="K1047" s="41" t="inlineStr">
        <is>
          <t>target_rev_pre,target_op_pre</t>
        </is>
      </c>
    </row>
    <row r="1048" ht="45" customHeight="1">
      <c r="A1048" s="40" t="inlineStr">
        <is>
          <t>K027</t>
        </is>
      </c>
      <c r="B1048" s="41" t="inlineStr">
        <is>
          <t>Kakao M Corp.</t>
        </is>
      </c>
      <c r="C1048" s="40" t="inlineStr">
        <is>
          <t>인수 후</t>
        </is>
      </c>
      <c r="D1048" s="40" t="inlineStr">
        <is>
          <t>2018-06-30</t>
        </is>
      </c>
      <c r="E1048" s="41" t="inlineStr">
        <is>
          <t>실적</t>
        </is>
      </c>
      <c r="F1048" s="41" t="inlineStr">
        <is>
          <t>카카오엠 2018 반기보고서 요약연결재무정보(천원): 2018 상반기 영업수익 300,777,956, 영업이익 48,531,115.</t>
        </is>
      </c>
      <c r="G1048" s="41" t="inlineStr">
        <is>
          <t>DART 기타공시</t>
        </is>
      </c>
      <c r="H1048" s="40" t="inlineStr">
        <is>
          <t>2018-08-14</t>
        </is>
      </c>
      <c r="I1048" s="40" t="inlineStr">
        <is>
          <t>20180814002928</t>
        </is>
      </c>
      <c r="J1048" s="43" t="inlineStr">
        <is>
          <t>https://dart.fss.or.kr/dsaf001/main.do?rcpNo=20180814002928</t>
        </is>
      </c>
      <c r="K1048" s="41" t="inlineStr">
        <is>
          <t>target_rev_post,target_op_post</t>
        </is>
      </c>
    </row>
    <row r="1049" ht="45" customHeight="1">
      <c r="A1049" s="40" t="inlineStr">
        <is>
          <t>K027</t>
        </is>
      </c>
      <c r="B1049" s="41" t="inlineStr">
        <is>
          <t>Kakao M Corp.</t>
        </is>
      </c>
      <c r="C1049" s="40" t="inlineStr">
        <is>
          <t>인수 후</t>
        </is>
      </c>
      <c r="D1049" s="40" t="inlineStr">
        <is>
          <t>2019-12-31</t>
        </is>
      </c>
      <c r="E1049" s="41" t="inlineStr">
        <is>
          <t>실적</t>
        </is>
      </c>
      <c r="F1049" s="41" t="inlineStr">
        <is>
          <t>신설 카카오엠 2019 연결감사보고서: 영업수익 2019 353,008,010,223원(2018-08-08~12-31 53,987,231,787원), 영업이익 21,150,150,460원(2,821,500,779원).</t>
        </is>
      </c>
      <c r="G1049" s="41" t="inlineStr">
        <is>
          <t>DART 감사보고서</t>
        </is>
      </c>
      <c r="H1049" s="40" t="inlineStr">
        <is>
          <t>2020-03-20</t>
        </is>
      </c>
      <c r="I1049" s="40" t="inlineStr">
        <is>
          <t>20200320001206</t>
        </is>
      </c>
      <c r="J1049" s="43" t="inlineStr">
        <is>
          <t>https://dart.fss.or.kr/dsaf001/main.do?rcpNo=20200320001206</t>
        </is>
      </c>
      <c r="K1049" s="41" t="inlineStr">
        <is>
          <t>target_rev_post,target_op_post</t>
        </is>
      </c>
    </row>
    <row r="1050" ht="45" customHeight="1">
      <c r="A1050" s="40" t="inlineStr">
        <is>
          <t>K027</t>
        </is>
      </c>
      <c r="B1050" s="41" t="inlineStr">
        <is>
          <t>Kakao M Corp.</t>
        </is>
      </c>
      <c r="C1050" s="40" t="inlineStr">
        <is>
          <t>인수 후</t>
        </is>
      </c>
      <c r="D1050" s="40" t="inlineStr">
        <is>
          <t>2020-12-31</t>
        </is>
      </c>
      <c r="E1050" s="41" t="inlineStr">
        <is>
          <t>실적</t>
        </is>
      </c>
      <c r="F1050" s="41" t="inlineStr">
        <is>
          <t>신설 카카오엠 2020 연결감사보고서: 영업수익 464,713,577,181원, 영업이익 15,976,956,669원, 자산총계 1,083,761,946,075원; 보고기간후 사건 '2021년 3월 2일자로 (주)카카오페이지에 흡수합병'.</t>
        </is>
      </c>
      <c r="G1050" s="41" t="inlineStr">
        <is>
          <t>DART 감사보고서</t>
        </is>
      </c>
      <c r="H1050" s="40" t="inlineStr">
        <is>
          <t>2021-03-29</t>
        </is>
      </c>
      <c r="I1050" s="40" t="inlineStr">
        <is>
          <t>20210329000924</t>
        </is>
      </c>
      <c r="J1050" s="43" t="inlineStr">
        <is>
          <t>https://dart.fss.or.kr/dsaf001/main.do?rcpNo=20210329000924</t>
        </is>
      </c>
      <c r="K1050" s="41" t="inlineStr">
        <is>
          <t>target_rev_post,target_op_post</t>
        </is>
      </c>
    </row>
    <row r="1051" ht="45" customHeight="1">
      <c r="A1051" s="40" t="inlineStr">
        <is>
          <t>K027</t>
        </is>
      </c>
      <c r="B1051" s="41" t="inlineStr">
        <is>
          <t>Kakao M Corp.</t>
        </is>
      </c>
      <c r="C1051" s="40" t="inlineStr">
        <is>
          <t>발표</t>
        </is>
      </c>
      <c r="D1051" s="40" t="inlineStr">
        <is>
          <t>2018-05-16</t>
        </is>
      </c>
      <c r="E1051" s="41" t="inlineStr">
        <is>
          <t>기타</t>
        </is>
      </c>
      <c r="F1051" s="41" t="inlineStr">
        <is>
          <t>카카오엠(016170) 일별 시세: 2018-05-16 종가 95,900원, 05-17 98,100원, 05-18 93,100원; 2018-08-29 마지막 거래 99,900원.</t>
        </is>
      </c>
      <c r="G1051" s="41" t="inlineStr">
        <is>
          <t>기타</t>
        </is>
      </c>
      <c r="H1051" s="40" t="inlineStr">
        <is>
          <t>2026-10-25</t>
        </is>
      </c>
      <c r="I1051" s="40" t="n"/>
      <c r="J1051" s="43" t="inlineStr">
        <is>
          <t>https://fchart.stock.naver.com/sise.nhn?symbol=016170&amp;timeframe=day&amp;count=5000&amp;requestType=0</t>
        </is>
      </c>
      <c r="K1051" s="41" t="inlineStr">
        <is>
          <t>event_ticker_basis</t>
        </is>
      </c>
    </row>
    <row r="1052" ht="45" customHeight="1">
      <c r="A1052" s="40" t="inlineStr">
        <is>
          <t>K027</t>
        </is>
      </c>
      <c r="B1052" s="41" t="inlineStr">
        <is>
          <t>Kakao M Corp.</t>
        </is>
      </c>
      <c r="C1052" s="40" t="inlineStr">
        <is>
          <t>인수 후</t>
        </is>
      </c>
      <c r="D1052" s="40" t="inlineStr">
        <is>
          <t>2016-12-31</t>
        </is>
      </c>
      <c r="E1052" s="41" t="inlineStr">
        <is>
          <t>기타</t>
        </is>
      </c>
      <c r="F1052" s="41" t="inlineStr">
        <is>
          <t>카카오 2016 사업보고서 주석 17: 2016-12-31 영업권 현금창출단위 배분 — 음악서비스 1,463,653,020천원; 손상평가 결과 음악서비스 장부가액이 회수가능액을 초과하지 않음.</t>
        </is>
      </c>
      <c r="G1052" s="41" t="inlineStr">
        <is>
          <t>DART 사업보고서</t>
        </is>
      </c>
      <c r="H1052" s="40" t="inlineStr">
        <is>
          <t>2017-03-31</t>
        </is>
      </c>
      <c r="I1052" s="40" t="inlineStr">
        <is>
          <t>20170331005003</t>
        </is>
      </c>
      <c r="J1052" s="43" t="inlineStr">
        <is>
          <t>https://dart.fss.or.kr/dsaf001/main.do?rcpNo=20170331005003</t>
        </is>
      </c>
      <c r="K1052" s="41" t="inlineStr">
        <is>
          <t>impairment</t>
        </is>
      </c>
    </row>
    <row r="1053" ht="45" customHeight="1">
      <c r="A1053" s="40" t="inlineStr">
        <is>
          <t>K027</t>
        </is>
      </c>
      <c r="B1053" s="41" t="inlineStr">
        <is>
          <t>Kakao M Corp.</t>
        </is>
      </c>
      <c r="C1053" s="40" t="inlineStr">
        <is>
          <t>인수 후</t>
        </is>
      </c>
      <c r="D1053" s="40" t="inlineStr">
        <is>
          <t>2018-12-31</t>
        </is>
      </c>
      <c r="E1053" s="41" t="inlineStr">
        <is>
          <t>통합</t>
        </is>
      </c>
      <c r="F1053" s="41" t="inlineStr">
        <is>
          <t>카카오 2019 사업보고서 주석(전기 영업권 변동): '종속기업인 ㈜카카오엠에 영상/음악 콘텐츠 사업 중 일부를 현물출자 하면서 기존 음악서비스의 영업권 228,714백만원을 함께 이전'; 2018년말 음악서비스 영업권 1,221,284,008천원.</t>
        </is>
      </c>
      <c r="G1053" s="41" t="inlineStr">
        <is>
          <t>DART 사업보고서</t>
        </is>
      </c>
      <c r="H1053" s="40" t="inlineStr">
        <is>
          <t>2020-03-30</t>
        </is>
      </c>
      <c r="I1053" s="40" t="inlineStr">
        <is>
          <t>20200330004659</t>
        </is>
      </c>
      <c r="J1053" s="43" t="inlineStr">
        <is>
          <t>https://dart.fss.or.kr/dsaf001/main.do?rcpNo=20200330004659</t>
        </is>
      </c>
      <c r="K1053" s="41" t="inlineStr">
        <is>
          <t>impairment,post_events_summary</t>
        </is>
      </c>
    </row>
    <row r="1054" ht="45" customHeight="1">
      <c r="A1054" s="40" t="inlineStr">
        <is>
          <t>K027</t>
        </is>
      </c>
      <c r="B1054" s="41" t="inlineStr">
        <is>
          <t>Kakao M Corp.</t>
        </is>
      </c>
      <c r="C1054" s="40" t="inlineStr">
        <is>
          <t>인수 후</t>
        </is>
      </c>
      <c r="D1054" s="40" t="inlineStr">
        <is>
          <t>2019-12-31</t>
        </is>
      </c>
      <c r="E1054" s="41" t="inlineStr">
        <is>
          <t>손상차손</t>
        </is>
      </c>
      <c r="F1054" s="41" t="inlineStr">
        <is>
          <t>카카오 2019 사업보고서 주석: 음악서비스 영업권 손상 352,732,955천원 — '㈜카카오엠 (구. ㈜로엔엔터테인먼트) … 시장환경의 변화와 권리비용 징수규정 변경에 따른 수익성 저하 등의 영향으로 … 영업권 3,527억원을 손상차손으로 인식'; 고객관계 등 무형자산 524억원 손상.</t>
        </is>
      </c>
      <c r="G1054" s="41" t="inlineStr">
        <is>
          <t>DART 사업보고서</t>
        </is>
      </c>
      <c r="H1054" s="40" t="inlineStr">
        <is>
          <t>2020-03-30</t>
        </is>
      </c>
      <c r="I1054" s="40" t="inlineStr">
        <is>
          <t>20200330004659</t>
        </is>
      </c>
      <c r="J1054" s="43" t="inlineStr">
        <is>
          <t>https://dart.fss.or.kr/dsaf001/main.do?rcpNo=20200330004659</t>
        </is>
      </c>
      <c r="K1054" s="41" t="inlineStr">
        <is>
          <t>impairment</t>
        </is>
      </c>
    </row>
    <row r="1055" ht="45" customHeight="1">
      <c r="A1055" s="40" t="inlineStr">
        <is>
          <t>K027</t>
        </is>
      </c>
      <c r="B1055" s="41" t="inlineStr">
        <is>
          <t>Kakao M Corp.</t>
        </is>
      </c>
      <c r="C1055" s="40" t="inlineStr">
        <is>
          <t>인수 후</t>
        </is>
      </c>
      <c r="D1055" s="40" t="inlineStr">
        <is>
          <t>2020-12-31</t>
        </is>
      </c>
      <c r="E1055" s="41" t="inlineStr">
        <is>
          <t>손상차손</t>
        </is>
      </c>
      <c r="F1055" s="41" t="inlineStr">
        <is>
          <t>카카오 2020 사업보고서(2024-03-20 정정본) 주석: 음악서비스 영업권 868,551,054천원 → 500,574,795천원(손상 367,976,259천원); 설명 '㈜카카오엠 (구. ㈜로엔엔터테인먼트) 인수, 합병시 계상된 음악서비스 및 기타모바일서비스 현금창출단위 영업권 … 4,178억원'. 보고기간후 사건: 2021-03-12 멜론사업부문 물적분할 결의.</t>
        </is>
      </c>
      <c r="G1055" s="41" t="inlineStr">
        <is>
          <t>DART 사업보고서</t>
        </is>
      </c>
      <c r="H1055" s="40" t="inlineStr">
        <is>
          <t>2024-03-20</t>
        </is>
      </c>
      <c r="I1055" s="40" t="inlineStr">
        <is>
          <t>20240320000376</t>
        </is>
      </c>
      <c r="J1055" s="43" t="inlineStr">
        <is>
          <t>https://dart.fss.or.kr/dsaf001/main.do?rcpNo=20240320000376</t>
        </is>
      </c>
      <c r="K1055" s="41" t="inlineStr">
        <is>
          <t>impairment</t>
        </is>
      </c>
    </row>
    <row r="1056" ht="45" customHeight="1">
      <c r="A1056" s="40" t="inlineStr">
        <is>
          <t>K027</t>
        </is>
      </c>
      <c r="B1056" s="41" t="inlineStr">
        <is>
          <t>Kakao M Corp.</t>
        </is>
      </c>
      <c r="C1056" s="40" t="inlineStr">
        <is>
          <t>인수 후</t>
        </is>
      </c>
      <c r="D1056" s="40" t="inlineStr">
        <is>
          <t>2022-12-31</t>
        </is>
      </c>
      <c r="E1056" s="41" t="inlineStr">
        <is>
          <t>손상차손</t>
        </is>
      </c>
      <c r="F1056" s="41" t="inlineStr">
        <is>
          <t>카카오 2022 사업보고서(정정본) 주석 영업권 배분표: 음악서비스 2021 기초 500,574,795 → 손상 198,496,072 → 302,078,723천원; 2022 손상 70,717,921 → 231,360,802천원.</t>
        </is>
      </c>
      <c r="G1056" s="41" t="inlineStr">
        <is>
          <t>DART 사업보고서</t>
        </is>
      </c>
      <c r="H1056" s="40" t="inlineStr">
        <is>
          <t>2024-03-20</t>
        </is>
      </c>
      <c r="I1056" s="40" t="inlineStr">
        <is>
          <t>20240320000393</t>
        </is>
      </c>
      <c r="J1056" s="43" t="inlineStr">
        <is>
          <t>https://dart.fss.or.kr/dsaf001/main.do?rcpNo=20240320000393</t>
        </is>
      </c>
      <c r="K1056" s="41" t="inlineStr">
        <is>
          <t>impairment</t>
        </is>
      </c>
    </row>
    <row r="1057" ht="45" customHeight="1">
      <c r="A1057" s="40" t="inlineStr">
        <is>
          <t>K027</t>
        </is>
      </c>
      <c r="B1057" s="41" t="inlineStr">
        <is>
          <t>Kakao M Corp.</t>
        </is>
      </c>
      <c r="C1057" s="40" t="inlineStr">
        <is>
          <t>인수 후</t>
        </is>
      </c>
      <c r="D1057" s="40" t="inlineStr">
        <is>
          <t>2023-12-31</t>
        </is>
      </c>
      <c r="E1057" s="41" t="inlineStr">
        <is>
          <t>손상차손</t>
        </is>
      </c>
      <c r="F1057" s="41" t="inlineStr">
        <is>
          <t>카카오 2023 사업보고서(정정본) 주석: 음악서비스 영업권 231,360,802천원 전액 손상(231,360,801천원), 설명 '… 멜론사업부 등의 손상이 반영'.</t>
        </is>
      </c>
      <c r="G1057" s="41" t="inlineStr">
        <is>
          <t>DART 사업보고서</t>
        </is>
      </c>
      <c r="H1057" s="40" t="inlineStr">
        <is>
          <t>2024-04-18</t>
        </is>
      </c>
      <c r="I1057" s="40" t="inlineStr">
        <is>
          <t>20240418000375</t>
        </is>
      </c>
      <c r="J1057" s="43" t="inlineStr">
        <is>
          <t>https://dart.fss.or.kr/dsaf001/main.do?rcpNo=20240418000375</t>
        </is>
      </c>
      <c r="K1057" s="41" t="inlineStr">
        <is>
          <t>impairment</t>
        </is>
      </c>
    </row>
    <row r="1058" ht="45" customHeight="1">
      <c r="A1058" s="40" t="inlineStr">
        <is>
          <t>K027</t>
        </is>
      </c>
      <c r="B1058" s="41" t="inlineStr">
        <is>
          <t>Kakao M Corp.</t>
        </is>
      </c>
      <c r="C1058" s="40" t="inlineStr">
        <is>
          <t>인수 후</t>
        </is>
      </c>
      <c r="D1058" s="40" t="inlineStr">
        <is>
          <t>2023-12-31</t>
        </is>
      </c>
      <c r="E1058" s="41" t="inlineStr">
        <is>
          <t>손상차손</t>
        </is>
      </c>
      <c r="F1058" s="41" t="inlineStr">
        <is>
          <t>카카오 2024 사업보고서(정정본) 주석: 전기(2023) 손상에 '멜론 사업부 231,361백만원' 포함; 2024 기초 음악서비스 영업권 0.</t>
        </is>
      </c>
      <c r="G1058" s="41" t="inlineStr">
        <is>
          <t>DART 사업보고서</t>
        </is>
      </c>
      <c r="H1058" s="40" t="inlineStr">
        <is>
          <t>2025-03-24</t>
        </is>
      </c>
      <c r="I1058" s="40" t="inlineStr">
        <is>
          <t>20250324000901</t>
        </is>
      </c>
      <c r="J1058" s="43" t="inlineStr">
        <is>
          <t>https://dart.fss.or.kr/dsaf001/main.do?rcpNo=20250324000901</t>
        </is>
      </c>
      <c r="K1058" s="41" t="inlineStr">
        <is>
          <t>impairment</t>
        </is>
      </c>
    </row>
    <row r="1059" ht="45" customHeight="1">
      <c r="A1059" s="40" t="inlineStr">
        <is>
          <t>K027</t>
        </is>
      </c>
      <c r="B1059" s="41" t="inlineStr">
        <is>
          <t>Kakao M Corp.</t>
        </is>
      </c>
      <c r="C1059" s="40" t="inlineStr">
        <is>
          <t>인수 후</t>
        </is>
      </c>
      <c r="D1059" s="40" t="inlineStr">
        <is>
          <t>2016-12-31</t>
        </is>
      </c>
      <c r="E1059" s="41" t="inlineStr">
        <is>
          <t>실적</t>
        </is>
      </c>
      <c r="F1059" s="41" t="inlineStr">
        <is>
          <t>카카오 4Q16 Fact Sheet(연결, 백만원): 뮤직 콘텐츠 2015 15,397, 2016 296,338(1Q16 3,378 / 2Q16 90,501 / 3Q16 95,519 / 4Q16 106,940).</t>
        </is>
      </c>
      <c r="G1059" s="41" t="inlineStr">
        <is>
          <t>IR 자료</t>
        </is>
      </c>
      <c r="H1059" s="40" t="inlineStr">
        <is>
          <t>2017-02-09</t>
        </is>
      </c>
      <c r="I1059" s="40" t="n"/>
      <c r="J1059" s="43" t="inlineStr">
        <is>
          <t>https://t1.kakaocdn.net/kakaocorp/operating/ir/results-announcement/2452.pdf</t>
        </is>
      </c>
      <c r="K1059" s="41" t="inlineStr">
        <is>
          <t>target_rev_post,acquirer_core</t>
        </is>
      </c>
    </row>
    <row r="1060" ht="45" customHeight="1">
      <c r="A1060" s="40" t="inlineStr">
        <is>
          <t>K027</t>
        </is>
      </c>
      <c r="B1060" s="41" t="inlineStr">
        <is>
          <t>Kakao M Corp.</t>
        </is>
      </c>
      <c r="C1060" s="40" t="inlineStr">
        <is>
          <t>인수 후</t>
        </is>
      </c>
      <c r="D1060" s="40" t="inlineStr">
        <is>
          <t>2018-12-31</t>
        </is>
      </c>
      <c r="E1060" s="41" t="inlineStr">
        <is>
          <t>실적</t>
        </is>
      </c>
      <c r="F1060" s="41" t="inlineStr">
        <is>
          <t>카카오 4Q18 Fact Sheet(연결, 백만원): 2017 매출 1,972,326, 콘텐츠플랫폼 985,474(게임 342,037·뮤직 478,540·기타 164,896); 2018 뮤직 콘텐츠 532,852.</t>
        </is>
      </c>
      <c r="G1060" s="41" t="inlineStr">
        <is>
          <t>IR 자료</t>
        </is>
      </c>
      <c r="H1060" s="40" t="inlineStr">
        <is>
          <t>2019-02-14</t>
        </is>
      </c>
      <c r="I1060" s="40" t="n"/>
      <c r="J1060" s="43" t="inlineStr">
        <is>
          <t>https://t1.kakaocdn.net/kakaocorp/admin/ir/results-announcement/3851.pdf</t>
        </is>
      </c>
      <c r="K1060" s="41" t="inlineStr">
        <is>
          <t>target_rev_post,acquirer_core,core_basis</t>
        </is>
      </c>
    </row>
    <row r="1061" ht="45" customHeight="1">
      <c r="A1061" s="40" t="inlineStr">
        <is>
          <t>K027</t>
        </is>
      </c>
      <c r="B1061" s="41" t="inlineStr">
        <is>
          <t>Kakao M Corp.</t>
        </is>
      </c>
      <c r="C1061" s="40" t="inlineStr">
        <is>
          <t>인수 후</t>
        </is>
      </c>
      <c r="D1061" s="40" t="inlineStr">
        <is>
          <t>2020-12-31</t>
        </is>
      </c>
      <c r="E1061" s="41" t="inlineStr">
        <is>
          <t>실적</t>
        </is>
      </c>
      <c r="F1061" s="41" t="inlineStr">
        <is>
          <t>카카오 4Q20 Fact Sheet(연결, 백만원): 뮤직 콘텐츠 2018 532,850, 2019 586,592, 2020 612,634.</t>
        </is>
      </c>
      <c r="G1061" s="41" t="inlineStr">
        <is>
          <t>IR 자료</t>
        </is>
      </c>
      <c r="H1061" s="40" t="inlineStr">
        <is>
          <t>2021-02</t>
        </is>
      </c>
      <c r="I1061" s="40" t="n"/>
      <c r="J1061" s="43" t="inlineStr">
        <is>
          <t>https://t1.kakaocdn.net/kakaocorp/admin/ir/results-announcement/4981.pdf</t>
        </is>
      </c>
      <c r="K1061" s="41" t="inlineStr">
        <is>
          <t>target_rev_post</t>
        </is>
      </c>
    </row>
    <row r="1062" ht="45" customHeight="1">
      <c r="A1062" s="40" t="inlineStr">
        <is>
          <t>K027</t>
        </is>
      </c>
      <c r="B1062" s="41" t="inlineStr">
        <is>
          <t>Kakao M Corp.</t>
        </is>
      </c>
      <c r="C1062" s="40" t="inlineStr">
        <is>
          <t>인수 후</t>
        </is>
      </c>
      <c r="D1062" s="40" t="inlineStr">
        <is>
          <t>2022-12-31</t>
        </is>
      </c>
      <c r="E1062" s="41" t="inlineStr">
        <is>
          <t>실적</t>
        </is>
      </c>
      <c r="F1062" s="41" t="inlineStr">
        <is>
          <t>카카오 4Q22 Fact Sheet(연결, 백만원; 2021년 분류 변경 기준): 뮤직 2020 705,324, 2021 772,516, 2022 894,397.</t>
        </is>
      </c>
      <c r="G1062" s="41" t="inlineStr">
        <is>
          <t>IR 자료</t>
        </is>
      </c>
      <c r="H1062" s="40" t="inlineStr">
        <is>
          <t>2023-02</t>
        </is>
      </c>
      <c r="I1062" s="40" t="n"/>
      <c r="J1062" s="43" t="inlineStr">
        <is>
          <t>https://t1.kakaocdn.net/kakaocorp/admin/ir/results-announcement/5413.pdf</t>
        </is>
      </c>
      <c r="K1062" s="41" t="inlineStr">
        <is>
          <t>target_rev_post</t>
        </is>
      </c>
    </row>
    <row r="1063" ht="45" customHeight="1">
      <c r="A1063" s="40" t="inlineStr">
        <is>
          <t>K027</t>
        </is>
      </c>
      <c r="B1063" s="41" t="inlineStr">
        <is>
          <t>Kakao M Corp.</t>
        </is>
      </c>
      <c r="C1063" s="40" t="inlineStr">
        <is>
          <t>인수 후</t>
        </is>
      </c>
      <c r="D1063" s="40" t="inlineStr">
        <is>
          <t>2024-12-31</t>
        </is>
      </c>
      <c r="E1063" s="41" t="inlineStr">
        <is>
          <t>실적</t>
        </is>
      </c>
      <c r="F1063" s="41" t="inlineStr">
        <is>
          <t>카카오 4Q24 Fact Sheet(연결, 백만원): 뮤직 2023 1,723,949(1Q23 231,977 → 2Q23 480,712, SM 연결 효과), 2024 1,920,047; 2023 4분기 기타비용 2,164,001.</t>
        </is>
      </c>
      <c r="G1063" s="41" t="inlineStr">
        <is>
          <t>IR 자료</t>
        </is>
      </c>
      <c r="H1063" s="40" t="inlineStr">
        <is>
          <t>2025-02</t>
        </is>
      </c>
      <c r="I1063" s="40" t="n"/>
      <c r="J1063" s="43" t="inlineStr">
        <is>
          <t>https://t1.kakaocdn.net/kakaocorp/admin/ir/results-announcement/5789.pdf</t>
        </is>
      </c>
      <c r="K1063" s="41" t="inlineStr">
        <is>
          <t>target_rev_post</t>
        </is>
      </c>
    </row>
    <row r="1064" ht="45" customHeight="1">
      <c r="A1064" s="40" t="inlineStr">
        <is>
          <t>K027</t>
        </is>
      </c>
      <c r="B1064" s="41" t="inlineStr">
        <is>
          <t>Kakao M Corp.</t>
        </is>
      </c>
      <c r="C1064" s="40" t="inlineStr">
        <is>
          <t>인수 후</t>
        </is>
      </c>
      <c r="D1064" s="40" t="inlineStr">
        <is>
          <t>2021-07-15</t>
        </is>
      </c>
      <c r="E1064" s="41" t="inlineStr">
        <is>
          <t>합병</t>
        </is>
      </c>
      <c r="F1064" s="41" t="inlineStr">
        <is>
          <t>카카오엔터테인먼트 회사합병결정: ㈜멜론컴퍼니(음원서비스·뮤지컬제작·티켓판매) 흡수합병, 합병비율 1:7.8367918, 합병기일 2021-09-01; 멜론컴퍼니는 2021-07-01 ㈜카카오로부터 물적분할 설립(자산총계 931,280백만원).</t>
        </is>
      </c>
      <c r="G1064" s="41" t="inlineStr">
        <is>
          <t>DART 기타공시</t>
        </is>
      </c>
      <c r="H1064" s="40" t="inlineStr">
        <is>
          <t>2021-07-15</t>
        </is>
      </c>
      <c r="I1064" s="40" t="inlineStr">
        <is>
          <t>20210715000334</t>
        </is>
      </c>
      <c r="J1064" s="43" t="inlineStr">
        <is>
          <t>https://dart.fss.or.kr/dsaf001/main.do?rcpNo=20210715000334</t>
        </is>
      </c>
      <c r="K1064" s="41" t="inlineStr">
        <is>
          <t>post_events_summary</t>
        </is>
      </c>
    </row>
    <row r="1065" ht="45" customHeight="1">
      <c r="A1065" s="40" t="inlineStr">
        <is>
          <t>K028</t>
        </is>
      </c>
      <c r="B1065" s="41" t="inlineStr">
        <is>
          <t>Sonnori Corp.</t>
        </is>
      </c>
      <c r="C1065" s="40" t="inlineStr">
        <is>
          <t>인수 전</t>
        </is>
      </c>
      <c r="D1065" s="40" t="inlineStr">
        <is>
          <t>2018-04-04</t>
        </is>
      </c>
      <c r="E1065" s="41" t="inlineStr">
        <is>
          <t>매각</t>
        </is>
      </c>
      <c r="F1065" s="41" t="inlineStr">
        <is>
          <t>카카오게임즈가 ㈜손노리 보통주 252,036주를 처분금액 5,929백만원, 처분단가 23,522원에 프렌즈게임즈로 처분, '처분후 소유주식수(주) | 0'</t>
        </is>
      </c>
      <c r="G1065" s="41" t="inlineStr">
        <is>
          <t>DART 기타공시</t>
        </is>
      </c>
      <c r="H1065" s="40" t="inlineStr">
        <is>
          <t>2018-04-04</t>
        </is>
      </c>
      <c r="I1065" s="40" t="inlineStr">
        <is>
          <t>20180404002648</t>
        </is>
      </c>
      <c r="J1065" s="43" t="inlineStr">
        <is>
          <t>https://dart.fss.or.kr/dsaf001/main.do?rcpNo=20180404002648</t>
        </is>
      </c>
      <c r="K1065" s="41" t="inlineStr">
        <is>
          <t>chk_note,pre_events_summary</t>
        </is>
      </c>
    </row>
    <row r="1066" ht="45" customHeight="1">
      <c r="A1066" s="40" t="inlineStr">
        <is>
          <t>K028</t>
        </is>
      </c>
      <c r="B1066" s="41" t="inlineStr">
        <is>
          <t>Sonnori Corp.</t>
        </is>
      </c>
      <c r="C1066" s="40" t="inlineStr">
        <is>
          <t>발표</t>
        </is>
      </c>
      <c r="D1066" s="40" t="inlineStr">
        <is>
          <t>2018-06-30</t>
        </is>
      </c>
      <c r="E1066" s="41" t="inlineStr">
        <is>
          <t>기타</t>
        </is>
      </c>
      <c r="F1066" s="41" t="inlineStr">
        <is>
          <t>프렌즈게임즈 2018 2분기 기업집단현황공시: (주)손노리 장부가액 5,929백만원, 보통주 252,036주, 지분율 40.10%. 2018-03-31(20180531002439)·2018-09-30(20181129000818) 기준도 동일 → 7월 거래에 그룹 측 지분 변동·신주 발행 없음</t>
        </is>
      </c>
      <c r="G1066" s="41" t="inlineStr">
        <is>
          <t>DART 기타공시</t>
        </is>
      </c>
      <c r="H1066" s="40" t="inlineStr">
        <is>
          <t>2018-08-31</t>
        </is>
      </c>
      <c r="I1066" s="40" t="inlineStr">
        <is>
          <t>20180831000077</t>
        </is>
      </c>
      <c r="J1066" s="43" t="inlineStr">
        <is>
          <t>https://dart.fss.or.kr/dsaf001/main.do?rcpNo=20180831000077</t>
        </is>
      </c>
      <c r="K1066" s="41" t="inlineStr">
        <is>
          <t>subtype_chk,chk_note</t>
        </is>
      </c>
    </row>
    <row r="1067" ht="45" customHeight="1">
      <c r="A1067" s="40" t="inlineStr">
        <is>
          <t>K028</t>
        </is>
      </c>
      <c r="B1067" s="41" t="inlineStr">
        <is>
          <t>Sonnori Corp.</t>
        </is>
      </c>
      <c r="C1067" s="40" t="inlineStr">
        <is>
          <t>인수 전</t>
        </is>
      </c>
      <c r="D1067" s="40" t="inlineStr">
        <is>
          <t>2017-12-31</t>
        </is>
      </c>
      <c r="E1067" s="41" t="inlineStr">
        <is>
          <t>실적</t>
        </is>
      </c>
      <c r="F1067" s="41" t="inlineStr">
        <is>
          <t>㈜손노리(구. ㈜로이게임즈) 252,036주 40.10% 관계기업, 2016년 취득 5,928,510천원. 요약재무 2017 자산 1,201,479·부채 2,015,099·순손익 (3,737,408); 2016 매출 99,320·순손익 (586,040)(천원)</t>
        </is>
      </c>
      <c r="G1067" s="41" t="inlineStr">
        <is>
          <t>DART 감사보고서</t>
        </is>
      </c>
      <c r="H1067" s="40" t="inlineStr">
        <is>
          <t>2018-11-02</t>
        </is>
      </c>
      <c r="I1067" s="40" t="inlineStr">
        <is>
          <t>20181102000493</t>
        </is>
      </c>
      <c r="J1067" s="43" t="inlineStr">
        <is>
          <t>https://dart.fss.or.kr/dsaf001/main.do?rcpNo=20181102000493</t>
        </is>
      </c>
      <c r="K1067" s="41" t="inlineStr">
        <is>
          <t>pre_events_summary,target_rev_pre,target_op_pre</t>
        </is>
      </c>
    </row>
    <row r="1068" ht="45" customHeight="1">
      <c r="A1068" s="40" t="inlineStr">
        <is>
          <t>K028</t>
        </is>
      </c>
      <c r="B1068" s="41" t="inlineStr">
        <is>
          <t>Sonnori Corp.</t>
        </is>
      </c>
      <c r="C1068" s="40" t="inlineStr">
        <is>
          <t>인수 후</t>
        </is>
      </c>
      <c r="D1068" s="40" t="inlineStr">
        <is>
          <t>2018-12-31</t>
        </is>
      </c>
      <c r="E1068" s="41" t="inlineStr">
        <is>
          <t>추가취득</t>
        </is>
      </c>
      <c r="F1068" s="41" t="inlineStr">
        <is>
          <t>'주식회사 손노리 지분 114,284주(지분율 18.18%)를 추가로 취득하여 지배력을 확보하였습니다(지분율 58.28%)', 대표이사 이원술, 이전대가 9,928,564천원, 영업권 4,321,718천원</t>
        </is>
      </c>
      <c r="G1068" s="41" t="inlineStr">
        <is>
          <t>DART 감사보고서</t>
        </is>
      </c>
      <c r="H1068" s="40" t="inlineStr">
        <is>
          <t>2019-04-11</t>
        </is>
      </c>
      <c r="I1068" s="40" t="inlineStr">
        <is>
          <t>20190411001845</t>
        </is>
      </c>
      <c r="J1068" s="43" t="inlineStr">
        <is>
          <t>https://dart.fss.or.kr/dsaf001/main.do?rcpNo=20190411001845</t>
        </is>
      </c>
      <c r="K1068" s="41" t="inlineStr">
        <is>
          <t>pre_incorp_chk,acquirer_entity,post_events_summary</t>
        </is>
      </c>
    </row>
    <row r="1069" ht="45" customHeight="1">
      <c r="A1069" s="40" t="inlineStr">
        <is>
          <t>K028</t>
        </is>
      </c>
      <c r="B1069" s="41" t="inlineStr">
        <is>
          <t>Sonnori Corp.</t>
        </is>
      </c>
      <c r="C1069" s="40" t="inlineStr">
        <is>
          <t>인수 후</t>
        </is>
      </c>
      <c r="D1069" s="40" t="inlineStr">
        <is>
          <t>2019-02-21</t>
        </is>
      </c>
      <c r="E1069" s="41" t="inlineStr">
        <is>
          <t>추가취득</t>
        </is>
      </c>
      <c r="F1069" s="41" t="inlineStr">
        <is>
          <t>프렌즈게임즈가 손노리 유상증자 참여, 보통주 90,909주, 2,000백만원</t>
        </is>
      </c>
      <c r="G1069" s="41" t="inlineStr">
        <is>
          <t>DART 기타공시</t>
        </is>
      </c>
      <c r="H1069" s="40" t="inlineStr">
        <is>
          <t>2019-02-27</t>
        </is>
      </c>
      <c r="I1069" s="40" t="inlineStr">
        <is>
          <t>20190227004197</t>
        </is>
      </c>
      <c r="J1069" s="43" t="inlineStr">
        <is>
          <t>https://dart.fss.or.kr/dsaf001/main.do?rcpNo=20190227004197</t>
        </is>
      </c>
      <c r="K1069" s="41" t="inlineStr">
        <is>
          <t>post_events_summary</t>
        </is>
      </c>
    </row>
    <row r="1070" ht="45" customHeight="1">
      <c r="A1070" s="40" t="inlineStr">
        <is>
          <t>K028</t>
        </is>
      </c>
      <c r="B1070" s="41" t="inlineStr">
        <is>
          <t>Sonnori Corp.</t>
        </is>
      </c>
      <c r="C1070" s="40" t="inlineStr">
        <is>
          <t>인수 후</t>
        </is>
      </c>
      <c r="D1070" s="40" t="inlineStr">
        <is>
          <t>2019-12-31</t>
        </is>
      </c>
      <c r="E1070" s="41" t="inlineStr">
        <is>
          <t>실적</t>
        </is>
      </c>
      <c r="F1070" s="41" t="inlineStr">
        <is>
          <t>㈜손노리 지분율 66.71%, 매출액 1,451,958천원, 당기순손실 (1,372,723)천원</t>
        </is>
      </c>
      <c r="G1070" s="41" t="inlineStr">
        <is>
          <t>DART 감사보고서</t>
        </is>
      </c>
      <c r="H1070" s="40" t="inlineStr">
        <is>
          <t>2020-04-07</t>
        </is>
      </c>
      <c r="I1070" s="40" t="inlineStr">
        <is>
          <t>20200407002575</t>
        </is>
      </c>
      <c r="J1070" s="43" t="inlineStr">
        <is>
          <t>https://dart.fss.or.kr/dsaf001/main.do?rcpNo=20200407002575</t>
        </is>
      </c>
      <c r="K1070" s="41" t="inlineStr">
        <is>
          <t>target_rev_post,target_op_post,post_events_summary</t>
        </is>
      </c>
    </row>
    <row r="1071" ht="45" customHeight="1">
      <c r="A1071" s="40" t="inlineStr">
        <is>
          <t>K028</t>
        </is>
      </c>
      <c r="B1071" s="41" t="inlineStr">
        <is>
          <t>Sonnori Corp.</t>
        </is>
      </c>
      <c r="C1071" s="40" t="inlineStr">
        <is>
          <t>인수 후</t>
        </is>
      </c>
      <c r="D1071" s="40" t="inlineStr">
        <is>
          <t>2020-12-31</t>
        </is>
      </c>
      <c r="E1071" s="41" t="inlineStr">
        <is>
          <t>실적</t>
        </is>
      </c>
      <c r="F1071" s="41" t="inlineStr">
        <is>
          <t>㈜손노리 66.71%, 매출액 1,415,130천원, 당기순이익 89,866천원</t>
        </is>
      </c>
      <c r="G1071" s="41" t="inlineStr">
        <is>
          <t>DART 감사보고서</t>
        </is>
      </c>
      <c r="H1071" s="40" t="inlineStr">
        <is>
          <t>2021-04-07</t>
        </is>
      </c>
      <c r="I1071" s="40" t="inlineStr">
        <is>
          <t>20210407002275</t>
        </is>
      </c>
      <c r="J1071" s="43" t="inlineStr">
        <is>
          <t>https://dart.fss.or.kr/dsaf001/main.do?rcpNo=20210407002275</t>
        </is>
      </c>
      <c r="K1071" s="41" t="inlineStr">
        <is>
          <t>target_rev_post,target_op_post</t>
        </is>
      </c>
    </row>
    <row r="1072" ht="45" customHeight="1">
      <c r="A1072" s="40" t="inlineStr">
        <is>
          <t>K028</t>
        </is>
      </c>
      <c r="B1072" s="41" t="inlineStr">
        <is>
          <t>Sonnori Corp.</t>
        </is>
      </c>
      <c r="C1072" s="40" t="inlineStr">
        <is>
          <t>인수 후</t>
        </is>
      </c>
      <c r="D1072" s="40" t="inlineStr">
        <is>
          <t>2021-12-31</t>
        </is>
      </c>
      <c r="E1072" s="41" t="inlineStr">
        <is>
          <t>실적</t>
        </is>
      </c>
      <c r="F1072" s="41" t="inlineStr">
        <is>
          <t>㈜손노리 자본금 378,009,000원, 지분율 53.36%, 매출 314,011,930원, 당기순손실 (1,113,393,650)원</t>
        </is>
      </c>
      <c r="G1072" s="41" t="inlineStr">
        <is>
          <t>DART 감사보고서</t>
        </is>
      </c>
      <c r="H1072" s="40" t="inlineStr">
        <is>
          <t>2022-04-12</t>
        </is>
      </c>
      <c r="I1072" s="40" t="inlineStr">
        <is>
          <t>20220412001773</t>
        </is>
      </c>
      <c r="J1072" s="43" t="inlineStr">
        <is>
          <t>https://dart.fss.or.kr/dsaf001/main.do?rcpNo=20220412001773</t>
        </is>
      </c>
      <c r="K1072" s="41" t="inlineStr">
        <is>
          <t>target_rev_post,target_op_post,post_events_summary</t>
        </is>
      </c>
    </row>
    <row r="1073" ht="45" customHeight="1">
      <c r="A1073" s="40" t="inlineStr">
        <is>
          <t>K028</t>
        </is>
      </c>
      <c r="B1073" s="41" t="inlineStr">
        <is>
          <t>Sonnori Corp.</t>
        </is>
      </c>
      <c r="C1073" s="40" t="inlineStr">
        <is>
          <t>인수 후</t>
        </is>
      </c>
      <c r="D1073" s="40" t="inlineStr">
        <is>
          <t>2022</t>
        </is>
      </c>
      <c r="E1073" s="41" t="inlineStr">
        <is>
          <t>매각</t>
        </is>
      </c>
      <c r="F1073" s="41" t="inlineStr">
        <is>
          <t>'㈜손노리 | 당기중 지분 매각'으로 연결범위 제외, 제외 전 매출 55,053천원·순손실 (29,275)천원</t>
        </is>
      </c>
      <c r="G1073" s="41" t="inlineStr">
        <is>
          <t>DART 감사보고서</t>
        </is>
      </c>
      <c r="H1073" s="40" t="inlineStr">
        <is>
          <t>2023-04-07</t>
        </is>
      </c>
      <c r="I1073" s="40" t="inlineStr">
        <is>
          <t>20230407003508</t>
        </is>
      </c>
      <c r="J1073" s="43" t="inlineStr">
        <is>
          <t>https://dart.fss.or.kr/dsaf001/main.do?rcpNo=20230407003508</t>
        </is>
      </c>
      <c r="K1073" s="41" t="inlineStr">
        <is>
          <t>post_events_summary,target_rev_post</t>
        </is>
      </c>
    </row>
    <row r="1074" ht="45" customHeight="1">
      <c r="A1074" s="40" t="inlineStr">
        <is>
          <t>K028</t>
        </is>
      </c>
      <c r="B1074" s="41" t="inlineStr">
        <is>
          <t>Sonnori Corp.</t>
        </is>
      </c>
      <c r="C1074" s="40" t="inlineStr">
        <is>
          <t>인수 후</t>
        </is>
      </c>
      <c r="D1074" s="40" t="inlineStr">
        <is>
          <t>2022-09-08</t>
        </is>
      </c>
      <c r="E1074" s="41" t="inlineStr">
        <is>
          <t>매각</t>
        </is>
      </c>
      <c r="F1074" s="41" t="inlineStr">
        <is>
          <t>'이원술 대표가 프렌즈게임즈에 매각했던 손노리 지분 중 상당량을 재매입', 이 대표 보유 지분 75% 규모, 계열 제외</t>
        </is>
      </c>
      <c r="G1074" s="41" t="inlineStr">
        <is>
          <t>언론 보도</t>
        </is>
      </c>
      <c r="H1074" s="40" t="inlineStr">
        <is>
          <t>2022-09-08</t>
        </is>
      </c>
      <c r="I1074" s="40" t="n"/>
      <c r="J1074" s="43" t="inlineStr">
        <is>
          <t>https://news.mtn.co.kr/news-detail/2022090808174396227</t>
        </is>
      </c>
      <c r="K1074" s="41" t="inlineStr">
        <is>
          <t>post_events_summary,notes</t>
        </is>
      </c>
    </row>
    <row r="1075" ht="45" customHeight="1">
      <c r="A1075" s="40" t="inlineStr">
        <is>
          <t>K029</t>
        </is>
      </c>
      <c r="B1075" s="41" t="inlineStr">
        <is>
          <t>Sonnori Corp.</t>
        </is>
      </c>
      <c r="C1075" s="40" t="inlineStr">
        <is>
          <t>발표</t>
        </is>
      </c>
      <c r="D1075" s="40" t="inlineStr">
        <is>
          <t>2018-10-24</t>
        </is>
      </c>
      <c r="E1075" s="41" t="inlineStr">
        <is>
          <t>완료</t>
        </is>
      </c>
      <c r="F1075" s="41" t="inlineStr">
        <is>
          <t>손노리 주주 변동: 프렌즈게임즈 252,036주(40.10%)+114,284주(18.18%)=366,320주(58.28%), 금액 4,000,054,284원, 단가 35,001원. '기타' 주주 145,784주→31,500주. '변동일은 주식대금 지급일을 기재함'</t>
        </is>
      </c>
      <c r="G1075" s="41" t="inlineStr">
        <is>
          <t>DART 기타공시</t>
        </is>
      </c>
      <c r="H1075" s="40" t="inlineStr">
        <is>
          <t>2018-10-25</t>
        </is>
      </c>
      <c r="I1075" s="40" t="inlineStr">
        <is>
          <t>20181025000398</t>
        </is>
      </c>
      <c r="J1075" s="43" t="inlineStr">
        <is>
          <t>https://dart.fss.or.kr/dsaf001/main.do?rcpNo=20181025000398</t>
        </is>
      </c>
      <c r="K1075" s="41" t="inlineStr">
        <is>
          <t>status_chk,value_chk_local,announce_date_chk,first_filing_date,chk_note</t>
        </is>
      </c>
    </row>
    <row r="1076" ht="45" customHeight="1">
      <c r="A1076" s="40" t="inlineStr">
        <is>
          <t>K029</t>
        </is>
      </c>
      <c r="B1076" s="41" t="inlineStr">
        <is>
          <t>Sonnori Corp.</t>
        </is>
      </c>
      <c r="C1076" s="40" t="inlineStr">
        <is>
          <t>인수 후</t>
        </is>
      </c>
      <c r="D1076" s="40" t="inlineStr">
        <is>
          <t>2018-10-24</t>
        </is>
      </c>
      <c r="E1076" s="41" t="inlineStr">
        <is>
          <t>기타</t>
        </is>
      </c>
      <c r="F1076" s="41" t="inlineStr">
        <is>
          <t>프렌즈게임즈가 계열회사 손노리에 운영자금 600백만원 대여(이자율 4.6%, 이사회 2018-10-23)</t>
        </is>
      </c>
      <c r="G1076" s="41" t="inlineStr">
        <is>
          <t>DART 기타공시</t>
        </is>
      </c>
      <c r="H1076" s="40" t="inlineStr">
        <is>
          <t>2018-10-25</t>
        </is>
      </c>
      <c r="I1076" s="40" t="inlineStr">
        <is>
          <t>20181025000382</t>
        </is>
      </c>
      <c r="J1076" s="43" t="inlineStr">
        <is>
          <t>https://dart.fss.or.kr/dsaf001/main.do?rcpNo=20181025000382</t>
        </is>
      </c>
      <c r="K1076" s="41" t="inlineStr">
        <is>
          <t>post_events_summary</t>
        </is>
      </c>
    </row>
    <row r="1077" ht="45" customHeight="1">
      <c r="A1077" s="40" t="inlineStr">
        <is>
          <t>K029</t>
        </is>
      </c>
      <c r="B1077" s="41" t="inlineStr">
        <is>
          <t>Sonnori Corp.</t>
        </is>
      </c>
      <c r="C1077" s="40" t="inlineStr">
        <is>
          <t>인수 후</t>
        </is>
      </c>
      <c r="D1077" s="40" t="inlineStr">
        <is>
          <t>2018-12-31</t>
        </is>
      </c>
      <c r="E1077" s="41" t="inlineStr">
        <is>
          <t>기타</t>
        </is>
      </c>
      <c r="F1077" s="41" t="inlineStr">
        <is>
          <t>카카오게임즈 2018 연결감사보고서: '손노리 지분 114,284주(지분율 18.18%)를 추가로 취득하여 지배력을 확보'(58.28%), 관계기업에서 종속기업으로 편입. 이전대가 9,928,564천원, 영업권 4,321,718천원. 보고기간 후 2019-02-22 90,909주 2,000백만원 추가 취득, 지분율 63.55%</t>
        </is>
      </c>
      <c r="G1077" s="41" t="inlineStr">
        <is>
          <t>DART 감사보고서</t>
        </is>
      </c>
      <c r="H1077" s="40" t="inlineStr">
        <is>
          <t>2019-04-11</t>
        </is>
      </c>
      <c r="I1077" s="40" t="inlineStr">
        <is>
          <t>20190411001845</t>
        </is>
      </c>
      <c r="J1077" s="43" t="inlineStr">
        <is>
          <t>https://dart.fss.or.kr/dsaf001/main.do?rcpNo=20190411001845</t>
        </is>
      </c>
      <c r="K1077" s="41" t="inlineStr">
        <is>
          <t>subtype_chk,chk_note,post_events_summary,impairment</t>
        </is>
      </c>
    </row>
    <row r="1078" ht="45" customHeight="1">
      <c r="A1078" s="40" t="inlineStr">
        <is>
          <t>K029</t>
        </is>
      </c>
      <c r="B1078" s="41" t="inlineStr">
        <is>
          <t>Sonnori Corp.</t>
        </is>
      </c>
      <c r="C1078" s="40" t="inlineStr">
        <is>
          <t>인수 전</t>
        </is>
      </c>
      <c r="D1078" s="40" t="inlineStr">
        <is>
          <t>2017-12-31</t>
        </is>
      </c>
      <c r="E1078" s="41" t="inlineStr">
        <is>
          <t>실적</t>
        </is>
      </c>
      <c r="F1078" s="41" t="inlineStr">
        <is>
          <t>카카오게임즈 2017 연결감사보고서: 손노리(구. 로이게임즈) 관계기업 40.10%, 2016 취득 5,928,510천원, 2017 지분법손실 1,868,720천원. 관계기업 요약(전기 2016) 매출 99,320천원, 당기순손실 586,040천원</t>
        </is>
      </c>
      <c r="G1078" s="41" t="inlineStr">
        <is>
          <t>DART 감사보고서</t>
        </is>
      </c>
      <c r="H1078" s="40" t="inlineStr">
        <is>
          <t>2018-04-06</t>
        </is>
      </c>
      <c r="I1078" s="40" t="inlineStr">
        <is>
          <t>20180406000861</t>
        </is>
      </c>
      <c r="J1078" s="43" t="inlineStr">
        <is>
          <t>https://dart.fss.or.kr/dsaf001/main.do?rcpNo=20180406000861</t>
        </is>
      </c>
      <c r="K1078" s="41" t="inlineStr">
        <is>
          <t>pre_events_summary,subtype_chk,target_rev_pre,target_op_pre</t>
        </is>
      </c>
    </row>
    <row r="1079" ht="45" customHeight="1">
      <c r="A1079" s="40" t="inlineStr">
        <is>
          <t>K029</t>
        </is>
      </c>
      <c r="B1079" s="41" t="inlineStr">
        <is>
          <t>Sonnori Corp.</t>
        </is>
      </c>
      <c r="C1079" s="40" t="inlineStr">
        <is>
          <t>인수 전</t>
        </is>
      </c>
      <c r="D1079" s="40" t="inlineStr">
        <is>
          <t>2016-09-01</t>
        </is>
      </c>
      <c r="E1079" s="41" t="inlineStr">
        <is>
          <t>소유주변경</t>
        </is>
      </c>
      <c r="F1079" s="41" t="inlineStr">
        <is>
          <t>로이게임즈 카카오 기업집단 신규 계열 편입. 카카오게임즈 보통주 137,750주(34.4%)·우선주 114,286주(50%), 이원술 보통주 180,000주(45.0%), 기타 우선주 114,284주</t>
        </is>
      </c>
      <c r="G1079" s="41" t="inlineStr">
        <is>
          <t>DART 기타공시</t>
        </is>
      </c>
      <c r="H1079" s="40" t="inlineStr">
        <is>
          <t>2016-09-09</t>
        </is>
      </c>
      <c r="I1079" s="40" t="inlineStr">
        <is>
          <t>20160909000415</t>
        </is>
      </c>
      <c r="J1079" s="43" t="inlineStr">
        <is>
          <t>https://dart.fss.or.kr/dsaf001/main.do?rcpNo=20160909000415</t>
        </is>
      </c>
      <c r="K1079" s="41" t="inlineStr">
        <is>
          <t>pre_events_summary</t>
        </is>
      </c>
    </row>
    <row r="1080" ht="45" customHeight="1">
      <c r="A1080" s="40" t="inlineStr">
        <is>
          <t>K029</t>
        </is>
      </c>
      <c r="B1080" s="41" t="inlineStr">
        <is>
          <t>Sonnori Corp.</t>
        </is>
      </c>
      <c r="C1080" s="40" t="inlineStr">
        <is>
          <t>인수 전</t>
        </is>
      </c>
      <c r="D1080" s="40" t="inlineStr">
        <is>
          <t>2018-07-25</t>
        </is>
      </c>
      <c r="E1080" s="41" t="inlineStr">
        <is>
          <t>지분취득</t>
        </is>
      </c>
      <c r="F1080" s="41" t="inlineStr">
        <is>
          <t>이원술 33,250주·전명진 17,500주 매입(주당 2,400원, 합계 121,800,000원), 기타 주주 보통주 82,250→31,500주(K028)</t>
        </is>
      </c>
      <c r="G1080" s="41" t="inlineStr">
        <is>
          <t>DART 기타공시</t>
        </is>
      </c>
      <c r="H1080" s="40" t="inlineStr">
        <is>
          <t>2018-08-10</t>
        </is>
      </c>
      <c r="I1080" s="40" t="inlineStr">
        <is>
          <t>20180810000606</t>
        </is>
      </c>
      <c r="J1080" s="43" t="inlineStr">
        <is>
          <t>https://dart.fss.or.kr/dsaf001/main.do?rcpNo=20180810000606</t>
        </is>
      </c>
      <c r="K1080" s="41" t="inlineStr">
        <is>
          <t>pre_events_summary,notes</t>
        </is>
      </c>
    </row>
    <row r="1081" ht="45" customHeight="1">
      <c r="A1081" s="40" t="inlineStr">
        <is>
          <t>K029</t>
        </is>
      </c>
      <c r="B1081" s="41" t="inlineStr">
        <is>
          <t>Sonnori Corp.</t>
        </is>
      </c>
      <c r="C1081" s="40" t="inlineStr">
        <is>
          <t>인수 전</t>
        </is>
      </c>
      <c r="D1081" s="40" t="inlineStr">
        <is>
          <t>2018-03-30</t>
        </is>
      </c>
      <c r="E1081" s="41" t="inlineStr">
        <is>
          <t>지분취득</t>
        </is>
      </c>
      <c r="F1081" s="41" t="inlineStr">
        <is>
          <t>프렌즈게임즈가 카카오게임즈로부터 손노리 252,036주(5,929백만원, 40.10%) 장외취득, 취득목적 '계열회사의 사업 경쟁력 강화'(K024)</t>
        </is>
      </c>
      <c r="G1081" s="41" t="inlineStr">
        <is>
          <t>DART 기타공시</t>
        </is>
      </c>
      <c r="H1081" s="40" t="inlineStr">
        <is>
          <t>2018-04-04</t>
        </is>
      </c>
      <c r="I1081" s="40" t="inlineStr">
        <is>
          <t>20180404002641</t>
        </is>
      </c>
      <c r="J1081" s="43" t="inlineStr">
        <is>
          <t>https://dart.fss.or.kr/dsaf001/main.do?rcpNo=20180404002641</t>
        </is>
      </c>
      <c r="K1081" s="41" t="inlineStr">
        <is>
          <t>pre_events_summary,notes,purpose_quote</t>
        </is>
      </c>
    </row>
    <row r="1082" ht="45" customHeight="1">
      <c r="A1082" s="40" t="inlineStr">
        <is>
          <t>K029</t>
        </is>
      </c>
      <c r="B1082" s="41" t="inlineStr">
        <is>
          <t>Sonnori Corp.</t>
        </is>
      </c>
      <c r="C1082" s="40" t="inlineStr">
        <is>
          <t>인수 전</t>
        </is>
      </c>
      <c r="D1082" s="40" t="inlineStr">
        <is>
          <t>2017-12-31</t>
        </is>
      </c>
      <c r="E1082" s="41" t="inlineStr">
        <is>
          <t>실적</t>
        </is>
      </c>
      <c r="F1082" s="41" t="inlineStr">
        <is>
          <t>손노리 FY2017 매출액 945, 영업이익 (3,593), 당기순이익 (3,463) (백만원)</t>
        </is>
      </c>
      <c r="G1082" s="41" t="inlineStr">
        <is>
          <t>DART 기타공시</t>
        </is>
      </c>
      <c r="H1082" s="40" t="inlineStr">
        <is>
          <t>2018-05-30</t>
        </is>
      </c>
      <c r="I1082" s="40" t="inlineStr">
        <is>
          <t>20180530000654</t>
        </is>
      </c>
      <c r="J1082" s="43" t="inlineStr">
        <is>
          <t>https://dart.fss.or.kr/dsaf001/main.do?rcpNo=20180530000654</t>
        </is>
      </c>
      <c r="K1082" s="41" t="inlineStr">
        <is>
          <t>target_rev_pre,target_op_pre</t>
        </is>
      </c>
    </row>
    <row r="1083" ht="45" customHeight="1">
      <c r="A1083" s="40" t="inlineStr">
        <is>
          <t>K029</t>
        </is>
      </c>
      <c r="B1083" s="41" t="inlineStr">
        <is>
          <t>Sonnori Corp.</t>
        </is>
      </c>
      <c r="C1083" s="40" t="inlineStr">
        <is>
          <t>인수 후</t>
        </is>
      </c>
      <c r="D1083" s="40" t="inlineStr">
        <is>
          <t>2018-12-31</t>
        </is>
      </c>
      <c r="E1083" s="41" t="inlineStr">
        <is>
          <t>실적</t>
        </is>
      </c>
      <c r="F1083" s="41" t="inlineStr">
        <is>
          <t>손노리 FY2018 매출액 1,081, 영업이익 -2,474, 당기순이익 -2,432 (백만원)</t>
        </is>
      </c>
      <c r="G1083" s="41" t="inlineStr">
        <is>
          <t>DART 기타공시</t>
        </is>
      </c>
      <c r="H1083" s="40" t="inlineStr">
        <is>
          <t>2019-05-30</t>
        </is>
      </c>
      <c r="I1083" s="40" t="inlineStr">
        <is>
          <t>20190530000728</t>
        </is>
      </c>
      <c r="J1083" s="43" t="inlineStr">
        <is>
          <t>https://dart.fss.or.kr/dsaf001/main.do?rcpNo=20190530000728</t>
        </is>
      </c>
      <c r="K1083" s="41" t="inlineStr">
        <is>
          <t>target_rev_post,target_op_post</t>
        </is>
      </c>
    </row>
    <row r="1084" ht="45" customHeight="1">
      <c r="A1084" s="40" t="inlineStr">
        <is>
          <t>K029</t>
        </is>
      </c>
      <c r="B1084" s="41" t="inlineStr">
        <is>
          <t>Sonnori Corp.</t>
        </is>
      </c>
      <c r="C1084" s="40" t="inlineStr">
        <is>
          <t>인수 후</t>
        </is>
      </c>
      <c r="D1084" s="40" t="inlineStr">
        <is>
          <t>2019-12-31</t>
        </is>
      </c>
      <c r="E1084" s="41" t="inlineStr">
        <is>
          <t>실적</t>
        </is>
      </c>
      <c r="F1084" s="41" t="inlineStr">
        <is>
          <t>손노리 FY2019 매출액 1,452, 영업이익 -1,403, 당기순이익 -1,441 (백만원)</t>
        </is>
      </c>
      <c r="G1084" s="41" t="inlineStr">
        <is>
          <t>DART 기타공시</t>
        </is>
      </c>
      <c r="H1084" s="40" t="inlineStr">
        <is>
          <t>2020-05-28</t>
        </is>
      </c>
      <c r="I1084" s="40" t="inlineStr">
        <is>
          <t>20200528000608</t>
        </is>
      </c>
      <c r="J1084" s="43" t="inlineStr">
        <is>
          <t>https://dart.fss.or.kr/dsaf001/main.do?rcpNo=20200528000608</t>
        </is>
      </c>
      <c r="K1084" s="41" t="inlineStr">
        <is>
          <t>target_rev_post,target_op_post</t>
        </is>
      </c>
    </row>
    <row r="1085" ht="45" customHeight="1">
      <c r="A1085" s="40" t="inlineStr">
        <is>
          <t>K029</t>
        </is>
      </c>
      <c r="B1085" s="41" t="inlineStr">
        <is>
          <t>Sonnori Corp.</t>
        </is>
      </c>
      <c r="C1085" s="40" t="inlineStr">
        <is>
          <t>인수 후</t>
        </is>
      </c>
      <c r="D1085" s="40" t="inlineStr">
        <is>
          <t>2020-12-31</t>
        </is>
      </c>
      <c r="E1085" s="41" t="inlineStr">
        <is>
          <t>실적</t>
        </is>
      </c>
      <c r="F1085" s="41" t="inlineStr">
        <is>
          <t>손노리 FY2020 매출액 1,415, 영업이익 164, 당기순이익 99 (백만원)</t>
        </is>
      </c>
      <c r="G1085" s="41" t="inlineStr">
        <is>
          <t>DART 기타공시</t>
        </is>
      </c>
      <c r="H1085" s="40" t="inlineStr">
        <is>
          <t>2021-05-27</t>
        </is>
      </c>
      <c r="I1085" s="40" t="inlineStr">
        <is>
          <t>20210527000444</t>
        </is>
      </c>
      <c r="J1085" s="43" t="inlineStr">
        <is>
          <t>https://dart.fss.or.kr/dsaf001/main.do?rcpNo=20210527000444</t>
        </is>
      </c>
      <c r="K1085" s="41" t="inlineStr">
        <is>
          <t>target_op_post</t>
        </is>
      </c>
    </row>
    <row r="1086" ht="45" customHeight="1">
      <c r="A1086" s="40" t="inlineStr">
        <is>
          <t>K029</t>
        </is>
      </c>
      <c r="B1086" s="41" t="inlineStr">
        <is>
          <t>Sonnori Corp.</t>
        </is>
      </c>
      <c r="C1086" s="40" t="inlineStr">
        <is>
          <t>인수 후</t>
        </is>
      </c>
      <c r="D1086" s="40" t="inlineStr">
        <is>
          <t>2021-12-31</t>
        </is>
      </c>
      <c r="E1086" s="41" t="inlineStr">
        <is>
          <t>실적</t>
        </is>
      </c>
      <c r="F1086" s="41" t="inlineStr">
        <is>
          <t>손노리 FY2021 매출액 314, 영업이익 -1,314, 당기순이익 -1,113 (백만원)</t>
        </is>
      </c>
      <c r="G1086" s="41" t="inlineStr">
        <is>
          <t>DART 기타공시</t>
        </is>
      </c>
      <c r="H1086" s="40" t="inlineStr">
        <is>
          <t>2022-05-30</t>
        </is>
      </c>
      <c r="I1086" s="40" t="inlineStr">
        <is>
          <t>20220530000727</t>
        </is>
      </c>
      <c r="J1086" s="43" t="inlineStr">
        <is>
          <t>https://dart.fss.or.kr/dsaf001/main.do?rcpNo=20220530000727</t>
        </is>
      </c>
      <c r="K1086" s="41" t="inlineStr">
        <is>
          <t>target_rev_post,target_op_post</t>
        </is>
      </c>
    </row>
    <row r="1087" ht="45" customHeight="1">
      <c r="A1087" s="40" t="inlineStr">
        <is>
          <t>K029</t>
        </is>
      </c>
      <c r="B1087" s="41" t="inlineStr">
        <is>
          <t>Sonnori Corp.</t>
        </is>
      </c>
      <c r="C1087" s="40" t="inlineStr">
        <is>
          <t>인수 후</t>
        </is>
      </c>
      <c r="D1087" s="40" t="inlineStr">
        <is>
          <t>2019-12-31</t>
        </is>
      </c>
      <c r="E1087" s="41" t="inlineStr">
        <is>
          <t>손상차손</t>
        </is>
      </c>
      <c r="F1087" s="41" t="inlineStr">
        <is>
          <t>프렌즈게임즈 2019 연결감사보고서: 영업권 기초 4,671,839천원 중 4,660,680천원 손상, '일부게임사업부문은 영업손실의 누적과 향후 판매부진이 예상되어' 손상 인식. 손노리 지분율 66.71%, 손노리 매출 1,451,958천원·순손실 1,372,723천원</t>
        </is>
      </c>
      <c r="G1087" s="41" t="inlineStr">
        <is>
          <t>DART 감사보고서</t>
        </is>
      </c>
      <c r="H1087" s="40" t="inlineStr">
        <is>
          <t>2020-04-07</t>
        </is>
      </c>
      <c r="I1087" s="40" t="inlineStr">
        <is>
          <t>20200407002575</t>
        </is>
      </c>
      <c r="J1087" s="43" t="inlineStr">
        <is>
          <t>https://dart.fss.or.kr/dsaf001/main.do?rcpNo=20200407002575</t>
        </is>
      </c>
      <c r="K1087" s="41" t="inlineStr">
        <is>
          <t>impairment,post_events_summary</t>
        </is>
      </c>
    </row>
    <row r="1088" ht="45" customHeight="1">
      <c r="A1088" s="40" t="inlineStr">
        <is>
          <t>K029</t>
        </is>
      </c>
      <c r="B1088" s="41" t="inlineStr">
        <is>
          <t>Sonnori Corp.</t>
        </is>
      </c>
      <c r="C1088" s="40" t="inlineStr">
        <is>
          <t>인수 후</t>
        </is>
      </c>
      <c r="D1088" s="40" t="inlineStr">
        <is>
          <t>2021-08-05</t>
        </is>
      </c>
      <c r="E1088" s="41" t="inlineStr">
        <is>
          <t>매각</t>
        </is>
      </c>
      <c r="F1088" s="41" t="inlineStr">
        <is>
          <t>손노리 상표권 1개를 ㈜우리게임즈에 250,000,000원에 처분, 처분목적 '사업효율성증대'</t>
        </is>
      </c>
      <c r="G1088" s="41" t="inlineStr">
        <is>
          <t>DART 기타공시</t>
        </is>
      </c>
      <c r="H1088" s="40" t="inlineStr">
        <is>
          <t>2021-08-11</t>
        </is>
      </c>
      <c r="I1088" s="40" t="inlineStr">
        <is>
          <t>20210811000315</t>
        </is>
      </c>
      <c r="J1088" s="43" t="inlineStr">
        <is>
          <t>https://dart.fss.or.kr/dsaf001/main.do?rcpNo=20210811000315</t>
        </is>
      </c>
      <c r="K1088" s="41" t="inlineStr">
        <is>
          <t>post_events_summary</t>
        </is>
      </c>
    </row>
    <row r="1089" ht="45" customHeight="1">
      <c r="A1089" s="40" t="inlineStr">
        <is>
          <t>K029</t>
        </is>
      </c>
      <c r="B1089" s="41" t="inlineStr">
        <is>
          <t>Sonnori Corp.</t>
        </is>
      </c>
      <c r="C1089" s="40" t="inlineStr">
        <is>
          <t>인수 후</t>
        </is>
      </c>
      <c r="D1089" s="40" t="inlineStr">
        <is>
          <t>2022</t>
        </is>
      </c>
      <c r="E1089" s="41" t="inlineStr">
        <is>
          <t>매각</t>
        </is>
      </c>
      <c r="F1089" s="41" t="inlineStr">
        <is>
          <t>메타보라 2022 연결감사보고서 연결범위 변동: '㈜손노리 | 당기중 지분 매각'으로 연결 제외</t>
        </is>
      </c>
      <c r="G1089" s="41" t="inlineStr">
        <is>
          <t>DART 감사보고서</t>
        </is>
      </c>
      <c r="H1089" s="40" t="inlineStr">
        <is>
          <t>2023-04-07</t>
        </is>
      </c>
      <c r="I1089" s="40" t="inlineStr">
        <is>
          <t>20230407003508</t>
        </is>
      </c>
      <c r="J1089" s="43" t="inlineStr">
        <is>
          <t>https://dart.fss.or.kr/dsaf001/main.do?rcpNo=20230407003508</t>
        </is>
      </c>
      <c r="K1089" s="41" t="inlineStr">
        <is>
          <t>post_events_summary</t>
        </is>
      </c>
    </row>
    <row r="1090" ht="45" customHeight="1">
      <c r="A1090" s="40" t="inlineStr">
        <is>
          <t>K029</t>
        </is>
      </c>
      <c r="B1090" s="41" t="inlineStr">
        <is>
          <t>Sonnori Corp.</t>
        </is>
      </c>
      <c r="C1090" s="40" t="inlineStr">
        <is>
          <t>인수 후</t>
        </is>
      </c>
      <c r="D1090" s="40" t="inlineStr">
        <is>
          <t>2022-09-08</t>
        </is>
      </c>
      <c r="E1090" s="41" t="inlineStr">
        <is>
          <t>매각</t>
        </is>
      </c>
      <c r="F1090" s="41" t="inlineStr">
        <is>
          <t>이원술 대표가 프렌즈게임즈에 넘겼던 손노리 지분을 되사 약 75% 보유, 카카오게임즈 측 '계열에서 제외된 것이 맞다'. 자회사 툰노리는 지난해 연말 청산</t>
        </is>
      </c>
      <c r="G1090" s="41" t="inlineStr">
        <is>
          <t>언론 보도</t>
        </is>
      </c>
      <c r="H1090" s="40" t="inlineStr">
        <is>
          <t>2022-09-08</t>
        </is>
      </c>
      <c r="I1090" s="40" t="n"/>
      <c r="J1090" s="43" t="inlineStr">
        <is>
          <t>https://news.mtn.co.kr/news-detail/2022090808174396227</t>
        </is>
      </c>
      <c r="K1090" s="41" t="inlineStr">
        <is>
          <t>post_events_summary</t>
        </is>
      </c>
    </row>
    <row r="1091" ht="45" customHeight="1">
      <c r="A1091" s="40" t="inlineStr">
        <is>
          <t>K029</t>
        </is>
      </c>
      <c r="B1091" s="41" t="inlineStr">
        <is>
          <t>Sonnori Corp.</t>
        </is>
      </c>
      <c r="C1091" s="40" t="inlineStr">
        <is>
          <t>발표</t>
        </is>
      </c>
      <c r="D1091" s="40" t="inlineStr">
        <is>
          <t>2017-12-31</t>
        </is>
      </c>
      <c r="E1091" s="41" t="inlineStr">
        <is>
          <t>실적</t>
        </is>
      </c>
      <c r="F1091" s="41" t="inlineStr">
        <is>
          <t>프렌즈게임즈 FY2017 자산총계 4,221, 자본총계 (536), 매출 1,625, 영업이익 (1,273) (백만원)</t>
        </is>
      </c>
      <c r="G1091" s="41" t="inlineStr">
        <is>
          <t>DART 기타공시</t>
        </is>
      </c>
      <c r="H1091" s="40" t="inlineStr">
        <is>
          <t>2018-05-31</t>
        </is>
      </c>
      <c r="I1091" s="40" t="inlineStr">
        <is>
          <t>20180531002439</t>
        </is>
      </c>
      <c r="J1091" s="43" t="inlineStr">
        <is>
          <t>https://dart.fss.or.kr/dsaf001/main.do?rcpNo=20180531002439</t>
        </is>
      </c>
      <c r="K1091" s="41" t="inlineStr">
        <is>
          <t>acquirer_core,acq_total_assets,deal_to_assets_pct,deal_to_equity_pct</t>
        </is>
      </c>
    </row>
    <row r="1092" ht="45" customHeight="1">
      <c r="A1092" s="40" t="inlineStr">
        <is>
          <t>K029</t>
        </is>
      </c>
      <c r="B1092" s="41" t="inlineStr">
        <is>
          <t>Sonnori Corp.</t>
        </is>
      </c>
      <c r="C1092" s="40" t="inlineStr">
        <is>
          <t>발표</t>
        </is>
      </c>
      <c r="D1092" s="40" t="inlineStr">
        <is>
          <t>2018-09-30</t>
        </is>
      </c>
      <c r="E1092" s="41" t="inlineStr">
        <is>
          <t>기타</t>
        </is>
      </c>
      <c r="F1092" s="41" t="inlineStr">
        <is>
          <t>카카오 발행주식총수 83,385,673주(2018-09-30)</t>
        </is>
      </c>
      <c r="G1092" s="41" t="inlineStr">
        <is>
          <t>DART 사업보고서</t>
        </is>
      </c>
      <c r="H1092" s="40" t="inlineStr">
        <is>
          <t>2018-11-14</t>
        </is>
      </c>
      <c r="I1092" s="40" t="inlineStr">
        <is>
          <t>20181114002663</t>
        </is>
      </c>
      <c r="J1092" s="43" t="inlineStr">
        <is>
          <t>https://dart.fss.or.kr/dsaf001/main.do?rcpNo=20181114002663</t>
        </is>
      </c>
      <c r="K1092" s="41" t="inlineStr">
        <is>
          <t>acq_mktcap</t>
        </is>
      </c>
    </row>
    <row r="1093" ht="45" customHeight="1">
      <c r="A1093" s="40" t="inlineStr">
        <is>
          <t>K029</t>
        </is>
      </c>
      <c r="B1093" s="41" t="inlineStr">
        <is>
          <t>Sonnori Corp.</t>
        </is>
      </c>
      <c r="C1093" s="40" t="inlineStr">
        <is>
          <t>발표</t>
        </is>
      </c>
      <c r="D1093" s="40" t="inlineStr">
        <is>
          <t>2018-10-23</t>
        </is>
      </c>
      <c r="E1093" s="41" t="inlineStr">
        <is>
          <t>기타</t>
        </is>
      </c>
      <c r="F1093" s="41" t="inlineStr">
        <is>
          <t>035720.KS 2018-10-23 조정종가 20,100원(5:1 분할 반영값, 실제 100,500원)</t>
        </is>
      </c>
      <c r="G1093" s="41" t="inlineStr">
        <is>
          <t>기타</t>
        </is>
      </c>
      <c r="H1093" s="40" t="inlineStr">
        <is>
          <t>2018-10-23</t>
        </is>
      </c>
      <c r="I1093" s="40" t="n"/>
      <c r="J1093" s="43" t="inlineStr">
        <is>
          <t>https://query1.finance.yahoo.com/v8/finance/chart/035720.KS?period1=1540080000&amp;period2=1540512000&amp;interval=1d</t>
        </is>
      </c>
      <c r="K1093" s="41" t="inlineStr">
        <is>
          <t>acq_mktcap</t>
        </is>
      </c>
    </row>
    <row r="1094" ht="45" customHeight="1">
      <c r="A1094" s="40" t="inlineStr">
        <is>
          <t>K029</t>
        </is>
      </c>
      <c r="B1094" s="41" t="inlineStr">
        <is>
          <t>Sonnori Corp.</t>
        </is>
      </c>
      <c r="C1094" s="40" t="inlineStr">
        <is>
          <t>인수 후</t>
        </is>
      </c>
      <c r="D1094" s="40" t="inlineStr">
        <is>
          <t>2018-12-31</t>
        </is>
      </c>
      <c r="E1094" s="41" t="inlineStr">
        <is>
          <t>기타</t>
        </is>
      </c>
      <c r="F1094" s="41" t="inlineStr">
        <is>
          <t>프렌즈게임즈 2018 4분기 공시: 손노리 보통주 366,320주 58.28%, 장부가액 9,929백만원(5,929+4,000). 특수관계인 대상 유가증권 매입거래 '해당사항 없음'</t>
        </is>
      </c>
      <c r="G1094" s="41" t="inlineStr">
        <is>
          <t>DART 기타공시</t>
        </is>
      </c>
      <c r="H1094" s="40" t="inlineStr">
        <is>
          <t>2019-02-27</t>
        </is>
      </c>
      <c r="I1094" s="40" t="inlineStr">
        <is>
          <t>20190227004242</t>
        </is>
      </c>
      <c r="J1094" s="43" t="inlineStr">
        <is>
          <t>https://dart.fss.or.kr/dsaf001/main.do?rcpNo=20190227004242</t>
        </is>
      </c>
      <c r="K1094" s="41" t="inlineStr">
        <is>
          <t>chk_note</t>
        </is>
      </c>
    </row>
    <row r="1095" ht="45" customHeight="1">
      <c r="A1095" s="40" t="inlineStr">
        <is>
          <t>K030</t>
        </is>
      </c>
      <c r="B1095" s="41" t="inlineStr">
        <is>
          <t>Sanai Pictures</t>
        </is>
      </c>
      <c r="C1095" s="40" t="inlineStr">
        <is>
          <t>발표</t>
        </is>
      </c>
      <c r="D1095" s="40" t="inlineStr">
        <is>
          <t>2018-11-22</t>
        </is>
      </c>
      <c r="E1095" s="41" t="inlineStr">
        <is>
          <t>발표</t>
        </is>
      </c>
      <c r="F1095" s="41" t="inlineStr">
        <is>
          <t>행남사 사나이픽쳐스 1,200주(60%) 138억원 양수, 거래상대방 한재덕, 양수목적 '신규사업 투자를 통한 수익구조 다각화', 총자산대비 29.81%, 자기자본대비 21.91%. 요약재무 2017 매출 20,343,411천원·순손실 415,805천원.</t>
        </is>
      </c>
      <c r="G1095" s="41" t="inlineStr">
        <is>
          <t>DART 주요사항보고서</t>
        </is>
      </c>
      <c r="H1095" s="40" t="inlineStr">
        <is>
          <t>2018-11-30</t>
        </is>
      </c>
      <c r="I1095" s="40" t="inlineStr">
        <is>
          <t>20181130001558</t>
        </is>
      </c>
      <c r="J1095" s="43" t="inlineStr">
        <is>
          <t>https://dart.fss.or.kr/dsaf001/main.do?rcpNo=20181130001558</t>
        </is>
      </c>
      <c r="K1095" s="41" t="inlineStr">
        <is>
          <t>value_chk_local,purpose_quote,deal_to_assets_pct,deal_to_equity_pct,acq_total_assets,announce_date_chk,target_rev_pre</t>
        </is>
      </c>
    </row>
    <row r="1096" ht="45" customHeight="1">
      <c r="A1096" s="40" t="inlineStr">
        <is>
          <t>K030</t>
        </is>
      </c>
      <c r="B1096" s="41" t="inlineStr">
        <is>
          <t>Sanai Pictures</t>
        </is>
      </c>
      <c r="C1096" s="40" t="inlineStr">
        <is>
          <t>발표</t>
        </is>
      </c>
      <c r="D1096" s="40" t="inlineStr">
        <is>
          <t>2018-11-22</t>
        </is>
      </c>
      <c r="E1096" s="41" t="inlineStr">
        <is>
          <t>지분취득</t>
        </is>
      </c>
      <c r="F1096" s="41" t="inlineStr">
        <is>
          <t>같은 날 영화사월광 1,200주(60%) 120억원 양수 결정.</t>
        </is>
      </c>
      <c r="G1096" s="41" t="inlineStr">
        <is>
          <t>DART 주요사항보고서</t>
        </is>
      </c>
      <c r="H1096" s="40" t="inlineStr">
        <is>
          <t>2018-11-30</t>
        </is>
      </c>
      <c r="I1096" s="40" t="inlineStr">
        <is>
          <t>20181130001565</t>
        </is>
      </c>
      <c r="J1096" s="43" t="inlineStr">
        <is>
          <t>https://dart.fss.or.kr/dsaf001/main.do?rcpNo=20181130001565</t>
        </is>
      </c>
      <c r="K1096" s="41" t="inlineStr">
        <is>
          <t>notes</t>
        </is>
      </c>
    </row>
    <row r="1097" ht="45" customHeight="1">
      <c r="A1097" s="40" t="inlineStr">
        <is>
          <t>K030</t>
        </is>
      </c>
      <c r="B1097" s="41" t="inlineStr">
        <is>
          <t>Sanai Pictures</t>
        </is>
      </c>
      <c r="C1097" s="40" t="inlineStr">
        <is>
          <t>발표</t>
        </is>
      </c>
      <c r="D1097" s="40" t="inlineStr">
        <is>
          <t>2018-11-23</t>
        </is>
      </c>
      <c r="E1097" s="41" t="inlineStr">
        <is>
          <t>완료</t>
        </is>
      </c>
      <c r="F1097" s="41" t="inlineStr">
        <is>
          <t>정정: 자금조달 유상증자 자금 116억원·자기자금 22억원; 잔금은 2018-11-22 납입 유상증자 자금 중 51억원으로 지급.</t>
        </is>
      </c>
      <c r="G1097" s="41" t="inlineStr">
        <is>
          <t>DART 주요사항보고서</t>
        </is>
      </c>
      <c r="H1097" s="40" t="inlineStr">
        <is>
          <t>2019-11-14</t>
        </is>
      </c>
      <c r="I1097" s="40" t="inlineStr">
        <is>
          <t>20191114002599</t>
        </is>
      </c>
      <c r="J1097" s="43" t="inlineStr">
        <is>
          <t>https://dart.fss.or.kr/dsaf001/main.do?rcpNo=20191114002599</t>
        </is>
      </c>
      <c r="K1097" s="41" t="inlineStr">
        <is>
          <t>notes,first_filing_date</t>
        </is>
      </c>
    </row>
    <row r="1098" ht="45" customHeight="1">
      <c r="A1098" s="40" t="inlineStr">
        <is>
          <t>K030</t>
        </is>
      </c>
      <c r="B1098" s="41" t="inlineStr">
        <is>
          <t>Sanai Pictures</t>
        </is>
      </c>
      <c r="C1098" s="40" t="inlineStr">
        <is>
          <t>인수 전</t>
        </is>
      </c>
      <c r="D1098" s="40" t="inlineStr">
        <is>
          <t>2016-12-31</t>
        </is>
      </c>
      <c r="E1098" s="41" t="inlineStr">
        <is>
          <t>실적</t>
        </is>
      </c>
      <c r="F1098" s="41" t="inlineStr">
        <is>
          <t>사나이픽처스 2016 매출 25,380,391,162원, 영업이익 2,151,475,823원, 당기순이익 1,681,544,332원; 2015 매출 17,799,287,291원. 전기오류수정 매출 과소계상 13,718,937,300원.</t>
        </is>
      </c>
      <c r="G1098" s="41" t="inlineStr">
        <is>
          <t>DART 감사보고서</t>
        </is>
      </c>
      <c r="H1098" s="40" t="inlineStr">
        <is>
          <t>2017-04-14</t>
        </is>
      </c>
      <c r="I1098" s="40" t="inlineStr">
        <is>
          <t>20170414001679</t>
        </is>
      </c>
      <c r="J1098" s="43" t="inlineStr">
        <is>
          <t>https://dart.fss.or.kr/dsaf001/main.do?rcpNo=20170414001679</t>
        </is>
      </c>
      <c r="K1098" s="41" t="inlineStr">
        <is>
          <t>target_rev_pre,target_op_pre,pre_events_summary</t>
        </is>
      </c>
    </row>
    <row r="1099" ht="45" customHeight="1">
      <c r="A1099" s="40" t="inlineStr">
        <is>
          <t>K030</t>
        </is>
      </c>
      <c r="B1099" s="41" t="inlineStr">
        <is>
          <t>Sanai Pictures</t>
        </is>
      </c>
      <c r="C1099" s="40" t="inlineStr">
        <is>
          <t>인수 전</t>
        </is>
      </c>
      <c r="D1099" s="40" t="inlineStr">
        <is>
          <t>2018-12-31</t>
        </is>
      </c>
      <c r="E1099" s="41" t="inlineStr">
        <is>
          <t>기타</t>
        </is>
      </c>
      <c r="F1099" s="41" t="inlineStr">
        <is>
          <t>행남사 '생활도자기 생산에 전념하고 있는 가정용 도자기 전문업체'. 연결 매출 2018 8,674백만원·2017 15,317백만원, 영업이익 △15,479·△8,855백만원. 2018-09-04 마크투인베스트먼트 최대주주(29.52%).</t>
        </is>
      </c>
      <c r="G1099" s="41" t="inlineStr">
        <is>
          <t>DART 사업보고서</t>
        </is>
      </c>
      <c r="H1099" s="40" t="inlineStr">
        <is>
          <t>2019-04-01</t>
        </is>
      </c>
      <c r="I1099" s="40" t="inlineStr">
        <is>
          <t>20190401004110</t>
        </is>
      </c>
      <c r="J1099" s="43" t="inlineStr">
        <is>
          <t>https://dart.fss.or.kr/dsaf001/main.do?rcpNo=20190401004110</t>
        </is>
      </c>
      <c r="K1099" s="41" t="inlineStr">
        <is>
          <t>acquirer_core,acquirer_entity</t>
        </is>
      </c>
    </row>
    <row r="1100" ht="45" customHeight="1">
      <c r="A1100" s="40" t="inlineStr">
        <is>
          <t>K030</t>
        </is>
      </c>
      <c r="B1100" s="41" t="inlineStr">
        <is>
          <t>Sanai Pictures</t>
        </is>
      </c>
      <c r="C1100" s="40" t="inlineStr">
        <is>
          <t>인수 후</t>
        </is>
      </c>
      <c r="D1100" s="40" t="inlineStr">
        <is>
          <t>2019-01-08</t>
        </is>
      </c>
      <c r="E1100" s="41" t="inlineStr">
        <is>
          <t>사명변경</t>
        </is>
      </c>
      <c r="F1100" s="41" t="inlineStr">
        <is>
          <t>행남사 → 스튜디오 썸머 상호 변경(과거: 행남생활건강→행남자기 2017-11, 행남자기→행남사 2018-04). 2019-10-15 다시 행남사로 변경(20191015900298).</t>
        </is>
      </c>
      <c r="G1100" s="41" t="inlineStr">
        <is>
          <t>DART 기타공시</t>
        </is>
      </c>
      <c r="H1100" s="40" t="inlineStr">
        <is>
          <t>2019-01-08</t>
        </is>
      </c>
      <c r="I1100" s="40" t="inlineStr">
        <is>
          <t>20190108900417</t>
        </is>
      </c>
      <c r="J1100" s="43" t="inlineStr">
        <is>
          <t>https://dart.fss.or.kr/dsaf001/main.do?rcpNo=20190108900417</t>
        </is>
      </c>
      <c r="K1100" s="41" t="inlineStr">
        <is>
          <t>acquirer_entity,chk_note</t>
        </is>
      </c>
    </row>
    <row r="1101" ht="45" customHeight="1">
      <c r="A1101" s="40" t="inlineStr">
        <is>
          <t>K030</t>
        </is>
      </c>
      <c r="B1101" s="41" t="inlineStr">
        <is>
          <t>Sanai Pictures</t>
        </is>
      </c>
      <c r="C1101" s="40" t="inlineStr">
        <is>
          <t>인수 후</t>
        </is>
      </c>
      <c r="D1101" s="40" t="inlineStr">
        <is>
          <t>2019-09-17</t>
        </is>
      </c>
      <c r="E1101" s="41" t="inlineStr">
        <is>
          <t>매각</t>
        </is>
      </c>
      <c r="F1101" s="41" t="inlineStr">
        <is>
          <t>스튜디오썸머, 사나이픽처스 820주(41%) 9,430,000,000원을 ㈜카카오엠에 양도, 양도후 380주(19%), 양도목적 '지분매각을 통한 재무구조 개선'. 요약재무 전년도(2018) 매출 1,029,382천원·순손실 2,086,339천원.</t>
        </is>
      </c>
      <c r="G1101" s="41" t="inlineStr">
        <is>
          <t>DART 주요사항보고서</t>
        </is>
      </c>
      <c r="H1101" s="40" t="inlineStr">
        <is>
          <t>2019-09-17</t>
        </is>
      </c>
      <c r="I1101" s="40" t="inlineStr">
        <is>
          <t>20190917000540</t>
        </is>
      </c>
      <c r="J1101" s="43" t="inlineStr">
        <is>
          <t>https://dart.fss.or.kr/dsaf001/main.do?rcpNo=20190917000540</t>
        </is>
      </c>
      <c r="K1101" s="41" t="inlineStr">
        <is>
          <t>post_events_summary,target_rev_post,notes</t>
        </is>
      </c>
    </row>
    <row r="1102" ht="45" customHeight="1">
      <c r="A1102" s="40" t="inlineStr">
        <is>
          <t>K030</t>
        </is>
      </c>
      <c r="B1102" s="41" t="inlineStr">
        <is>
          <t>Sanai Pictures</t>
        </is>
      </c>
      <c r="C1102" s="40" t="inlineStr">
        <is>
          <t>인수 후</t>
        </is>
      </c>
      <c r="D1102" s="40" t="inlineStr">
        <is>
          <t>2019-09-17</t>
        </is>
      </c>
      <c r="E1102" s="41" t="inlineStr">
        <is>
          <t>소유주변경</t>
        </is>
      </c>
      <c r="F1102" s="41" t="inlineStr">
        <is>
          <t>카카오M, 스튜디오썸머와 월광 41%·사나이픽쳐스 41% 인수 계약, '사나이픽쳐스 지분 40%를 추가 확보' → 사나이픽쳐스 81%.</t>
        </is>
      </c>
      <c r="G1102" s="41" t="inlineStr">
        <is>
          <t>언론 보도</t>
        </is>
      </c>
      <c r="H1102" s="40" t="inlineStr">
        <is>
          <t>2019-09-17</t>
        </is>
      </c>
      <c r="I1102" s="40" t="n"/>
      <c r="J1102" s="43" t="inlineStr">
        <is>
          <t>https://www.inews24.com/view/1208910</t>
        </is>
      </c>
      <c r="K1102" s="41" t="inlineStr">
        <is>
          <t>post_events_summary</t>
        </is>
      </c>
    </row>
    <row r="1103" ht="45" customHeight="1">
      <c r="A1103" s="40" t="inlineStr">
        <is>
          <t>K030</t>
        </is>
      </c>
      <c r="B1103" s="41" t="inlineStr">
        <is>
          <t>Sanai Pictures</t>
        </is>
      </c>
      <c r="C1103" s="40" t="inlineStr">
        <is>
          <t>인수 후</t>
        </is>
      </c>
      <c r="D1103" s="40" t="inlineStr">
        <is>
          <t>2019-12-31</t>
        </is>
      </c>
      <c r="E1103" s="41" t="inlineStr">
        <is>
          <t>추가취득</t>
        </is>
      </c>
      <c r="F1103" s="41" t="inlineStr">
        <is>
          <t>카카오 연결: ㈜사나이픽처스 '당기 중 지배력 획득을 통한 종속기업으로 편입', 취득지분 81.0%, 이전대가 18,630,000천원, 영업권 16,942,881천원.</t>
        </is>
      </c>
      <c r="G1103" s="41" t="inlineStr">
        <is>
          <t>DART 사업보고서</t>
        </is>
      </c>
      <c r="H1103" s="40" t="inlineStr">
        <is>
          <t>2020-03-30</t>
        </is>
      </c>
      <c r="I1103" s="40" t="inlineStr">
        <is>
          <t>20200330004659</t>
        </is>
      </c>
      <c r="J1103" s="43" t="inlineStr">
        <is>
          <t>https://dart.fss.or.kr/dsaf001/main.do?rcpNo=20200330004659</t>
        </is>
      </c>
      <c r="K1103" s="41" t="inlineStr">
        <is>
          <t>post_events_summary,pre_incorp_chk</t>
        </is>
      </c>
    </row>
    <row r="1104" ht="45" customHeight="1">
      <c r="A1104" s="40" t="inlineStr">
        <is>
          <t>K030</t>
        </is>
      </c>
      <c r="B1104" s="41" t="inlineStr">
        <is>
          <t>Sanai Pictures</t>
        </is>
      </c>
      <c r="C1104" s="40" t="inlineStr">
        <is>
          <t>인수 후</t>
        </is>
      </c>
      <c r="D1104" s="40" t="inlineStr">
        <is>
          <t>2019-12-31</t>
        </is>
      </c>
      <c r="E1104" s="41" t="inlineStr">
        <is>
          <t>매각</t>
        </is>
      </c>
      <c r="F1104" s="41" t="inlineStr">
        <is>
          <t>행남사 2019 연결: 사나이픽쳐스 '지분 처분으로 지배력 상실', 종속기업처분손실 381,018천원.</t>
        </is>
      </c>
      <c r="G1104" s="41" t="inlineStr">
        <is>
          <t>DART 사업보고서</t>
        </is>
      </c>
      <c r="H1104" s="40" t="inlineStr">
        <is>
          <t>2020-04-03</t>
        </is>
      </c>
      <c r="I1104" s="40" t="inlineStr">
        <is>
          <t>20200403002704</t>
        </is>
      </c>
      <c r="J1104" s="43" t="inlineStr">
        <is>
          <t>https://dart.fss.or.kr/dsaf001/main.do?rcpNo=20200403002704</t>
        </is>
      </c>
      <c r="K1104" s="41" t="inlineStr">
        <is>
          <t>impairment,post_events_summary</t>
        </is>
      </c>
    </row>
    <row r="1105" ht="45" customHeight="1">
      <c r="A1105" s="40" t="inlineStr">
        <is>
          <t>K030</t>
        </is>
      </c>
      <c r="B1105" s="41" t="inlineStr">
        <is>
          <t>Sanai Pictures</t>
        </is>
      </c>
      <c r="C1105" s="40" t="inlineStr">
        <is>
          <t>인수 후</t>
        </is>
      </c>
      <c r="D1105" s="40" t="inlineStr">
        <is>
          <t>2020-05-29</t>
        </is>
      </c>
      <c r="E1105" s="41" t="inlineStr">
        <is>
          <t>실적</t>
        </is>
      </c>
      <c r="F1105" s="41" t="inlineStr">
        <is>
          <t>사나이픽처스 계열편입일 2019.11.01, 2019 매출 9,513백만원·영업이익 1,151백만원·순이익 1,062백만원, ㈜카카오엠 1,620주(81%).</t>
        </is>
      </c>
      <c r="G1105" s="41" t="inlineStr">
        <is>
          <t>DART 기타공시</t>
        </is>
      </c>
      <c r="H1105" s="40" t="inlineStr">
        <is>
          <t>2020-05-29</t>
        </is>
      </c>
      <c r="I1105" s="40" t="inlineStr">
        <is>
          <t>20200529000267</t>
        </is>
      </c>
      <c r="J1105" s="43" t="inlineStr">
        <is>
          <t>https://dart.fss.or.kr/dsaf001/main.do?rcpNo=20200529000267</t>
        </is>
      </c>
      <c r="K1105" s="41" t="inlineStr">
        <is>
          <t>target_rev_post,target_op_post,pre_incorp_chk</t>
        </is>
      </c>
    </row>
    <row r="1106" ht="45" customHeight="1">
      <c r="A1106" s="40" t="inlineStr">
        <is>
          <t>K030</t>
        </is>
      </c>
      <c r="B1106" s="41" t="inlineStr">
        <is>
          <t>Sanai Pictures</t>
        </is>
      </c>
      <c r="C1106" s="40" t="inlineStr">
        <is>
          <t>인수 후</t>
        </is>
      </c>
      <c r="D1106" s="40" t="inlineStr">
        <is>
          <t>2021-05-27</t>
        </is>
      </c>
      <c r="E1106" s="41" t="inlineStr">
        <is>
          <t>실적</t>
        </is>
      </c>
      <c r="F1106" s="41" t="inlineStr">
        <is>
          <t>2020 매출 1,862백만원·영업이익 -786백만원·순이익 -945백만원; 주주 ㈜카카오엔터테인먼트 81%.</t>
        </is>
      </c>
      <c r="G1106" s="41" t="inlineStr">
        <is>
          <t>DART 기타공시</t>
        </is>
      </c>
      <c r="H1106" s="40" t="inlineStr">
        <is>
          <t>2021-05-27</t>
        </is>
      </c>
      <c r="I1106" s="40" t="inlineStr">
        <is>
          <t>20210527000178</t>
        </is>
      </c>
      <c r="J1106" s="43" t="inlineStr">
        <is>
          <t>https://dart.fss.or.kr/dsaf001/main.do?rcpNo=20210527000178</t>
        </is>
      </c>
      <c r="K1106" s="41" t="inlineStr">
        <is>
          <t>target_rev_post,target_op_post</t>
        </is>
      </c>
    </row>
    <row r="1107" ht="45" customHeight="1">
      <c r="A1107" s="40" t="inlineStr">
        <is>
          <t>K030</t>
        </is>
      </c>
      <c r="B1107" s="41" t="inlineStr">
        <is>
          <t>Sanai Pictures</t>
        </is>
      </c>
      <c r="C1107" s="40" t="inlineStr">
        <is>
          <t>인수 후</t>
        </is>
      </c>
      <c r="D1107" s="40" t="inlineStr">
        <is>
          <t>2026-05-29</t>
        </is>
      </c>
      <c r="E1107" s="41" t="inlineStr">
        <is>
          <t>실적</t>
        </is>
      </c>
      <c r="F1107" s="41" t="inlineStr">
        <is>
          <t>2025 매출 13,008백만원·영업이익 -650백만원·순이익 -499백만원(2024: 16,519/645/677, 20250530001460).</t>
        </is>
      </c>
      <c r="G1107" s="41" t="inlineStr">
        <is>
          <t>DART 기타공시</t>
        </is>
      </c>
      <c r="H1107" s="40" t="inlineStr">
        <is>
          <t>2026-05-29</t>
        </is>
      </c>
      <c r="I1107" s="40" t="inlineStr">
        <is>
          <t>20260529000449</t>
        </is>
      </c>
      <c r="J1107" s="43" t="inlineStr">
        <is>
          <t>https://dart.fss.or.kr/dsaf001/main.do?rcpNo=20260529000449</t>
        </is>
      </c>
      <c r="K1107" s="41" t="inlineStr">
        <is>
          <t>target_rev_post,target_op_post,perf_basis</t>
        </is>
      </c>
    </row>
    <row r="1108" ht="45" customHeight="1">
      <c r="A1108" s="40" t="inlineStr">
        <is>
          <t>K030</t>
        </is>
      </c>
      <c r="B1108" s="41" t="inlineStr">
        <is>
          <t>Sanai Pictures</t>
        </is>
      </c>
      <c r="C1108" s="40" t="inlineStr">
        <is>
          <t>인수 후</t>
        </is>
      </c>
      <c r="D1108" s="40" t="inlineStr">
        <is>
          <t>2023-12-31</t>
        </is>
      </c>
      <c r="E1108" s="41" t="inlineStr">
        <is>
          <t>손상차손</t>
        </is>
      </c>
      <c r="F1108" s="41" t="inlineStr">
        <is>
          <t>카카오엔터테인먼트 영업권 CGU (주)사나이픽처스 당기초 9,867,177 손상 (5,365,929) 당기말 4,501,248 (천원).</t>
        </is>
      </c>
      <c r="G1108" s="41" t="inlineStr">
        <is>
          <t>DART 사업보고서</t>
        </is>
      </c>
      <c r="H1108" s="40" t="inlineStr">
        <is>
          <t>2024-03-29</t>
        </is>
      </c>
      <c r="I1108" s="40" t="inlineStr">
        <is>
          <t>20240329003124</t>
        </is>
      </c>
      <c r="J1108" s="43" t="inlineStr">
        <is>
          <t>https://dart.fss.or.kr/dsaf001/main.do?rcpNo=20240329003124</t>
        </is>
      </c>
      <c r="K1108" s="41" t="inlineStr">
        <is>
          <t>impairment</t>
        </is>
      </c>
    </row>
    <row r="1109" ht="45" customHeight="1">
      <c r="A1109" s="40" t="inlineStr">
        <is>
          <t>K030</t>
        </is>
      </c>
      <c r="B1109" s="41" t="inlineStr">
        <is>
          <t>Sanai Pictures</t>
        </is>
      </c>
      <c r="C1109" s="40" t="inlineStr">
        <is>
          <t>인수 후</t>
        </is>
      </c>
      <c r="D1109" s="40" t="inlineStr">
        <is>
          <t>2024-12-31</t>
        </is>
      </c>
      <c r="E1109" s="41" t="inlineStr">
        <is>
          <t>손상차손</t>
        </is>
      </c>
      <c r="F1109" s="41" t="inlineStr">
        <is>
          <t>카카오엔터테인먼트 영업권 CGU (주)사나이픽처스 당기초 4,501,248 손상 (4,501,248) 당기말 0 (천원).</t>
        </is>
      </c>
      <c r="G1109" s="41" t="inlineStr">
        <is>
          <t>DART 사업보고서</t>
        </is>
      </c>
      <c r="H1109" s="40" t="inlineStr">
        <is>
          <t>2025-03-28</t>
        </is>
      </c>
      <c r="I1109" s="40" t="inlineStr">
        <is>
          <t>20250328002113</t>
        </is>
      </c>
      <c r="J1109" s="43" t="inlineStr">
        <is>
          <t>https://dart.fss.or.kr/dsaf001/main.do?rcpNo=20250328002113</t>
        </is>
      </c>
      <c r="K1109" s="41" t="inlineStr">
        <is>
          <t>impairment</t>
        </is>
      </c>
    </row>
    <row r="1110" ht="45" customHeight="1">
      <c r="A1110" s="40" t="inlineStr">
        <is>
          <t>K030</t>
        </is>
      </c>
      <c r="B1110" s="41" t="inlineStr">
        <is>
          <t>Sanai Pictures</t>
        </is>
      </c>
      <c r="C1110" s="40" t="inlineStr">
        <is>
          <t>인수 후</t>
        </is>
      </c>
      <c r="D1110" s="40" t="inlineStr">
        <is>
          <t>2021-05-25</t>
        </is>
      </c>
      <c r="E1110" s="41" t="inlineStr">
        <is>
          <t>기타</t>
        </is>
      </c>
      <c r="F1110" s="41" t="inlineStr">
        <is>
          <t>행남사 상장폐지결정 효력정지 가처분 기각, 정리매매 개시.</t>
        </is>
      </c>
      <c r="G1110" s="41" t="inlineStr">
        <is>
          <t>DART 기타공시</t>
        </is>
      </c>
      <c r="H1110" s="40" t="inlineStr">
        <is>
          <t>2021-05-25</t>
        </is>
      </c>
      <c r="I1110" s="40" t="inlineStr">
        <is>
          <t>20210525900478</t>
        </is>
      </c>
      <c r="J1110" s="43" t="inlineStr">
        <is>
          <t>https://dart.fss.or.kr/dsaf001/main.do?rcpNo=20210525900478</t>
        </is>
      </c>
      <c r="K1110" s="41" t="inlineStr">
        <is>
          <t>post_events_summary</t>
        </is>
      </c>
    </row>
    <row r="1111" ht="45" customHeight="1">
      <c r="A1111" s="40" t="inlineStr">
        <is>
          <t>K031</t>
        </is>
      </c>
      <c r="B1111" s="41" t="inlineStr">
        <is>
          <t>Samyang CNC Co.,Ltd.</t>
        </is>
      </c>
      <c r="C1111" s="40" t="inlineStr">
        <is>
          <t>인수 전</t>
        </is>
      </c>
      <c r="D1111" s="40" t="inlineStr">
        <is>
          <t>2018-03-02</t>
        </is>
      </c>
      <c r="E1111" s="41" t="inlineStr">
        <is>
          <t>지분취득</t>
        </is>
      </c>
      <c r="F1111" s="41" t="inlineStr">
        <is>
          <t>삼양씨앤씨 대규모기업집단현황공시(2018 연1회): 설립일 2017.12.12, 계열편입일 2018.03.02(변동사유 '지분취득'), 대표 박성인(경력 '(주)삼양출판사 소설사업부 본부장'), 2018-01-15 (주)포도트리 CSO 등 3인 기타비상무이사 선임, 종업원 17명. 직전 사업연도(2017) 매출액 591, 영업이익 155, 당기순이익 123(백만원), 자산총계 2,802, 자본총계 726(백만원).</t>
        </is>
      </c>
      <c r="G1111" s="41" t="inlineStr">
        <is>
          <t>DART 기타공시</t>
        </is>
      </c>
      <c r="H1111" s="40" t="inlineStr">
        <is>
          <t>2018-05-31</t>
        </is>
      </c>
      <c r="I1111" s="40" t="inlineStr">
        <is>
          <t>20180531001191</t>
        </is>
      </c>
      <c r="J1111" s="43" t="inlineStr">
        <is>
          <t>https://dart.fss.or.kr/dsaf001/main.do?rcpNo=20180531001191</t>
        </is>
      </c>
      <c r="K1111" s="41" t="inlineStr">
        <is>
          <t>pre_events_summary,pre_incorp_chk,target_rev_pre,target_op_pre</t>
        </is>
      </c>
    </row>
    <row r="1112" ht="45" customHeight="1">
      <c r="A1112" s="40" t="inlineStr">
        <is>
          <t>K031</t>
        </is>
      </c>
      <c r="B1112" s="41" t="inlineStr">
        <is>
          <t>Samyang CNC Co.,Ltd.</t>
        </is>
      </c>
      <c r="C1112" s="40" t="inlineStr">
        <is>
          <t>인수 전</t>
        </is>
      </c>
      <c r="D1112" s="40" t="inlineStr">
        <is>
          <t>2017</t>
        </is>
      </c>
      <c r="E1112" s="41" t="inlineStr">
        <is>
          <t>실적</t>
        </is>
      </c>
      <c r="F1112" s="41" t="inlineStr">
        <is>
          <t>삼양씨앤씨 대규모기업집단현황공시(연1회) 회사 손익현황(직전 사업연도, 개별, 백만원): 2017 (2017-12-12 설립~12-31) 매출액 591, 영업이익 155, 당기순이익 123.</t>
        </is>
      </c>
      <c r="G1112" s="41" t="inlineStr">
        <is>
          <t>DART 기타공시</t>
        </is>
      </c>
      <c r="H1112" s="40" t="inlineStr">
        <is>
          <t>2018-05-31</t>
        </is>
      </c>
      <c r="I1112" s="40" t="inlineStr">
        <is>
          <t>20180531001191</t>
        </is>
      </c>
      <c r="J1112" s="43" t="inlineStr">
        <is>
          <t>https://dart.fss.or.kr/dsaf001/main.do?rcpNo=20180531001191</t>
        </is>
      </c>
      <c r="K1112" s="41" t="inlineStr">
        <is>
          <t>target_rev_pre,target_rev_post,target_op_pre,target_op_post,perf_basis</t>
        </is>
      </c>
    </row>
    <row r="1113" ht="45" customHeight="1">
      <c r="A1113" s="40" t="inlineStr">
        <is>
          <t>K031</t>
        </is>
      </c>
      <c r="B1113" s="41" t="inlineStr">
        <is>
          <t>Samyang CNC Co.,Ltd.</t>
        </is>
      </c>
      <c r="C1113" s="40" t="inlineStr">
        <is>
          <t>인수 전</t>
        </is>
      </c>
      <c r="D1113" s="40" t="inlineStr">
        <is>
          <t>2018</t>
        </is>
      </c>
      <c r="E1113" s="41" t="inlineStr">
        <is>
          <t>지분취득</t>
        </is>
      </c>
      <c r="F1113" s="41" t="inlineStr">
        <is>
          <t>카카오페이지 2018 연결감사보고서 주석37 사업결합: 삼양씨앤씨 취득지분 49.97%, 이전대가 5,872,494천원, 영업권 5,275,148천원. "삼양씨앤씨는 49.97%를 취득하여 지배권을 획득한 후 20.03%를 추가로 취득하였으며 추가 취득분은 주주간 거래로 회계처리하였습니다." 종속기업 목록 지분율 70.00%(7,000주). 삼양씨앤씨 2018 매출액 11,086,173천원, 당기순이익 1,979,530천원. 주주간약정상 삼양씨앤씨 잔여주식 풋옵션(의무) 존재. 지배기업·최상위지배자는 (주)카카오.</t>
        </is>
      </c>
      <c r="G1113" s="41" t="inlineStr">
        <is>
          <t>DART 감사보고서</t>
        </is>
      </c>
      <c r="H1113" s="40" t="inlineStr">
        <is>
          <t>2019-04-11</t>
        </is>
      </c>
      <c r="I1113" s="40" t="inlineStr">
        <is>
          <t>20190411000196</t>
        </is>
      </c>
      <c r="J1113" s="43" t="inlineStr">
        <is>
          <t>https://dart.fss.or.kr/dsaf001/main.do?rcpNo=20190411000196</t>
        </is>
      </c>
      <c r="K1113" s="41" t="inlineStr">
        <is>
          <t>subtype_chk,chk_note,pre_events_summary,impairment</t>
        </is>
      </c>
    </row>
    <row r="1114" ht="45" customHeight="1">
      <c r="A1114" s="40" t="inlineStr">
        <is>
          <t>K031</t>
        </is>
      </c>
      <c r="B1114" s="41" t="inlineStr">
        <is>
          <t>Samyang CNC Co.,Ltd.</t>
        </is>
      </c>
      <c r="C1114" s="40" t="inlineStr">
        <is>
          <t>발표</t>
        </is>
      </c>
      <c r="D1114" s="40" t="inlineStr">
        <is>
          <t>2018-11-30</t>
        </is>
      </c>
      <c r="E1114" s="41" t="inlineStr">
        <is>
          <t>추가취득</t>
        </is>
      </c>
      <c r="F1114" s="41" t="inlineStr">
        <is>
          <t>삼양씨앤씨 최대주주등의주식보유변동(공정거래법): (주)카카오페이지 2018.11.30 보통주 4,997주(49.97%) → +2,003주(20.03%) → 7,000주(70.00%), 금액 2,353,933,612원, 단가 1,175,204원. 기타주주 5,003주 → 3,000주(30.00%).</t>
        </is>
      </c>
      <c r="G1114" s="41" t="inlineStr">
        <is>
          <t>DART 기타공시</t>
        </is>
      </c>
      <c r="H1114" s="40" t="inlineStr">
        <is>
          <t>2018-12-06</t>
        </is>
      </c>
      <c r="I1114" s="40" t="inlineStr">
        <is>
          <t>20181206000126</t>
        </is>
      </c>
      <c r="J1114" s="43" t="inlineStr">
        <is>
          <t>https://dart.fss.or.kr/dsaf001/main.do?rcpNo=20181206000126</t>
        </is>
      </c>
      <c r="K1114" s="41" t="inlineStr">
        <is>
          <t>status_chk,value_chk_local,announce_date_chk,first_filing_date,subtype_chk</t>
        </is>
      </c>
    </row>
    <row r="1115" ht="45" customHeight="1">
      <c r="A1115" s="40" t="inlineStr">
        <is>
          <t>K031</t>
        </is>
      </c>
      <c r="B1115" s="41" t="inlineStr">
        <is>
          <t>Samyang CNC Co.,Ltd.</t>
        </is>
      </c>
      <c r="C1115" s="40" t="inlineStr">
        <is>
          <t>발표</t>
        </is>
      </c>
      <c r="D1115" s="40" t="inlineStr">
        <is>
          <t>2017-12-31</t>
        </is>
      </c>
      <c r="E1115" s="41" t="inlineStr">
        <is>
          <t>실적</t>
        </is>
      </c>
      <c r="F1115" s="41" t="inlineStr">
        <is>
          <t>카카오페이지 2018 감사보고서(별도): 자산총계 2018말 254,790,474,078원 / 2017말 173,076,308,780원, 자본총계 2018말 206,778,086,522원 / 2017말 159,134,558,399원. 2018 영업수익 184,065,796천원(플랫폼사업관련수익 165,800,734, 광고수익 9,677,239, 기타 8,587,823). "회사는 광고매출, 콘텐츠매출 및 플랫폼제공서비스 등을 주요 사업으로 영위". 2018-09-01 (주)카카오로부터 카카오페이지 사업부문 현물출자.</t>
        </is>
      </c>
      <c r="G1115" s="41" t="inlineStr">
        <is>
          <t>DART 감사보고서</t>
        </is>
      </c>
      <c r="H1115" s="40" t="inlineStr">
        <is>
          <t>2019-04-11</t>
        </is>
      </c>
      <c r="I1115" s="40" t="inlineStr">
        <is>
          <t>20190411000192</t>
        </is>
      </c>
      <c r="J1115" s="43" t="inlineStr">
        <is>
          <t>https://dart.fss.or.kr/dsaf001/main.do?rcpNo=20190411000192</t>
        </is>
      </c>
      <c r="K1115" s="41" t="inlineStr">
        <is>
          <t>acq_total_assets,deal_to_assets_pct,deal_to_equity_pct,acquirer_core</t>
        </is>
      </c>
    </row>
    <row r="1116" ht="45" customHeight="1">
      <c r="A1116" s="40" t="inlineStr">
        <is>
          <t>K031</t>
        </is>
      </c>
      <c r="B1116" s="41" t="inlineStr">
        <is>
          <t>Samyang CNC Co.,Ltd.</t>
        </is>
      </c>
      <c r="C1116" s="40" t="inlineStr">
        <is>
          <t>발표</t>
        </is>
      </c>
      <c r="D1116" s="40" t="inlineStr">
        <is>
          <t>2018-11-05</t>
        </is>
      </c>
      <c r="E1116" s="41" t="inlineStr">
        <is>
          <t>기타</t>
        </is>
      </c>
      <c r="F1116" s="41" t="inlineStr">
        <is>
          <t>카카오페이지 타법인주식및출자증권취득결정(다온크리에이티브, 공정거래법) 공시의 '자기자본 (원) 156,170,345,705' — 2018-11~12 카카오페이지 공시에 쓰인 자기자본 기준값.</t>
        </is>
      </c>
      <c r="G1116" s="41" t="inlineStr">
        <is>
          <t>DART 기타공시</t>
        </is>
      </c>
      <c r="H1116" s="40" t="inlineStr">
        <is>
          <t>2018-11-05</t>
        </is>
      </c>
      <c r="I1116" s="40" t="inlineStr">
        <is>
          <t>20181105000166</t>
        </is>
      </c>
      <c r="J1116" s="43" t="inlineStr">
        <is>
          <t>https://dart.fss.or.kr/dsaf001/main.do?rcpNo=20181105000166</t>
        </is>
      </c>
      <c r="K1116" s="41" t="inlineStr">
        <is>
          <t>deal_to_equity_pct,size_basis</t>
        </is>
      </c>
    </row>
    <row r="1117" ht="45" customHeight="1">
      <c r="A1117" s="40" t="inlineStr">
        <is>
          <t>K031</t>
        </is>
      </c>
      <c r="B1117" s="41" t="inlineStr">
        <is>
          <t>Samyang CNC Co.,Ltd.</t>
        </is>
      </c>
      <c r="C1117" s="40" t="inlineStr">
        <is>
          <t>발표</t>
        </is>
      </c>
      <c r="D1117" s="40" t="inlineStr">
        <is>
          <t>2018-09-30</t>
        </is>
      </c>
      <c r="E1117" s="41" t="inlineStr">
        <is>
          <t>기타</t>
        </is>
      </c>
      <c r="F1117" s="41" t="inlineStr">
        <is>
          <t>(주)카카오 2018 3분기보고서(정정): 연결 자산총계 2018-09-30 7,710,898,617,892원 / 2017-12-31 6,349,428,454,887원. 발행주식의 총수 83,385,673주(2018-09-30).</t>
        </is>
      </c>
      <c r="G1117" s="41" t="inlineStr">
        <is>
          <t>DART 사업보고서</t>
        </is>
      </c>
      <c r="H1117" s="40" t="inlineStr">
        <is>
          <t>2018-12-04</t>
        </is>
      </c>
      <c r="I1117" s="40" t="inlineStr">
        <is>
          <t>20181204000182</t>
        </is>
      </c>
      <c r="J1117" s="43" t="inlineStr">
        <is>
          <t>https://dart.fss.or.kr/dsaf001/main.do?rcpNo=20181204000182</t>
        </is>
      </c>
      <c r="K1117" s="41" t="inlineStr">
        <is>
          <t>apex_total_assets,acq_mktcap</t>
        </is>
      </c>
    </row>
    <row r="1118" ht="45" customHeight="1">
      <c r="A1118" s="40" t="inlineStr">
        <is>
          <t>K031</t>
        </is>
      </c>
      <c r="B1118" s="41" t="inlineStr">
        <is>
          <t>Samyang CNC Co.,Ltd.</t>
        </is>
      </c>
      <c r="C1118" s="40" t="inlineStr">
        <is>
          <t>발표</t>
        </is>
      </c>
      <c r="D1118" s="40" t="inlineStr">
        <is>
          <t>2018-12-05</t>
        </is>
      </c>
      <c r="E1118" s="41" t="inlineStr">
        <is>
          <t>기타</t>
        </is>
      </c>
      <c r="F1118" s="41" t="inlineStr">
        <is>
          <t>Yahoo Finance 차트 API 035720.KS 조정종가 2018-12-05 22900.0원(2021-04 5:1 액면분할 소급 반영) → 당시 실제 종가 114,500원.</t>
        </is>
      </c>
      <c r="G1118" s="41" t="inlineStr">
        <is>
          <t>기타</t>
        </is>
      </c>
      <c r="H1118" s="40" t="inlineStr">
        <is>
          <t>2018-12-05</t>
        </is>
      </c>
      <c r="I1118" s="40" t="n"/>
      <c r="J1118" s="43" t="inlineStr">
        <is>
          <t>https://query1.finance.yahoo.com/v8/finance/chart/035720.KS</t>
        </is>
      </c>
      <c r="K1118" s="41" t="inlineStr">
        <is>
          <t>acq_mktcap</t>
        </is>
      </c>
    </row>
    <row r="1119" ht="45" customHeight="1">
      <c r="A1119" s="40" t="inlineStr">
        <is>
          <t>K031</t>
        </is>
      </c>
      <c r="B1119" s="41" t="inlineStr">
        <is>
          <t>Samyang CNC Co.,Ltd.</t>
        </is>
      </c>
      <c r="C1119" s="40" t="inlineStr">
        <is>
          <t>인수 후</t>
        </is>
      </c>
      <c r="D1119" s="40" t="inlineStr">
        <is>
          <t>2019</t>
        </is>
      </c>
      <c r="E1119" s="41" t="inlineStr">
        <is>
          <t>기타</t>
        </is>
      </c>
      <c r="F1119" s="41" t="inlineStr">
        <is>
          <t>카카오페이지 2019 연결감사보고서: 삼양씨앤씨 지분율 70.00%, 2019 매출액 13,247,023천원·당기순이익 2,714,667천원. 영업권 삼양씨앤씨 CGU 5,275,148 → 재측정 (208,165) → 5,066,983천원(손상 없음). 전기 오류수정: 삼양씨앤씨 포함 3개 종속회사 외부주주 풋옵션을 장기미지급금으로 재분류하지 않아 부채 10,606백만원 과소계상.</t>
        </is>
      </c>
      <c r="G1119" s="41" t="inlineStr">
        <is>
          <t>DART 감사보고서</t>
        </is>
      </c>
      <c r="H1119" s="40" t="inlineStr">
        <is>
          <t>2020-03-31</t>
        </is>
      </c>
      <c r="I1119" s="40" t="inlineStr">
        <is>
          <t>20200331000581</t>
        </is>
      </c>
      <c r="J1119" s="43" t="inlineStr">
        <is>
          <t>https://dart.fss.or.kr/dsaf001/main.do?rcpNo=20200331000581</t>
        </is>
      </c>
      <c r="K1119" s="41" t="inlineStr">
        <is>
          <t>post_events_summary,impairment,notes</t>
        </is>
      </c>
    </row>
    <row r="1120" ht="45" customHeight="1">
      <c r="A1120" s="40" t="inlineStr">
        <is>
          <t>K031</t>
        </is>
      </c>
      <c r="B1120" s="41" t="inlineStr">
        <is>
          <t>Samyang CNC Co.,Ltd.</t>
        </is>
      </c>
      <c r="C1120" s="40" t="inlineStr">
        <is>
          <t>인수 후</t>
        </is>
      </c>
      <c r="D1120" s="40" t="inlineStr">
        <is>
          <t>2021-01-15</t>
        </is>
      </c>
      <c r="E1120" s="41" t="inlineStr">
        <is>
          <t>추가취득</t>
        </is>
      </c>
      <c r="F1120" s="41" t="inlineStr">
        <is>
          <t>카카오페이지 2020 연결감사보고서 주석38 보고기간후 사건: "당사는 2021년 1월 15일 종속기업인 ㈜삼양씨앤씨의 잔여지분 30%를 총 240억에 취득하여 총 100%지분을 확보하였습니다." 같은 주석: 2021-03-01 (주)카카오엠 흡수합병, 존속회사 상호 (주)카카오엔터테인먼트로 변경. 주주간약정: 삼양씨앤씨 풋옵션(의무) '약정 상대방의 매각의사 표명시' '잔존보유주식에 대해 확정된 행사가격으로 매수하여야 함'. 삼양씨앤씨 2020 매출액 17,817,995천원, 당기순이익 4,047,464천원. 영업권(삼양씨앤씨 CGU) 기초 5,066,983 → 재측정 (303,188) → 기말 4,763,795천원.</t>
        </is>
      </c>
      <c r="G1120" s="41" t="inlineStr">
        <is>
          <t>DART 감사보고서</t>
        </is>
      </c>
      <c r="H1120" s="40" t="inlineStr">
        <is>
          <t>2021-04-01</t>
        </is>
      </c>
      <c r="I1120" s="40" t="inlineStr">
        <is>
          <t>20210401000639</t>
        </is>
      </c>
      <c r="J1120" s="43" t="inlineStr">
        <is>
          <t>https://dart.fss.or.kr/dsaf001/main.do?rcpNo=20210401000639</t>
        </is>
      </c>
      <c r="K1120" s="41" t="inlineStr">
        <is>
          <t>status_chk,post_events_summary</t>
        </is>
      </c>
    </row>
    <row r="1121" ht="45" customHeight="1">
      <c r="A1121" s="40" t="inlineStr">
        <is>
          <t>K031</t>
        </is>
      </c>
      <c r="B1121" s="41" t="inlineStr">
        <is>
          <t>Samyang CNC Co.,Ltd.</t>
        </is>
      </c>
      <c r="C1121" s="40" t="inlineStr">
        <is>
          <t>인수 후</t>
        </is>
      </c>
      <c r="D1121" s="40" t="inlineStr">
        <is>
          <t>2018</t>
        </is>
      </c>
      <c r="E1121" s="41" t="inlineStr">
        <is>
          <t>실적</t>
        </is>
      </c>
      <c r="F1121" s="41" t="inlineStr">
        <is>
          <t>삼양씨앤씨 대규모기업집단현황공시(연1회) 회사 손익현황(직전 사업연도, 개별, 백만원): 2018 매출액 11,086, 영업이익 2,489, 당기순이익 1,980. 자산총계 8,160, 자본총계 2,706. 종업원 20명.</t>
        </is>
      </c>
      <c r="G1121" s="41" t="inlineStr">
        <is>
          <t>DART 기타공시</t>
        </is>
      </c>
      <c r="H1121" s="40" t="inlineStr">
        <is>
          <t>2019-05-31</t>
        </is>
      </c>
      <c r="I1121" s="40" t="inlineStr">
        <is>
          <t>20190531000645</t>
        </is>
      </c>
      <c r="J1121" s="43" t="inlineStr">
        <is>
          <t>https://dart.fss.or.kr/dsaf001/main.do?rcpNo=20190531000645</t>
        </is>
      </c>
      <c r="K1121" s="41" t="inlineStr">
        <is>
          <t>target_rev_pre,target_rev_post,target_op_pre,target_op_post,perf_basis</t>
        </is>
      </c>
    </row>
    <row r="1122" ht="45" customHeight="1">
      <c r="A1122" s="40" t="inlineStr">
        <is>
          <t>K031</t>
        </is>
      </c>
      <c r="B1122" s="41" t="inlineStr">
        <is>
          <t>Samyang CNC Co.,Ltd.</t>
        </is>
      </c>
      <c r="C1122" s="40" t="inlineStr">
        <is>
          <t>인수 후</t>
        </is>
      </c>
      <c r="D1122" s="40" t="inlineStr">
        <is>
          <t>2019</t>
        </is>
      </c>
      <c r="E1122" s="41" t="inlineStr">
        <is>
          <t>실적</t>
        </is>
      </c>
      <c r="F1122" s="41" t="inlineStr">
        <is>
          <t>삼양씨앤씨 대규모기업집단현황공시(연1회) 회사 손익현황(직전 사업연도, 개별, 백만원): 2019 매출액 13,247, 영업이익 3,393, 당기순이익 2,715. 자산총계 9,495, 자본총계 5,421. 종업원 24명.</t>
        </is>
      </c>
      <c r="G1122" s="41" t="inlineStr">
        <is>
          <t>DART 기타공시</t>
        </is>
      </c>
      <c r="H1122" s="40" t="inlineStr">
        <is>
          <t>2020-05-29</t>
        </is>
      </c>
      <c r="I1122" s="40" t="inlineStr">
        <is>
          <t>20200529000490</t>
        </is>
      </c>
      <c r="J1122" s="43" t="inlineStr">
        <is>
          <t>https://dart.fss.or.kr/dsaf001/main.do?rcpNo=20200529000490</t>
        </is>
      </c>
      <c r="K1122" s="41" t="inlineStr">
        <is>
          <t>target_rev_pre,target_rev_post,target_op_pre,target_op_post,perf_basis</t>
        </is>
      </c>
    </row>
    <row r="1123" ht="45" customHeight="1">
      <c r="A1123" s="40" t="inlineStr">
        <is>
          <t>K031</t>
        </is>
      </c>
      <c r="B1123" s="41" t="inlineStr">
        <is>
          <t>Samyang CNC Co.,Ltd.</t>
        </is>
      </c>
      <c r="C1123" s="40" t="inlineStr">
        <is>
          <t>인수 후</t>
        </is>
      </c>
      <c r="D1123" s="40" t="inlineStr">
        <is>
          <t>2020</t>
        </is>
      </c>
      <c r="E1123" s="41" t="inlineStr">
        <is>
          <t>실적</t>
        </is>
      </c>
      <c r="F1123" s="41" t="inlineStr">
        <is>
          <t>삼양씨앤씨 대규모기업집단현황공시(연1회) 회사 손익현황(직전 사업연도, 개별, 백만원): 2020 매출액 17,818, 영업이익 5,085, 당기순이익 4,047. 자산총계 14,169, 자본총계 9,468.</t>
        </is>
      </c>
      <c r="G1123" s="41" t="inlineStr">
        <is>
          <t>DART 기타공시</t>
        </is>
      </c>
      <c r="H1123" s="40" t="inlineStr">
        <is>
          <t>2021-05-31</t>
        </is>
      </c>
      <c r="I1123" s="40" t="inlineStr">
        <is>
          <t>20210531001003</t>
        </is>
      </c>
      <c r="J1123" s="43" t="inlineStr">
        <is>
          <t>https://dart.fss.or.kr/dsaf001/main.do?rcpNo=20210531001003</t>
        </is>
      </c>
      <c r="K1123" s="41" t="inlineStr">
        <is>
          <t>target_rev_pre,target_rev_post,target_op_pre,target_op_post,perf_basis</t>
        </is>
      </c>
    </row>
    <row r="1124" ht="45" customHeight="1">
      <c r="A1124" s="40" t="inlineStr">
        <is>
          <t>K031</t>
        </is>
      </c>
      <c r="B1124" s="41" t="inlineStr">
        <is>
          <t>Samyang CNC Co.,Ltd.</t>
        </is>
      </c>
      <c r="C1124" s="40" t="inlineStr">
        <is>
          <t>인수 후</t>
        </is>
      </c>
      <c r="D1124" s="40" t="inlineStr">
        <is>
          <t>2021</t>
        </is>
      </c>
      <c r="E1124" s="41" t="inlineStr">
        <is>
          <t>실적</t>
        </is>
      </c>
      <c r="F1124" s="41" t="inlineStr">
        <is>
          <t>삼양씨앤씨 대규모기업집단현황공시(연1회) 회사 손익현황(직전 사업연도, 개별, 백만원): 2021 매출액 16,840, 영업이익 5,232, 당기순이익 4,157. 자산총계 17,529, 자본총계 13,624. 대표 박성인·황현수.</t>
        </is>
      </c>
      <c r="G1124" s="41" t="inlineStr">
        <is>
          <t>DART 기타공시</t>
        </is>
      </c>
      <c r="H1124" s="40" t="inlineStr">
        <is>
          <t>2022-05-30</t>
        </is>
      </c>
      <c r="I1124" s="40" t="inlineStr">
        <is>
          <t>20220530000442</t>
        </is>
      </c>
      <c r="J1124" s="43" t="inlineStr">
        <is>
          <t>https://dart.fss.or.kr/dsaf001/main.do?rcpNo=20220530000442</t>
        </is>
      </c>
      <c r="K1124" s="41" t="inlineStr">
        <is>
          <t>target_rev_pre,target_rev_post,target_op_pre,target_op_post,perf_basis</t>
        </is>
      </c>
    </row>
    <row r="1125" ht="45" customHeight="1">
      <c r="A1125" s="40" t="inlineStr">
        <is>
          <t>K031</t>
        </is>
      </c>
      <c r="B1125" s="41" t="inlineStr">
        <is>
          <t>Samyang CNC Co.,Ltd.</t>
        </is>
      </c>
      <c r="C1125" s="40" t="inlineStr">
        <is>
          <t>인수 후</t>
        </is>
      </c>
      <c r="D1125" s="40" t="inlineStr">
        <is>
          <t>2022</t>
        </is>
      </c>
      <c r="E1125" s="41" t="inlineStr">
        <is>
          <t>실적</t>
        </is>
      </c>
      <c r="F1125" s="41" t="inlineStr">
        <is>
          <t>삼양씨앤씨 대규모기업집단현황공시(연1회) 회사 손익현황(직전 사업연도, 개별, 백만원): 2022 매출액 14,468, 영업이익 1,924, 당기순이익 1,585. 자산총계 24,470. 종업원 83명(와이낫미프로덕션 합병 후).</t>
        </is>
      </c>
      <c r="G1125" s="41" t="inlineStr">
        <is>
          <t>DART 기타공시</t>
        </is>
      </c>
      <c r="H1125" s="40" t="inlineStr">
        <is>
          <t>2023-05-30</t>
        </is>
      </c>
      <c r="I1125" s="40" t="inlineStr">
        <is>
          <t>20230530000341</t>
        </is>
      </c>
      <c r="J1125" s="43" t="inlineStr">
        <is>
          <t>https://dart.fss.or.kr/dsaf001/main.do?rcpNo=20230530000341</t>
        </is>
      </c>
      <c r="K1125" s="41" t="inlineStr">
        <is>
          <t>target_rev_pre,target_rev_post,target_op_pre,target_op_post,perf_basis</t>
        </is>
      </c>
    </row>
    <row r="1126" ht="45" customHeight="1">
      <c r="A1126" s="40" t="inlineStr">
        <is>
          <t>K031</t>
        </is>
      </c>
      <c r="B1126" s="41" t="inlineStr">
        <is>
          <t>Samyang CNC Co.,Ltd.</t>
        </is>
      </c>
      <c r="C1126" s="40" t="inlineStr">
        <is>
          <t>인수 후</t>
        </is>
      </c>
      <c r="D1126" s="40" t="inlineStr">
        <is>
          <t>2023</t>
        </is>
      </c>
      <c r="E1126" s="41" t="inlineStr">
        <is>
          <t>실적</t>
        </is>
      </c>
      <c r="F1126" s="41" t="inlineStr">
        <is>
          <t>삼양씨앤씨 대규모기업집단현황공시(연1회) 회사 손익현황(직전 사업연도, 개별, 백만원): 2023 매출액 9,970, 영업이익 -1,449, 당기순이익 -4,184. 자산총계 19,464. 대표 박성인·김미정.</t>
        </is>
      </c>
      <c r="G1126" s="41" t="inlineStr">
        <is>
          <t>DART 기타공시</t>
        </is>
      </c>
      <c r="H1126" s="40" t="inlineStr">
        <is>
          <t>2024-05-30</t>
        </is>
      </c>
      <c r="I1126" s="40" t="inlineStr">
        <is>
          <t>20240530000607</t>
        </is>
      </c>
      <c r="J1126" s="43" t="inlineStr">
        <is>
          <t>https://dart.fss.or.kr/dsaf001/main.do?rcpNo=20240530000607</t>
        </is>
      </c>
      <c r="K1126" s="41" t="inlineStr">
        <is>
          <t>target_rev_pre,target_rev_post,target_op_pre,target_op_post,perf_basis</t>
        </is>
      </c>
    </row>
    <row r="1127" ht="45" customHeight="1">
      <c r="A1127" s="40" t="inlineStr">
        <is>
          <t>K031</t>
        </is>
      </c>
      <c r="B1127" s="41" t="inlineStr">
        <is>
          <t>Samyang CNC Co.,Ltd.</t>
        </is>
      </c>
      <c r="C1127" s="40" t="inlineStr">
        <is>
          <t>인수 후</t>
        </is>
      </c>
      <c r="D1127" s="40" t="inlineStr">
        <is>
          <t>2024</t>
        </is>
      </c>
      <c r="E1127" s="41" t="inlineStr">
        <is>
          <t>실적</t>
        </is>
      </c>
      <c r="F1127" s="41" t="inlineStr">
        <is>
          <t>삼양씨앤씨 대규모기업집단현황공시(연1회) 회사 손익현황(직전 사업연도, 개별, 백만원): 2024 매출액 8,539, 영업이익 -1,858, 당기순이익 -4,759. 자산총계 13,689. 대표 차성택.</t>
        </is>
      </c>
      <c r="G1127" s="41" t="inlineStr">
        <is>
          <t>DART 기타공시</t>
        </is>
      </c>
      <c r="H1127" s="40" t="inlineStr">
        <is>
          <t>2025-05-29</t>
        </is>
      </c>
      <c r="I1127" s="40" t="inlineStr">
        <is>
          <t>20250529000656</t>
        </is>
      </c>
      <c r="J1127" s="43" t="inlineStr">
        <is>
          <t>https://dart.fss.or.kr/dsaf001/main.do?rcpNo=20250529000656</t>
        </is>
      </c>
      <c r="K1127" s="41" t="inlineStr">
        <is>
          <t>target_rev_pre,target_rev_post,target_op_pre,target_op_post,perf_basis</t>
        </is>
      </c>
    </row>
    <row r="1128" ht="45" customHeight="1">
      <c r="A1128" s="40" t="inlineStr">
        <is>
          <t>K031</t>
        </is>
      </c>
      <c r="B1128" s="41" t="inlineStr">
        <is>
          <t>Samyang CNC Co.,Ltd.</t>
        </is>
      </c>
      <c r="C1128" s="40" t="inlineStr">
        <is>
          <t>인수 후</t>
        </is>
      </c>
      <c r="D1128" s="40" t="inlineStr">
        <is>
          <t>2025</t>
        </is>
      </c>
      <c r="E1128" s="41" t="inlineStr">
        <is>
          <t>실적</t>
        </is>
      </c>
      <c r="F1128" s="41" t="inlineStr">
        <is>
          <t>삼양씨앤씨 대규모기업집단현황공시(연1회) 회사 손익현황(직전 사업연도, 개별, 백만원): 2025 매출액 6,642, 영업이익 -70, 당기순이익 -646. 자산총계 12,352, 자본총계 9,079. 대표 차성택, 종업원 29명.</t>
        </is>
      </c>
      <c r="G1128" s="41" t="inlineStr">
        <is>
          <t>DART 기타공시</t>
        </is>
      </c>
      <c r="H1128" s="40" t="inlineStr">
        <is>
          <t>2026-05-29</t>
        </is>
      </c>
      <c r="I1128" s="40" t="inlineStr">
        <is>
          <t>20260529000803</t>
        </is>
      </c>
      <c r="J1128" s="43" t="inlineStr">
        <is>
          <t>https://dart.fss.or.kr/dsaf001/main.do?rcpNo=20260529000803</t>
        </is>
      </c>
      <c r="K1128" s="41" t="inlineStr">
        <is>
          <t>target_rev_pre,target_rev_post,target_op_pre,target_op_post,perf_basis</t>
        </is>
      </c>
    </row>
    <row r="1129" ht="45" customHeight="1">
      <c r="A1129" s="40" t="inlineStr">
        <is>
          <t>K031</t>
        </is>
      </c>
      <c r="B1129" s="41" t="inlineStr">
        <is>
          <t>Samyang CNC Co.,Ltd.</t>
        </is>
      </c>
      <c r="C1129" s="40" t="inlineStr">
        <is>
          <t>인수 후</t>
        </is>
      </c>
      <c r="D1129" s="40" t="inlineStr">
        <is>
          <t>2021-12-31</t>
        </is>
      </c>
      <c r="E1129" s="41" t="inlineStr">
        <is>
          <t>기타</t>
        </is>
      </c>
      <c r="F1129" s="41" t="inlineStr">
        <is>
          <t>카카오엔터테인먼트(구 카카오페이지) 2021 연결감사보고서: 삼양씨앤씨 10,000주 100.00% 종속기업. 2021 매출액 16,839,791천원, 당기순이익 4,157,315천원. 영업권 삼양씨앤씨 CGU 4,763,795천원 변동 없음.</t>
        </is>
      </c>
      <c r="G1129" s="41" t="inlineStr">
        <is>
          <t>DART 감사보고서</t>
        </is>
      </c>
      <c r="H1129" s="40" t="inlineStr">
        <is>
          <t>2022-03-31</t>
        </is>
      </c>
      <c r="I1129" s="40" t="inlineStr">
        <is>
          <t>20220331003217</t>
        </is>
      </c>
      <c r="J1129" s="43" t="inlineStr">
        <is>
          <t>https://dart.fss.or.kr/dsaf001/main.do?rcpNo=20220331003217</t>
        </is>
      </c>
      <c r="K1129" s="41" t="inlineStr">
        <is>
          <t>post_events_summary</t>
        </is>
      </c>
    </row>
    <row r="1130" ht="45" customHeight="1">
      <c r="A1130" s="40" t="inlineStr">
        <is>
          <t>K031</t>
        </is>
      </c>
      <c r="B1130" s="41" t="inlineStr">
        <is>
          <t>Samyang CNC Co.,Ltd.</t>
        </is>
      </c>
      <c r="C1130" s="40" t="inlineStr">
        <is>
          <t>인수 후</t>
        </is>
      </c>
      <c r="D1130" s="40" t="inlineStr">
        <is>
          <t>2022-07-01</t>
        </is>
      </c>
      <c r="E1130" s="41" t="inlineStr">
        <is>
          <t>합병</t>
        </is>
      </c>
      <c r="F1130" s="41" t="inlineStr">
        <is>
          <t>카카오엔터테인먼트 2022 연결감사보고서: 와이낫미프로덕션 당기 중 지배력 획득(100%, 이전대가 3,000,000천원) 후 '종속회사인 (주)삼양씨앤씨와의 합병으로 인한 연결제외'. 영업권 삼양씨앤씨 CGU 4,763,795 + 증가 5,964,039('연결범위변동 내역이 포함') = 10,727,834천원. 삼양씨앤씨 500,000주 100.0%.</t>
        </is>
      </c>
      <c r="G1130" s="41" t="inlineStr">
        <is>
          <t>DART 감사보고서</t>
        </is>
      </c>
      <c r="H1130" s="40" t="inlineStr">
        <is>
          <t>2023-03-31</t>
        </is>
      </c>
      <c r="I1130" s="40" t="inlineStr">
        <is>
          <t>20230331004024</t>
        </is>
      </c>
      <c r="J1130" s="43" t="inlineStr">
        <is>
          <t>https://dart.fss.or.kr/dsaf001/main.do?rcpNo=20230331004024</t>
        </is>
      </c>
      <c r="K1130" s="41" t="inlineStr">
        <is>
          <t>post_events_summary,impairment</t>
        </is>
      </c>
    </row>
    <row r="1131" ht="45" customHeight="1">
      <c r="A1131" s="40" t="inlineStr">
        <is>
          <t>K031</t>
        </is>
      </c>
      <c r="B1131" s="41" t="inlineStr">
        <is>
          <t>Samyang CNC Co.,Ltd.</t>
        </is>
      </c>
      <c r="C1131" s="40" t="inlineStr">
        <is>
          <t>인수 후</t>
        </is>
      </c>
      <c r="D1131" s="40" t="inlineStr">
        <is>
          <t>2023-12-31</t>
        </is>
      </c>
      <c r="E1131" s="41" t="inlineStr">
        <is>
          <t>손상차손</t>
        </is>
      </c>
      <c r="F1131" s="41" t="inlineStr">
        <is>
          <t>카카오엔터테인먼트 2023 연결감사보고서 영업권 CGU표: (주)삼양씨앤씨 기초 10,727,834 / 손상 (3,252,025) / 기말 7,475,809천원. 삼양씨앤씨 2023 매출액 9,969,599천원, 당기순손실 (4,183,750)천원.</t>
        </is>
      </c>
      <c r="G1131" s="41" t="inlineStr">
        <is>
          <t>DART 감사보고서</t>
        </is>
      </c>
      <c r="H1131" s="40" t="inlineStr">
        <is>
          <t>2024-03-29</t>
        </is>
      </c>
      <c r="I1131" s="40" t="inlineStr">
        <is>
          <t>20240329003124</t>
        </is>
      </c>
      <c r="J1131" s="43" t="inlineStr">
        <is>
          <t>https://dart.fss.or.kr/dsaf001/main.do?rcpNo=20240329003124</t>
        </is>
      </c>
      <c r="K1131" s="41" t="inlineStr">
        <is>
          <t>impairment,post_events_summary</t>
        </is>
      </c>
    </row>
    <row r="1132" ht="45" customHeight="1">
      <c r="A1132" s="40" t="inlineStr">
        <is>
          <t>K031</t>
        </is>
      </c>
      <c r="B1132" s="41" t="inlineStr">
        <is>
          <t>Samyang CNC Co.,Ltd.</t>
        </is>
      </c>
      <c r="C1132" s="40" t="inlineStr">
        <is>
          <t>인수 후</t>
        </is>
      </c>
      <c r="D1132" s="40" t="inlineStr">
        <is>
          <t>2024-12-31</t>
        </is>
      </c>
      <c r="E1132" s="41" t="inlineStr">
        <is>
          <t>손상차손</t>
        </is>
      </c>
      <c r="F1132" s="41" t="inlineStr">
        <is>
          <t>카카오엔터테인먼트 2024 연결감사보고서 영업권 CGU표: (주)삼양씨앤씨 기초 7,475,809 / 손상 (6,547,157) / 기말 928,652천원. 삼양씨앤씨 2024 매출액 8,539,241천원, 당기순손실 (4,759,167)천원.</t>
        </is>
      </c>
      <c r="G1132" s="41" t="inlineStr">
        <is>
          <t>DART 감사보고서</t>
        </is>
      </c>
      <c r="H1132" s="40" t="inlineStr">
        <is>
          <t>2025-03-28</t>
        </is>
      </c>
      <c r="I1132" s="40" t="inlineStr">
        <is>
          <t>20250328002113</t>
        </is>
      </c>
      <c r="J1132" s="43" t="inlineStr">
        <is>
          <t>https://dart.fss.or.kr/dsaf001/main.do?rcpNo=20250328002113</t>
        </is>
      </c>
      <c r="K1132" s="41" t="inlineStr">
        <is>
          <t>impairment,post_events_summary</t>
        </is>
      </c>
    </row>
    <row r="1133" ht="45" customHeight="1">
      <c r="A1133" s="40" t="inlineStr">
        <is>
          <t>K031</t>
        </is>
      </c>
      <c r="B1133" s="41" t="inlineStr">
        <is>
          <t>Samyang CNC Co.,Ltd.</t>
        </is>
      </c>
      <c r="C1133" s="40" t="inlineStr">
        <is>
          <t>인수 후</t>
        </is>
      </c>
      <c r="D1133" s="40" t="inlineStr">
        <is>
          <t>2025-12-31</t>
        </is>
      </c>
      <c r="E1133" s="41" t="inlineStr">
        <is>
          <t>손상차손</t>
        </is>
      </c>
      <c r="F1133" s="41" t="inlineStr">
        <is>
          <t>카카오엔터테인먼트 2025 연결감사보고서 영업권 CGU표: (주)삼양씨앤씨 기초 928,652 / 손상 (928,652) / 기말 0. 삼양씨앤씨 2025 매출액 6,641,860천원, 당기순손실 (646,280)천원.</t>
        </is>
      </c>
      <c r="G1133" s="41" t="inlineStr">
        <is>
          <t>DART 감사보고서</t>
        </is>
      </c>
      <c r="H1133" s="40" t="inlineStr">
        <is>
          <t>2026-03-27</t>
        </is>
      </c>
      <c r="I1133" s="40" t="inlineStr">
        <is>
          <t>20260327001465</t>
        </is>
      </c>
      <c r="J1133" s="43" t="inlineStr">
        <is>
          <t>https://dart.fss.or.kr/dsaf001/main.do?rcpNo=20260327001465</t>
        </is>
      </c>
      <c r="K1133" s="41" t="inlineStr">
        <is>
          <t>impairment,post_events_summary,target_rev_post</t>
        </is>
      </c>
    </row>
    <row r="1134" ht="45" customHeight="1">
      <c r="A1134" s="40" t="inlineStr">
        <is>
          <t>K031</t>
        </is>
      </c>
      <c r="B1134" s="41" t="inlineStr">
        <is>
          <t>Samyang CNC Co.,Ltd.</t>
        </is>
      </c>
      <c r="C1134" s="40" t="inlineStr">
        <is>
          <t>인수 후</t>
        </is>
      </c>
      <c r="D1134" s="40" t="inlineStr">
        <is>
          <t>2022-07-01</t>
        </is>
      </c>
      <c r="E1134" s="41" t="inlineStr">
        <is>
          <t>합병</t>
        </is>
      </c>
      <c r="F1134" s="41" t="inlineStr">
        <is>
          <t>삼양씨앤씨 회사합병결정: (주)와이낫미프로덕션 흡수합병(소규모합병), 합병목적 '경영 효율성 증대', 두 회사 주식 100%를 (주)카카오엔터테인먼트가 소유, 합병기일 2022-07-01. 와이낫미 매출액 2,137백만원.</t>
        </is>
      </c>
      <c r="G1134" s="41" t="inlineStr">
        <is>
          <t>DART 기타공시</t>
        </is>
      </c>
      <c r="H1134" s="40" t="inlineStr">
        <is>
          <t>2022-05-13</t>
        </is>
      </c>
      <c r="I1134" s="40" t="inlineStr">
        <is>
          <t>20220513001110</t>
        </is>
      </c>
      <c r="J1134" s="43" t="inlineStr">
        <is>
          <t>https://dart.fss.or.kr/dsaf001/main.do?rcpNo=20220513001110</t>
        </is>
      </c>
      <c r="K1134" s="41" t="inlineStr">
        <is>
          <t>post_events_summary</t>
        </is>
      </c>
    </row>
    <row r="1135" ht="45" customHeight="1">
      <c r="A1135" s="40" t="inlineStr">
        <is>
          <t>K031</t>
        </is>
      </c>
      <c r="B1135" s="41" t="inlineStr">
        <is>
          <t>Samyang CNC Co.,Ltd.</t>
        </is>
      </c>
      <c r="C1135" s="40" t="inlineStr">
        <is>
          <t>인수 후</t>
        </is>
      </c>
      <c r="D1135" s="40" t="inlineStr">
        <is>
          <t>2022-10-06</t>
        </is>
      </c>
      <c r="E1135" s="41" t="inlineStr">
        <is>
          <t>기타</t>
        </is>
      </c>
      <c r="F1135" s="41" t="inlineStr">
        <is>
          <t>삼양씨앤씨 유상증자결정(제3자배정) 공시: 보통주 13,500주, 발행가 200,000원, 기타자금 27억원. '금번 공시는 주식매수선택권 부여 결정에 따른 공시이며 실제 주식 발행 여부…는 향후…변동될 수 있음'. 증자 전 발행주식 500,000주.</t>
        </is>
      </c>
      <c r="G1135" s="41" t="inlineStr">
        <is>
          <t>DART 기타공시</t>
        </is>
      </c>
      <c r="H1135" s="40" t="inlineStr">
        <is>
          <t>2022-10-06</t>
        </is>
      </c>
      <c r="I1135" s="40" t="inlineStr">
        <is>
          <t>20221006000433</t>
        </is>
      </c>
      <c r="J1135" s="43" t="inlineStr">
        <is>
          <t>https://dart.fss.or.kr/dsaf001/main.do?rcpNo=20221006000433</t>
        </is>
      </c>
      <c r="K1135" s="41" t="inlineStr">
        <is>
          <t>post_events_summary</t>
        </is>
      </c>
    </row>
    <row r="1136" ht="45" customHeight="1">
      <c r="A1136" s="40" t="inlineStr">
        <is>
          <t>K031</t>
        </is>
      </c>
      <c r="B1136" s="41" t="inlineStr">
        <is>
          <t>Samyang CNC Co.,Ltd.</t>
        </is>
      </c>
      <c r="C1136" s="40" t="inlineStr">
        <is>
          <t>인수 후</t>
        </is>
      </c>
      <c r="D1136" s="40" t="inlineStr">
        <is>
          <t>2026-08-14</t>
        </is>
      </c>
      <c r="E1136" s="41" t="inlineStr">
        <is>
          <t>합병</t>
        </is>
      </c>
      <c r="F1136" s="41" t="inlineStr">
        <is>
          <t>삼양씨앤씨 회사합병결정: (주)인타임·(주)필연매니지먼트 흡수합병, 존속 상호 (주)삼양씨앤씨, 합병목적 '경영 효율화를 통한 기업가치 증대', 3사 주식 100% (주)카카오엔터테인먼트 소유, 주총 2026-08-27, 합병기일 2026-10-01.</t>
        </is>
      </c>
      <c r="G1136" s="41" t="inlineStr">
        <is>
          <t>DART 기타공시</t>
        </is>
      </c>
      <c r="H1136" s="40" t="inlineStr">
        <is>
          <t>2026-08-14</t>
        </is>
      </c>
      <c r="I1136" s="40" t="inlineStr">
        <is>
          <t>20260814000093</t>
        </is>
      </c>
      <c r="J1136" s="43" t="inlineStr">
        <is>
          <t>https://dart.fss.or.kr/dsaf001/main.do?rcpNo=20260814000093</t>
        </is>
      </c>
      <c r="K1136" s="41" t="inlineStr">
        <is>
          <t>post_events_summary</t>
        </is>
      </c>
    </row>
    <row r="1137" ht="45" customHeight="1">
      <c r="A1137" s="40" t="inlineStr">
        <is>
          <t>K031</t>
        </is>
      </c>
      <c r="B1137" s="41" t="inlineStr">
        <is>
          <t>Samyang CNC Co.,Ltd.</t>
        </is>
      </c>
      <c r="C1137" s="40" t="inlineStr">
        <is>
          <t>인수 후</t>
        </is>
      </c>
      <c r="D1137" s="40" t="inlineStr">
        <is>
          <t>2026-08-14</t>
        </is>
      </c>
      <c r="E1137" s="41" t="inlineStr">
        <is>
          <t>합병</t>
        </is>
      </c>
      <c r="F1137" s="41" t="inlineStr">
        <is>
          <t>뉴데일리(강필성): "카카오엔터테인먼트는 스토리 IP 사업 경쟁력 강화를 위해 자회사 삼양씨앤씨, 인타임, 필연매니지먼트를 통합한다고 14일 밝혔다." 삼양씨앤씨 대표작 '정령왕 엘퀴네스'(노블코믹스 사례).</t>
        </is>
      </c>
      <c r="G1137" s="41" t="inlineStr">
        <is>
          <t>언론 보도</t>
        </is>
      </c>
      <c r="H1137" s="40" t="inlineStr">
        <is>
          <t>2026-08-14</t>
        </is>
      </c>
      <c r="I1137" s="40" t="n"/>
      <c r="J1137" s="43" t="inlineStr">
        <is>
          <t>https://biz.newdaily.co.kr/site/data/html/2026/08/14/2026081400091.html</t>
        </is>
      </c>
      <c r="K1137" s="41" t="inlineStr">
        <is>
          <t>post_events_summary,earnings_call_note</t>
        </is>
      </c>
    </row>
    <row r="1138" ht="45" customHeight="1">
      <c r="A1138" s="40" t="inlineStr">
        <is>
          <t>K031</t>
        </is>
      </c>
      <c r="B1138" s="41" t="inlineStr">
        <is>
          <t>Samyang CNC Co.,Ltd.</t>
        </is>
      </c>
      <c r="C1138" s="40" t="inlineStr">
        <is>
          <t>인수 후</t>
        </is>
      </c>
      <c r="D1138" s="40" t="inlineStr">
        <is>
          <t>2020-11-03</t>
        </is>
      </c>
      <c r="E1138" s="41" t="inlineStr">
        <is>
          <t>기타</t>
        </is>
      </c>
      <c r="F1138" s="41" t="inlineStr">
        <is>
          <t>바이라인네트워크(남혜현) 2020 콘텐츠 업계 결산: 카카오페이지가 "삼양씨앤씨, 네오바자르, 다온크리에이티브, 알에스미디어 등의 경영권을 확보했다".</t>
        </is>
      </c>
      <c r="G1138" s="41" t="inlineStr">
        <is>
          <t>언론 보도</t>
        </is>
      </c>
      <c r="H1138" s="40" t="inlineStr">
        <is>
          <t>2020-11-03</t>
        </is>
      </c>
      <c r="I1138" s="40" t="n"/>
      <c r="J1138" s="43" t="inlineStr">
        <is>
          <t>https://byline.network/2020/11/3-74/</t>
        </is>
      </c>
      <c r="K1138" s="41" t="inlineStr">
        <is>
          <t>pre_events_summary</t>
        </is>
      </c>
    </row>
    <row r="1139" ht="45" customHeight="1">
      <c r="A1139" s="40" t="inlineStr">
        <is>
          <t>K032</t>
        </is>
      </c>
      <c r="B1139" s="41" t="inlineStr">
        <is>
          <t>BH Entertainment Co. Ltd.</t>
        </is>
      </c>
      <c r="C1139" s="40" t="inlineStr">
        <is>
          <t>인수 전</t>
        </is>
      </c>
      <c r="D1139" s="40" t="inlineStr">
        <is>
          <t>2018-06-27</t>
        </is>
      </c>
      <c r="E1139" s="41" t="inlineStr">
        <is>
          <t>지분취득</t>
        </is>
      </c>
      <c r="F1139" s="41" t="inlineStr">
        <is>
          <t>카카오엠 풍문또는보도에대한해명: 매일경제 '카카오M, 이병헌, 공유 소속사 품는다..' 관련, '당사는 BH엔터테인먼트와 일부 지분 인수 계약을 체결하였고 ... 의무공시 기준에 해당하지 않음'</t>
        </is>
      </c>
      <c r="G1139" s="41" t="inlineStr">
        <is>
          <t>DART 기타공시</t>
        </is>
      </c>
      <c r="H1139" s="40" t="inlineStr">
        <is>
          <t>2018-06-27</t>
        </is>
      </c>
      <c r="I1139" s="40" t="inlineStr">
        <is>
          <t>20180627900355</t>
        </is>
      </c>
      <c r="J1139" s="43" t="inlineStr">
        <is>
          <t>https://dart.fss.or.kr/dsaf001/main.do?rcpNo=20180627900355</t>
        </is>
      </c>
      <c r="K1139" s="41" t="inlineStr">
        <is>
          <t>pre_events_summary,first_filing_date,purpose_quote</t>
        </is>
      </c>
    </row>
    <row r="1140" ht="45" customHeight="1">
      <c r="A1140" s="40" t="inlineStr">
        <is>
          <t>K032</t>
        </is>
      </c>
      <c r="B1140" s="41" t="inlineStr">
        <is>
          <t>BH Entertainment Co. Ltd.</t>
        </is>
      </c>
      <c r="C1140" s="40" t="inlineStr">
        <is>
          <t>인수 전</t>
        </is>
      </c>
      <c r="D1140" s="40" t="inlineStr">
        <is>
          <t>2018-06-30</t>
        </is>
      </c>
      <c r="E1140" s="41" t="inlineStr">
        <is>
          <t>지분취득</t>
        </is>
      </c>
      <c r="F1140" s="41" t="inlineStr">
        <is>
          <t>카카오엠 2018 반기보고서 연결주석: 관계기업 '(주)비에이치엔터테인먼트(*) | 대한민국 | 30 | 8,100,000'; '(*) 당반기 중 신규 취득함에 따라 관계기업에 포함하였습니다'</t>
        </is>
      </c>
      <c r="G1140" s="41" t="inlineStr">
        <is>
          <t>DART 사업보고서</t>
        </is>
      </c>
      <c r="H1140" s="40" t="inlineStr">
        <is>
          <t>2018-08-14</t>
        </is>
      </c>
      <c r="I1140" s="40" t="inlineStr">
        <is>
          <t>20180814002928</t>
        </is>
      </c>
      <c r="J1140" s="43" t="inlineStr">
        <is>
          <t>https://dart.fss.or.kr/dsaf001/main.do?rcpNo=20180814002928</t>
        </is>
      </c>
      <c r="K1140" s="41" t="inlineStr">
        <is>
          <t>subtype_chk,chk_note,pre_events_summary</t>
        </is>
      </c>
    </row>
    <row r="1141" ht="45" customHeight="1">
      <c r="A1141" s="40" t="inlineStr">
        <is>
          <t>K032</t>
        </is>
      </c>
      <c r="B1141" s="41" t="inlineStr">
        <is>
          <t>BH Entertainment Co. Ltd.</t>
        </is>
      </c>
      <c r="C1141" s="40" t="inlineStr">
        <is>
          <t>인수 전</t>
        </is>
      </c>
      <c r="D1141" s="40" t="inlineStr">
        <is>
          <t>2018-11-01</t>
        </is>
      </c>
      <c r="E1141" s="41" t="inlineStr">
        <is>
          <t>기타</t>
        </is>
      </c>
      <c r="F1141" s="41" t="inlineStr">
        <is>
          <t>카카오 2018년 3분기 실적 보도자료: '지난 11월 1일 음악 및 영상 사업부문을 별도의 법인으로 분사시켜 새로운 도약을 준비 중이다'</t>
        </is>
      </c>
      <c r="G1141" s="41" t="inlineStr">
        <is>
          <t>회사 보도자료</t>
        </is>
      </c>
      <c r="H1141" s="40" t="inlineStr">
        <is>
          <t>2018-11-08</t>
        </is>
      </c>
      <c r="I1141" s="40" t="n"/>
      <c r="J1141" s="43" t="inlineStr">
        <is>
          <t>https://www.kakaocorp.com/page/detail/8600</t>
        </is>
      </c>
      <c r="K1141" s="41" t="inlineStr">
        <is>
          <t>acquirer_core</t>
        </is>
      </c>
    </row>
    <row r="1142" ht="45" customHeight="1">
      <c r="A1142" s="40" t="inlineStr">
        <is>
          <t>K032</t>
        </is>
      </c>
      <c r="B1142" s="41" t="inlineStr">
        <is>
          <t>BH Entertainment Co. Ltd.</t>
        </is>
      </c>
      <c r="C1142" s="40" t="inlineStr">
        <is>
          <t>인수 전</t>
        </is>
      </c>
      <c r="D1142" s="40" t="inlineStr">
        <is>
          <t>2017-12-31</t>
        </is>
      </c>
      <c r="E1142" s="41" t="inlineStr">
        <is>
          <t>기타</t>
        </is>
      </c>
      <c r="F1142" s="41" t="inlineStr">
        <is>
          <t>카카오 2017 사업보고서 요약재무: 연결 자산총계 6,349,428,454,887원</t>
        </is>
      </c>
      <c r="G1142" s="41" t="inlineStr">
        <is>
          <t>DART 사업보고서</t>
        </is>
      </c>
      <c r="H1142" s="40" t="inlineStr">
        <is>
          <t>2018-03-30</t>
        </is>
      </c>
      <c r="I1142" s="40" t="inlineStr">
        <is>
          <t>20180330002462</t>
        </is>
      </c>
      <c r="J1142" s="43" t="inlineStr">
        <is>
          <t>https://dart.fss.or.kr/dsaf001/main.do?rcpNo=20180330002462</t>
        </is>
      </c>
      <c r="K1142" s="41" t="inlineStr">
        <is>
          <t>apex_total_assets</t>
        </is>
      </c>
    </row>
    <row r="1143" ht="45" customHeight="1">
      <c r="A1143" s="40" t="inlineStr">
        <is>
          <t>K032</t>
        </is>
      </c>
      <c r="B1143" s="41" t="inlineStr">
        <is>
          <t>BH Entertainment Co. Ltd.</t>
        </is>
      </c>
      <c r="C1143" s="40" t="inlineStr">
        <is>
          <t>인수 후</t>
        </is>
      </c>
      <c r="D1143" s="40" t="inlineStr">
        <is>
          <t>2018-12-31</t>
        </is>
      </c>
      <c r="E1143" s="41" t="inlineStr">
        <is>
          <t>완료</t>
        </is>
      </c>
      <c r="F1143" s="41" t="inlineStr">
        <is>
          <t>카카오 2018 사업보고서 연결주석: BH '당기 중 추가 취득을 통해 관계기업에서 종속기업으로 편입'; 사업결합 표 BH 지분 100.0, 이전대가 27,000,000천원, 순자산 3,333,421천원, 영업권 23,666,579천원; 관계기업 변동표 BH 취득 8,100,000·연결범위변동 (8,100,000); 요약재무 BH 자산 11,788,935천원(연결편입 이후 손익 없음); 카카오엠(구 이엔컴퍼니) 100.0, 자산 590,964,100천원·자본 429,966,708천원; 발행주식 83,387,773주</t>
        </is>
      </c>
      <c r="G1143" s="41" t="inlineStr">
        <is>
          <t>DART 사업보고서</t>
        </is>
      </c>
      <c r="H1143" s="40" t="inlineStr">
        <is>
          <t>2019-04-01</t>
        </is>
      </c>
      <c r="I1143" s="40" t="inlineStr">
        <is>
          <t>20190401005013</t>
        </is>
      </c>
      <c r="J1143" s="43" t="inlineStr">
        <is>
          <t>https://dart.fss.or.kr/dsaf001/main.do?rcpNo=20190401005013</t>
        </is>
      </c>
      <c r="K1143" s="41" t="inlineStr">
        <is>
          <t>status_chk,value_chk_local,pre_incorp_chk,acq_total_assets,deal_to_assets_pct,deal_to_equity_pct,post_events_summary,acq_mktcap</t>
        </is>
      </c>
    </row>
    <row r="1144" ht="45" customHeight="1">
      <c r="A1144" s="40" t="inlineStr">
        <is>
          <t>K032</t>
        </is>
      </c>
      <c r="B1144" s="41" t="inlineStr">
        <is>
          <t>BH Entertainment Co. Ltd.</t>
        </is>
      </c>
      <c r="C1144" s="40" t="inlineStr">
        <is>
          <t>발표</t>
        </is>
      </c>
      <c r="D1144" s="40" t="inlineStr">
        <is>
          <t>2018-12-24</t>
        </is>
      </c>
      <c r="E1144" s="41" t="inlineStr">
        <is>
          <t>기타</t>
        </is>
      </c>
      <c r="F1144" s="41" t="inlineStr">
        <is>
          <t>Yahoo Finance 035720.KS 2018-12-24 조정 종가 20,200원(2021년 5:1 분할 반영값) → 실제 101,000원; 2018-12-26 조정 종가 19,700원</t>
        </is>
      </c>
      <c r="G1144" s="41" t="inlineStr">
        <is>
          <t>기타</t>
        </is>
      </c>
      <c r="H1144" s="40" t="inlineStr">
        <is>
          <t>2018-12-24</t>
        </is>
      </c>
      <c r="I1144" s="40" t="n"/>
      <c r="J1144" s="43" t="inlineStr">
        <is>
          <t>https://query1.finance.yahoo.com/v8/finance/chart/035720.KS?period1=1545350400&amp;period2=1546041600&amp;interval=1d</t>
        </is>
      </c>
      <c r="K1144" s="41" t="inlineStr">
        <is>
          <t>acq_mktcap</t>
        </is>
      </c>
    </row>
    <row r="1145" ht="45" customHeight="1">
      <c r="A1145" s="40" t="inlineStr">
        <is>
          <t>K032</t>
        </is>
      </c>
      <c r="B1145" s="41" t="inlineStr">
        <is>
          <t>BH Entertainment Co. Ltd.</t>
        </is>
      </c>
      <c r="C1145" s="40" t="inlineStr">
        <is>
          <t>인수 후</t>
        </is>
      </c>
      <c r="D1145" s="40" t="inlineStr">
        <is>
          <t>2019-12-31</t>
        </is>
      </c>
      <c r="E1145" s="41" t="inlineStr">
        <is>
          <t>실적</t>
        </is>
      </c>
      <c r="F1145" s="41" t="inlineStr">
        <is>
          <t>BH 2019 감사보고서: 영업수익 2019 16,877,240,437원 / 2018 19,289,831,382원; 영업이익 (1,844,787,599) / 828,524,730원; 자산총계 19,215,345,373 / 11,788,934,994원; 주주 (주)카카오엠 114,815주 100.0%; 설립 2006년 6월</t>
        </is>
      </c>
      <c r="G1145" s="41" t="inlineStr">
        <is>
          <t>DART 감사보고서</t>
        </is>
      </c>
      <c r="H1145" s="40" t="inlineStr">
        <is>
          <t>2020-03-18</t>
        </is>
      </c>
      <c r="I1145" s="40" t="inlineStr">
        <is>
          <t>20200318000097</t>
        </is>
      </c>
      <c r="J1145" s="43" t="inlineStr">
        <is>
          <t>https://dart.fss.or.kr/dsaf001/main.do?rcpNo=20200318000097</t>
        </is>
      </c>
      <c r="K1145" s="41" t="inlineStr">
        <is>
          <t>target_rev_pre,target_op_pre,target_rev_post,target_op_post</t>
        </is>
      </c>
    </row>
    <row r="1146" ht="45" customHeight="1">
      <c r="A1146" s="40" t="inlineStr">
        <is>
          <t>K032</t>
        </is>
      </c>
      <c r="B1146" s="41" t="inlineStr">
        <is>
          <t>BH Entertainment Co. Ltd.</t>
        </is>
      </c>
      <c r="C1146" s="40" t="inlineStr">
        <is>
          <t>인수 후</t>
        </is>
      </c>
      <c r="D1146" s="40" t="inlineStr">
        <is>
          <t>2019-10-31</t>
        </is>
      </c>
      <c r="E1146" s="41" t="inlineStr">
        <is>
          <t>기타</t>
        </is>
      </c>
      <c r="F1146" s="41" t="inlineStr">
        <is>
          <t>BH 비유동자산취득결정: 토지 및 건물(서울 강남구 논현로) 7,400,000,000원, 자산총액 대비 62.77%, 목적 '사무공간 확보'</t>
        </is>
      </c>
      <c r="G1146" s="41" t="inlineStr">
        <is>
          <t>DART 기타공시</t>
        </is>
      </c>
      <c r="H1146" s="40" t="inlineStr">
        <is>
          <t>2019-10-31</t>
        </is>
      </c>
      <c r="I1146" s="40" t="inlineStr">
        <is>
          <t>20191031000036</t>
        </is>
      </c>
      <c r="J1146" s="43" t="inlineStr">
        <is>
          <t>https://dart.fss.or.kr/dsaf001/main.do?rcpNo=20191031000036</t>
        </is>
      </c>
      <c r="K1146" s="41" t="inlineStr">
        <is>
          <t>post_events_summary</t>
        </is>
      </c>
    </row>
    <row r="1147" ht="45" customHeight="1">
      <c r="A1147" s="40" t="inlineStr">
        <is>
          <t>K032</t>
        </is>
      </c>
      <c r="B1147" s="41" t="inlineStr">
        <is>
          <t>BH Entertainment Co. Ltd.</t>
        </is>
      </c>
      <c r="C1147" s="40" t="inlineStr">
        <is>
          <t>인수 후</t>
        </is>
      </c>
      <c r="D1147" s="40" t="inlineStr">
        <is>
          <t>2019-11-12</t>
        </is>
      </c>
      <c r="E1147" s="41" t="inlineStr">
        <is>
          <t>추가취득</t>
        </is>
      </c>
      <c r="F1147" s="41" t="inlineStr">
        <is>
          <t>BH 유상증자결정: 보통주 14,815주, 발행가 270,000원, 시설자금 4,000,050,000원, 주주배정증자(증자 전 100,000주)</t>
        </is>
      </c>
      <c r="G1147" s="41" t="inlineStr">
        <is>
          <t>DART 기타공시</t>
        </is>
      </c>
      <c r="H1147" s="40" t="inlineStr">
        <is>
          <t>2019-11-12</t>
        </is>
      </c>
      <c r="I1147" s="40" t="inlineStr">
        <is>
          <t>20191112000083</t>
        </is>
      </c>
      <c r="J1147" s="43" t="inlineStr">
        <is>
          <t>https://dart.fss.or.kr/dsaf001/main.do?rcpNo=20191112000083</t>
        </is>
      </c>
      <c r="K1147" s="41" t="inlineStr">
        <is>
          <t>post_events_summary</t>
        </is>
      </c>
    </row>
    <row r="1148" ht="45" customHeight="1">
      <c r="A1148" s="40" t="inlineStr">
        <is>
          <t>K032</t>
        </is>
      </c>
      <c r="B1148" s="41" t="inlineStr">
        <is>
          <t>BH Entertainment Co. Ltd.</t>
        </is>
      </c>
      <c r="C1148" s="40" t="inlineStr">
        <is>
          <t>인수 후</t>
        </is>
      </c>
      <c r="D1148" s="40" t="inlineStr">
        <is>
          <t>2019-12-31</t>
        </is>
      </c>
      <c r="E1148" s="41" t="inlineStr">
        <is>
          <t>손상차손</t>
        </is>
      </c>
      <c r="F1148" s="41" t="inlineStr">
        <is>
          <t>카카오엠 2019 연결감사보고서: BH 영업권 당기말 17,822,361천원 / 전기말 23,666,578천원; '(주)메가몬스터와 (주)비에이치엔터테인먼트 관련 영업권의 장부금액이 회수가능액을 4,912,426천원 초과하여 해당 금액을 포괄손익계산서상 기타비용으로 손상 반영'; BH 2019 요약재무 매출 16,877,240천원·순손실 (2,576,953)천원</t>
        </is>
      </c>
      <c r="G1148" s="41" t="inlineStr">
        <is>
          <t>DART 감사보고서</t>
        </is>
      </c>
      <c r="H1148" s="40" t="inlineStr">
        <is>
          <t>2020-03-20</t>
        </is>
      </c>
      <c r="I1148" s="40" t="inlineStr">
        <is>
          <t>20200320001206</t>
        </is>
      </c>
      <c r="J1148" s="43" t="inlineStr">
        <is>
          <t>https://dart.fss.or.kr/dsaf001/main.do?rcpNo=20200320001206</t>
        </is>
      </c>
      <c r="K1148" s="41" t="inlineStr">
        <is>
          <t>impairment,post_events_summary</t>
        </is>
      </c>
    </row>
    <row r="1149" ht="45" customHeight="1">
      <c r="A1149" s="40" t="inlineStr">
        <is>
          <t>K032</t>
        </is>
      </c>
      <c r="B1149" s="41" t="inlineStr">
        <is>
          <t>BH Entertainment Co. Ltd.</t>
        </is>
      </c>
      <c r="C1149" s="40" t="inlineStr">
        <is>
          <t>인수 후</t>
        </is>
      </c>
      <c r="D1149" s="40" t="inlineStr">
        <is>
          <t>2019-02-14</t>
        </is>
      </c>
      <c r="E1149" s="41" t="inlineStr">
        <is>
          <t>어닝콜</t>
        </is>
      </c>
      <c r="F1149" s="41" t="inlineStr">
        <is>
          <t>카카오 2018년 4분기·연간 실적 보도자료: '카카오M은 확보한 한류 스타 배우군과 작가, 감독 등과 함께 드라마를 비롯한 디지털 영상 콘텐츠 제작을 시작한다'</t>
        </is>
      </c>
      <c r="G1149" s="41" t="inlineStr">
        <is>
          <t>IR 자료</t>
        </is>
      </c>
      <c r="H1149" s="40" t="inlineStr">
        <is>
          <t>2019-02-14</t>
        </is>
      </c>
      <c r="I1149" s="40" t="n"/>
      <c r="J1149" s="43" t="inlineStr">
        <is>
          <t>https://www.kakaocorp.com/page/detail/8653</t>
        </is>
      </c>
      <c r="K1149" s="41" t="inlineStr">
        <is>
          <t>earnings_call_note</t>
        </is>
      </c>
    </row>
    <row r="1150" ht="45" customHeight="1">
      <c r="A1150" s="40" t="inlineStr">
        <is>
          <t>K032</t>
        </is>
      </c>
      <c r="B1150" s="41" t="inlineStr">
        <is>
          <t>BH Entertainment Co. Ltd.</t>
        </is>
      </c>
      <c r="C1150" s="40" t="inlineStr">
        <is>
          <t>인수 후</t>
        </is>
      </c>
      <c r="D1150" s="40" t="inlineStr">
        <is>
          <t>2020-07-13</t>
        </is>
      </c>
      <c r="E1150" s="41" t="inlineStr">
        <is>
          <t>매각</t>
        </is>
      </c>
      <c r="F1150" s="41" t="inlineStr">
        <is>
          <t>BH 타법인주식처분결정: 스튜디오드래곤 4,821주, 435,336,300원</t>
        </is>
      </c>
      <c r="G1150" s="41" t="inlineStr">
        <is>
          <t>DART 기타공시</t>
        </is>
      </c>
      <c r="H1150" s="40" t="inlineStr">
        <is>
          <t>2020-07-13</t>
        </is>
      </c>
      <c r="I1150" s="40" t="inlineStr">
        <is>
          <t>20200713000244</t>
        </is>
      </c>
      <c r="J1150" s="43" t="inlineStr">
        <is>
          <t>https://dart.fss.or.kr/dsaf001/main.do?rcpNo=20200713000244</t>
        </is>
      </c>
      <c r="K1150" s="41" t="inlineStr">
        <is>
          <t>post_events_summary</t>
        </is>
      </c>
    </row>
    <row r="1151" ht="45" customHeight="1">
      <c r="A1151" s="40" t="inlineStr">
        <is>
          <t>K032</t>
        </is>
      </c>
      <c r="B1151" s="41" t="inlineStr">
        <is>
          <t>BH Entertainment Co. Ltd.</t>
        </is>
      </c>
      <c r="C1151" s="40" t="inlineStr">
        <is>
          <t>인수 후</t>
        </is>
      </c>
      <c r="D1151" s="40" t="inlineStr">
        <is>
          <t>2020-12-31</t>
        </is>
      </c>
      <c r="E1151" s="41" t="inlineStr">
        <is>
          <t>실적</t>
        </is>
      </c>
      <c r="F1151" s="41" t="inlineStr">
        <is>
          <t>BH 2020 감사보고서: 영업수익 2020 24,889,707,856원; 영업이익(손실) 807,311,316 / (1,844,787,599)원</t>
        </is>
      </c>
      <c r="G1151" s="41" t="inlineStr">
        <is>
          <t>DART 감사보고서</t>
        </is>
      </c>
      <c r="H1151" s="40" t="inlineStr">
        <is>
          <t>2021-03-30</t>
        </is>
      </c>
      <c r="I1151" s="40" t="inlineStr">
        <is>
          <t>20210330000488</t>
        </is>
      </c>
      <c r="J1151" s="43" t="inlineStr">
        <is>
          <t>https://dart.fss.or.kr/dsaf001/main.do?rcpNo=20210330000488</t>
        </is>
      </c>
      <c r="K1151" s="41" t="inlineStr">
        <is>
          <t>target_rev_post,target_op_post</t>
        </is>
      </c>
    </row>
    <row r="1152" ht="45" customHeight="1">
      <c r="A1152" s="40" t="inlineStr">
        <is>
          <t>K032</t>
        </is>
      </c>
      <c r="B1152" s="41" t="inlineStr">
        <is>
          <t>BH Entertainment Co. Ltd.</t>
        </is>
      </c>
      <c r="C1152" s="40" t="inlineStr">
        <is>
          <t>인수 후</t>
        </is>
      </c>
      <c r="D1152" s="40" t="inlineStr">
        <is>
          <t>2021-03-02</t>
        </is>
      </c>
      <c r="E1152" s="41" t="inlineStr">
        <is>
          <t>소유주변경</t>
        </is>
      </c>
      <c r="F1152" s="41" t="inlineStr">
        <is>
          <t>BH 최대주주등의주식보유변동: (주)카카오엠 114,815주 100% → (주)카카오엔터테인먼트, 변동일 2021.03.02</t>
        </is>
      </c>
      <c r="G1152" s="41" t="inlineStr">
        <is>
          <t>DART 기타공시</t>
        </is>
      </c>
      <c r="H1152" s="40" t="inlineStr">
        <is>
          <t>2021-03-05</t>
        </is>
      </c>
      <c r="I1152" s="40" t="inlineStr">
        <is>
          <t>20210305000110</t>
        </is>
      </c>
      <c r="J1152" s="43" t="inlineStr">
        <is>
          <t>https://dart.fss.or.kr/dsaf001/main.do?rcpNo=20210305000110</t>
        </is>
      </c>
      <c r="K1152" s="41" t="inlineStr">
        <is>
          <t>post_events_summary</t>
        </is>
      </c>
    </row>
    <row r="1153" ht="45" customHeight="1">
      <c r="A1153" s="40" t="inlineStr">
        <is>
          <t>K032</t>
        </is>
      </c>
      <c r="B1153" s="41" t="inlineStr">
        <is>
          <t>BH Entertainment Co. Ltd.</t>
        </is>
      </c>
      <c r="C1153" s="40" t="inlineStr">
        <is>
          <t>인수 후</t>
        </is>
      </c>
      <c r="D1153" s="40" t="inlineStr">
        <is>
          <t>2025-12-31</t>
        </is>
      </c>
      <c r="E1153" s="41" t="inlineStr">
        <is>
          <t>실적</t>
        </is>
      </c>
      <c r="F1153" s="41" t="inlineStr">
        <is>
          <t>BH 2025 감사보고서: 영업수익 2025 49,012,414,304원 / 2024 40,603,252,642원; 영업이익 2,254,719,183 / 1,777,690,943원; 주주 카카오엔터테인먼트 114,815주 100.0%</t>
        </is>
      </c>
      <c r="G1153" s="41" t="inlineStr">
        <is>
          <t>DART 감사보고서</t>
        </is>
      </c>
      <c r="H1153" s="40" t="inlineStr">
        <is>
          <t>2026-04-02</t>
        </is>
      </c>
      <c r="I1153" s="40" t="inlineStr">
        <is>
          <t>20260402000348</t>
        </is>
      </c>
      <c r="J1153" s="43" t="inlineStr">
        <is>
          <t>https://dart.fss.or.kr/dsaf001/main.do?rcpNo=20260402000348</t>
        </is>
      </c>
      <c r="K1153" s="41" t="inlineStr">
        <is>
          <t>target_rev_post,target_op_post,post_events_summary</t>
        </is>
      </c>
    </row>
    <row r="1154" ht="45" customHeight="1">
      <c r="A1154" s="40" t="inlineStr">
        <is>
          <t>K033</t>
        </is>
      </c>
      <c r="B1154" s="41" t="inlineStr">
        <is>
          <t>J Wide Company Co., Ltd.</t>
        </is>
      </c>
      <c r="C1154" s="40" t="inlineStr">
        <is>
          <t>발표</t>
        </is>
      </c>
      <c r="D1154" s="40" t="inlineStr">
        <is>
          <t>2018-12-26</t>
        </is>
      </c>
      <c r="E1154" s="41" t="inlineStr">
        <is>
          <t>발표</t>
        </is>
      </c>
      <c r="F1154" s="41" t="inlineStr">
        <is>
          <t>카카오엠 타법인 주식 및 출자증권 취득결정(공정거래법): 발행회사 (주)제이와이드컴퍼니(대표 정덕균, 자본금 50,000,000원, 발행주식 100,000주, 연예인매니지먼트); 취득 70,000주·5,950,000,000원, 자기자본 900,000,000원(설립시 납입자본금), 자기자본대비 661.11%; 취득 후 100,000주 100.00%; 현금취득; 취득목적 '시장경쟁력 강화 및 기업가치 제고'; 취득예정일·이사회 2018-12-26. 요약 재무(백만원) 2017 자산 4,294·매출 9,080·순이익 329, 2016 매출 9,162·순이익 286, 2015 매출 7,702·순이익 277.</t>
        </is>
      </c>
      <c r="G1154" s="41" t="inlineStr">
        <is>
          <t>DART 기타공시</t>
        </is>
      </c>
      <c r="H1154" s="40" t="inlineStr">
        <is>
          <t>2019-01-02</t>
        </is>
      </c>
      <c r="I1154" s="40" t="inlineStr">
        <is>
          <t>20190102000007</t>
        </is>
      </c>
      <c r="J1154" s="43" t="inlineStr">
        <is>
          <t>https://dart.fss.or.kr/dsaf001/main.do?rcpNo=20190102000007</t>
        </is>
      </c>
      <c r="K1154" s="41" t="inlineStr">
        <is>
          <t>value_chk_local,purpose_quote,announce_date_chk,status_chk,deal_to_equity_pct,size_basis,target_rev_pre,acquirer_entity</t>
        </is>
      </c>
    </row>
    <row r="1155" ht="45" customHeight="1">
      <c r="A1155" s="40" t="inlineStr">
        <is>
          <t>K033</t>
        </is>
      </c>
      <c r="B1155" s="41" t="inlineStr">
        <is>
          <t>J Wide Company Co., Ltd.</t>
        </is>
      </c>
      <c r="C1155" s="40" t="inlineStr">
        <is>
          <t>발표</t>
        </is>
      </c>
      <c r="D1155" s="40" t="inlineStr">
        <is>
          <t>2018-12-26</t>
        </is>
      </c>
      <c r="E1155" s="41" t="inlineStr">
        <is>
          <t>발표</t>
        </is>
      </c>
      <c r="F1155" s="41" t="inlineStr">
        <is>
          <t>같은 날 카카오엠의 다른 취득결정 공시 3건: 레디엔터테인먼트(20190102000003), 비에이치엔터테인먼트(20190102000004), 숲엔터테인먼트(20190102000006).</t>
        </is>
      </c>
      <c r="G1155" s="41" t="inlineStr">
        <is>
          <t>DART 기타공시</t>
        </is>
      </c>
      <c r="H1155" s="40" t="inlineStr">
        <is>
          <t>2019-01-02</t>
        </is>
      </c>
      <c r="I1155" s="40" t="inlineStr">
        <is>
          <t>20190102000004</t>
        </is>
      </c>
      <c r="J1155" s="43" t="inlineStr">
        <is>
          <t>https://dart.fss.or.kr/dsaf001/main.do?rcpNo=20190102000004</t>
        </is>
      </c>
      <c r="K1155" s="41" t="inlineStr">
        <is>
          <t>notes</t>
        </is>
      </c>
    </row>
    <row r="1156" ht="45" customHeight="1">
      <c r="A1156" s="40" t="inlineStr">
        <is>
          <t>K033</t>
        </is>
      </c>
      <c r="B1156" s="41" t="inlineStr">
        <is>
          <t>J Wide Company Co., Ltd.</t>
        </is>
      </c>
      <c r="C1156" s="40" t="inlineStr">
        <is>
          <t>인수 전</t>
        </is>
      </c>
      <c r="D1156" s="40" t="inlineStr">
        <is>
          <t>2018-06-27</t>
        </is>
      </c>
      <c r="E1156" s="41" t="inlineStr">
        <is>
          <t>지분취득</t>
        </is>
      </c>
      <c r="F1156" s="41" t="inlineStr">
        <is>
          <t>옛 카카오엠 풍문 해명(매일경제 '카카오M, 이병헌, 공유 소속사 품는다'): '당사는 BH엔터테인먼트와 일부 지분 인수 계약을 체결하였고, 숲 엔터테인먼트와 전략적 협업 체계 구축을 진행중 … 제이와이드 컴퍼니, 레디 엔터테인먼트와도 일부 지분 인수 계약을 체결 … 의무공시 기준에 해당하지 않음'.</t>
        </is>
      </c>
      <c r="G1156" s="41" t="inlineStr">
        <is>
          <t>KIND</t>
        </is>
      </c>
      <c r="H1156" s="40" t="inlineStr">
        <is>
          <t>2018-06-27</t>
        </is>
      </c>
      <c r="I1156" s="40" t="inlineStr">
        <is>
          <t>20180627900355</t>
        </is>
      </c>
      <c r="J1156" s="43" t="inlineStr">
        <is>
          <t>https://dart.fss.or.kr/dsaf001/main.do?rcpNo=20180627900355</t>
        </is>
      </c>
      <c r="K1156" s="41" t="inlineStr">
        <is>
          <t>first_filing_date,pre_events_summary</t>
        </is>
      </c>
    </row>
    <row r="1157" ht="45" customHeight="1">
      <c r="A1157" s="40" t="inlineStr">
        <is>
          <t>K033</t>
        </is>
      </c>
      <c r="B1157" s="41" t="inlineStr">
        <is>
          <t>J Wide Company Co., Ltd.</t>
        </is>
      </c>
      <c r="C1157" s="40" t="inlineStr">
        <is>
          <t>인수 전</t>
        </is>
      </c>
      <c r="D1157" s="40" t="inlineStr">
        <is>
          <t>2018-06-27</t>
        </is>
      </c>
      <c r="E1157" s="41" t="inlineStr">
        <is>
          <t>지분취득</t>
        </is>
      </c>
      <c r="F1157" s="41" t="inlineStr">
        <is>
          <t>텐아시아 '카카오M, BH엔터·제이와이드·숲엔터 지분 인수'(2018-06-27): '전략적 지분 투자 및 파트너십 등 협업체계를 구축', '배우들의 전략적인 해외 진출을 지원, 수익 다각화를 꾀한다', '제이와이드 컴퍼니는 배우 김태리·이상윤·최다니엘 등을 매니지먼트하고 있으며'.</t>
        </is>
      </c>
      <c r="G1157" s="41" t="inlineStr">
        <is>
          <t>언론 보도</t>
        </is>
      </c>
      <c r="H1157" s="40" t="inlineStr">
        <is>
          <t>2018-06-27</t>
        </is>
      </c>
      <c r="I1157" s="40" t="n"/>
      <c r="J1157" s="43" t="inlineStr">
        <is>
          <t>https://www.tenasia.co.kr/article/2018062712544</t>
        </is>
      </c>
      <c r="K1157" s="41" t="inlineStr">
        <is>
          <t>pre_events_summary,purpose_quote,core_basis</t>
        </is>
      </c>
    </row>
    <row r="1158" ht="45" customHeight="1">
      <c r="A1158" s="40" t="inlineStr">
        <is>
          <t>K033</t>
        </is>
      </c>
      <c r="B1158" s="41" t="inlineStr">
        <is>
          <t>J Wide Company Co., Ltd.</t>
        </is>
      </c>
      <c r="C1158" s="40" t="inlineStr">
        <is>
          <t>인수 전</t>
        </is>
      </c>
      <c r="D1158" s="40" t="inlineStr">
        <is>
          <t>2018-06-30</t>
        </is>
      </c>
      <c r="E1158" s="41" t="inlineStr">
        <is>
          <t>지분취득</t>
        </is>
      </c>
      <c r="F1158" s="41" t="inlineStr">
        <is>
          <t>옛 카카오엠 2018 반기보고서 연결주석 10. 관계기업 투자: (주)제이와이드컴퍼니 지분율 30, 당반기말 2,550,000천원(전기말 -), (주)비에이치엔터테인먼트 30·8,100,000, (주)레디엔터테인먼트 30·4,761,480; '당반기 중 신규 취득함에 따라 관계기업에 포함'.</t>
        </is>
      </c>
      <c r="G1158" s="41" t="inlineStr">
        <is>
          <t>DART 사업보고서</t>
        </is>
      </c>
      <c r="H1158" s="40" t="inlineStr">
        <is>
          <t>2018-08-14</t>
        </is>
      </c>
      <c r="I1158" s="40" t="inlineStr">
        <is>
          <t>20180814002928</t>
        </is>
      </c>
      <c r="J1158" s="43" t="inlineStr">
        <is>
          <t>https://dart.fss.or.kr/dsaf001/main.do?rcpNo=20180814002928</t>
        </is>
      </c>
      <c r="K1158" s="41" t="inlineStr">
        <is>
          <t>pre_events_summary,chk_note,value_chk_local</t>
        </is>
      </c>
    </row>
    <row r="1159" ht="45" customHeight="1">
      <c r="A1159" s="40" t="inlineStr">
        <is>
          <t>K033</t>
        </is>
      </c>
      <c r="B1159" s="41" t="inlineStr">
        <is>
          <t>J Wide Company Co., Ltd.</t>
        </is>
      </c>
      <c r="C1159" s="40" t="inlineStr">
        <is>
          <t>인수 후</t>
        </is>
      </c>
      <c r="D1159" s="40" t="inlineStr">
        <is>
          <t>2018-12-31</t>
        </is>
      </c>
      <c r="E1159" s="41" t="inlineStr">
        <is>
          <t>완료</t>
        </is>
      </c>
      <c r="F1159" s="41" t="inlineStr">
        <is>
          <t>카카오 2018 사업보고서 연결주석: 종속기업 변동 '㈜제이와이드컴퍼니 | 당기 중 추가 취득을 통해 관계기업에서 종속기업으로 편입'; 사업결합 표 ㈜제이와이드컴퍼니 취득 지분율 100.0, 이전대가 8,500,000천원, 순자산 2,062,774천원, 영업권 6,437,226천원('(주1) … 매수가격배분 금액이 확정되지 않아 잠정금액'); 관계기업 변동 취득 2,550,000·지분법손익 (173,967)·연결범위변동 (2,550,000); ㈜카카오엠(구, 이엔컴퍼니㈜) 1,800,000주 100.0; 요약연결재무정보 2017말 자산총계 6,349,428,454,887원; 발행주식의 총수 83,387,773주.</t>
        </is>
      </c>
      <c r="G1159" s="41" t="inlineStr">
        <is>
          <t>DART 사업보고서</t>
        </is>
      </c>
      <c r="H1159" s="40" t="inlineStr">
        <is>
          <t>2019-04-01</t>
        </is>
      </c>
      <c r="I1159" s="40" t="inlineStr">
        <is>
          <t>20190401005013</t>
        </is>
      </c>
      <c r="J1159" s="43" t="inlineStr">
        <is>
          <t>https://dart.fss.or.kr/dsaf001/main.do?rcpNo=20190401005013</t>
        </is>
      </c>
      <c r="K1159" s="41" t="inlineStr">
        <is>
          <t>chk_note,value_chk_local,pre_incorp_chk,impairment,apex_total_assets,acq_mktcap</t>
        </is>
      </c>
    </row>
    <row r="1160" ht="45" customHeight="1">
      <c r="A1160" s="40" t="inlineStr">
        <is>
          <t>K033</t>
        </is>
      </c>
      <c r="B1160" s="41" t="inlineStr">
        <is>
          <t>J Wide Company Co., Ltd.</t>
        </is>
      </c>
      <c r="C1160" s="40" t="inlineStr">
        <is>
          <t>인수 전</t>
        </is>
      </c>
      <c r="D1160" s="40" t="inlineStr">
        <is>
          <t>2018-12-31</t>
        </is>
      </c>
      <c r="E1160" s="41" t="inlineStr">
        <is>
          <t>실적</t>
        </is>
      </c>
      <c r="F1160" s="41" t="inlineStr">
        <is>
          <t>제이와이드컴퍼니 대규모기업집단현황공시(2019, 연1회): 설립일 2011.12.30, 계열편입일 2019.02.01, 대표 정덕균, 종업원 23명; 2018 자산 6,758·부채 4,700·자본 2,058백만원, 매출 9,843·영업이익 534·당기순이익 622백만원; 임원 이준호·권기수 기타비상무이사(취임 2018.12.26); 주주 (주)카카오엠(구. 이엔컴퍼니(주)) 100,000주 100%.</t>
        </is>
      </c>
      <c r="G1160" s="41" t="inlineStr">
        <is>
          <t>DART 기타공시</t>
        </is>
      </c>
      <c r="H1160" s="40" t="inlineStr">
        <is>
          <t>2019-05-30</t>
        </is>
      </c>
      <c r="I1160" s="40" t="inlineStr">
        <is>
          <t>20190530000177</t>
        </is>
      </c>
      <c r="J1160" s="43" t="inlineStr">
        <is>
          <t>https://dart.fss.or.kr/dsaf001/main.do?rcpNo=20190530000177</t>
        </is>
      </c>
      <c r="K1160" s="41" t="inlineStr">
        <is>
          <t>target_rev_pre,target_op_pre,pre_events_summary,post_events_summary</t>
        </is>
      </c>
    </row>
    <row r="1161" ht="45" customHeight="1">
      <c r="A1161" s="40" t="inlineStr">
        <is>
          <t>K033</t>
        </is>
      </c>
      <c r="B1161" s="41" t="inlineStr">
        <is>
          <t>J Wide Company Co., Ltd.</t>
        </is>
      </c>
      <c r="C1161" s="40" t="inlineStr">
        <is>
          <t>인수 후</t>
        </is>
      </c>
      <c r="D1161" s="40" t="inlineStr">
        <is>
          <t>2019-12-31</t>
        </is>
      </c>
      <c r="E1161" s="41" t="inlineStr">
        <is>
          <t>실적</t>
        </is>
      </c>
      <c r="F1161" s="41" t="inlineStr">
        <is>
          <t>제이와이드컴퍼니 대규모기업집단현황공시(2020): 2019 자산 6,601·부채 3,708·자본 2,893백만원, 매출 '11.381'(=11,381)·영업이익 456·당기순이익 320백만원; 주주 (주)카카오엠 105,883주 100%.</t>
        </is>
      </c>
      <c r="G1161" s="41" t="inlineStr">
        <is>
          <t>DART 기타공시</t>
        </is>
      </c>
      <c r="H1161" s="40" t="inlineStr">
        <is>
          <t>2020-05-28</t>
        </is>
      </c>
      <c r="I1161" s="40" t="inlineStr">
        <is>
          <t>20200528000298</t>
        </is>
      </c>
      <c r="J1161" s="43" t="inlineStr">
        <is>
          <t>https://dart.fss.or.kr/dsaf001/main.do?rcpNo=20200528000298</t>
        </is>
      </c>
      <c r="K1161" s="41" t="inlineStr">
        <is>
          <t>target_rev_post,target_op_post</t>
        </is>
      </c>
    </row>
    <row r="1162" ht="45" customHeight="1">
      <c r="A1162" s="40" t="inlineStr">
        <is>
          <t>K033</t>
        </is>
      </c>
      <c r="B1162" s="41" t="inlineStr">
        <is>
          <t>J Wide Company Co., Ltd.</t>
        </is>
      </c>
      <c r="C1162" s="40" t="inlineStr">
        <is>
          <t>인수 후</t>
        </is>
      </c>
      <c r="D1162" s="40" t="inlineStr">
        <is>
          <t>2020-12-31</t>
        </is>
      </c>
      <c r="E1162" s="41" t="inlineStr">
        <is>
          <t>실적</t>
        </is>
      </c>
      <c r="F1162" s="41" t="inlineStr">
        <is>
          <t>제이와이드컴퍼니 대규모기업집단현황공시(2021): 2020 자산 8,724·부채 5,557·자본 3,167백만원, 매출 11,151·영업이익 348·당기순이익 274백만원; 주주 (주)카카오엔터테인먼트 105,883주 100%.</t>
        </is>
      </c>
      <c r="G1162" s="41" t="inlineStr">
        <is>
          <t>DART 기타공시</t>
        </is>
      </c>
      <c r="H1162" s="40" t="inlineStr">
        <is>
          <t>2021-05-28</t>
        </is>
      </c>
      <c r="I1162" s="40" t="inlineStr">
        <is>
          <t>20210528000339</t>
        </is>
      </c>
      <c r="J1162" s="43" t="inlineStr">
        <is>
          <t>https://dart.fss.or.kr/dsaf001/main.do?rcpNo=20210528000339</t>
        </is>
      </c>
      <c r="K1162" s="41" t="inlineStr">
        <is>
          <t>target_rev_post,target_op_post,post_events_summary</t>
        </is>
      </c>
    </row>
    <row r="1163" ht="45" customHeight="1">
      <c r="A1163" s="40" t="inlineStr">
        <is>
          <t>K033</t>
        </is>
      </c>
      <c r="B1163" s="41" t="inlineStr">
        <is>
          <t>J Wide Company Co., Ltd.</t>
        </is>
      </c>
      <c r="C1163" s="40" t="inlineStr">
        <is>
          <t>인수 후</t>
        </is>
      </c>
      <c r="D1163" s="40" t="inlineStr">
        <is>
          <t>2021-12-31</t>
        </is>
      </c>
      <c r="E1163" s="41" t="inlineStr">
        <is>
          <t>실적</t>
        </is>
      </c>
      <c r="F1163" s="41" t="inlineStr">
        <is>
          <t>제이와이드컴퍼니 대규모기업집단현황공시(2022): 2021 자산 9,534·자본 4,665백만원, 매출 18,115·영업이익 1,766·당기순이익 1,498백만원.</t>
        </is>
      </c>
      <c r="G1163" s="41" t="inlineStr">
        <is>
          <t>DART 기타공시</t>
        </is>
      </c>
      <c r="H1163" s="40" t="inlineStr">
        <is>
          <t>2022-05-30</t>
        </is>
      </c>
      <c r="I1163" s="40" t="inlineStr">
        <is>
          <t>20220530000806</t>
        </is>
      </c>
      <c r="J1163" s="43" t="inlineStr">
        <is>
          <t>https://dart.fss.or.kr/dsaf001/main.do?rcpNo=20220530000806</t>
        </is>
      </c>
      <c r="K1163" s="41" t="inlineStr">
        <is>
          <t>target_rev_post,target_op_post,post_events_summary</t>
        </is>
      </c>
    </row>
    <row r="1164" ht="45" customHeight="1">
      <c r="A1164" s="40" t="inlineStr">
        <is>
          <t>K033</t>
        </is>
      </c>
      <c r="B1164" s="41" t="inlineStr">
        <is>
          <t>J Wide Company Co., Ltd.</t>
        </is>
      </c>
      <c r="C1164" s="40" t="inlineStr">
        <is>
          <t>인수 후</t>
        </is>
      </c>
      <c r="D1164" s="40" t="inlineStr">
        <is>
          <t>2022-12-31</t>
        </is>
      </c>
      <c r="E1164" s="41" t="inlineStr">
        <is>
          <t>실적</t>
        </is>
      </c>
      <c r="F1164" s="41" t="inlineStr">
        <is>
          <t>제이와이드컴퍼니 대규모기업집단현황공시(2023): 2022 자산 9,113·자본 5,094백만원, 매출 12,706·영업이익 665·당기순이익 429백만원.</t>
        </is>
      </c>
      <c r="G1164" s="41" t="inlineStr">
        <is>
          <t>DART 기타공시</t>
        </is>
      </c>
      <c r="H1164" s="40" t="inlineStr">
        <is>
          <t>2023-05-30</t>
        </is>
      </c>
      <c r="I1164" s="40" t="inlineStr">
        <is>
          <t>20230530000413</t>
        </is>
      </c>
      <c r="J1164" s="43" t="inlineStr">
        <is>
          <t>https://dart.fss.or.kr/dsaf001/main.do?rcpNo=20230530000413</t>
        </is>
      </c>
      <c r="K1164" s="41" t="inlineStr">
        <is>
          <t>target_rev_post,target_op_post</t>
        </is>
      </c>
    </row>
    <row r="1165" ht="45" customHeight="1">
      <c r="A1165" s="40" t="inlineStr">
        <is>
          <t>K033</t>
        </is>
      </c>
      <c r="B1165" s="41" t="inlineStr">
        <is>
          <t>J Wide Company Co., Ltd.</t>
        </is>
      </c>
      <c r="C1165" s="40" t="inlineStr">
        <is>
          <t>인수 후</t>
        </is>
      </c>
      <c r="D1165" s="40" t="inlineStr">
        <is>
          <t>2023-12-31</t>
        </is>
      </c>
      <c r="E1165" s="41" t="inlineStr">
        <is>
          <t>실적</t>
        </is>
      </c>
      <c r="F1165" s="41" t="inlineStr">
        <is>
          <t>제이와이드컴퍼니 대규모기업집단현황공시(2024): 2023 자산 9,686·자본 5,477백만원, 매출 12,477·영업이익 461·당기순이익 383백만원.</t>
        </is>
      </c>
      <c r="G1165" s="41" t="inlineStr">
        <is>
          <t>DART 기타공시</t>
        </is>
      </c>
      <c r="H1165" s="40" t="inlineStr">
        <is>
          <t>2024-05-30</t>
        </is>
      </c>
      <c r="I1165" s="40" t="inlineStr">
        <is>
          <t>20240530001421</t>
        </is>
      </c>
      <c r="J1165" s="43" t="inlineStr">
        <is>
          <t>https://dart.fss.or.kr/dsaf001/main.do?rcpNo=20240530001421</t>
        </is>
      </c>
      <c r="K1165" s="41" t="inlineStr">
        <is>
          <t>target_rev_post,target_op_post</t>
        </is>
      </c>
    </row>
    <row r="1166" ht="45" customHeight="1">
      <c r="A1166" s="40" t="inlineStr">
        <is>
          <t>K033</t>
        </is>
      </c>
      <c r="B1166" s="41" t="inlineStr">
        <is>
          <t>J Wide Company Co., Ltd.</t>
        </is>
      </c>
      <c r="C1166" s="40" t="inlineStr">
        <is>
          <t>인수 후</t>
        </is>
      </c>
      <c r="D1166" s="40" t="inlineStr">
        <is>
          <t>2024-12-31</t>
        </is>
      </c>
      <c r="E1166" s="41" t="inlineStr">
        <is>
          <t>실적</t>
        </is>
      </c>
      <c r="F1166" s="41" t="inlineStr">
        <is>
          <t>제이와이드컴퍼니 대규모기업집단현황공시(2025): 2024 자산 9,329·자본 5,888백만원, 매출 12,562·영업이익 469·당기순이익 411백만원.</t>
        </is>
      </c>
      <c r="G1166" s="41" t="inlineStr">
        <is>
          <t>DART 기타공시</t>
        </is>
      </c>
      <c r="H1166" s="40" t="inlineStr">
        <is>
          <t>2025-05-30</t>
        </is>
      </c>
      <c r="I1166" s="40" t="inlineStr">
        <is>
          <t>20250530000905</t>
        </is>
      </c>
      <c r="J1166" s="43" t="inlineStr">
        <is>
          <t>https://dart.fss.or.kr/dsaf001/main.do?rcpNo=20250530000905</t>
        </is>
      </c>
      <c r="K1166" s="41" t="inlineStr">
        <is>
          <t>target_rev_post,target_op_post</t>
        </is>
      </c>
    </row>
    <row r="1167" ht="45" customHeight="1">
      <c r="A1167" s="40" t="inlineStr">
        <is>
          <t>K033</t>
        </is>
      </c>
      <c r="B1167" s="41" t="inlineStr">
        <is>
          <t>J Wide Company Co., Ltd.</t>
        </is>
      </c>
      <c r="C1167" s="40" t="inlineStr">
        <is>
          <t>인수 후</t>
        </is>
      </c>
      <c r="D1167" s="40" t="inlineStr">
        <is>
          <t>2025-12-31</t>
        </is>
      </c>
      <c r="E1167" s="41" t="inlineStr">
        <is>
          <t>실적</t>
        </is>
      </c>
      <c r="F1167" s="41" t="inlineStr">
        <is>
          <t>제이와이드컴퍼니 대규모기업집단현황공시(2026): 대표 정덕균, 종업원 21명; 2025 자산 10,331·부채 3,819·자본 6,512백만원, 매출 13,043·영업이익 777·당기순이익 623백만원; 주주 (주)카카오엔터테인먼트 105,883주 100.00%.</t>
        </is>
      </c>
      <c r="G1167" s="41" t="inlineStr">
        <is>
          <t>DART 기타공시</t>
        </is>
      </c>
      <c r="H1167" s="40" t="inlineStr">
        <is>
          <t>2026-05-29</t>
        </is>
      </c>
      <c r="I1167" s="40" t="inlineStr">
        <is>
          <t>20260529001170</t>
        </is>
      </c>
      <c r="J1167" s="43" t="inlineStr">
        <is>
          <t>https://dart.fss.or.kr/dsaf001/main.do?rcpNo=20260529001170</t>
        </is>
      </c>
      <c r="K1167" s="41" t="inlineStr">
        <is>
          <t>target_rev_post,target_op_post,post_events_summary,notes</t>
        </is>
      </c>
    </row>
    <row r="1168" ht="45" customHeight="1">
      <c r="A1168" s="40" t="inlineStr">
        <is>
          <t>K033</t>
        </is>
      </c>
      <c r="B1168" s="41" t="inlineStr">
        <is>
          <t>J Wide Company Co., Ltd.</t>
        </is>
      </c>
      <c r="C1168" s="40" t="inlineStr">
        <is>
          <t>인수 후</t>
        </is>
      </c>
      <c r="D1168" s="40" t="inlineStr">
        <is>
          <t>2019-07-26</t>
        </is>
      </c>
      <c r="E1168" s="41" t="inlineStr">
        <is>
          <t>추가취득</t>
        </is>
      </c>
      <c r="F1168" s="41" t="inlineStr">
        <is>
          <t>제이와이드컴퍼니 유상증자 결정·특수관계인의 유상증자 참여: 주주배정 보통주 5,883주, 발행가 85,000원, 운영자금 500,055,000원, 납입 2019-07-26; 참여자 (주)카카오엠 ('당사의 지분 100%를 보유한 (주)카카오엠이 주주배정 유상증자에 참여').</t>
        </is>
      </c>
      <c r="G1168" s="41" t="inlineStr">
        <is>
          <t>DART 기타공시</t>
        </is>
      </c>
      <c r="H1168" s="40" t="inlineStr">
        <is>
          <t>2019-07-29</t>
        </is>
      </c>
      <c r="I1168" s="40" t="inlineStr">
        <is>
          <t>20190729000051</t>
        </is>
      </c>
      <c r="J1168" s="43" t="inlineStr">
        <is>
          <t>https://dart.fss.or.kr/dsaf001/main.do?rcpNo=20190729000051</t>
        </is>
      </c>
      <c r="K1168" s="41" t="inlineStr">
        <is>
          <t>post_events_summary</t>
        </is>
      </c>
    </row>
    <row r="1169" ht="45" customHeight="1">
      <c r="A1169" s="40" t="inlineStr">
        <is>
          <t>K033</t>
        </is>
      </c>
      <c r="B1169" s="41" t="inlineStr">
        <is>
          <t>J Wide Company Co., Ltd.</t>
        </is>
      </c>
      <c r="C1169" s="40" t="inlineStr">
        <is>
          <t>인수 후</t>
        </is>
      </c>
      <c r="D1169" s="40" t="inlineStr">
        <is>
          <t>2019-09-28</t>
        </is>
      </c>
      <c r="E1169" s="41" t="inlineStr">
        <is>
          <t>기타</t>
        </is>
      </c>
      <c r="F1169" s="41" t="inlineStr">
        <is>
          <t>카카오엠 최대주주 등의 주식보유 변동: 정덕균(임원) 신규 29,443주(0.38%), 3,612,508,885원, 변동일 2019.09.28(카카오엠 제3자배정 증자).</t>
        </is>
      </c>
      <c r="G1169" s="41" t="inlineStr">
        <is>
          <t>DART 기타공시</t>
        </is>
      </c>
      <c r="H1169" s="40" t="inlineStr">
        <is>
          <t>2019-10-07</t>
        </is>
      </c>
      <c r="I1169" s="40" t="inlineStr">
        <is>
          <t>20191007000049</t>
        </is>
      </c>
      <c r="J1169" s="43" t="inlineStr">
        <is>
          <t>https://dart.fss.or.kr/dsaf001/main.do?rcpNo=20191007000049</t>
        </is>
      </c>
      <c r="K1169" s="41" t="inlineStr">
        <is>
          <t>post_events_summary,notes</t>
        </is>
      </c>
    </row>
    <row r="1170" ht="45" customHeight="1">
      <c r="A1170" s="40" t="inlineStr">
        <is>
          <t>K033</t>
        </is>
      </c>
      <c r="B1170" s="41" t="inlineStr">
        <is>
          <t>J Wide Company Co., Ltd.</t>
        </is>
      </c>
      <c r="C1170" s="40" t="inlineStr">
        <is>
          <t>인수 후</t>
        </is>
      </c>
      <c r="D1170" s="40" t="inlineStr">
        <is>
          <t>2019-12-31</t>
        </is>
      </c>
      <c r="E1170" s="41" t="inlineStr">
        <is>
          <t>통합</t>
        </is>
      </c>
      <c r="F1170" s="41" t="inlineStr">
        <is>
          <t>신설 카카오엠 2019 연결감사보고서: 영업권 손상평가 표 (주)제이와이드컴퍼니 당기말 5,052,979천원 / 전기말 6,437,226천원(세전할인율 19.91%), 손상 대상은 메가몬스터·BH만 언급; 무형자산 변동표 영업권 '대체 (10,059,844)'·전속권 '대체 12,944,838'; 종속기업 요약재무 제이와이드 2019 자산 6,601,490·매출 11,380,554·당기순이익 320,434천원; 2018말 부채와 자본 총계 660,109,234,159원, 자본 계 435,681,458,935원.</t>
        </is>
      </c>
      <c r="G1170" s="41" t="inlineStr">
        <is>
          <t>DART 감사보고서</t>
        </is>
      </c>
      <c r="H1170" s="40" t="inlineStr">
        <is>
          <t>2020-03-20</t>
        </is>
      </c>
      <c r="I1170" s="40" t="inlineStr">
        <is>
          <t>20200320001206</t>
        </is>
      </c>
      <c r="J1170" s="43" t="inlineStr">
        <is>
          <t>https://dart.fss.or.kr/dsaf001/main.do?rcpNo=20200320001206</t>
        </is>
      </c>
      <c r="K1170" s="41" t="inlineStr">
        <is>
          <t>impairment,post_events_summary,target_rev_post</t>
        </is>
      </c>
    </row>
    <row r="1171" ht="45" customHeight="1">
      <c r="A1171" s="40" t="inlineStr">
        <is>
          <t>K033</t>
        </is>
      </c>
      <c r="B1171" s="41" t="inlineStr">
        <is>
          <t>J Wide Company Co., Ltd.</t>
        </is>
      </c>
      <c r="C1171" s="40" t="inlineStr">
        <is>
          <t>인수 후</t>
        </is>
      </c>
      <c r="D1171" s="40" t="inlineStr">
        <is>
          <t>2021-03-02</t>
        </is>
      </c>
      <c r="E1171" s="41" t="inlineStr">
        <is>
          <t>합병</t>
        </is>
      </c>
      <c r="F1171" s="41" t="inlineStr">
        <is>
          <t>제이와이드컴퍼니 최대주주 등의 주식보유 변동: (주)카카오엠 105,883주(100%) → (주)카카오엔터테인먼트, 변동일 2021.03.02 — '(주)카카오페이지가 당사의 최대주주인 (주)카카오엠을 흡수합병', '(주)카카오페이지는 (주)카카오엔터테인먼트로 사명을 변경'.</t>
        </is>
      </c>
      <c r="G1171" s="41" t="inlineStr">
        <is>
          <t>DART 기타공시</t>
        </is>
      </c>
      <c r="H1171" s="40" t="inlineStr">
        <is>
          <t>2021-03-05</t>
        </is>
      </c>
      <c r="I1171" s="40" t="inlineStr">
        <is>
          <t>20210305000256</t>
        </is>
      </c>
      <c r="J1171" s="43" t="inlineStr">
        <is>
          <t>https://dart.fss.or.kr/dsaf001/main.do?rcpNo=20210305000256</t>
        </is>
      </c>
      <c r="K1171" s="41" t="inlineStr">
        <is>
          <t>post_events_summary</t>
        </is>
      </c>
    </row>
    <row r="1172" ht="45" customHeight="1">
      <c r="A1172" s="40" t="inlineStr">
        <is>
          <t>K033</t>
        </is>
      </c>
      <c r="B1172" s="41" t="inlineStr">
        <is>
          <t>J Wide Company Co., Ltd.</t>
        </is>
      </c>
      <c r="C1172" s="40" t="inlineStr">
        <is>
          <t>인수 후</t>
        </is>
      </c>
      <c r="D1172" s="40" t="inlineStr">
        <is>
          <t>2021-07-12</t>
        </is>
      </c>
      <c r="E1172" s="41" t="inlineStr">
        <is>
          <t>기타</t>
        </is>
      </c>
      <c r="F1172" s="41" t="inlineStr">
        <is>
          <t>텐아시아 '[TEN 이슈] 김태리→유재석, 새 둥지 틀고 열일 모드 ON'(2021-07-16): '배우 김태리와 전여빈이 지난 12일 소속사 제이와이드컴퍼니를 떠났다', '신생 기획사 매니지먼트mmm로 이적', '제이와이드컴퍼니 실무진이 설립한 회사'; 배우 이청아는 13일 제이와이드컴퍼니와 전속계약.</t>
        </is>
      </c>
      <c r="G1172" s="41" t="inlineStr">
        <is>
          <t>언론 보도</t>
        </is>
      </c>
      <c r="H1172" s="40" t="inlineStr">
        <is>
          <t>2021-07-16</t>
        </is>
      </c>
      <c r="I1172" s="40" t="n"/>
      <c r="J1172" s="43" t="inlineStr">
        <is>
          <t>https://www.tenasia.co.kr/article/2021071666724</t>
        </is>
      </c>
      <c r="K1172" s="41" t="inlineStr">
        <is>
          <t>post_events_summary,notes</t>
        </is>
      </c>
    </row>
    <row r="1173" ht="45" customHeight="1">
      <c r="A1173" s="40" t="inlineStr">
        <is>
          <t>K033</t>
        </is>
      </c>
      <c r="B1173" s="41" t="inlineStr">
        <is>
          <t>J Wide Company Co., Ltd.</t>
        </is>
      </c>
      <c r="C1173" s="40" t="inlineStr">
        <is>
          <t>인수 후</t>
        </is>
      </c>
      <c r="D1173" s="40" t="inlineStr">
        <is>
          <t>2023-12-31</t>
        </is>
      </c>
      <c r="E1173" s="41" t="inlineStr">
        <is>
          <t>손상차손</t>
        </is>
      </c>
      <c r="F1173" s="41" t="inlineStr">
        <is>
          <t>카카오엔터테인먼트 2023 연결감사보고서 영업권 CGU 변동표(당기초|감소|손상|기타조정|당기말): '(주)제이와이드컴퍼니 | 5,052,979 | - | (1,202,209) | - | 3,850,770'.</t>
        </is>
      </c>
      <c r="G1173" s="41" t="inlineStr">
        <is>
          <t>DART 감사보고서</t>
        </is>
      </c>
      <c r="H1173" s="40" t="inlineStr">
        <is>
          <t>2024-03-29</t>
        </is>
      </c>
      <c r="I1173" s="40" t="inlineStr">
        <is>
          <t>20240329003124</t>
        </is>
      </c>
      <c r="J1173" s="43" t="inlineStr">
        <is>
          <t>https://dart.fss.or.kr/dsaf001/main.do?rcpNo=20240329003124</t>
        </is>
      </c>
      <c r="K1173" s="41" t="inlineStr">
        <is>
          <t>impairment</t>
        </is>
      </c>
    </row>
    <row r="1174" ht="45" customHeight="1">
      <c r="A1174" s="40" t="inlineStr">
        <is>
          <t>K033</t>
        </is>
      </c>
      <c r="B1174" s="41" t="inlineStr">
        <is>
          <t>J Wide Company Co., Ltd.</t>
        </is>
      </c>
      <c r="C1174" s="40" t="inlineStr">
        <is>
          <t>인수 후</t>
        </is>
      </c>
      <c r="D1174" s="40" t="inlineStr">
        <is>
          <t>2021-12-31</t>
        </is>
      </c>
      <c r="E1174" s="41" t="inlineStr">
        <is>
          <t>통합</t>
        </is>
      </c>
      <c r="F1174" s="41" t="inlineStr">
        <is>
          <t>카카오엔터테인먼트 2021 연결감사보고서: 동일지배 합병 사업결합 표 (주)제이와이드컴퍼니 100.0%, 이전대가 8,359,276천원, 영업권 5,052,979천원; 영업권 변동표 손상 없음.</t>
        </is>
      </c>
      <c r="G1174" s="41" t="inlineStr">
        <is>
          <t>DART 감사보고서</t>
        </is>
      </c>
      <c r="H1174" s="40" t="inlineStr">
        <is>
          <t>2022-03-31</t>
        </is>
      </c>
      <c r="I1174" s="40" t="inlineStr">
        <is>
          <t>20220331003217</t>
        </is>
      </c>
      <c r="J1174" s="43" t="inlineStr">
        <is>
          <t>https://dart.fss.or.kr/dsaf001/main.do?rcpNo=20220331003217</t>
        </is>
      </c>
      <c r="K1174" s="41" t="inlineStr">
        <is>
          <t>impairment</t>
        </is>
      </c>
    </row>
    <row r="1175" ht="45" customHeight="1">
      <c r="A1175" s="40" t="inlineStr">
        <is>
          <t>K033</t>
        </is>
      </c>
      <c r="B1175" s="41" t="inlineStr">
        <is>
          <t>J Wide Company Co., Ltd.</t>
        </is>
      </c>
      <c r="C1175" s="40" t="inlineStr">
        <is>
          <t>인수 후</t>
        </is>
      </c>
      <c r="D1175" s="40" t="inlineStr">
        <is>
          <t>2025-12-31</t>
        </is>
      </c>
      <c r="E1175" s="41" t="inlineStr">
        <is>
          <t>기타</t>
        </is>
      </c>
      <c r="F1175" s="41" t="inlineStr">
        <is>
          <t>카카오엔터테인먼트 2025 연결감사보고서: 영업권 변동표 (주)제이와이드컴퍼니 3,850,770 → 3,850,770(변동 없음); 종속기업 요약재무 2025 자산 10,330,754·매출 13,042,515·당기순이익 623,193천원; 종속기업 표 지분율 100.0.</t>
        </is>
      </c>
      <c r="G1175" s="41" t="inlineStr">
        <is>
          <t>DART 감사보고서</t>
        </is>
      </c>
      <c r="H1175" s="40" t="inlineStr">
        <is>
          <t>2026-03-27</t>
        </is>
      </c>
      <c r="I1175" s="40" t="inlineStr">
        <is>
          <t>20260327001465</t>
        </is>
      </c>
      <c r="J1175" s="43" t="inlineStr">
        <is>
          <t>https://dart.fss.or.kr/dsaf001/main.do?rcpNo=20260327001465</t>
        </is>
      </c>
      <c r="K1175" s="41" t="inlineStr">
        <is>
          <t>impairment</t>
        </is>
      </c>
    </row>
    <row r="1176" ht="45" customHeight="1">
      <c r="A1176" s="40" t="inlineStr">
        <is>
          <t>K033</t>
        </is>
      </c>
      <c r="B1176" s="41" t="inlineStr">
        <is>
          <t>J Wide Company Co., Ltd.</t>
        </is>
      </c>
      <c r="C1176" s="40" t="inlineStr">
        <is>
          <t>인수 후</t>
        </is>
      </c>
      <c r="D1176" s="40" t="inlineStr">
        <is>
          <t>2019-02-14</t>
        </is>
      </c>
      <c r="E1176" s="41" t="inlineStr">
        <is>
          <t>어닝콜</t>
        </is>
      </c>
      <c r="F1176" s="41" t="inlineStr">
        <is>
          <t>카카오 보도자료 '카카오, 역대 최고 매출 경신… 연간 매출 2조 4,167억원 달성'(2018년 4분기 실적, 2019-02-14): '카카오M은 확보한 한류 스타 배우군과 작가, 감독 등과 함께 드라마를 비롯한 디지털 영상 콘텐츠 제작을 시작한다'.</t>
        </is>
      </c>
      <c r="G1176" s="41" t="inlineStr">
        <is>
          <t>회사 보도자료</t>
        </is>
      </c>
      <c r="H1176" s="40" t="inlineStr">
        <is>
          <t>2019-02-14</t>
        </is>
      </c>
      <c r="I1176" s="40" t="n"/>
      <c r="J1176" s="43" t="inlineStr">
        <is>
          <t>https://www.kakaocorp.com/page/detail/8653</t>
        </is>
      </c>
      <c r="K1176" s="41" t="inlineStr">
        <is>
          <t>earnings_call_note,core_basis</t>
        </is>
      </c>
    </row>
    <row r="1177" ht="45" customHeight="1">
      <c r="A1177" s="40" t="inlineStr">
        <is>
          <t>K033</t>
        </is>
      </c>
      <c r="B1177" s="41" t="inlineStr">
        <is>
          <t>J Wide Company Co., Ltd.</t>
        </is>
      </c>
      <c r="C1177" s="40" t="inlineStr">
        <is>
          <t>인수 후</t>
        </is>
      </c>
      <c r="D1177" s="40" t="inlineStr">
        <is>
          <t>2020-02-13</t>
        </is>
      </c>
      <c r="E1177" s="41" t="inlineStr">
        <is>
          <t>어닝콜</t>
        </is>
      </c>
      <c r="F1177" s="41" t="inlineStr">
        <is>
          <t>카카오 보도자료 '카카오, 2019년 4분기 및 연간 실적발표'(2020-02-13): '카카오M의 신규 매니지먼트 회사 편입 효과 및 음반 유통 매출 성장, … 실적 호조를 이끌었다'; 비용 '매니지먼트 사업 확대에 따른 아티스트 수익 배분 증가'.</t>
        </is>
      </c>
      <c r="G1177" s="41" t="inlineStr">
        <is>
          <t>회사 보도자료</t>
        </is>
      </c>
      <c r="H1177" s="40" t="inlineStr">
        <is>
          <t>2020-02-13</t>
        </is>
      </c>
      <c r="I1177" s="40" t="n"/>
      <c r="J1177" s="43" t="inlineStr">
        <is>
          <t>https://www.kakaocorp.com/page/detail/8764</t>
        </is>
      </c>
      <c r="K1177" s="41" t="inlineStr">
        <is>
          <t>earnings_call_note</t>
        </is>
      </c>
    </row>
    <row r="1178" ht="45" customHeight="1">
      <c r="A1178" s="40" t="inlineStr">
        <is>
          <t>K033</t>
        </is>
      </c>
      <c r="B1178" s="41" t="inlineStr">
        <is>
          <t>J Wide Company Co., Ltd.</t>
        </is>
      </c>
      <c r="C1178" s="40" t="inlineStr">
        <is>
          <t>인수 후</t>
        </is>
      </c>
      <c r="D1178" s="40" t="inlineStr">
        <is>
          <t>2020-12-31</t>
        </is>
      </c>
      <c r="E1178" s="41" t="inlineStr">
        <is>
          <t>실적</t>
        </is>
      </c>
      <c r="F1178" s="41" t="inlineStr">
        <is>
          <t>신설 카카오엠 2020 연결감사보고서 7. 영업부문(천원): 전기(2019) 외부고객 수익 음반/음원유통 국내 135,115,279·해외 49,477,125, 매니지먼트 국내 113,716,279·해외 17,485,739, 라이센싱 18,825,493, 기타 17,730,449·657,646, 합계 353,008,010.</t>
        </is>
      </c>
      <c r="G1178" s="41" t="inlineStr">
        <is>
          <t>DART 감사보고서</t>
        </is>
      </c>
      <c r="H1178" s="40" t="inlineStr">
        <is>
          <t>2021-03-29</t>
        </is>
      </c>
      <c r="I1178" s="40" t="inlineStr">
        <is>
          <t>20210329000924</t>
        </is>
      </c>
      <c r="J1178" s="43" t="inlineStr">
        <is>
          <t>https://dart.fss.or.kr/dsaf001/main.do?rcpNo=20210329000924</t>
        </is>
      </c>
      <c r="K1178" s="41" t="inlineStr">
        <is>
          <t>acquirer_core</t>
        </is>
      </c>
    </row>
    <row r="1179" ht="45" customHeight="1">
      <c r="A1179" s="40" t="inlineStr">
        <is>
          <t>K033</t>
        </is>
      </c>
      <c r="B1179" s="41" t="inlineStr">
        <is>
          <t>J Wide Company Co., Ltd.</t>
        </is>
      </c>
      <c r="C1179" s="40" t="inlineStr">
        <is>
          <t>발표</t>
        </is>
      </c>
      <c r="D1179" s="40" t="inlineStr">
        <is>
          <t>2018-12-24</t>
        </is>
      </c>
      <c r="E1179" s="41" t="inlineStr">
        <is>
          <t>기타</t>
        </is>
      </c>
      <c r="F1179" s="41" t="inlineStr">
        <is>
          <t>Yahoo Finance 차트 API: 035720.KS 2018-12-24 종가 20,200(5:1 분할 조정값 → 101,000원), 12-26 19,700, 12-27 20,300, 2019-01-02 20,400; KRW=X 2018-12-26 1,122.63원/달러.</t>
        </is>
      </c>
      <c r="G1179" s="41" t="inlineStr">
        <is>
          <t>기타</t>
        </is>
      </c>
      <c r="H1179" s="40" t="inlineStr">
        <is>
          <t>2018-12-26</t>
        </is>
      </c>
      <c r="I1179" s="40" t="n"/>
      <c r="J1179" s="43" t="inlineStr">
        <is>
          <t>https://query1.finance.yahoo.com/v8/finance/chart/035720.KS?period1=1544972400&amp;period2=1546614000&amp;interval=1d</t>
        </is>
      </c>
      <c r="K1179" s="41" t="inlineStr">
        <is>
          <t>acq_mktcap,value_chk_usdmm,event_ticker_basis</t>
        </is>
      </c>
    </row>
    <row r="1180" ht="45" customHeight="1">
      <c r="A1180" s="40" t="inlineStr">
        <is>
          <t>K034</t>
        </is>
      </c>
      <c r="B1180" s="41" t="inlineStr">
        <is>
          <t>Soop Entertainment Corp.</t>
        </is>
      </c>
      <c r="C1180" s="40" t="inlineStr">
        <is>
          <t>인수 전</t>
        </is>
      </c>
      <c r="D1180" s="40" t="inlineStr">
        <is>
          <t>2018-06-27</t>
        </is>
      </c>
      <c r="E1180" s="41" t="inlineStr">
        <is>
          <t>제휴</t>
        </is>
      </c>
      <c r="F1180" s="41" t="inlineStr">
        <is>
          <t>매일경제 보도에 대한 카카오M 해명: "숲 엔터테인먼트와 전략적 협업 체계 구축을 진행중", BH·제이와이드·레디와는 일부 지분 인수 계약, 의무공시 기준 미해당</t>
        </is>
      </c>
      <c r="G1180" s="41" t="inlineStr">
        <is>
          <t>DART 기타공시</t>
        </is>
      </c>
      <c r="H1180" s="40" t="inlineStr">
        <is>
          <t>2018-06-27</t>
        </is>
      </c>
      <c r="I1180" s="40" t="inlineStr">
        <is>
          <t>20180627900355</t>
        </is>
      </c>
      <c r="J1180" s="43" t="inlineStr">
        <is>
          <t>https://dart.fss.or.kr/dsaf001/main.do?rcpNo=20180627900355</t>
        </is>
      </c>
      <c r="K1180" s="41" t="inlineStr">
        <is>
          <t>first_filing_date,purpose_quote,pre_events_summary</t>
        </is>
      </c>
    </row>
    <row r="1181" ht="45" customHeight="1">
      <c r="A1181" s="40" t="inlineStr">
        <is>
          <t>K034</t>
        </is>
      </c>
      <c r="B1181" s="41" t="inlineStr">
        <is>
          <t>Soop Entertainment Corp.</t>
        </is>
      </c>
      <c r="C1181" s="40" t="inlineStr">
        <is>
          <t>인수 전</t>
        </is>
      </c>
      <c r="D1181" s="40" t="inlineStr">
        <is>
          <t>2018-06-27</t>
        </is>
      </c>
      <c r="E1181" s="41" t="inlineStr">
        <is>
          <t>제휴</t>
        </is>
      </c>
      <c r="F1181" s="41" t="inlineStr">
        <is>
          <t>카카오M이 BH·제이와이드·숲과 "전략적 지분 투자 및 파트너십 등 협업체계를 구축", "영상산업 전 분야에 걸친 가치 사슬(Value Chain)을 형성"</t>
        </is>
      </c>
      <c r="G1181" s="41" t="inlineStr">
        <is>
          <t>언론 보도</t>
        </is>
      </c>
      <c r="H1181" s="40" t="inlineStr">
        <is>
          <t>2018-06-27</t>
        </is>
      </c>
      <c r="I1181" s="40" t="n"/>
      <c r="J1181" s="43" t="inlineStr">
        <is>
          <t>https://www.tenasia.co.kr/article/2018062712544</t>
        </is>
      </c>
      <c r="K1181" s="41" t="inlineStr">
        <is>
          <t>purpose_quote</t>
        </is>
      </c>
    </row>
    <row r="1182" ht="45" customHeight="1">
      <c r="A1182" s="40" t="inlineStr">
        <is>
          <t>K034</t>
        </is>
      </c>
      <c r="B1182" s="41" t="inlineStr">
        <is>
          <t>Soop Entertainment Corp.</t>
        </is>
      </c>
      <c r="C1182" s="40" t="inlineStr">
        <is>
          <t>발표</t>
        </is>
      </c>
      <c r="D1182" s="40" t="inlineStr">
        <is>
          <t>2018-12-26</t>
        </is>
      </c>
      <c r="E1182" s="41" t="inlineStr">
        <is>
          <t>완료</t>
        </is>
      </c>
      <c r="F1182" s="41" t="inlineStr">
        <is>
          <t>기타 비경상적 중요 계약: ㈜카카오엠 | 김장균 외 주주 1인 | 구주취득(㈜숲엔터테인먼트 주식) | 2018-12-26 | 14,000,193,000원. 종속기업 변동: '당기 중 지배력 획득을 통한 종속기업으로 편입', 지분 99.4%</t>
        </is>
      </c>
      <c r="G1182" s="41" t="inlineStr">
        <is>
          <t>DART 사업보고서</t>
        </is>
      </c>
      <c r="H1182" s="40" t="inlineStr">
        <is>
          <t>2019-04-01</t>
        </is>
      </c>
      <c r="I1182" s="40" t="inlineStr">
        <is>
          <t>20190401005013</t>
        </is>
      </c>
      <c r="J1182" s="43" t="inlineStr">
        <is>
          <t>https://dart.fss.or.kr/dsaf001/main.do?rcpNo=20190401005013</t>
        </is>
      </c>
      <c r="K1182" s="41" t="inlineStr">
        <is>
          <t>value_chk_local,announce_date_chk,status_chk,notes</t>
        </is>
      </c>
    </row>
    <row r="1183" ht="45" customHeight="1">
      <c r="A1183" s="40" t="inlineStr">
        <is>
          <t>K034</t>
        </is>
      </c>
      <c r="B1183" s="41" t="inlineStr">
        <is>
          <t>Soop Entertainment Corp.</t>
        </is>
      </c>
      <c r="C1183" s="40" t="inlineStr">
        <is>
          <t>인수 후</t>
        </is>
      </c>
      <c r="D1183" s="40" t="inlineStr">
        <is>
          <t>2018-12-31</t>
        </is>
      </c>
      <c r="E1183" s="41" t="inlineStr">
        <is>
          <t>완료</t>
        </is>
      </c>
      <c r="F1183" s="41" t="inlineStr">
        <is>
          <t>사업결합 주석: 숲 취득 지분 99.4%, 이전대가 14,000,193천원, 영업권 15,992,054천원(잠정). 카카오엠 자산총액 590,964백만원; 카카오 연결 자산총계 2017말 6,349,428,454,887원, 자본총계 4,462,922,772,296원</t>
        </is>
      </c>
      <c r="G1183" s="41" t="inlineStr">
        <is>
          <t>DART 사업보고서</t>
        </is>
      </c>
      <c r="H1183" s="40" t="inlineStr">
        <is>
          <t>2019-04-01</t>
        </is>
      </c>
      <c r="I1183" s="40" t="inlineStr">
        <is>
          <t>20190401005013</t>
        </is>
      </c>
      <c r="J1183" s="43" t="inlineStr">
        <is>
          <t>https://dart.fss.or.kr/dsaf001/main.do?rcpNo=20190401005013</t>
        </is>
      </c>
      <c r="K1183" s="41" t="inlineStr">
        <is>
          <t>post_events_summary,acq_total_assets,apex_total_assets,deal_to_equity_pct</t>
        </is>
      </c>
    </row>
    <row r="1184" ht="45" customHeight="1">
      <c r="A1184" s="40" t="inlineStr">
        <is>
          <t>K034</t>
        </is>
      </c>
      <c r="B1184" s="41" t="inlineStr">
        <is>
          <t>Soop Entertainment Corp.</t>
        </is>
      </c>
      <c r="C1184" s="40" t="inlineStr">
        <is>
          <t>발표</t>
        </is>
      </c>
      <c r="D1184" s="40" t="inlineStr">
        <is>
          <t>2018-12-24</t>
        </is>
      </c>
      <c r="E1184" s="41" t="inlineStr">
        <is>
          <t>기타</t>
        </is>
      </c>
      <c r="F1184" s="41" t="inlineStr">
        <is>
          <t>035720.KS 2018-12-24 조정 종가 20,200원(5:1 분할 반영, 실제 101,000원)</t>
        </is>
      </c>
      <c r="G1184" s="41" t="inlineStr">
        <is>
          <t>기타</t>
        </is>
      </c>
      <c r="H1184" s="40" t="inlineStr">
        <is>
          <t>2018-12-24</t>
        </is>
      </c>
      <c r="I1184" s="40" t="n"/>
      <c r="J1184" s="43" t="inlineStr">
        <is>
          <t>https://query1.finance.yahoo.com/v8/finance/chart/035720.KS?period1=1545350400&amp;period2=1545868800&amp;interval=1d</t>
        </is>
      </c>
      <c r="K1184" s="41" t="inlineStr">
        <is>
          <t>acq_mktcap</t>
        </is>
      </c>
    </row>
    <row r="1185" ht="45" customHeight="1">
      <c r="A1185" s="40" t="inlineStr">
        <is>
          <t>K034</t>
        </is>
      </c>
      <c r="B1185" s="41" t="inlineStr">
        <is>
          <t>Soop Entertainment Corp.</t>
        </is>
      </c>
      <c r="C1185" s="40" t="inlineStr">
        <is>
          <t>인수 후</t>
        </is>
      </c>
      <c r="D1185" s="40" t="inlineStr">
        <is>
          <t>2019-01-02</t>
        </is>
      </c>
      <c r="E1185" s="41" t="inlineStr">
        <is>
          <t>경영진변경</t>
        </is>
      </c>
      <c r="F1185" s="41" t="inlineStr">
        <is>
          <t>김성수 대표 취임일에 카카오M이 BH·숲·제이와이드 등 연예기획사 지분 인수 완료</t>
        </is>
      </c>
      <c r="G1185" s="41" t="inlineStr">
        <is>
          <t>언론 보도</t>
        </is>
      </c>
      <c r="H1185" s="40" t="inlineStr">
        <is>
          <t>2019-11-14</t>
        </is>
      </c>
      <c r="I1185" s="40" t="n"/>
      <c r="J1185" s="43" t="inlineStr">
        <is>
          <t>https://www.gqkorea.co.kr/2019/11/14/%EC%BD%98%ED%85%90%EC%B8%A0-%EC%A0%9C%EA%B5%AD%EC%9D%98-%EC%8B%9C%EC%9E%91-%EC%B9%B4%EC%B9%B4%EC%98%A4m</t>
        </is>
      </c>
      <c r="K1185" s="41" t="inlineStr">
        <is>
          <t>post_events_summary</t>
        </is>
      </c>
    </row>
    <row r="1186" ht="45" customHeight="1">
      <c r="A1186" s="40" t="inlineStr">
        <is>
          <t>K034</t>
        </is>
      </c>
      <c r="B1186" s="41" t="inlineStr">
        <is>
          <t>Soop Entertainment Corp.</t>
        </is>
      </c>
      <c r="C1186" s="40" t="inlineStr">
        <is>
          <t>인수 후</t>
        </is>
      </c>
      <c r="D1186" s="40" t="inlineStr">
        <is>
          <t>2019-12-31</t>
        </is>
      </c>
      <c r="E1186" s="41" t="inlineStr">
        <is>
          <t>실적</t>
        </is>
      </c>
      <c r="F1186" s="41" t="inlineStr">
        <is>
          <t>숲 2019 감사보고서: 영업수익 2019 17,978,225,885원 / 2018 17,910,629,144원, 영업이익 (35,106,356) / 74,326,239원, 자본총계 (2,443,912,787) / (2,004,656,487), 주주 카카오엠 99.36%, 판타지오 소송 계류</t>
        </is>
      </c>
      <c r="G1186" s="41" t="inlineStr">
        <is>
          <t>DART 감사보고서</t>
        </is>
      </c>
      <c r="H1186" s="40" t="inlineStr">
        <is>
          <t>2020-03-20</t>
        </is>
      </c>
      <c r="I1186" s="40" t="inlineStr">
        <is>
          <t>20200320000174</t>
        </is>
      </c>
      <c r="J1186" s="43" t="inlineStr">
        <is>
          <t>https://dart.fss.or.kr/dsaf001/main.do?rcpNo=20200320000174</t>
        </is>
      </c>
      <c r="K1186" s="41" t="inlineStr">
        <is>
          <t>target_rev_pre,target_op_pre,target_rev_post,target_op_post,notes,pre_events_summary</t>
        </is>
      </c>
    </row>
    <row r="1187" ht="45" customHeight="1">
      <c r="A1187" s="40" t="inlineStr">
        <is>
          <t>K034</t>
        </is>
      </c>
      <c r="B1187" s="41" t="inlineStr">
        <is>
          <t>Soop Entertainment Corp.</t>
        </is>
      </c>
      <c r="C1187" s="40" t="inlineStr">
        <is>
          <t>인수 후</t>
        </is>
      </c>
      <c r="D1187" s="40" t="inlineStr">
        <is>
          <t>2019-12-31</t>
        </is>
      </c>
      <c r="E1187" s="41" t="inlineStr">
        <is>
          <t>기타</t>
        </is>
      </c>
      <c r="F1187" s="41" t="inlineStr">
        <is>
          <t>카카오 2019 사업보고서: 숲은 판타지오로부터 2016-07 임시주주총회 부존재와 신주발행 무효·부존재 소송을 제기받았고 결과에 따라 지분율이 변동될 수 있음</t>
        </is>
      </c>
      <c r="G1187" s="41" t="inlineStr">
        <is>
          <t>DART 사업보고서</t>
        </is>
      </c>
      <c r="H1187" s="40" t="inlineStr">
        <is>
          <t>2020-03-30</t>
        </is>
      </c>
      <c r="I1187" s="40" t="inlineStr">
        <is>
          <t>20200330004659</t>
        </is>
      </c>
      <c r="J1187" s="43" t="inlineStr">
        <is>
          <t>https://dart.fss.or.kr/dsaf001/main.do?rcpNo=20200330004659</t>
        </is>
      </c>
      <c r="K1187" s="41" t="inlineStr">
        <is>
          <t>pre_events_summary,notes</t>
        </is>
      </c>
    </row>
    <row r="1188" ht="45" customHeight="1">
      <c r="A1188" s="40" t="inlineStr">
        <is>
          <t>K034</t>
        </is>
      </c>
      <c r="B1188" s="41" t="inlineStr">
        <is>
          <t>Soop Entertainment Corp.</t>
        </is>
      </c>
      <c r="C1188" s="40" t="inlineStr">
        <is>
          <t>인수 후</t>
        </is>
      </c>
      <c r="D1188" s="40" t="inlineStr">
        <is>
          <t>2020-12-31</t>
        </is>
      </c>
      <c r="E1188" s="41" t="inlineStr">
        <is>
          <t>실적</t>
        </is>
      </c>
      <c r="F1188" s="41" t="inlineStr">
        <is>
          <t>숲 2020 감사보고서: 영업수익 26,498,163,882원, 영업이익 1,520,920,740원, 유상증자 2,996,778,733원, 카카오엠 274,429주 100%</t>
        </is>
      </c>
      <c r="G1188" s="41" t="inlineStr">
        <is>
          <t>DART 감사보고서</t>
        </is>
      </c>
      <c r="H1188" s="40" t="inlineStr">
        <is>
          <t>2021-03-24</t>
        </is>
      </c>
      <c r="I1188" s="40" t="inlineStr">
        <is>
          <t>20210324000332</t>
        </is>
      </c>
      <c r="J1188" s="43" t="inlineStr">
        <is>
          <t>https://dart.fss.or.kr/dsaf001/main.do?rcpNo=20210324000332</t>
        </is>
      </c>
      <c r="K1188" s="41" t="inlineStr">
        <is>
          <t>target_rev_post,target_op_post,post_events_summary</t>
        </is>
      </c>
    </row>
    <row r="1189" ht="45" customHeight="1">
      <c r="A1189" s="40" t="inlineStr">
        <is>
          <t>K034</t>
        </is>
      </c>
      <c r="B1189" s="41" t="inlineStr">
        <is>
          <t>Soop Entertainment Corp.</t>
        </is>
      </c>
      <c r="C1189" s="40" t="inlineStr">
        <is>
          <t>인수 후</t>
        </is>
      </c>
      <c r="D1189" s="40" t="inlineStr">
        <is>
          <t>2020-08-25</t>
        </is>
      </c>
      <c r="E1189" s="41" t="inlineStr">
        <is>
          <t>추가취득</t>
        </is>
      </c>
      <c r="F1189" s="41" t="inlineStr">
        <is>
          <t>숲 유상증자결정 및 특수관계인의 유상증자참여 공시</t>
        </is>
      </c>
      <c r="G1189" s="41" t="inlineStr">
        <is>
          <t>DART 기타공시</t>
        </is>
      </c>
      <c r="H1189" s="40" t="inlineStr">
        <is>
          <t>2020-08-25</t>
        </is>
      </c>
      <c r="I1189" s="40" t="inlineStr">
        <is>
          <t>20200825000335</t>
        </is>
      </c>
      <c r="J1189" s="43" t="inlineStr">
        <is>
          <t>https://dart.fss.or.kr/dsaf001/main.do?rcpNo=20200825000335</t>
        </is>
      </c>
      <c r="K1189" s="41" t="inlineStr">
        <is>
          <t>post_events_summary</t>
        </is>
      </c>
    </row>
    <row r="1190" ht="45" customHeight="1">
      <c r="A1190" s="40" t="inlineStr">
        <is>
          <t>K034</t>
        </is>
      </c>
      <c r="B1190" s="41" t="inlineStr">
        <is>
          <t>Soop Entertainment Corp.</t>
        </is>
      </c>
      <c r="C1190" s="40" t="inlineStr">
        <is>
          <t>인수 후</t>
        </is>
      </c>
      <c r="D1190" s="40" t="inlineStr">
        <is>
          <t>2021-03-05</t>
        </is>
      </c>
      <c r="E1190" s="41" t="inlineStr">
        <is>
          <t>합병</t>
        </is>
      </c>
      <c r="F1190" s="41" t="inlineStr">
        <is>
          <t>숲 최대주주등의주식보유변동 공시; 2021 감사보고서 주주 ㈜카카오엔터테인먼트 100% (카카오M·카카오페이지 합병)</t>
        </is>
      </c>
      <c r="G1190" s="41" t="inlineStr">
        <is>
          <t>DART 기타공시</t>
        </is>
      </c>
      <c r="H1190" s="40" t="inlineStr">
        <is>
          <t>2021-03-05</t>
        </is>
      </c>
      <c r="I1190" s="40" t="inlineStr">
        <is>
          <t>20210305000594</t>
        </is>
      </c>
      <c r="J1190" s="43" t="inlineStr">
        <is>
          <t>https://dart.fss.or.kr/dsaf001/main.do?rcpNo=20210305000594</t>
        </is>
      </c>
      <c r="K1190" s="41" t="inlineStr">
        <is>
          <t>post_events_summary</t>
        </is>
      </c>
    </row>
    <row r="1191" ht="45" customHeight="1">
      <c r="A1191" s="40" t="inlineStr">
        <is>
          <t>K034</t>
        </is>
      </c>
      <c r="B1191" s="41" t="inlineStr">
        <is>
          <t>Soop Entertainment Corp.</t>
        </is>
      </c>
      <c r="C1191" s="40" t="inlineStr">
        <is>
          <t>인수 후</t>
        </is>
      </c>
      <c r="D1191" s="40" t="inlineStr">
        <is>
          <t>2024-12-31</t>
        </is>
      </c>
      <c r="E1191" s="41" t="inlineStr">
        <is>
          <t>손상차손</t>
        </is>
      </c>
      <c r="F1191" s="41" t="inlineStr">
        <is>
          <t>카카오엔터테인먼트 별도 종속기업투자 변동: 숲 기초 13,735,469 손상 (1,711,705) 기말 12,023,764천원(2024); 전기 기초 15,028,336 손상 (1,292,867)(2023)</t>
        </is>
      </c>
      <c r="G1191" s="41" t="inlineStr">
        <is>
          <t>DART 감사보고서</t>
        </is>
      </c>
      <c r="H1191" s="40" t="inlineStr">
        <is>
          <t>2025-03-28</t>
        </is>
      </c>
      <c r="I1191" s="40" t="inlineStr">
        <is>
          <t>20250328002112</t>
        </is>
      </c>
      <c r="J1191" s="43" t="inlineStr">
        <is>
          <t>https://dart.fss.or.kr/dsaf001/main.do?rcpNo=20250328002112</t>
        </is>
      </c>
      <c r="K1191" s="41" t="inlineStr">
        <is>
          <t>impairment</t>
        </is>
      </c>
    </row>
    <row r="1192" ht="45" customHeight="1">
      <c r="A1192" s="40" t="inlineStr">
        <is>
          <t>K034</t>
        </is>
      </c>
      <c r="B1192" s="41" t="inlineStr">
        <is>
          <t>Soop Entertainment Corp.</t>
        </is>
      </c>
      <c r="C1192" s="40" t="inlineStr">
        <is>
          <t>인수 후</t>
        </is>
      </c>
      <c r="D1192" s="40" t="inlineStr">
        <is>
          <t>2025-12-31</t>
        </is>
      </c>
      <c r="E1192" s="41" t="inlineStr">
        <is>
          <t>실적</t>
        </is>
      </c>
      <c r="F1192" s="41" t="inlineStr">
        <is>
          <t>숲 2025 감사보고서: 영업수익 39,810,363,610원(2024 29,758,754,294원), 영업이익 1,968,584,188원(2024 1,147,184,519원), 주주 카카오엔터테인먼트 100%</t>
        </is>
      </c>
      <c r="G1192" s="41" t="inlineStr">
        <is>
          <t>DART 감사보고서</t>
        </is>
      </c>
      <c r="H1192" s="40" t="inlineStr">
        <is>
          <t>2026-03-26</t>
        </is>
      </c>
      <c r="I1192" s="40" t="inlineStr">
        <is>
          <t>20260326000892</t>
        </is>
      </c>
      <c r="J1192" s="43" t="inlineStr">
        <is>
          <t>https://dart.fss.or.kr/dsaf001/main.do?rcpNo=20260326000892</t>
        </is>
      </c>
      <c r="K1192" s="41" t="inlineStr">
        <is>
          <t>target_rev_post,target_op_post</t>
        </is>
      </c>
    </row>
    <row r="1193" ht="45" customHeight="1">
      <c r="A1193" s="40" t="inlineStr">
        <is>
          <t>K034</t>
        </is>
      </c>
      <c r="B1193" s="41" t="inlineStr">
        <is>
          <t>Soop Entertainment Corp.</t>
        </is>
      </c>
      <c r="C1193" s="40" t="inlineStr">
        <is>
          <t>인수 후</t>
        </is>
      </c>
      <c r="D1193" s="40" t="inlineStr">
        <is>
          <t>2020-02-13</t>
        </is>
      </c>
      <c r="E1193" s="41" t="inlineStr">
        <is>
          <t>어닝콜</t>
        </is>
      </c>
      <c r="F1193" s="41" t="inlineStr">
        <is>
          <t>카카오 2019년 4분기 실적발표 보도자료: "카카오M의 신규 매니지먼트 회사 편입 효과"</t>
        </is>
      </c>
      <c r="G1193" s="41" t="inlineStr">
        <is>
          <t>회사 보도자료</t>
        </is>
      </c>
      <c r="H1193" s="40" t="inlineStr">
        <is>
          <t>2020-02-13</t>
        </is>
      </c>
      <c r="I1193" s="40" t="n"/>
      <c r="J1193" s="43" t="inlineStr">
        <is>
          <t>https://www.kakaocorp.com/page/detail/8764</t>
        </is>
      </c>
      <c r="K1193" s="41" t="inlineStr">
        <is>
          <t>earnings_call_note</t>
        </is>
      </c>
    </row>
    <row r="1194" ht="45" customHeight="1">
      <c r="A1194" s="40" t="inlineStr">
        <is>
          <t>K035</t>
        </is>
      </c>
      <c r="B1194" s="41" t="inlineStr">
        <is>
          <t>Wide-S Company</t>
        </is>
      </c>
      <c r="C1194" s="40" t="inlineStr">
        <is>
          <t>발표</t>
        </is>
      </c>
      <c r="D1194" s="40" t="inlineStr">
        <is>
          <t>2019-05-30</t>
        </is>
      </c>
      <c r="E1194" s="41" t="inlineStr">
        <is>
          <t>매각</t>
        </is>
      </c>
      <c r="F1194" s="41" t="inlineStr">
        <is>
          <t>와이드에스컴퍼니 최대주주 등의 주식보유 변동(기업집단 '카카오'): (주)제이와이드컴퍼니(계열회사) 보통주 7,000주 70.00% → 0, 35,000,000원, 단가 5,000원; 신지호(임원) 3,000주 30.00% → 7,000주 70.00%(+4,000주, 20,000,000원); 기타 소계 +3,000주 30.00%(15,000,000원); 변동일 2019.05.30.</t>
        </is>
      </c>
      <c r="G1194" s="41" t="inlineStr">
        <is>
          <t>DART 기타공시</t>
        </is>
      </c>
      <c r="H1194" s="40" t="inlineStr">
        <is>
          <t>2019-06-05</t>
        </is>
      </c>
      <c r="I1194" s="40" t="inlineStr">
        <is>
          <t>20190605000055</t>
        </is>
      </c>
      <c r="J1194" s="43" t="inlineStr">
        <is>
          <t>https://dart.fss.or.kr/dsaf001/main.do?rcpNo=20190605000055</t>
        </is>
      </c>
      <c r="K1194" s="41" t="inlineStr">
        <is>
          <t>value_chk_local,status_chk,acquirer_entity,chk_note,announce_date_chk,first_filing_date</t>
        </is>
      </c>
    </row>
    <row r="1195" ht="45" customHeight="1">
      <c r="A1195" s="40" t="inlineStr">
        <is>
          <t>K035</t>
        </is>
      </c>
      <c r="B1195" s="41" t="inlineStr">
        <is>
          <t>Wide-S Company</t>
        </is>
      </c>
      <c r="C1195" s="40" t="inlineStr">
        <is>
          <t>인수 전</t>
        </is>
      </c>
      <c r="D1195" s="40" t="inlineStr">
        <is>
          <t>2018-12-31</t>
        </is>
      </c>
      <c r="E1195" s="41" t="inlineStr">
        <is>
          <t>실적</t>
        </is>
      </c>
      <c r="F1195" s="41" t="inlineStr">
        <is>
          <t>와이드에스컴퍼니 대규모기업집단현황공시(2019, 연1회): 대표 신지호, 설립일 2016.09.26, 계열편입일 2019.02.01, 종업원 3명, 대표사업 연예매니지먼트; 2018 자산 285·부채 228(차입금 55)·자본금 50·자본 57백만원, 매출 1,138·영업이익 24·당기순이익 17백만원; 임원 신지호(대표, 전 (주)데이드림엔터테인먼트 이사)·정덕균(사내이사, (주)제이와이드컴퍼니 겸직, 취임 2016.09.26); 주주 신지호 3,000주 30.00%, (주)제이와이드컴퍼니 7,000주 70.00%.</t>
        </is>
      </c>
      <c r="G1195" s="41" t="inlineStr">
        <is>
          <t>DART 기타공시</t>
        </is>
      </c>
      <c r="H1195" s="40" t="inlineStr">
        <is>
          <t>2019-05-30</t>
        </is>
      </c>
      <c r="I1195" s="40" t="inlineStr">
        <is>
          <t>20190530000153</t>
        </is>
      </c>
      <c r="J1195" s="43" t="inlineStr">
        <is>
          <t>https://dart.fss.or.kr/dsaf001/main.do?rcpNo=20190530000153</t>
        </is>
      </c>
      <c r="K1195" s="41" t="inlineStr">
        <is>
          <t>pre_events_summary,target_rev_pre,target_op_pre,perf_basis,acq_mktcap</t>
        </is>
      </c>
    </row>
    <row r="1196" ht="45" customHeight="1">
      <c r="A1196" s="40" t="inlineStr">
        <is>
          <t>K035</t>
        </is>
      </c>
      <c r="B1196" s="41" t="inlineStr">
        <is>
          <t>Wide-S Company</t>
        </is>
      </c>
      <c r="C1196" s="40" t="inlineStr">
        <is>
          <t>인수 전</t>
        </is>
      </c>
      <c r="D1196" s="40" t="inlineStr">
        <is>
          <t>2019-03-11</t>
        </is>
      </c>
      <c r="E1196" s="41" t="inlineStr">
        <is>
          <t>기타</t>
        </is>
      </c>
      <c r="F1196" s="41" t="inlineStr">
        <is>
          <t>와이드에스컴퍼니 특수관계인으로부터 자금차입: 차입처 (주)제이와이드컴퍼니(계열회사), 단기차입 50백만원, 6개월(상환 2019-09-10), 이자율 4.6%, 운영자금; 직전사업연도말 자기자본 40·자산총액 97백만원('2017년 재무제표 기준').</t>
        </is>
      </c>
      <c r="G1196" s="41" t="inlineStr">
        <is>
          <t>DART 기타공시</t>
        </is>
      </c>
      <c r="H1196" s="40" t="inlineStr">
        <is>
          <t>2019-03-14</t>
        </is>
      </c>
      <c r="I1196" s="40" t="inlineStr">
        <is>
          <t>20190314000672</t>
        </is>
      </c>
      <c r="J1196" s="43" t="inlineStr">
        <is>
          <t>https://dart.fss.or.kr/dsaf001/main.do?rcpNo=20190314000672</t>
        </is>
      </c>
      <c r="K1196" s="41" t="inlineStr">
        <is>
          <t>pre_events_summary,target_rev_pre,notes</t>
        </is>
      </c>
    </row>
    <row r="1197" ht="45" customHeight="1">
      <c r="A1197" s="40" t="inlineStr">
        <is>
          <t>K035</t>
        </is>
      </c>
      <c r="B1197" s="41" t="inlineStr">
        <is>
          <t>Wide-S Company</t>
        </is>
      </c>
      <c r="C1197" s="40" t="inlineStr">
        <is>
          <t>인수 전</t>
        </is>
      </c>
      <c r="D1197" s="40" t="inlineStr">
        <is>
          <t>2018-12-31</t>
        </is>
      </c>
      <c r="E1197" s="41" t="inlineStr">
        <is>
          <t>지분취득</t>
        </is>
      </c>
      <c r="F1197" s="41" t="inlineStr">
        <is>
          <t>카카오 2018 사업보고서 연결주석: '㈜와이드에스컴퍼니(주22) | 50,000 | 엔터테인먼트 | 한국 | 12월 | 7,000 | 70.0', '(주22) ㈜제이와이드컴퍼니의 종속기업'; 종속기업 변동 '㈜와이드에스컴퍼니 | 당기 중 지배력 획득을 통한 종속기업으로 편입'; 요약연결재무정보 2018말 자산총계 7,959,542,105,267원.</t>
        </is>
      </c>
      <c r="G1197" s="41" t="inlineStr">
        <is>
          <t>DART 사업보고서</t>
        </is>
      </c>
      <c r="H1197" s="40" t="inlineStr">
        <is>
          <t>2019-04-01</t>
        </is>
      </c>
      <c r="I1197" s="40" t="inlineStr">
        <is>
          <t>20190401005013</t>
        </is>
      </c>
      <c r="J1197" s="43" t="inlineStr">
        <is>
          <t>https://dart.fss.or.kr/dsaf001/main.do?rcpNo=20190401005013</t>
        </is>
      </c>
      <c r="K1197" s="41" t="inlineStr">
        <is>
          <t>pre_incorp_chk,pre_events_summary,apex_total_assets</t>
        </is>
      </c>
    </row>
    <row r="1198" ht="45" customHeight="1">
      <c r="A1198" s="40" t="inlineStr">
        <is>
          <t>K035</t>
        </is>
      </c>
      <c r="B1198" s="41" t="inlineStr">
        <is>
          <t>Wide-S Company</t>
        </is>
      </c>
      <c r="C1198" s="40" t="inlineStr">
        <is>
          <t>인수 전</t>
        </is>
      </c>
      <c r="D1198" s="40" t="inlineStr">
        <is>
          <t>2018-12-26</t>
        </is>
      </c>
      <c r="E1198" s="41" t="inlineStr">
        <is>
          <t>소유주변경</t>
        </is>
      </c>
      <c r="F1198" s="41" t="inlineStr">
        <is>
          <t>카카오엠의 제이와이드컴퍼니 70,000주 취득결정(취득 후 100%) — 와이드에스의 모회사가 카카오 그룹에 편입된 거래(K033).</t>
        </is>
      </c>
      <c r="G1198" s="41" t="inlineStr">
        <is>
          <t>DART 기타공시</t>
        </is>
      </c>
      <c r="H1198" s="40" t="inlineStr">
        <is>
          <t>2019-01-02</t>
        </is>
      </c>
      <c r="I1198" s="40" t="inlineStr">
        <is>
          <t>20190102000007</t>
        </is>
      </c>
      <c r="J1198" s="43" t="inlineStr">
        <is>
          <t>https://dart.fss.or.kr/dsaf001/main.do?rcpNo=20190102000007</t>
        </is>
      </c>
      <c r="K1198" s="41" t="inlineStr">
        <is>
          <t>notes,pre_events_summary</t>
        </is>
      </c>
    </row>
    <row r="1199" ht="45" customHeight="1">
      <c r="A1199" s="40" t="inlineStr">
        <is>
          <t>K035</t>
        </is>
      </c>
      <c r="B1199" s="41" t="inlineStr">
        <is>
          <t>Wide-S Company</t>
        </is>
      </c>
      <c r="C1199" s="40" t="inlineStr">
        <is>
          <t>인수 후</t>
        </is>
      </c>
      <c r="D1199" s="40" t="inlineStr">
        <is>
          <t>2019-12-31</t>
        </is>
      </c>
      <c r="E1199" s="41" t="inlineStr">
        <is>
          <t>매각</t>
        </is>
      </c>
      <c r="F1199" s="41" t="inlineStr">
        <is>
          <t>카카오 2019 사업보고서 연결대상 종속회사 변동: '㈜와이드에스컴퍼니 | 당기 중 종속기업의 투자지분을 처분'.</t>
        </is>
      </c>
      <c r="G1199" s="41" t="inlineStr">
        <is>
          <t>DART 사업보고서</t>
        </is>
      </c>
      <c r="H1199" s="40" t="inlineStr">
        <is>
          <t>2020-03-30</t>
        </is>
      </c>
      <c r="I1199" s="40" t="inlineStr">
        <is>
          <t>20200330004659</t>
        </is>
      </c>
      <c r="J1199" s="43" t="inlineStr">
        <is>
          <t>https://dart.fss.or.kr/dsaf001/main.do?rcpNo=20200330004659</t>
        </is>
      </c>
      <c r="K1199" s="41" t="inlineStr">
        <is>
          <t>post_events_summary,purpose_quote,chk_note</t>
        </is>
      </c>
    </row>
    <row r="1200" ht="45" customHeight="1">
      <c r="A1200" s="40" t="inlineStr">
        <is>
          <t>K035</t>
        </is>
      </c>
      <c r="B1200" s="41" t="inlineStr">
        <is>
          <t>Wide-S Company</t>
        </is>
      </c>
      <c r="C1200" s="40" t="inlineStr">
        <is>
          <t>인수 후</t>
        </is>
      </c>
      <c r="D1200" s="40" t="inlineStr">
        <is>
          <t>2019-12-31</t>
        </is>
      </c>
      <c r="E1200" s="41" t="inlineStr">
        <is>
          <t>매각</t>
        </is>
      </c>
      <c r="F1200" s="41" t="inlineStr">
        <is>
          <t>신설 카카오엠 2019 연결감사보고서: 종속기업 표 '(주)와이드에스컴퍼니(*5) | 대한민국 | - | 70 | 12월 | 방송연예인매니지먼트 | (주)제이와이드컴퍼니의 종속기업', '(*5) 지배기업은 당기 중 종속기업을 처분하였습니다'; 영업권 표에는 와이드에스 항목 없음.</t>
        </is>
      </c>
      <c r="G1200" s="41" t="inlineStr">
        <is>
          <t>DART 감사보고서</t>
        </is>
      </c>
      <c r="H1200" s="40" t="inlineStr">
        <is>
          <t>2020-03-20</t>
        </is>
      </c>
      <c r="I1200" s="40" t="inlineStr">
        <is>
          <t>20200320001206</t>
        </is>
      </c>
      <c r="J1200" s="43" t="inlineStr">
        <is>
          <t>https://dart.fss.or.kr/dsaf001/main.do?rcpNo=20200320001206</t>
        </is>
      </c>
      <c r="K1200" s="41" t="inlineStr">
        <is>
          <t>post_events_summary,purpose_quote,impairment</t>
        </is>
      </c>
    </row>
    <row r="1201" ht="45" customHeight="1">
      <c r="A1201" s="40" t="inlineStr">
        <is>
          <t>K035</t>
        </is>
      </c>
      <c r="B1201" s="41" t="inlineStr">
        <is>
          <t>Wide-S Company</t>
        </is>
      </c>
      <c r="C1201" s="40" t="inlineStr">
        <is>
          <t>인수 전</t>
        </is>
      </c>
      <c r="D1201" s="40" t="inlineStr">
        <is>
          <t>2018-12-31</t>
        </is>
      </c>
      <c r="E1201" s="41" t="inlineStr">
        <is>
          <t>실적</t>
        </is>
      </c>
      <c r="F1201" s="41" t="inlineStr">
        <is>
          <t>제이와이드컴퍼니 대규모기업집단현황공시(2019): 2018 자산총계 6,758백만원; 임원 정덕균 대표이사, (주)와이드에스컴퍼니(계열) 겸직.</t>
        </is>
      </c>
      <c r="G1201" s="41" t="inlineStr">
        <is>
          <t>DART 기타공시</t>
        </is>
      </c>
      <c r="H1201" s="40" t="inlineStr">
        <is>
          <t>2019-05-30</t>
        </is>
      </c>
      <c r="I1201" s="40" t="inlineStr">
        <is>
          <t>20190530000177</t>
        </is>
      </c>
      <c r="J1201" s="43" t="inlineStr">
        <is>
          <t>https://dart.fss.or.kr/dsaf001/main.do?rcpNo=20190530000177</t>
        </is>
      </c>
      <c r="K1201" s="41" t="inlineStr">
        <is>
          <t>apex_total_assets,deal_to_assets_pct</t>
        </is>
      </c>
    </row>
    <row r="1202" ht="45" customHeight="1">
      <c r="A1202" s="40" t="inlineStr">
        <is>
          <t>K035</t>
        </is>
      </c>
      <c r="B1202" s="41" t="inlineStr">
        <is>
          <t>Wide-S Company</t>
        </is>
      </c>
      <c r="C1202" s="40" t="inlineStr">
        <is>
          <t>인수 후</t>
        </is>
      </c>
      <c r="D1202" s="40" t="inlineStr">
        <is>
          <t>2025-06-17</t>
        </is>
      </c>
      <c r="E1202" s="41" t="inlineStr">
        <is>
          <t>기타</t>
        </is>
      </c>
      <c r="F1202" s="41" t="inlineStr">
        <is>
          <t>iMBC 연예 ''독수리 5형제' 최병모, 김영광과 한솥밥…와이드에스컴퍼니行'(2025-06-17): '와이드에스컴퍼니는 김영광, 신문성, 최정인, 정수한, 김지오, 황효식 등이 소속된 배우 전문 매니지먼트사다' — 같은 법인인지는 확인하지 못함.</t>
        </is>
      </c>
      <c r="G1202" s="41" t="inlineStr">
        <is>
          <t>언론 보도</t>
        </is>
      </c>
      <c r="H1202" s="40" t="inlineStr">
        <is>
          <t>2025-06-17</t>
        </is>
      </c>
      <c r="I1202" s="40" t="n"/>
      <c r="J1202" s="43" t="inlineStr">
        <is>
          <t>https://enews.imbc.com/News/RetrieveNewsInfo/465226</t>
        </is>
      </c>
      <c r="K1202" s="41" t="inlineStr">
        <is>
          <t>post_events_summary,notes</t>
        </is>
      </c>
    </row>
    <row r="1203" ht="45" customHeight="1">
      <c r="A1203" s="40" t="inlineStr">
        <is>
          <t>K035</t>
        </is>
      </c>
      <c r="B1203" s="41" t="inlineStr">
        <is>
          <t>Wide-S Company</t>
        </is>
      </c>
      <c r="C1203" s="40" t="inlineStr">
        <is>
          <t>발표</t>
        </is>
      </c>
      <c r="D1203" s="40" t="inlineStr">
        <is>
          <t>2019-05-30</t>
        </is>
      </c>
      <c r="E1203" s="41" t="inlineStr">
        <is>
          <t>기타</t>
        </is>
      </c>
      <c r="F1203" s="41" t="inlineStr">
        <is>
          <t>Yahoo Finance 차트 API KRW=X: 2019-05-30 종가 1,188.38원/달러.</t>
        </is>
      </c>
      <c r="G1203" s="41" t="inlineStr">
        <is>
          <t>기타</t>
        </is>
      </c>
      <c r="H1203" s="40" t="inlineStr">
        <is>
          <t>2019-05-30</t>
        </is>
      </c>
      <c r="I1203" s="40" t="n"/>
      <c r="J1203" s="43" t="inlineStr">
        <is>
          <t>https://query1.finance.yahoo.com/v8/finance/chart/KRW=X?period1=1558882800&amp;period2=1559833200&amp;interval=1d</t>
        </is>
      </c>
      <c r="K1203" s="41" t="inlineStr">
        <is>
          <t>value_chk_usdmm</t>
        </is>
      </c>
    </row>
    <row r="1204" ht="45" customHeight="1">
      <c r="A1204" s="40" t="inlineStr">
        <is>
          <t>K036</t>
        </is>
      </c>
      <c r="B1204" s="41" t="inlineStr">
        <is>
          <t>Kakao M Corp.</t>
        </is>
      </c>
      <c r="C1204" s="40" t="inlineStr">
        <is>
          <t>발표</t>
        </is>
      </c>
      <c r="D1204" s="40" t="inlineStr">
        <is>
          <t>2019-09-24</t>
        </is>
      </c>
      <c r="E1204" s="41" t="inlineStr">
        <is>
          <t>발표</t>
        </is>
      </c>
      <c r="F1204" s="41" t="inlineStr">
        <is>
          <t>카카오엠 유상증자 결정(공정거래법 공시): 보통주 560,871주, 발행가 122,695원, 운영자금 68,816,067,345원, 제3자배정, 납입 2019-09-27, 이사회 2019-09-24; 배정 농협은행 275,347주·윤종빈 65,202주·한혜연(종속회사 임원) 40,751주·양근환(종속회사 임원) 32,601주·(유)지엠그룹 32,601주·정덕균(계열회사 임원) 29,443주·한재덕(종속회사 임원) 8,150주 등 19명.</t>
        </is>
      </c>
      <c r="G1204" s="41" t="inlineStr">
        <is>
          <t>DART 기타공시</t>
        </is>
      </c>
      <c r="H1204" s="40" t="inlineStr">
        <is>
          <t>2019-09-30</t>
        </is>
      </c>
      <c r="I1204" s="40" t="inlineStr">
        <is>
          <t>20190930000396</t>
        </is>
      </c>
      <c r="J1204" s="43" t="inlineStr">
        <is>
          <t>https://dart.fss.or.kr/dsaf001/main.do?rcpNo=20190930000396</t>
        </is>
      </c>
      <c r="K1204" s="41" t="inlineStr">
        <is>
          <t>value_chk_local,announce_date_chk,purpose_quote,acquirer_entity</t>
        </is>
      </c>
    </row>
    <row r="1205" ht="45" customHeight="1">
      <c r="A1205" s="40" t="inlineStr">
        <is>
          <t>K036</t>
        </is>
      </c>
      <c r="B1205" s="41" t="inlineStr">
        <is>
          <t>Kakao M Corp.</t>
        </is>
      </c>
      <c r="C1205" s="40" t="inlineStr">
        <is>
          <t>인수 후</t>
        </is>
      </c>
      <c r="D1205" s="40" t="inlineStr">
        <is>
          <t>2019-09-28</t>
        </is>
      </c>
      <c r="E1205" s="41" t="inlineStr">
        <is>
          <t>완료</t>
        </is>
      </c>
      <c r="F1205" s="41" t="inlineStr">
        <is>
          <t>카카오엠 최대주주 등의 주식보유 변동: 변동일 2019-09-28, ㈜카카오 6,927,740주 96.84%→89.80%; 정덕균 29,443주(0.38%, 3,612,508,885원)·한혜연 40,751주(0.53%)·양근환 32,601주(0.42%)·한재덕 8,150주(0.11%), 동일인관련자 신규 합계 110,945주·13,612,396,775원(단가 122,695원).</t>
        </is>
      </c>
      <c r="G1205" s="41" t="inlineStr">
        <is>
          <t>DART 기타공시</t>
        </is>
      </c>
      <c r="H1205" s="40" t="inlineStr">
        <is>
          <t>2019-10-07</t>
        </is>
      </c>
      <c r="I1205" s="40" t="inlineStr">
        <is>
          <t>20191007000049</t>
        </is>
      </c>
      <c r="J1205" s="43" t="inlineStr">
        <is>
          <t>https://dart.fss.or.kr/dsaf001/main.do?rcpNo=20191007000049</t>
        </is>
      </c>
      <c r="K1205" s="41" t="inlineStr">
        <is>
          <t>value_chk_local,status_chk,chk_note</t>
        </is>
      </c>
    </row>
    <row r="1206" ht="45" customHeight="1">
      <c r="A1206" s="40" t="inlineStr">
        <is>
          <t>K036</t>
        </is>
      </c>
      <c r="B1206" s="41" t="inlineStr">
        <is>
          <t>Kakao M Corp.</t>
        </is>
      </c>
      <c r="C1206" s="40" t="inlineStr">
        <is>
          <t>인수 전</t>
        </is>
      </c>
      <c r="D1206" s="40" t="inlineStr">
        <is>
          <t>2019-06-19</t>
        </is>
      </c>
      <c r="E1206" s="41" t="inlineStr">
        <is>
          <t>투자유치</t>
        </is>
      </c>
      <c r="F1206" s="41" t="inlineStr">
        <is>
          <t>카카오엠 1차 유상증자 결정: 226,199주×122,695원=27,753,486,305원, 납입 2019-06-19; 배정 김장균·구기운·손석우(계열회사 임원), 이병헌·송승헌·한효주·공효진 등.</t>
        </is>
      </c>
      <c r="G1206" s="41" t="inlineStr">
        <is>
          <t>DART 기타공시</t>
        </is>
      </c>
      <c r="H1206" s="40" t="inlineStr">
        <is>
          <t>2019-06-24</t>
        </is>
      </c>
      <c r="I1206" s="40" t="inlineStr">
        <is>
          <t>20190624000213</t>
        </is>
      </c>
      <c r="J1206" s="43" t="inlineStr">
        <is>
          <t>https://dart.fss.or.kr/dsaf001/main.do?rcpNo=20190624000213</t>
        </is>
      </c>
      <c r="K1206" s="41" t="inlineStr">
        <is>
          <t>pre_events_summary,notes</t>
        </is>
      </c>
    </row>
    <row r="1207" ht="45" customHeight="1">
      <c r="A1207" s="40" t="inlineStr">
        <is>
          <t>K036</t>
        </is>
      </c>
      <c r="B1207" s="41" t="inlineStr">
        <is>
          <t>Kakao M Corp.</t>
        </is>
      </c>
      <c r="C1207" s="40" t="inlineStr">
        <is>
          <t>인수 전</t>
        </is>
      </c>
      <c r="D1207" s="40" t="inlineStr">
        <is>
          <t>2019-06-20</t>
        </is>
      </c>
      <c r="E1207" s="41" t="inlineStr">
        <is>
          <t>기타</t>
        </is>
      </c>
      <c r="F1207" s="41" t="inlineStr">
        <is>
          <t>카카오엠 최대주주 등의 주식보유 변동: ㈜카카오 100.00%→96.84%(2019-06-20).</t>
        </is>
      </c>
      <c r="G1207" s="41" t="inlineStr">
        <is>
          <t>DART 기타공시</t>
        </is>
      </c>
      <c r="H1207" s="40" t="inlineStr">
        <is>
          <t>2019-06-24</t>
        </is>
      </c>
      <c r="I1207" s="40" t="inlineStr">
        <is>
          <t>20190624000227</t>
        </is>
      </c>
      <c r="J1207" s="43" t="inlineStr">
        <is>
          <t>https://dart.fss.or.kr/dsaf001/main.do?rcpNo=20190624000227</t>
        </is>
      </c>
      <c r="K1207" s="41" t="inlineStr">
        <is>
          <t>pre_events_summary</t>
        </is>
      </c>
    </row>
    <row r="1208" ht="45" customHeight="1">
      <c r="A1208" s="40" t="inlineStr">
        <is>
          <t>K036</t>
        </is>
      </c>
      <c r="B1208" s="41" t="inlineStr">
        <is>
          <t>Kakao M Corp.</t>
        </is>
      </c>
      <c r="C1208" s="40" t="inlineStr">
        <is>
          <t>인수 전</t>
        </is>
      </c>
      <c r="D1208" s="40" t="inlineStr">
        <is>
          <t>2018-12-26</t>
        </is>
      </c>
      <c r="E1208" s="41" t="inlineStr">
        <is>
          <t>지분취득</t>
        </is>
      </c>
      <c r="F1208" s="41" t="inlineStr">
        <is>
          <t>카카오엠 타법인주식취득결정: ㈜제이와이드컴퍼니(대표이사 정덕균) 70,000주 5,950,000,000원 현금취득, 취득 후 100%, 목적 '시장경쟁력 강화 및 기업가치 제고'.</t>
        </is>
      </c>
      <c r="G1208" s="41" t="inlineStr">
        <is>
          <t>DART 기타공시</t>
        </is>
      </c>
      <c r="H1208" s="40" t="inlineStr">
        <is>
          <t>2019-01-02</t>
        </is>
      </c>
      <c r="I1208" s="40" t="inlineStr">
        <is>
          <t>20190102000007</t>
        </is>
      </c>
      <c r="J1208" s="43" t="inlineStr">
        <is>
          <t>https://dart.fss.or.kr/dsaf001/main.do?rcpNo=20190102000007</t>
        </is>
      </c>
      <c r="K1208" s="41" t="inlineStr">
        <is>
          <t>notes,acquirer_entity</t>
        </is>
      </c>
    </row>
    <row r="1209" ht="45" customHeight="1">
      <c r="A1209" s="40" t="inlineStr">
        <is>
          <t>K036</t>
        </is>
      </c>
      <c r="B1209" s="41" t="inlineStr">
        <is>
          <t>Kakao M Corp.</t>
        </is>
      </c>
      <c r="C1209" s="40" t="inlineStr">
        <is>
          <t>인수 전</t>
        </is>
      </c>
      <c r="D1209" s="40" t="inlineStr">
        <is>
          <t>2018-12-26</t>
        </is>
      </c>
      <c r="E1209" s="41" t="inlineStr">
        <is>
          <t>지분취득</t>
        </is>
      </c>
      <c r="F1209" s="41" t="inlineStr">
        <is>
          <t>카카오엠 타법인주식취득결정: ㈜비에이치엔터테인먼트 70,000주 18,900,000,000원 현금취득(취득 후 100%).</t>
        </is>
      </c>
      <c r="G1209" s="41" t="inlineStr">
        <is>
          <t>DART 기타공시</t>
        </is>
      </c>
      <c r="H1209" s="40" t="inlineStr">
        <is>
          <t>2019-01-02</t>
        </is>
      </c>
      <c r="I1209" s="40" t="inlineStr">
        <is>
          <t>20190102000004</t>
        </is>
      </c>
      <c r="J1209" s="43" t="inlineStr">
        <is>
          <t>https://dart.fss.or.kr/dsaf001/main.do?rcpNo=20190102000004</t>
        </is>
      </c>
      <c r="K1209" s="41" t="inlineStr">
        <is>
          <t>notes,pre_events_summary</t>
        </is>
      </c>
    </row>
    <row r="1210" ht="45" customHeight="1">
      <c r="A1210" s="40" t="inlineStr">
        <is>
          <t>K036</t>
        </is>
      </c>
      <c r="B1210" s="41" t="inlineStr">
        <is>
          <t>Kakao M Corp.</t>
        </is>
      </c>
      <c r="C1210" s="40" t="inlineStr">
        <is>
          <t>인수 전</t>
        </is>
      </c>
      <c r="D1210" s="40" t="inlineStr">
        <is>
          <t>2018-12-26</t>
        </is>
      </c>
      <c r="E1210" s="41" t="inlineStr">
        <is>
          <t>지분취득</t>
        </is>
      </c>
      <c r="F1210" s="41" t="inlineStr">
        <is>
          <t>카카오엠 타법인주식취득결정: ㈜숲엔터테인먼트 280,200주 14,000,193,000원(취득 후 99.36%).</t>
        </is>
      </c>
      <c r="G1210" s="41" t="inlineStr">
        <is>
          <t>DART 기타공시</t>
        </is>
      </c>
      <c r="H1210" s="40" t="inlineStr">
        <is>
          <t>2019-01-02</t>
        </is>
      </c>
      <c r="I1210" s="40" t="inlineStr">
        <is>
          <t>20190102000006</t>
        </is>
      </c>
      <c r="J1210" s="43" t="inlineStr">
        <is>
          <t>https://dart.fss.or.kr/dsaf001/main.do?rcpNo=20190102000006</t>
        </is>
      </c>
      <c r="K1210" s="41" t="inlineStr">
        <is>
          <t>notes,pre_events_summary</t>
        </is>
      </c>
    </row>
    <row r="1211" ht="45" customHeight="1">
      <c r="A1211" s="40" t="inlineStr">
        <is>
          <t>K036</t>
        </is>
      </c>
      <c r="B1211" s="41" t="inlineStr">
        <is>
          <t>Kakao M Corp.</t>
        </is>
      </c>
      <c r="C1211" s="40" t="inlineStr">
        <is>
          <t>인수 전</t>
        </is>
      </c>
      <c r="D1211" s="40" t="inlineStr">
        <is>
          <t>2018-12-27</t>
        </is>
      </c>
      <c r="E1211" s="41" t="inlineStr">
        <is>
          <t>지분취득</t>
        </is>
      </c>
      <c r="F1211" s="41" t="inlineStr">
        <is>
          <t>카카오엠 타법인주식취득결정: ㈜레디엔터테인먼트 56,000주 11,110,120,000원(취득 후 100%).</t>
        </is>
      </c>
      <c r="G1211" s="41" t="inlineStr">
        <is>
          <t>DART 기타공시</t>
        </is>
      </c>
      <c r="H1211" s="40" t="inlineStr">
        <is>
          <t>2019-01-02</t>
        </is>
      </c>
      <c r="I1211" s="40" t="inlineStr">
        <is>
          <t>20190102000003</t>
        </is>
      </c>
      <c r="J1211" s="43" t="inlineStr">
        <is>
          <t>https://dart.fss.or.kr/dsaf001/main.do?rcpNo=20190102000003</t>
        </is>
      </c>
      <c r="K1211" s="41" t="inlineStr">
        <is>
          <t>notes,pre_events_summary</t>
        </is>
      </c>
    </row>
    <row r="1212" ht="45" customHeight="1">
      <c r="A1212" s="40" t="inlineStr">
        <is>
          <t>K036</t>
        </is>
      </c>
      <c r="B1212" s="41" t="inlineStr">
        <is>
          <t>Kakao M Corp.</t>
        </is>
      </c>
      <c r="C1212" s="40" t="inlineStr">
        <is>
          <t>인수 전</t>
        </is>
      </c>
      <c r="D1212" s="40" t="inlineStr">
        <is>
          <t>2018-09-11</t>
        </is>
      </c>
      <c r="E1212" s="41" t="inlineStr">
        <is>
          <t>설립</t>
        </is>
      </c>
      <c r="F1212" s="41" t="inlineStr">
        <is>
          <t>카카오 타법인주식및출자증권취득결정: 발행회사 ㈜카카오엠(자본금 9억원, 발행주식 1,800,000주) — '주식회사 이엔컴퍼니로 2018년 8월 8일에 신설된 법인이며 2018년 9월 3일자로 … 주식회사 카카오엠으로 사명을 변경'; 음악/영상컨텐츠 사업 현물출자 512,774,000,000원, 신주 5,127,740주, 취득 후 100%, 취득예정 2018-11-01.</t>
        </is>
      </c>
      <c r="G1212" s="41" t="inlineStr">
        <is>
          <t>DART 기타공시</t>
        </is>
      </c>
      <c r="H1212" s="40" t="inlineStr">
        <is>
          <t>2018-09-11</t>
        </is>
      </c>
      <c r="I1212" s="40" t="inlineStr">
        <is>
          <t>20180911800493</t>
        </is>
      </c>
      <c r="J1212" s="43" t="inlineStr">
        <is>
          <t>https://dart.fss.or.kr/dsaf001/main.do?rcpNo=20180911800493</t>
        </is>
      </c>
      <c r="K1212" s="41" t="inlineStr">
        <is>
          <t>pre_incorp_chk,pre_events_summary,notes</t>
        </is>
      </c>
    </row>
    <row r="1213" ht="45" customHeight="1">
      <c r="A1213" s="40" t="inlineStr">
        <is>
          <t>K036</t>
        </is>
      </c>
      <c r="B1213" s="41" t="inlineStr">
        <is>
          <t>Kakao M Corp.</t>
        </is>
      </c>
      <c r="C1213" s="40" t="inlineStr">
        <is>
          <t>인수 전</t>
        </is>
      </c>
      <c r="D1213" s="40" t="inlineStr">
        <is>
          <t>2018-06-27</t>
        </is>
      </c>
      <c r="E1213" s="41" t="inlineStr">
        <is>
          <t>지분취득</t>
        </is>
      </c>
      <c r="F1213" s="41" t="inlineStr">
        <is>
          <t>옛 카카오엠 풍문 해명: BH엔터테인먼트 일부 지분 인수 계약, 숲 엔터테인먼트와 전략적 협업, 제이와이드 컴퍼니·레디 엔터테인먼트 일부 지분 인수 계약.</t>
        </is>
      </c>
      <c r="G1213" s="41" t="inlineStr">
        <is>
          <t>DART 기타공시</t>
        </is>
      </c>
      <c r="H1213" s="40" t="inlineStr">
        <is>
          <t>2018-06-27</t>
        </is>
      </c>
      <c r="I1213" s="40" t="inlineStr">
        <is>
          <t>20180627900355</t>
        </is>
      </c>
      <c r="J1213" s="43" t="inlineStr">
        <is>
          <t>https://dart.fss.or.kr/dsaf001/main.do?rcpNo=20180627900355</t>
        </is>
      </c>
      <c r="K1213" s="41" t="inlineStr">
        <is>
          <t>pre_events_summary</t>
        </is>
      </c>
    </row>
    <row r="1214" ht="45" customHeight="1">
      <c r="A1214" s="40" t="inlineStr">
        <is>
          <t>K036</t>
        </is>
      </c>
      <c r="B1214" s="41" t="inlineStr">
        <is>
          <t>Kakao M Corp.</t>
        </is>
      </c>
      <c r="C1214" s="40" t="inlineStr">
        <is>
          <t>인수 후</t>
        </is>
      </c>
      <c r="D1214" s="40" t="inlineStr">
        <is>
          <t>2019-12-31</t>
        </is>
      </c>
      <c r="E1214" s="41" t="inlineStr">
        <is>
          <t>실적</t>
        </is>
      </c>
      <c r="F1214" s="41" t="inlineStr">
        <is>
          <t>카카오엠 2019 연결감사보고서: 영업수익 2019 353,008,010,223원 / 2018(2018-08-08~12-31, 감사받지 않음) 53,987,231,787원, 영업이익 21,150,150,460원 / 2,821,500,779원, 자산총계 823,559,489,162원 / 660,109,234,159원; 자본금 변동 현물출자 5,127,740주·2019 유상증자 787,070주; 2019 신규 취득 어썸이엔티·영화사월광·사나이픽처스·브이에이에스티·쇼노트 등; 주식선택권 2019-03-22 부여(행사가 85,887원).</t>
        </is>
      </c>
      <c r="G1214" s="41" t="inlineStr">
        <is>
          <t>DART 감사보고서</t>
        </is>
      </c>
      <c r="H1214" s="40" t="inlineStr">
        <is>
          <t>2020-03-20</t>
        </is>
      </c>
      <c r="I1214" s="40" t="inlineStr">
        <is>
          <t>20200320001206</t>
        </is>
      </c>
      <c r="J1214" s="43" t="inlineStr">
        <is>
          <t>https://dart.fss.or.kr/dsaf001/main.do?rcpNo=20200320001206</t>
        </is>
      </c>
      <c r="K1214" s="41" t="inlineStr">
        <is>
          <t>target_rev_pre,target_op_pre,target_rev_post,target_op_post,apex_total_assets,pre_events_summary</t>
        </is>
      </c>
    </row>
    <row r="1215" ht="45" customHeight="1">
      <c r="A1215" s="40" t="inlineStr">
        <is>
          <t>K036</t>
        </is>
      </c>
      <c r="B1215" s="41" t="inlineStr">
        <is>
          <t>Kakao M Corp.</t>
        </is>
      </c>
      <c r="C1215" s="40" t="inlineStr">
        <is>
          <t>인수 후</t>
        </is>
      </c>
      <c r="D1215" s="40" t="inlineStr">
        <is>
          <t>2020-12-31</t>
        </is>
      </c>
      <c r="E1215" s="41" t="inlineStr">
        <is>
          <t>실적</t>
        </is>
      </c>
      <c r="F1215" s="41" t="inlineStr">
        <is>
          <t>카카오엠 2020 연결감사보고서: 영업수익 464,713,577,181원, 영업이익 15,976,956,669원, 자산총계 1,083,761,946,075원; 보고기간후 사건 '2021년 3월 2일자로 (주)카카오페이지에 흡수합병'.</t>
        </is>
      </c>
      <c r="G1215" s="41" t="inlineStr">
        <is>
          <t>DART 감사보고서</t>
        </is>
      </c>
      <c r="H1215" s="40" t="inlineStr">
        <is>
          <t>2021-03-29</t>
        </is>
      </c>
      <c r="I1215" s="40" t="inlineStr">
        <is>
          <t>20210329000924</t>
        </is>
      </c>
      <c r="J1215" s="43" t="inlineStr">
        <is>
          <t>https://dart.fss.or.kr/dsaf001/main.do?rcpNo=20210329000924</t>
        </is>
      </c>
      <c r="K1215" s="41" t="inlineStr">
        <is>
          <t>target_rev_post,target_op_post,post_events_summary</t>
        </is>
      </c>
    </row>
    <row r="1216" ht="45" customHeight="1">
      <c r="A1216" s="40" t="inlineStr">
        <is>
          <t>K036</t>
        </is>
      </c>
      <c r="B1216" s="41" t="inlineStr">
        <is>
          <t>Kakao M Corp.</t>
        </is>
      </c>
      <c r="C1216" s="40" t="inlineStr">
        <is>
          <t>인수 후</t>
        </is>
      </c>
      <c r="D1216" s="40" t="inlineStr">
        <is>
          <t>2021-01-25</t>
        </is>
      </c>
      <c r="E1216" s="41" t="inlineStr">
        <is>
          <t>합병</t>
        </is>
      </c>
      <c r="F1216" s="41" t="inlineStr">
        <is>
          <t>카카오엠 회사합병결정: ㈜카카오페이지가 ㈜카카오엠 흡수합병, 합병비율 1:1.3102584, 합병신주 11,741,576주, 합병기일 2021-03-01, 존속회사 상호 ㈜카카오엔터테인먼트.</t>
        </is>
      </c>
      <c r="G1216" s="41" t="inlineStr">
        <is>
          <t>DART 기타공시</t>
        </is>
      </c>
      <c r="H1216" s="40" t="inlineStr">
        <is>
          <t>2021-01-25</t>
        </is>
      </c>
      <c r="I1216" s="40" t="inlineStr">
        <is>
          <t>20210125000015</t>
        </is>
      </c>
      <c r="J1216" s="43" t="inlineStr">
        <is>
          <t>https://dart.fss.or.kr/dsaf001/main.do?rcpNo=20210125000015</t>
        </is>
      </c>
      <c r="K1216" s="41" t="inlineStr">
        <is>
          <t>post_events_summary</t>
        </is>
      </c>
    </row>
    <row r="1217" ht="45" customHeight="1">
      <c r="A1217" s="40" t="inlineStr">
        <is>
          <t>K036</t>
        </is>
      </c>
      <c r="B1217" s="41" t="inlineStr">
        <is>
          <t>Kakao M Corp.</t>
        </is>
      </c>
      <c r="C1217" s="40" t="inlineStr">
        <is>
          <t>인수 후</t>
        </is>
      </c>
      <c r="D1217" s="40" t="inlineStr">
        <is>
          <t>2019-12-31</t>
        </is>
      </c>
      <c r="E1217" s="41" t="inlineStr">
        <is>
          <t>기타</t>
        </is>
      </c>
      <c r="F1217" s="41" t="inlineStr">
        <is>
          <t>카카오 2019 사업보고서 주석(비지배지분과의 거래): '2019년 중 종속회사인 ㈜카카오엠은 제3자 배정 유상증자를 결정 … 총 증자 금액은 96,569백만원 … 지분율은 100%에서 89.8%로 감소'.</t>
        </is>
      </c>
      <c r="G1217" s="41" t="inlineStr">
        <is>
          <t>DART 사업보고서</t>
        </is>
      </c>
      <c r="H1217" s="40" t="inlineStr">
        <is>
          <t>2020-03-30</t>
        </is>
      </c>
      <c r="I1217" s="40" t="inlineStr">
        <is>
          <t>20200330004659</t>
        </is>
      </c>
      <c r="J1217" s="43" t="inlineStr">
        <is>
          <t>https://dart.fss.or.kr/dsaf001/main.do?rcpNo=20200330004659</t>
        </is>
      </c>
      <c r="K1217" s="41" t="inlineStr">
        <is>
          <t>notes,post_events_summary</t>
        </is>
      </c>
    </row>
    <row r="1218" ht="45" customHeight="1">
      <c r="A1218" s="40" t="inlineStr">
        <is>
          <t>K036</t>
        </is>
      </c>
      <c r="B1218" s="41" t="inlineStr">
        <is>
          <t>Kakao M Corp.</t>
        </is>
      </c>
      <c r="C1218" s="40" t="inlineStr">
        <is>
          <t>인수 후</t>
        </is>
      </c>
      <c r="D1218" s="40" t="inlineStr">
        <is>
          <t>2020-12-31</t>
        </is>
      </c>
      <c r="E1218" s="41" t="inlineStr">
        <is>
          <t>기타</t>
        </is>
      </c>
      <c r="F1218" s="41" t="inlineStr">
        <is>
          <t>카카오 2020 사업보고서(정정본) 주석: 카카오엠 제3자배정 유상증자 237,105백만원으로 지분율 89.8%→77.3%; 보고기간후 사건 — 카카오페이지가 2021-03-01 카카오엠 흡수합병(1:1.3102584), 상호 카카오엔터테인먼트.</t>
        </is>
      </c>
      <c r="G1218" s="41" t="inlineStr">
        <is>
          <t>DART 사업보고서</t>
        </is>
      </c>
      <c r="H1218" s="40" t="inlineStr">
        <is>
          <t>2024-03-20</t>
        </is>
      </c>
      <c r="I1218" s="40" t="inlineStr">
        <is>
          <t>20240320000376</t>
        </is>
      </c>
      <c r="J1218" s="43" t="inlineStr">
        <is>
          <t>https://dart.fss.or.kr/dsaf001/main.do?rcpNo=20240320000376</t>
        </is>
      </c>
      <c r="K1218" s="41" t="inlineStr">
        <is>
          <t>post_events_summary</t>
        </is>
      </c>
    </row>
    <row r="1219" ht="45" customHeight="1">
      <c r="A1219" s="40" t="inlineStr">
        <is>
          <t>K036</t>
        </is>
      </c>
      <c r="B1219" s="41" t="inlineStr">
        <is>
          <t>Kakao M Corp.</t>
        </is>
      </c>
      <c r="C1219" s="40" t="inlineStr">
        <is>
          <t>인수 전</t>
        </is>
      </c>
      <c r="D1219" s="40" t="inlineStr">
        <is>
          <t>2018-12-31</t>
        </is>
      </c>
      <c r="E1219" s="41" t="inlineStr">
        <is>
          <t>실적</t>
        </is>
      </c>
      <c r="F1219" s="41" t="inlineStr">
        <is>
          <t>카카오 2018 사업보고서 요약연결재무정보: 자산총계 7,959,542,105,267원(2018-12-31); 주석 종속기업 현황상 ㈜카카오엠(구, 이엔컴퍼니㈜) 지분율 100.0%.</t>
        </is>
      </c>
      <c r="G1219" s="41" t="inlineStr">
        <is>
          <t>DART 사업보고서</t>
        </is>
      </c>
      <c r="H1219" s="40" t="inlineStr">
        <is>
          <t>2019-04-01</t>
        </is>
      </c>
      <c r="I1219" s="40" t="inlineStr">
        <is>
          <t>20190401005013</t>
        </is>
      </c>
      <c r="J1219" s="43" t="inlineStr">
        <is>
          <t>https://dart.fss.or.kr/dsaf001/main.do?rcpNo=20190401005013</t>
        </is>
      </c>
      <c r="K1219" s="41" t="inlineStr">
        <is>
          <t>apex_total_assets,deal_to_assets_pct</t>
        </is>
      </c>
    </row>
    <row r="1220" ht="45" customHeight="1">
      <c r="A1220" s="40" t="inlineStr">
        <is>
          <t>K036</t>
        </is>
      </c>
      <c r="B1220" s="41" t="inlineStr">
        <is>
          <t>Kakao M Corp.</t>
        </is>
      </c>
      <c r="C1220" s="40" t="inlineStr">
        <is>
          <t>인수 후</t>
        </is>
      </c>
      <c r="D1220" s="40" t="inlineStr">
        <is>
          <t>2024-12-31</t>
        </is>
      </c>
      <c r="E1220" s="41" t="inlineStr">
        <is>
          <t>손상차손</t>
        </is>
      </c>
      <c r="F1220" s="41" t="inlineStr">
        <is>
          <t>카카오 2024 사업보고서(정정본) 주석 영업권 배분: 엔터테인먼트 서비스 CGU 2023 손상 454,645,438천원, 2024 손상 223,520,337천원; 손상 설명 '㈜카카오엔터테인먼트 및 그 종속회사 205,456 백만원 등'.</t>
        </is>
      </c>
      <c r="G1220" s="41" t="inlineStr">
        <is>
          <t>DART 사업보고서</t>
        </is>
      </c>
      <c r="H1220" s="40" t="inlineStr">
        <is>
          <t>2025-03-24</t>
        </is>
      </c>
      <c r="I1220" s="40" t="inlineStr">
        <is>
          <t>20250324000901</t>
        </is>
      </c>
      <c r="J1220" s="43" t="inlineStr">
        <is>
          <t>https://dart.fss.or.kr/dsaf001/main.do?rcpNo=20250324000901</t>
        </is>
      </c>
      <c r="K1220" s="41" t="inlineStr">
        <is>
          <t>impairment,post_events_summary</t>
        </is>
      </c>
    </row>
    <row r="1221" ht="45" customHeight="1">
      <c r="A1221" s="40" t="inlineStr">
        <is>
          <t>K036</t>
        </is>
      </c>
      <c r="B1221" s="41" t="inlineStr">
        <is>
          <t>Kakao M Corp.</t>
        </is>
      </c>
      <c r="C1221" s="40" t="inlineStr">
        <is>
          <t>인수 후</t>
        </is>
      </c>
      <c r="D1221" s="40" t="inlineStr">
        <is>
          <t>2020-02-13</t>
        </is>
      </c>
      <c r="E1221" s="41" t="inlineStr">
        <is>
          <t>어닝콜</t>
        </is>
      </c>
      <c r="F1221" s="41" t="inlineStr">
        <is>
          <t>카카오 2019년 4분기 실적 보도자료: '카카오M의 신규 매니지먼트 회사 편입 효과 및 음반 유통 매출 성장, … 실적 호조를 이끌었다'.</t>
        </is>
      </c>
      <c r="G1221" s="41" t="inlineStr">
        <is>
          <t>IR 자료</t>
        </is>
      </c>
      <c r="H1221" s="40" t="inlineStr">
        <is>
          <t>2020-02-13</t>
        </is>
      </c>
      <c r="I1221" s="40" t="n"/>
      <c r="J1221" s="43" t="inlineStr">
        <is>
          <t>https://www.kakaocorp.com/page/detail/8764</t>
        </is>
      </c>
      <c r="K1221" s="41" t="inlineStr">
        <is>
          <t>earnings_call_note</t>
        </is>
      </c>
    </row>
    <row r="1222" ht="45" customHeight="1">
      <c r="A1222" s="40" t="inlineStr">
        <is>
          <t>K037</t>
        </is>
      </c>
      <c r="B1222" s="41" t="inlineStr">
        <is>
          <t>SHOWNOTE Co,. Inc</t>
        </is>
      </c>
      <c r="C1222" s="40" t="inlineStr">
        <is>
          <t>인수 전</t>
        </is>
      </c>
      <c r="D1222" s="40" t="inlineStr">
        <is>
          <t>2018-12-31</t>
        </is>
      </c>
      <c r="E1222" s="41" t="inlineStr">
        <is>
          <t>실적</t>
        </is>
      </c>
      <c r="F1222" s="41" t="inlineStr">
        <is>
          <t>쇼노트 2018 감사보고서: 매출액 25,392,332,450원 / 2017 15,868,190,722원, 영업이익 1,940,994,277 / 1,688,811,818원, 자본총계 6,830,432,330원, 자산 14,652,929,884원, 주주 김영욱 44.52%, 임양혁 41.34%; 2005-08-03 설립</t>
        </is>
      </c>
      <c r="G1222" s="41" t="inlineStr">
        <is>
          <t>DART 감사보고서</t>
        </is>
      </c>
      <c r="H1222" s="40" t="inlineStr">
        <is>
          <t>2019-04-22</t>
        </is>
      </c>
      <c r="I1222" s="40" t="inlineStr">
        <is>
          <t>20190422000074</t>
        </is>
      </c>
      <c r="J1222" s="43" t="inlineStr">
        <is>
          <t>https://dart.fss.or.kr/dsaf001/main.do?rcpNo=20190422000074</t>
        </is>
      </c>
      <c r="K1222" s="41" t="inlineStr">
        <is>
          <t>pre_events_summary,target_rev_pre,target_op_pre,chk_note</t>
        </is>
      </c>
    </row>
    <row r="1223" ht="45" customHeight="1">
      <c r="A1223" s="40" t="inlineStr">
        <is>
          <t>K037</t>
        </is>
      </c>
      <c r="B1223" s="41" t="inlineStr">
        <is>
          <t>SHOWNOTE Co,. Inc</t>
        </is>
      </c>
      <c r="C1223" s="40" t="inlineStr">
        <is>
          <t>발표</t>
        </is>
      </c>
      <c r="D1223" s="40" t="inlineStr">
        <is>
          <t>2019-12-25</t>
        </is>
      </c>
      <c r="E1223" s="41" t="inlineStr">
        <is>
          <t>발표</t>
        </is>
      </c>
      <c r="F1223" s="41" t="inlineStr">
        <is>
          <t>"자회사인 스타쉽엔터테인먼트가 쇼노트의 지분 100%를 인수하는 계약", "기존 음악 사업과의 시너지 창출 및 라이브 엔터테인먼트 콘텐츠 제작 역량 강화를 위해"</t>
        </is>
      </c>
      <c r="G1223" s="41" t="inlineStr">
        <is>
          <t>언론 보도</t>
        </is>
      </c>
      <c r="H1223" s="40" t="inlineStr">
        <is>
          <t>2019-12-25</t>
        </is>
      </c>
      <c r="I1223" s="40" t="n"/>
      <c r="J1223" s="43" t="inlineStr">
        <is>
          <t>https://m.dailian.co.kr/news/view/855795</t>
        </is>
      </c>
      <c r="K1223" s="41" t="inlineStr">
        <is>
          <t>announce_date_chk,purpose_quote,first_filing_date</t>
        </is>
      </c>
    </row>
    <row r="1224" ht="45" customHeight="1">
      <c r="A1224" s="40" t="inlineStr">
        <is>
          <t>K037</t>
        </is>
      </c>
      <c r="B1224" s="41" t="inlineStr">
        <is>
          <t>SHOWNOTE Co,. Inc</t>
        </is>
      </c>
      <c r="C1224" s="40" t="inlineStr">
        <is>
          <t>발표</t>
        </is>
      </c>
      <c r="D1224" s="40" t="inlineStr">
        <is>
          <t>2019-12-24</t>
        </is>
      </c>
      <c r="E1224" s="41" t="inlineStr">
        <is>
          <t>발표</t>
        </is>
      </c>
      <c r="F1224" s="41" t="inlineStr">
        <is>
          <t>한국경제 "카카오 M, 공연제작사 쇼노트 인수…뮤지컬·콘서트 제작까지 사업 확장"(검색 결과로 제목·날짜만 확인, 본문은 403)</t>
        </is>
      </c>
      <c r="G1224" s="41" t="inlineStr">
        <is>
          <t>언론 보도</t>
        </is>
      </c>
      <c r="H1224" s="40" t="inlineStr">
        <is>
          <t>2019-12-24</t>
        </is>
      </c>
      <c r="I1224" s="40" t="n"/>
      <c r="J1224" s="43" t="inlineStr">
        <is>
          <t>https://www.hankyung.com/amp/201912240010H</t>
        </is>
      </c>
      <c r="K1224" s="41" t="inlineStr">
        <is>
          <t>first_filing_date</t>
        </is>
      </c>
    </row>
    <row r="1225" ht="45" customHeight="1">
      <c r="A1225" s="40" t="inlineStr">
        <is>
          <t>K037</t>
        </is>
      </c>
      <c r="B1225" s="41" t="inlineStr">
        <is>
          <t>SHOWNOTE Co,. Inc</t>
        </is>
      </c>
      <c r="C1225" s="40" t="inlineStr">
        <is>
          <t>인수 후</t>
        </is>
      </c>
      <c r="D1225" s="40" t="inlineStr">
        <is>
          <t>2019-12-31</t>
        </is>
      </c>
      <c r="E1225" s="41" t="inlineStr">
        <is>
          <t>완료</t>
        </is>
      </c>
      <c r="F1225" s="41" t="inlineStr">
        <is>
          <t>카카오 2019 사업보고서: 쇼노트 '당기 중 지배력 획득을 통한 종속기업으로 편입', 사업결합 지분 100.0%, 이전대가 26,767,348천원(현금), 영업권 16,515,702천원(잠정); 발행주식 86,222,636주</t>
        </is>
      </c>
      <c r="G1225" s="41" t="inlineStr">
        <is>
          <t>DART 사업보고서</t>
        </is>
      </c>
      <c r="H1225" s="40" t="inlineStr">
        <is>
          <t>2020-03-30</t>
        </is>
      </c>
      <c r="I1225" s="40" t="inlineStr">
        <is>
          <t>20200330004659</t>
        </is>
      </c>
      <c r="J1225" s="43" t="inlineStr">
        <is>
          <t>https://dart.fss.or.kr/dsaf001/main.do?rcpNo=20200330004659</t>
        </is>
      </c>
      <c r="K1225" s="41" t="inlineStr">
        <is>
          <t>value_chk_local,status_chk,post_events_summary,subtype_chk</t>
        </is>
      </c>
    </row>
    <row r="1226" ht="45" customHeight="1">
      <c r="A1226" s="40" t="inlineStr">
        <is>
          <t>K037</t>
        </is>
      </c>
      <c r="B1226" s="41" t="inlineStr">
        <is>
          <t>SHOWNOTE Co,. Inc</t>
        </is>
      </c>
      <c r="C1226" s="40" t="inlineStr">
        <is>
          <t>인수 전</t>
        </is>
      </c>
      <c r="D1226" s="40" t="inlineStr">
        <is>
          <t>2018-12-31</t>
        </is>
      </c>
      <c r="E1226" s="41" t="inlineStr">
        <is>
          <t>기타</t>
        </is>
      </c>
      <c r="F1226" s="41" t="inlineStr">
        <is>
          <t>카카오 2018 사업보고서: 스타쉽 자산 31,056,247천원, 부채 16,016,021천원, 자본 15,040,226천원, 주요사업 음반제작 및 매니지먼트; 카카오 연결 자산총계 7,959,542,105,267원, 자본총계 5,627,157,564,368원</t>
        </is>
      </c>
      <c r="G1226" s="41" t="inlineStr">
        <is>
          <t>DART 사업보고서</t>
        </is>
      </c>
      <c r="H1226" s="40" t="inlineStr">
        <is>
          <t>2019-04-01</t>
        </is>
      </c>
      <c r="I1226" s="40" t="inlineStr">
        <is>
          <t>20190401005013</t>
        </is>
      </c>
      <c r="J1226" s="43" t="inlineStr">
        <is>
          <t>https://dart.fss.or.kr/dsaf001/main.do?rcpNo=20190401005013</t>
        </is>
      </c>
      <c r="K1226" s="41" t="inlineStr">
        <is>
          <t>acq_total_assets,apex_total_assets,deal_to_assets_pct,deal_to_equity_pct,acquirer_core</t>
        </is>
      </c>
    </row>
    <row r="1227" ht="45" customHeight="1">
      <c r="A1227" s="40" t="inlineStr">
        <is>
          <t>K037</t>
        </is>
      </c>
      <c r="B1227" s="41" t="inlineStr">
        <is>
          <t>SHOWNOTE Co,. Inc</t>
        </is>
      </c>
      <c r="C1227" s="40" t="inlineStr">
        <is>
          <t>발표</t>
        </is>
      </c>
      <c r="D1227" s="40" t="inlineStr">
        <is>
          <t>2019-12-23</t>
        </is>
      </c>
      <c r="E1227" s="41" t="inlineStr">
        <is>
          <t>기타</t>
        </is>
      </c>
      <c r="F1227" s="41" t="inlineStr">
        <is>
          <t>035720.KS 2019-12-23 조정 종가 29,700원(5:1 분할 반영, 실제 148,500원)</t>
        </is>
      </c>
      <c r="G1227" s="41" t="inlineStr">
        <is>
          <t>기타</t>
        </is>
      </c>
      <c r="H1227" s="40" t="inlineStr">
        <is>
          <t>2019-12-23</t>
        </is>
      </c>
      <c r="I1227" s="40" t="n"/>
      <c r="J1227" s="43" t="inlineStr">
        <is>
          <t>https://query1.finance.yahoo.com/v8/finance/chart/035720.KS?period1=1576972800&amp;period2=1577232000&amp;interval=1d</t>
        </is>
      </c>
      <c r="K1227" s="41" t="inlineStr">
        <is>
          <t>acq_mktcap</t>
        </is>
      </c>
    </row>
    <row r="1228" ht="45" customHeight="1">
      <c r="A1228" s="40" t="inlineStr">
        <is>
          <t>K037</t>
        </is>
      </c>
      <c r="B1228" s="41" t="inlineStr">
        <is>
          <t>SHOWNOTE Co,. Inc</t>
        </is>
      </c>
      <c r="C1228" s="40" t="inlineStr">
        <is>
          <t>인수 후</t>
        </is>
      </c>
      <c r="D1228" s="40" t="inlineStr">
        <is>
          <t>2019-12-31</t>
        </is>
      </c>
      <c r="E1228" s="41" t="inlineStr">
        <is>
          <t>실적</t>
        </is>
      </c>
      <c r="F1228" s="41" t="inlineStr">
        <is>
          <t>쇼노트 2019 감사보고서: 매출액 22,057,497,793원, 영업이익 591,599,026원, 주주 ㈜스타쉽엔터테인먼트 64,886주 100%, 자본금 324,430,000원</t>
        </is>
      </c>
      <c r="G1228" s="41" t="inlineStr">
        <is>
          <t>DART 감사보고서</t>
        </is>
      </c>
      <c r="H1228" s="40" t="inlineStr">
        <is>
          <t>2020-03-23</t>
        </is>
      </c>
      <c r="I1228" s="40" t="inlineStr">
        <is>
          <t>20200323000810</t>
        </is>
      </c>
      <c r="J1228" s="43" t="inlineStr">
        <is>
          <t>https://dart.fss.or.kr/dsaf001/main.do?rcpNo=20200323000810</t>
        </is>
      </c>
      <c r="K1228" s="41" t="inlineStr">
        <is>
          <t>target_rev_post,target_op_post,post_events_summary</t>
        </is>
      </c>
    </row>
    <row r="1229" ht="45" customHeight="1">
      <c r="A1229" s="40" t="inlineStr">
        <is>
          <t>K037</t>
        </is>
      </c>
      <c r="B1229" s="41" t="inlineStr">
        <is>
          <t>SHOWNOTE Co,. Inc</t>
        </is>
      </c>
      <c r="C1229" s="40" t="inlineStr">
        <is>
          <t>인수 후</t>
        </is>
      </c>
      <c r="D1229" s="40" t="inlineStr">
        <is>
          <t>2020-12-31</t>
        </is>
      </c>
      <c r="E1229" s="41" t="inlineStr">
        <is>
          <t>실적</t>
        </is>
      </c>
      <c r="F1229" s="41" t="inlineStr">
        <is>
          <t>쇼노트 2020 감사보고서: 매출액 6,191,341,203원, 영업손실 4,456,009,674원</t>
        </is>
      </c>
      <c r="G1229" s="41" t="inlineStr">
        <is>
          <t>DART 감사보고서</t>
        </is>
      </c>
      <c r="H1229" s="40" t="inlineStr">
        <is>
          <t>2021-03-26</t>
        </is>
      </c>
      <c r="I1229" s="40" t="inlineStr">
        <is>
          <t>20210326000048</t>
        </is>
      </c>
      <c r="J1229" s="43" t="inlineStr">
        <is>
          <t>https://dart.fss.or.kr/dsaf001/main.do?rcpNo=20210326000048</t>
        </is>
      </c>
      <c r="K1229" s="41" t="inlineStr">
        <is>
          <t>target_rev_post,target_op_post</t>
        </is>
      </c>
    </row>
    <row r="1230" ht="45" customHeight="1">
      <c r="A1230" s="40" t="inlineStr">
        <is>
          <t>K037</t>
        </is>
      </c>
      <c r="B1230" s="41" t="inlineStr">
        <is>
          <t>SHOWNOTE Co,. Inc</t>
        </is>
      </c>
      <c r="C1230" s="40" t="inlineStr">
        <is>
          <t>인수 후</t>
        </is>
      </c>
      <c r="D1230" s="40" t="inlineStr">
        <is>
          <t>2020-12-31</t>
        </is>
      </c>
      <c r="E1230" s="41" t="inlineStr">
        <is>
          <t>손상차손</t>
        </is>
      </c>
      <c r="F1230" s="41" t="inlineStr">
        <is>
          <t>스타쉽 2020 별도 감사보고서: 쇼노트 지분 100%, 취득원가 26,767,347,928원, 장부금액 18,265,426,247원, 종속기업투자손상차손 8,501,921,681원</t>
        </is>
      </c>
      <c r="G1230" s="41" t="inlineStr">
        <is>
          <t>DART 감사보고서</t>
        </is>
      </c>
      <c r="H1230" s="40" t="inlineStr">
        <is>
          <t>2021-03-29</t>
        </is>
      </c>
      <c r="I1230" s="40" t="inlineStr">
        <is>
          <t>20210329001023</t>
        </is>
      </c>
      <c r="J1230" s="43" t="inlineStr">
        <is>
          <t>https://dart.fss.or.kr/dsaf001/main.do?rcpNo=20210329001023</t>
        </is>
      </c>
      <c r="K1230" s="41" t="inlineStr">
        <is>
          <t>impairment,post_events_summary</t>
        </is>
      </c>
    </row>
    <row r="1231" ht="45" customHeight="1">
      <c r="A1231" s="40" t="inlineStr">
        <is>
          <t>K037</t>
        </is>
      </c>
      <c r="B1231" s="41" t="inlineStr">
        <is>
          <t>SHOWNOTE Co,. Inc</t>
        </is>
      </c>
      <c r="C1231" s="40" t="inlineStr">
        <is>
          <t>인수 후</t>
        </is>
      </c>
      <c r="D1231" s="40" t="inlineStr">
        <is>
          <t>2021-12-31</t>
        </is>
      </c>
      <c r="E1231" s="41" t="inlineStr">
        <is>
          <t>손상차손</t>
        </is>
      </c>
      <c r="F1231" s="41" t="inlineStr">
        <is>
          <t>스타쉽 2022 별도 감사보고서 전기(2021) 종속기업투자손상차손 6,009,426,247원</t>
        </is>
      </c>
      <c r="G1231" s="41" t="inlineStr">
        <is>
          <t>DART 감사보고서</t>
        </is>
      </c>
      <c r="H1231" s="40" t="inlineStr">
        <is>
          <t>2023-03-31</t>
        </is>
      </c>
      <c r="I1231" s="40" t="inlineStr">
        <is>
          <t>20230331000549</t>
        </is>
      </c>
      <c r="J1231" s="43" t="inlineStr">
        <is>
          <t>https://dart.fss.or.kr/dsaf001/main.do?rcpNo=20230331000549</t>
        </is>
      </c>
      <c r="K1231" s="41" t="inlineStr">
        <is>
          <t>impairment</t>
        </is>
      </c>
    </row>
    <row r="1232" ht="45" customHeight="1">
      <c r="A1232" s="40" t="inlineStr">
        <is>
          <t>K037</t>
        </is>
      </c>
      <c r="B1232" s="41" t="inlineStr">
        <is>
          <t>SHOWNOTE Co,. Inc</t>
        </is>
      </c>
      <c r="C1232" s="40" t="inlineStr">
        <is>
          <t>인수 후</t>
        </is>
      </c>
      <c r="D1232" s="40" t="inlineStr">
        <is>
          <t>2021-12-31</t>
        </is>
      </c>
      <c r="E1232" s="41" t="inlineStr">
        <is>
          <t>실적</t>
        </is>
      </c>
      <c r="F1232" s="41" t="inlineStr">
        <is>
          <t>쇼노트 2021 감사보고서: 매출액 22,749,954,949원, 영업이익 964,948,477원</t>
        </is>
      </c>
      <c r="G1232" s="41" t="inlineStr">
        <is>
          <t>DART 감사보고서</t>
        </is>
      </c>
      <c r="H1232" s="40" t="inlineStr">
        <is>
          <t>2022-03-31</t>
        </is>
      </c>
      <c r="I1232" s="40" t="inlineStr">
        <is>
          <t>20220331002571</t>
        </is>
      </c>
      <c r="J1232" s="43" t="inlineStr">
        <is>
          <t>https://dart.fss.or.kr/dsaf001/main.do?rcpNo=20220331002571</t>
        </is>
      </c>
      <c r="K1232" s="41" t="inlineStr">
        <is>
          <t>target_rev_post,target_op_post</t>
        </is>
      </c>
    </row>
    <row r="1233" ht="45" customHeight="1">
      <c r="A1233" s="40" t="inlineStr">
        <is>
          <t>K037</t>
        </is>
      </c>
      <c r="B1233" s="41" t="inlineStr">
        <is>
          <t>SHOWNOTE Co,. Inc</t>
        </is>
      </c>
      <c r="C1233" s="40" t="inlineStr">
        <is>
          <t>인수 후</t>
        </is>
      </c>
      <c r="D1233" s="40" t="inlineStr">
        <is>
          <t>2025-12-31</t>
        </is>
      </c>
      <c r="E1233" s="41" t="inlineStr">
        <is>
          <t>실적</t>
        </is>
      </c>
      <c r="F1233" s="41" t="inlineStr">
        <is>
          <t>쇼노트 2025 감사보고서: 매출액 56,250,883,897원(2024 74,824,705,977원), 영업이익 1,495,227,122원(2024 4,306,462,089원), 주주 스타쉽 100%</t>
        </is>
      </c>
      <c r="G1233" s="41" t="inlineStr">
        <is>
          <t>DART 감사보고서</t>
        </is>
      </c>
      <c r="H1233" s="40" t="inlineStr">
        <is>
          <t>2026-03-27</t>
        </is>
      </c>
      <c r="I1233" s="40" t="inlineStr">
        <is>
          <t>20260327000729</t>
        </is>
      </c>
      <c r="J1233" s="43" t="inlineStr">
        <is>
          <t>https://dart.fss.or.kr/dsaf001/main.do?rcpNo=20260327000729</t>
        </is>
      </c>
      <c r="K1233" s="41" t="inlineStr">
        <is>
          <t>target_rev_post,target_op_post,post_events_summary</t>
        </is>
      </c>
    </row>
    <row r="1234" ht="45" customHeight="1">
      <c r="A1234" s="40" t="inlineStr">
        <is>
          <t>K037</t>
        </is>
      </c>
      <c r="B1234" s="41" t="inlineStr">
        <is>
          <t>SHOWNOTE Co,. Inc</t>
        </is>
      </c>
      <c r="C1234" s="40" t="inlineStr">
        <is>
          <t>인수 후</t>
        </is>
      </c>
      <c r="D1234" s="40" t="inlineStr">
        <is>
          <t>2025-12-31</t>
        </is>
      </c>
      <c r="E1234" s="41" t="inlineStr">
        <is>
          <t>기타</t>
        </is>
      </c>
      <c r="F1234" s="41" t="inlineStr">
        <is>
          <t>스타쉽 2025 별도 감사보고서: 쇼노트 100%, 취득원가 26,767,347,928원, 장부금액 12,256,000,000원</t>
        </is>
      </c>
      <c r="G1234" s="41" t="inlineStr">
        <is>
          <t>DART 감사보고서</t>
        </is>
      </c>
      <c r="H1234" s="40" t="inlineStr">
        <is>
          <t>2026-03-31</t>
        </is>
      </c>
      <c r="I1234" s="40" t="inlineStr">
        <is>
          <t>20260331004591</t>
        </is>
      </c>
      <c r="J1234" s="43" t="inlineStr">
        <is>
          <t>https://dart.fss.or.kr/dsaf001/main.do?rcpNo=20260331004591</t>
        </is>
      </c>
      <c r="K1234" s="41" t="inlineStr">
        <is>
          <t>impairment,post_events_summary</t>
        </is>
      </c>
    </row>
    <row r="1235" ht="45" customHeight="1">
      <c r="A1235" s="40" t="inlineStr">
        <is>
          <t>K037</t>
        </is>
      </c>
      <c r="B1235" s="41" t="inlineStr">
        <is>
          <t>SHOWNOTE Co,. Inc</t>
        </is>
      </c>
      <c r="C1235" s="40" t="inlineStr">
        <is>
          <t>인수 후</t>
        </is>
      </c>
      <c r="D1235" s="40" t="inlineStr">
        <is>
          <t>2020-02-13</t>
        </is>
      </c>
      <c r="E1235" s="41" t="inlineStr">
        <is>
          <t>어닝콜</t>
        </is>
      </c>
      <c r="F1235" s="41" t="inlineStr">
        <is>
          <t>카카오 2019년 4분기 실적발표 보도자료: "카카오M의 신규 매니지먼트 회사 편입 효과"(쇼노트 개별 언급 없음)</t>
        </is>
      </c>
      <c r="G1235" s="41" t="inlineStr">
        <is>
          <t>회사 보도자료</t>
        </is>
      </c>
      <c r="H1235" s="40" t="inlineStr">
        <is>
          <t>2020-02-13</t>
        </is>
      </c>
      <c r="I1235" s="40" t="n"/>
      <c r="J1235" s="43" t="inlineStr">
        <is>
          <t>https://www.kakaocorp.com/page/detail/8764</t>
        </is>
      </c>
      <c r="K1235" s="41" t="inlineStr">
        <is>
          <t>earnings_call_note</t>
        </is>
      </c>
    </row>
    <row r="1236" ht="45" customHeight="1">
      <c r="A1236" s="40" t="inlineStr">
        <is>
          <t>K038</t>
        </is>
      </c>
      <c r="B1236" s="41" t="inlineStr">
        <is>
          <t>XLGAMES INC.</t>
        </is>
      </c>
      <c r="C1236" s="40" t="inlineStr">
        <is>
          <t>인수 전</t>
        </is>
      </c>
      <c r="D1236" s="40" t="inlineStr">
        <is>
          <t>2018-08-20</t>
        </is>
      </c>
      <c r="E1236" s="41" t="inlineStr">
        <is>
          <t>투자유치</t>
        </is>
      </c>
      <c r="F1236" s="41" t="inlineStr">
        <is>
          <t>위메이드·카카오게임즈가 엑스엘게임즈에 각 100억원(총 200억원) 투자, 위메이드 8.6%·카카오게임즈 4.6%. 같은 날 '달빛조각사' 퍼블리싱 계약. "각 100억원, 총 200억원의 투자 유치를 확정했다고 밝혔다"</t>
        </is>
      </c>
      <c r="G1236" s="41" t="inlineStr">
        <is>
          <t>언론 보도</t>
        </is>
      </c>
      <c r="H1236" s="40" t="inlineStr">
        <is>
          <t>2018-08-20</t>
        </is>
      </c>
      <c r="I1236" s="40" t="n"/>
      <c r="J1236" s="43" t="inlineStr">
        <is>
          <t>https://www.inews24.com/view/1117996</t>
        </is>
      </c>
      <c r="K1236" s="41" t="inlineStr">
        <is>
          <t>pre_events_summary,notes</t>
        </is>
      </c>
    </row>
    <row r="1237" ht="45" customHeight="1">
      <c r="A1237" s="40" t="inlineStr">
        <is>
          <t>K038</t>
        </is>
      </c>
      <c r="B1237" s="41" t="inlineStr">
        <is>
          <t>XLGAMES INC.</t>
        </is>
      </c>
      <c r="C1237" s="40" t="inlineStr">
        <is>
          <t>인수 전</t>
        </is>
      </c>
      <c r="D1237" s="40" t="inlineStr">
        <is>
          <t>2019-12-31</t>
        </is>
      </c>
      <c r="E1237" s="41" t="inlineStr">
        <is>
          <t>실적</t>
        </is>
      </c>
      <c r="F1237" s="41" t="inlineStr">
        <is>
          <t>엑스엘게임즈 2019 감사보고서: 매출 35,634,901,992원(2018 32,744,542,565원), 영업이익 5,304,354,379원(2018 6,930,010,358원), 당기순이익 1,008,662,367원. 2019말 주주: 송재경 1,196,375주(18.5%), 최석우 675,000주, 삼성증권[신탁] 554,000주, 위메이드 보통주 347,222주+우선주 347,222주, 카카오게임즈 347,222주(5.4%), 네오위즈홀딩스 우선주 400,000주. "총부채가 총자산보다 24,775백만원만큼 많습니다"</t>
        </is>
      </c>
      <c r="G1237" s="41" t="inlineStr">
        <is>
          <t>DART 감사보고서</t>
        </is>
      </c>
      <c r="H1237" s="40" t="inlineStr">
        <is>
          <t>2020-03-31</t>
        </is>
      </c>
      <c r="I1237" s="40" t="inlineStr">
        <is>
          <t>20200331002240</t>
        </is>
      </c>
      <c r="J1237" s="43" t="inlineStr">
        <is>
          <t>https://dart.fss.or.kr/dsaf001/main.do?rcpNo=20200331002240</t>
        </is>
      </c>
      <c r="K1237" s="41" t="inlineStr">
        <is>
          <t>pre_events_summary,target_rev_pre,target_op_pre,notes</t>
        </is>
      </c>
    </row>
    <row r="1238" ht="45" customHeight="1">
      <c r="A1238" s="40" t="inlineStr">
        <is>
          <t>K038</t>
        </is>
      </c>
      <c r="B1238" s="41" t="inlineStr">
        <is>
          <t>XLGAMES INC.</t>
        </is>
      </c>
      <c r="C1238" s="40" t="inlineStr">
        <is>
          <t>인수 전</t>
        </is>
      </c>
      <c r="D1238" s="40" t="inlineStr">
        <is>
          <t>2018-12-31</t>
        </is>
      </c>
      <c r="E1238" s="41" t="inlineStr">
        <is>
          <t>실적</t>
        </is>
      </c>
      <c r="F1238" s="41" t="inlineStr">
        <is>
          <t>엑스엘게임즈 2018 감사보고서: 매출 32,744,542,565원(2017 40,712,538,864원), 영업이익 6,930,010,358원(2017 5,211,651,230원), 당기순이익 1,366,145,495원</t>
        </is>
      </c>
      <c r="G1238" s="41" t="inlineStr">
        <is>
          <t>DART 감사보고서</t>
        </is>
      </c>
      <c r="H1238" s="40" t="inlineStr">
        <is>
          <t>2019-04-01</t>
        </is>
      </c>
      <c r="I1238" s="40" t="inlineStr">
        <is>
          <t>20190401000377</t>
        </is>
      </c>
      <c r="J1238" s="43" t="inlineStr">
        <is>
          <t>https://dart.fss.or.kr/dsaf001/main.do?rcpNo=20190401000377</t>
        </is>
      </c>
      <c r="K1238" s="41" t="inlineStr">
        <is>
          <t>target_rev_pre,target_op_pre</t>
        </is>
      </c>
    </row>
    <row r="1239" ht="45" customHeight="1">
      <c r="A1239" s="40" t="inlineStr">
        <is>
          <t>K038</t>
        </is>
      </c>
      <c r="B1239" s="41" t="inlineStr">
        <is>
          <t>XLGAMES INC.</t>
        </is>
      </c>
      <c r="C1239" s="40" t="inlineStr">
        <is>
          <t>발표</t>
        </is>
      </c>
      <c r="D1239" s="40" t="inlineStr">
        <is>
          <t>2020-02-11</t>
        </is>
      </c>
      <c r="E1239" s="41" t="inlineStr">
        <is>
          <t>발표</t>
        </is>
      </c>
      <c r="F1239" s="41" t="inlineStr">
        <is>
          <t>카카오게임즈 공정거래법 공시 '타법인 주식 및 출자증권 취득결정': 엑스엘게임즈 4,238,481주 118,092,184,000원(신주 1,041,666주 29,999,980,800원 + 구주 3,196,815주 88,092,203,200원), 취득 후 4,585,703주(52.97%), 자기자본 402,192,535,497원 대비 29.36%, 취득목적 "사업 다각화 및 역량 강화", 취득예정일 2020.03.11(구주 대금 지급일·신주 납입일)</t>
        </is>
      </c>
      <c r="G1239" s="41" t="inlineStr">
        <is>
          <t>DART 기타공시</t>
        </is>
      </c>
      <c r="H1239" s="40" t="inlineStr">
        <is>
          <t>2020-02-11</t>
        </is>
      </c>
      <c r="I1239" s="40" t="inlineStr">
        <is>
          <t>20200211000358</t>
        </is>
      </c>
      <c r="J1239" s="43" t="inlineStr">
        <is>
          <t>https://dart.fss.or.kr/dsaf001/main.do?rcpNo=20200211000358</t>
        </is>
      </c>
      <c r="K1239" s="41" t="inlineStr">
        <is>
          <t>purpose_quote,deal_to_equity_pct,value_chk_local,announce_date_chk,first_filing_date,status_chk</t>
        </is>
      </c>
    </row>
    <row r="1240" ht="45" customHeight="1">
      <c r="A1240" s="40" t="inlineStr">
        <is>
          <t>K038</t>
        </is>
      </c>
      <c r="B1240" s="41" t="inlineStr">
        <is>
          <t>XLGAMES INC.</t>
        </is>
      </c>
      <c r="C1240" s="40" t="inlineStr">
        <is>
          <t>발표</t>
        </is>
      </c>
      <c r="D1240" s="40" t="inlineStr">
        <is>
          <t>2020-02-11</t>
        </is>
      </c>
      <c r="E1240" s="41" t="inlineStr">
        <is>
          <t>기타</t>
        </is>
      </c>
      <c r="F1240" s="41" t="inlineStr">
        <is>
          <t>카카오게임즈 주요사항보고서(유상증자결정): 보통주 1,375,661주(주당 17,912원, 24,640,839,832원) 제3자배정 — 송재경 566,824주, 최석우 320,206주, 김민수 173,650주, 김용곤 154,838주, 길우정 115,766주, 최관호 44,377주(엑스엘게임즈 매도 임원의 재투자). 카카오게임즈는 당시 비상장("당사는 비상장법인으로 증권신고서 제출대상에 해당되지 않음")</t>
        </is>
      </c>
      <c r="G1240" s="41" t="inlineStr">
        <is>
          <t>DART 주요사항보고서</t>
        </is>
      </c>
      <c r="H1240" s="40" t="inlineStr">
        <is>
          <t>2020-02-11</t>
        </is>
      </c>
      <c r="I1240" s="40" t="inlineStr">
        <is>
          <t>20200211000365</t>
        </is>
      </c>
      <c r="J1240" s="43" t="inlineStr">
        <is>
          <t>https://dart.fss.or.kr/dsaf001/main.do?rcpNo=20200211000365</t>
        </is>
      </c>
      <c r="K1240" s="41" t="inlineStr">
        <is>
          <t>post_events_summary,notes</t>
        </is>
      </c>
    </row>
    <row r="1241" ht="45" customHeight="1">
      <c r="A1241" s="40" t="inlineStr">
        <is>
          <t>K038</t>
        </is>
      </c>
      <c r="B1241" s="41" t="inlineStr">
        <is>
          <t>XLGAMES INC.</t>
        </is>
      </c>
      <c r="C1241" s="40" t="inlineStr">
        <is>
          <t>발표</t>
        </is>
      </c>
      <c r="D1241" s="40" t="inlineStr">
        <is>
          <t>2020-02-11</t>
        </is>
      </c>
      <c r="E1241" s="41" t="inlineStr">
        <is>
          <t>발표</t>
        </is>
      </c>
      <c r="F1241" s="41" t="inlineStr">
        <is>
          <t>MTN 보도: 47.57%를 1,180억원에 취득, 기존 5.4% 포함 52.97%; "회사 전체 가치평가액은 2500억원에 육박한다"; 송재경 등 경영진은 세후 매각대금을 카카오게임즈 주식으로 재투자, 3년 보호예수</t>
        </is>
      </c>
      <c r="G1241" s="41" t="inlineStr">
        <is>
          <t>언론 보도</t>
        </is>
      </c>
      <c r="H1241" s="40" t="inlineStr">
        <is>
          <t>2020-02-11</t>
        </is>
      </c>
      <c r="I1241" s="40" t="n"/>
      <c r="J1241" s="43" t="inlineStr">
        <is>
          <t>https://news.mtn.co.kr/news-detail/2020021116255833377</t>
        </is>
      </c>
      <c r="K1241" s="41" t="inlineStr">
        <is>
          <t>first_filing_date,notes,acq_mktcap</t>
        </is>
      </c>
    </row>
    <row r="1242" ht="45" customHeight="1">
      <c r="A1242" s="40" t="inlineStr">
        <is>
          <t>K038</t>
        </is>
      </c>
      <c r="B1242" s="41" t="inlineStr">
        <is>
          <t>XLGAMES INC.</t>
        </is>
      </c>
      <c r="C1242" s="40" t="inlineStr">
        <is>
          <t>발표</t>
        </is>
      </c>
      <c r="D1242" s="40" t="inlineStr">
        <is>
          <t>2020-02-12</t>
        </is>
      </c>
      <c r="E1242" s="41" t="inlineStr">
        <is>
          <t>발표</t>
        </is>
      </c>
      <c r="F1242" s="41" t="inlineStr">
        <is>
          <t>바이라인네트워크: 2018년 8월 100억원 투자·전략적 파트너십에서 협력 시작, 인수 후 각자 경영. 조계현 대표 "엑스엘게임즈는 다년간 경험을 지닌 개발진과 우수한 IP를 보유하고 있는 중견 개발사"</t>
        </is>
      </c>
      <c r="G1242" s="41" t="inlineStr">
        <is>
          <t>언론 보도</t>
        </is>
      </c>
      <c r="H1242" s="40" t="inlineStr">
        <is>
          <t>2020-02-12</t>
        </is>
      </c>
      <c r="I1242" s="40" t="n"/>
      <c r="J1242" s="43" t="inlineStr">
        <is>
          <t>https://byline.network/2020/02/12-71/</t>
        </is>
      </c>
      <c r="K1242" s="41" t="inlineStr">
        <is>
          <t>purpose_quote,earnings_call_note,pre_events_summary</t>
        </is>
      </c>
    </row>
    <row r="1243" ht="45" customHeight="1">
      <c r="A1243" s="40" t="inlineStr">
        <is>
          <t>K038</t>
        </is>
      </c>
      <c r="B1243" s="41" t="inlineStr">
        <is>
          <t>XLGAMES INC.</t>
        </is>
      </c>
      <c r="C1243" s="40" t="inlineStr">
        <is>
          <t>발표</t>
        </is>
      </c>
      <c r="D1243" s="40" t="inlineStr">
        <is>
          <t>2020-02-11</t>
        </is>
      </c>
      <c r="E1243" s="41" t="inlineStr">
        <is>
          <t>발표</t>
        </is>
      </c>
      <c r="F1243" s="41" t="inlineStr">
        <is>
          <t>비즈워치: 카카오게임즈 약 53% 인수·경영권 확보 발표(11일). 2019-09 카카오게임즈 자회사 라이프엠엠오가 아키에이지 IP 라이선스 계약</t>
        </is>
      </c>
      <c r="G1243" s="41" t="inlineStr">
        <is>
          <t>언론 보도</t>
        </is>
      </c>
      <c r="H1243" s="40" t="inlineStr">
        <is>
          <t>2020-02-11</t>
        </is>
      </c>
      <c r="I1243" s="40" t="n"/>
      <c r="J1243" s="43" t="inlineStr">
        <is>
          <t>https://news.bizwatch.co.kr/article/mobile/2020/02/11/0021</t>
        </is>
      </c>
      <c r="K1243" s="41" t="inlineStr">
        <is>
          <t>first_filing_date,pre_events_summary</t>
        </is>
      </c>
    </row>
    <row r="1244" ht="45" customHeight="1">
      <c r="A1244" s="40" t="inlineStr">
        <is>
          <t>K038</t>
        </is>
      </c>
      <c r="B1244" s="41" t="inlineStr">
        <is>
          <t>XLGAMES INC.</t>
        </is>
      </c>
      <c r="C1244" s="40" t="inlineStr">
        <is>
          <t>발표</t>
        </is>
      </c>
      <c r="D1244" s="40" t="inlineStr">
        <is>
          <t>2020-02-12</t>
        </is>
      </c>
      <c r="E1244" s="41" t="inlineStr">
        <is>
          <t>발표</t>
        </is>
      </c>
      <c r="F1244" s="41" t="inlineStr">
        <is>
          <t>위메이드 '타법인 주식 및 출자증권 처분결정': 엑스엘게임즈 694,444주(우선주 347,222주+보통주 347,222주) 19,999,987,200원 처분, 처분 후 0주, 처분목적 "투자자금 회수", 처분예정일 2020-03-11. 거래상대방 미기재</t>
        </is>
      </c>
      <c r="G1244" s="41" t="inlineStr">
        <is>
          <t>DART 기타공시</t>
        </is>
      </c>
      <c r="H1244" s="40" t="inlineStr">
        <is>
          <t>2020-02-12</t>
        </is>
      </c>
      <c r="I1244" s="40" t="inlineStr">
        <is>
          <t>20200212900794</t>
        </is>
      </c>
      <c r="J1244" s="43" t="inlineStr">
        <is>
          <t>https://dart.fss.or.kr/dsaf001/main.do?rcpNo=20200212900794</t>
        </is>
      </c>
      <c r="K1244" s="41" t="inlineStr">
        <is>
          <t>notes,chk_note</t>
        </is>
      </c>
    </row>
    <row r="1245" ht="45" customHeight="1">
      <c r="A1245" s="40" t="inlineStr">
        <is>
          <t>K038</t>
        </is>
      </c>
      <c r="B1245" s="41" t="inlineStr">
        <is>
          <t>XLGAMES INC.</t>
        </is>
      </c>
      <c r="C1245" s="40" t="inlineStr">
        <is>
          <t>인수 후</t>
        </is>
      </c>
      <c r="D1245" s="40" t="inlineStr">
        <is>
          <t>2020-03-13</t>
        </is>
      </c>
      <c r="E1245" s="41" t="inlineStr">
        <is>
          <t>완료</t>
        </is>
      </c>
      <c r="F1245" s="41" t="inlineStr">
        <is>
          <t>카카오게임즈 '최대주주 등의 주식보유 변동': 제3자배정 신주 1,375,661주 납입(변동일 2020.03.13, 납입기일 다음 날). 변동 전 ㈜카카오 33,730,000주(60.42%)</t>
        </is>
      </c>
      <c r="G1245" s="41" t="inlineStr">
        <is>
          <t>DART 기타공시</t>
        </is>
      </c>
      <c r="H1245" s="40" t="inlineStr">
        <is>
          <t>2020-03-18</t>
        </is>
      </c>
      <c r="I1245" s="40" t="inlineStr">
        <is>
          <t>20200318000736</t>
        </is>
      </c>
      <c r="J1245" s="43" t="inlineStr">
        <is>
          <t>https://dart.fss.or.kr/dsaf001/main.do?rcpNo=20200318000736</t>
        </is>
      </c>
      <c r="K1245" s="41" t="inlineStr">
        <is>
          <t>pre_incorp_chk,post_events_summary</t>
        </is>
      </c>
    </row>
    <row r="1246" ht="45" customHeight="1">
      <c r="A1246" s="40" t="inlineStr">
        <is>
          <t>K038</t>
        </is>
      </c>
      <c r="B1246" s="41" t="inlineStr">
        <is>
          <t>XLGAMES INC.</t>
        </is>
      </c>
      <c r="C1246" s="40" t="inlineStr">
        <is>
          <t>인수 후</t>
        </is>
      </c>
      <c r="D1246" s="40" t="inlineStr">
        <is>
          <t>2020-03-12</t>
        </is>
      </c>
      <c r="E1246" s="41" t="inlineStr">
        <is>
          <t>완료</t>
        </is>
      </c>
      <c r="F1246" s="41" t="inlineStr">
        <is>
          <t>엑스엘게임즈 2020 사업보고서: 최대주주 변동 2020-03-12 송재경→㈜카카오게임즈; 증자 내역 2018.09.01 제3자배정 694,444주(주당 28,800원), 2020.03.12 제3자배정 1,041,666주(28,800원), 2020.05.15 우선주 1,147,222주 보통주 전환; 2020말 카카오게임즈 4,585,703주(52.97%), 송재경 710,761주(8.21%, 기초 1,196,375주), 최관호 23,763주(기초 55,000주); 2020-03-27 한상우·김기홍·조혁민 기타비상무이사 취임, 사외이사 3인 사임</t>
        </is>
      </c>
      <c r="G1246" s="41" t="inlineStr">
        <is>
          <t>DART 사업보고서</t>
        </is>
      </c>
      <c r="H1246" s="40" t="inlineStr">
        <is>
          <t>2021-03-30</t>
        </is>
      </c>
      <c r="I1246" s="40" t="inlineStr">
        <is>
          <t>20210330000311</t>
        </is>
      </c>
      <c r="J1246" s="43" t="inlineStr">
        <is>
          <t>https://dart.fss.or.kr/dsaf001/main.do?rcpNo=20210330000311</t>
        </is>
      </c>
      <c r="K1246" s="41" t="inlineStr">
        <is>
          <t>status_chk,post_events_summary,pre_events_summary</t>
        </is>
      </c>
    </row>
    <row r="1247" ht="45" customHeight="1">
      <c r="A1247" s="40" t="inlineStr">
        <is>
          <t>K038</t>
        </is>
      </c>
      <c r="B1247" s="41" t="inlineStr">
        <is>
          <t>XLGAMES INC.</t>
        </is>
      </c>
      <c r="C1247" s="40" t="inlineStr">
        <is>
          <t>인수 후</t>
        </is>
      </c>
      <c r="D1247" s="40" t="inlineStr">
        <is>
          <t>2020-12-31</t>
        </is>
      </c>
      <c r="E1247" s="41" t="inlineStr">
        <is>
          <t>통합</t>
        </is>
      </c>
      <c r="F1247" s="41" t="inlineStr">
        <is>
          <t>카카오게임즈 2020 사업보고서 연결주석: "당기 중 ㈜엑스엘게임즈의 지분율이 50%를 초과하면서 종속기업으로 편입"; 사업결합 이전대가 128,040,789천원, 영업권 75,353,302천원; "최초 사업결합시 전환상환우선주, 전환우선주 포함 전체 지분율은 52.97%, 보통주 기준 지분율은 46%"; 전기말 엑스엘게임즈 기타포괄손익-공정가치 금융자산 6,820,440천원. 연결매출 제품별 2019: PC게임 162,437·모바일게임 181,526·기타 47,077백만원</t>
        </is>
      </c>
      <c r="G1247" s="41" t="inlineStr">
        <is>
          <t>DART 사업보고서</t>
        </is>
      </c>
      <c r="H1247" s="40" t="inlineStr">
        <is>
          <t>2021-03-18</t>
        </is>
      </c>
      <c r="I1247" s="40" t="inlineStr">
        <is>
          <t>20210318001118</t>
        </is>
      </c>
      <c r="J1247" s="43" t="inlineStr">
        <is>
          <t>https://dart.fss.or.kr/dsaf001/main.do?rcpNo=20210318001118</t>
        </is>
      </c>
      <c r="K1247" s="41" t="inlineStr">
        <is>
          <t>post_events_summary,impairment,status_chk,chk_note,acquirer_core</t>
        </is>
      </c>
    </row>
    <row r="1248" ht="45" customHeight="1">
      <c r="A1248" s="40" t="inlineStr">
        <is>
          <t>K038</t>
        </is>
      </c>
      <c r="B1248" s="41" t="inlineStr">
        <is>
          <t>XLGAMES INC.</t>
        </is>
      </c>
      <c r="C1248" s="40" t="inlineStr">
        <is>
          <t>인수 전</t>
        </is>
      </c>
      <c r="D1248" s="40" t="inlineStr">
        <is>
          <t>2019-12-31</t>
        </is>
      </c>
      <c r="E1248" s="41" t="inlineStr">
        <is>
          <t>실적</t>
        </is>
      </c>
      <c r="F1248" s="41" t="inlineStr">
        <is>
          <t>카카오게임즈 2019 사업보고서: 연결 자산총계 591,751,778,679원, 매출 391,040,194,288원(게임매출 347,743백만원 88.9%, 기타 43,297백만원), 영업이익 35,002,013,586원</t>
        </is>
      </c>
      <c r="G1248" s="41" t="inlineStr">
        <is>
          <t>DART 사업보고서</t>
        </is>
      </c>
      <c r="H1248" s="40" t="inlineStr">
        <is>
          <t>2020-03-30</t>
        </is>
      </c>
      <c r="I1248" s="40" t="inlineStr">
        <is>
          <t>20200330004670</t>
        </is>
      </c>
      <c r="J1248" s="43" t="inlineStr">
        <is>
          <t>https://dart.fss.or.kr/dsaf001/main.do?rcpNo=20200330004670</t>
        </is>
      </c>
      <c r="K1248" s="41" t="inlineStr">
        <is>
          <t>acq_total_assets,acquirer_core,deal_to_assets_pct</t>
        </is>
      </c>
    </row>
    <row r="1249" ht="45" customHeight="1">
      <c r="A1249" s="40" t="inlineStr">
        <is>
          <t>K038</t>
        </is>
      </c>
      <c r="B1249" s="41" t="inlineStr">
        <is>
          <t>XLGAMES INC.</t>
        </is>
      </c>
      <c r="C1249" s="40" t="inlineStr">
        <is>
          <t>인수 전</t>
        </is>
      </c>
      <c r="D1249" s="40" t="inlineStr">
        <is>
          <t>2019-12-31</t>
        </is>
      </c>
      <c r="E1249" s="41" t="inlineStr">
        <is>
          <t>실적</t>
        </is>
      </c>
      <c r="F1249" s="41" t="inlineStr">
        <is>
          <t>㈜카카오 2019 사업보고서: 연결 자산총계 8,737,255,755,774원, 매출 3,070,111백만원(콘텐츠 부문 1,635,363백만원 53.27%), 2019말 발행주식총수 보통주 86,222,636주(1주 500원)</t>
        </is>
      </c>
      <c r="G1249" s="41" t="inlineStr">
        <is>
          <t>DART 사업보고서</t>
        </is>
      </c>
      <c r="H1249" s="40" t="inlineStr">
        <is>
          <t>2020-03-30</t>
        </is>
      </c>
      <c r="I1249" s="40" t="inlineStr">
        <is>
          <t>20200330004659</t>
        </is>
      </c>
      <c r="J1249" s="43" t="inlineStr">
        <is>
          <t>https://dart.fss.or.kr/dsaf001/main.do?rcpNo=20200330004659</t>
        </is>
      </c>
      <c r="K1249" s="41" t="inlineStr">
        <is>
          <t>apex_total_assets,acq_mktcap,core_basis</t>
        </is>
      </c>
    </row>
    <row r="1250" ht="45" customHeight="1">
      <c r="A1250" s="40" t="inlineStr">
        <is>
          <t>K038</t>
        </is>
      </c>
      <c r="B1250" s="41" t="inlineStr">
        <is>
          <t>XLGAMES INC.</t>
        </is>
      </c>
      <c r="C1250" s="40" t="inlineStr">
        <is>
          <t>발표</t>
        </is>
      </c>
      <c r="D1250" s="40" t="inlineStr">
        <is>
          <t>2020-02-10</t>
        </is>
      </c>
      <c r="E1250" s="41" t="inlineStr">
        <is>
          <t>기타</t>
        </is>
      </c>
      <c r="F1250" s="41" t="inlineStr">
        <is>
          <t>Yahoo Finance 035720.KS 2020-02-10 조정 종가 33,800원(2021년 5:1 액면분할 소급 반영) → 당시 실제 종가 169,000원(계산)</t>
        </is>
      </c>
      <c r="G1250" s="41" t="inlineStr">
        <is>
          <t>기타</t>
        </is>
      </c>
      <c r="H1250" s="40" t="inlineStr">
        <is>
          <t>2026-10-26</t>
        </is>
      </c>
      <c r="I1250" s="40" t="n"/>
      <c r="J1250" s="43" t="inlineStr">
        <is>
          <t>https://query1.finance.yahoo.com/v8/finance/chart/035720.KS?period1=1580860800&amp;period2=1581552000&amp;interval=1d</t>
        </is>
      </c>
      <c r="K1250" s="41" t="inlineStr">
        <is>
          <t>acq_mktcap</t>
        </is>
      </c>
    </row>
    <row r="1251" ht="45" customHeight="1">
      <c r="A1251" s="40" t="inlineStr">
        <is>
          <t>K038</t>
        </is>
      </c>
      <c r="B1251" s="41" t="inlineStr">
        <is>
          <t>XLGAMES INC.</t>
        </is>
      </c>
      <c r="C1251" s="40" t="inlineStr">
        <is>
          <t>발표</t>
        </is>
      </c>
      <c r="D1251" s="40" t="inlineStr">
        <is>
          <t>2020-02-11</t>
        </is>
      </c>
      <c r="E1251" s="41" t="inlineStr">
        <is>
          <t>기타</t>
        </is>
      </c>
      <c r="F1251" s="41" t="inlineStr">
        <is>
          <t>Yahoo Finance KRW=X 종가: 2020-02-11 1,185.63원/달러, 2020-02-12 1,180.72원/달러</t>
        </is>
      </c>
      <c r="G1251" s="41" t="inlineStr">
        <is>
          <t>기타</t>
        </is>
      </c>
      <c r="H1251" s="40" t="inlineStr">
        <is>
          <t>2026-10-26</t>
        </is>
      </c>
      <c r="I1251" s="40" t="n"/>
      <c r="J1251" s="43" t="inlineStr">
        <is>
          <t>https://query1.finance.yahoo.com/v8/finance/chart/KRW=X?period1=1581206400&amp;period2=1581638400&amp;interval=1d</t>
        </is>
      </c>
      <c r="K1251" s="41" t="inlineStr">
        <is>
          <t>value_chk_usdmm</t>
        </is>
      </c>
    </row>
    <row r="1252" ht="45" customHeight="1">
      <c r="A1252" s="40" t="inlineStr">
        <is>
          <t>K038</t>
        </is>
      </c>
      <c r="B1252" s="41" t="inlineStr">
        <is>
          <t>XLGAMES INC.</t>
        </is>
      </c>
      <c r="C1252" s="40" t="inlineStr">
        <is>
          <t>인수 후</t>
        </is>
      </c>
      <c r="D1252" s="40" t="inlineStr">
        <is>
          <t>2021-12-31</t>
        </is>
      </c>
      <c r="E1252" s="41" t="inlineStr">
        <is>
          <t>손상차손</t>
        </is>
      </c>
      <c r="F1252" s="41" t="inlineStr">
        <is>
          <t>카카오게임즈 2021 사업보고서: "당기 중 인식된 영업권 손상차손은 ㈜엑스엘게임즈 현금창출단위와 관련한 영업권에서 발생"(24,148,604천원, 75,353,302→51,204,698천원 — 2022 사업보고서 영업권 표 전기 수치); 별도: "㈜엑스엘게임즈 42,525백만원 ... 손상차손"</t>
        </is>
      </c>
      <c r="G1252" s="41" t="inlineStr">
        <is>
          <t>DART 사업보고서</t>
        </is>
      </c>
      <c r="H1252" s="40" t="inlineStr">
        <is>
          <t>2022-03-18</t>
        </is>
      </c>
      <c r="I1252" s="40" t="inlineStr">
        <is>
          <t>20220318000854</t>
        </is>
      </c>
      <c r="J1252" s="43" t="inlineStr">
        <is>
          <t>https://dart.fss.or.kr/dsaf001/main.do?rcpNo=20220318000854</t>
        </is>
      </c>
      <c r="K1252" s="41" t="inlineStr">
        <is>
          <t>impairment,post_events_summary</t>
        </is>
      </c>
    </row>
    <row r="1253" ht="45" customHeight="1">
      <c r="A1253" s="40" t="inlineStr">
        <is>
          <t>K038</t>
        </is>
      </c>
      <c r="B1253" s="41" t="inlineStr">
        <is>
          <t>XLGAMES INC.</t>
        </is>
      </c>
      <c r="C1253" s="40" t="inlineStr">
        <is>
          <t>인수 후</t>
        </is>
      </c>
      <c r="D1253" s="40" t="inlineStr">
        <is>
          <t>2022-12-31</t>
        </is>
      </c>
      <c r="E1253" s="41" t="inlineStr">
        <is>
          <t>손상차손</t>
        </is>
      </c>
      <c r="F1253" s="41" t="inlineStr">
        <is>
          <t>카카오게임즈 2022 사업보고서 영업권 현금창출단위 표: ㈜엑스엘게임즈 기초 51,204,698 손상 - 기말 51,204,698천원; 전기 기초 75,353,302 손상 (24,148,604) 기말 51,204,698천원</t>
        </is>
      </c>
      <c r="G1253" s="41" t="inlineStr">
        <is>
          <t>DART 사업보고서</t>
        </is>
      </c>
      <c r="H1253" s="40" t="inlineStr">
        <is>
          <t>2023-03-17</t>
        </is>
      </c>
      <c r="I1253" s="40" t="inlineStr">
        <is>
          <t>20230317001061</t>
        </is>
      </c>
      <c r="J1253" s="43" t="inlineStr">
        <is>
          <t>https://dart.fss.or.kr/dsaf001/main.do?rcpNo=20230317001061</t>
        </is>
      </c>
      <c r="K1253" s="41" t="inlineStr">
        <is>
          <t>impairment</t>
        </is>
      </c>
    </row>
    <row r="1254" ht="45" customHeight="1">
      <c r="A1254" s="40" t="inlineStr">
        <is>
          <t>K038</t>
        </is>
      </c>
      <c r="B1254" s="41" t="inlineStr">
        <is>
          <t>XLGAMES INC.</t>
        </is>
      </c>
      <c r="C1254" s="40" t="inlineStr">
        <is>
          <t>인수 후</t>
        </is>
      </c>
      <c r="D1254" s="40" t="inlineStr">
        <is>
          <t>2021-12-31</t>
        </is>
      </c>
      <c r="E1254" s="41" t="inlineStr">
        <is>
          <t>실적</t>
        </is>
      </c>
      <c r="F1254" s="41" t="inlineStr">
        <is>
          <t>엑스엘게임즈 2021 사업보고서 요약재무: 영업수익 2020 25,834,603,942원·2021 27,206,147,791원, 영업이익 2020 (10,121,218,762)원·2021 (13,015,868,442)원, 2021말 자본총계 9,044,681,855원</t>
        </is>
      </c>
      <c r="G1254" s="41" t="inlineStr">
        <is>
          <t>DART 사업보고서</t>
        </is>
      </c>
      <c r="H1254" s="40" t="inlineStr">
        <is>
          <t>2022-03-31</t>
        </is>
      </c>
      <c r="I1254" s="40" t="inlineStr">
        <is>
          <t>20220331002275</t>
        </is>
      </c>
      <c r="J1254" s="43" t="inlineStr">
        <is>
          <t>https://dart.fss.or.kr/dsaf001/main.do?rcpNo=20220331002275</t>
        </is>
      </c>
      <c r="K1254" s="41" t="inlineStr">
        <is>
          <t>target_rev_post,target_op_post,post_events_summary</t>
        </is>
      </c>
    </row>
    <row r="1255" ht="45" customHeight="1">
      <c r="A1255" s="40" t="inlineStr">
        <is>
          <t>K038</t>
        </is>
      </c>
      <c r="B1255" s="41" t="inlineStr">
        <is>
          <t>XLGAMES INC.</t>
        </is>
      </c>
      <c r="C1255" s="40" t="inlineStr">
        <is>
          <t>인수 후</t>
        </is>
      </c>
      <c r="D1255" s="40" t="inlineStr">
        <is>
          <t>2023-12-31</t>
        </is>
      </c>
      <c r="E1255" s="41" t="inlineStr">
        <is>
          <t>실적</t>
        </is>
      </c>
      <c r="F1255" s="41" t="inlineStr">
        <is>
          <t>엑스엘게임즈 2023 사업보고서 요약재무: 영업수익 2022 17,876,033,316원·2023 77,785,767,033원, 영업이익 2022 (31,310,884,121)원·2023 13,875,820,369원, 2023말 자본총계 (8,618,025,555)원</t>
        </is>
      </c>
      <c r="G1255" s="41" t="inlineStr">
        <is>
          <t>DART 사업보고서</t>
        </is>
      </c>
      <c r="H1255" s="40" t="inlineStr">
        <is>
          <t>2024-03-28</t>
        </is>
      </c>
      <c r="I1255" s="40" t="inlineStr">
        <is>
          <t>20240328000492</t>
        </is>
      </c>
      <c r="J1255" s="43" t="inlineStr">
        <is>
          <t>https://dart.fss.or.kr/dsaf001/main.do?rcpNo=20240328000492</t>
        </is>
      </c>
      <c r="K1255" s="41" t="inlineStr">
        <is>
          <t>target_rev_post,target_op_post,post_events_summary</t>
        </is>
      </c>
    </row>
    <row r="1256" ht="45" customHeight="1">
      <c r="A1256" s="40" t="inlineStr">
        <is>
          <t>K038</t>
        </is>
      </c>
      <c r="B1256" s="41" t="inlineStr">
        <is>
          <t>XLGAMES INC.</t>
        </is>
      </c>
      <c r="C1256" s="40" t="inlineStr">
        <is>
          <t>인수 후</t>
        </is>
      </c>
      <c r="D1256" s="40" t="inlineStr">
        <is>
          <t>2025-12-31</t>
        </is>
      </c>
      <c r="E1256" s="41" t="inlineStr">
        <is>
          <t>실적</t>
        </is>
      </c>
      <c r="F1256" s="41" t="inlineStr">
        <is>
          <t>엑스엘게임즈 2025 사업보고서: 영업수익 2024 51,174,591,482원·2025 31,092,290,955원, 영업이익 2024 (11,265,531,665)원·2025 (24,163,626,423)원, 2025말 자본총계 (43,672,496,256)원. 임원 변동표: 2023-07-31 대표이사 송재경 사임, 2025-01-20 사내이사 송재경 사임. 주요 연혁: 2022-09 아키월드, 2023-03 아키에이지워, 2023-09 달빛조각사: 다크게이머, 2026-03 더 큐브, 세이브 어스 상용화</t>
        </is>
      </c>
      <c r="G1256" s="41" t="inlineStr">
        <is>
          <t>DART 사업보고서</t>
        </is>
      </c>
      <c r="H1256" s="40" t="inlineStr">
        <is>
          <t>2026-03-31</t>
        </is>
      </c>
      <c r="I1256" s="40" t="inlineStr">
        <is>
          <t>20260331004271</t>
        </is>
      </c>
      <c r="J1256" s="43" t="inlineStr">
        <is>
          <t>https://dart.fss.or.kr/dsaf001/main.do?rcpNo=20260331004271</t>
        </is>
      </c>
      <c r="K1256" s="41" t="inlineStr">
        <is>
          <t>target_rev_post,target_op_post,post_events_summary</t>
        </is>
      </c>
    </row>
    <row r="1257" ht="45" customHeight="1">
      <c r="A1257" s="40" t="inlineStr">
        <is>
          <t>K038</t>
        </is>
      </c>
      <c r="B1257" s="41" t="inlineStr">
        <is>
          <t>XLGAMES INC.</t>
        </is>
      </c>
      <c r="C1257" s="40" t="inlineStr">
        <is>
          <t>인수 후</t>
        </is>
      </c>
      <c r="D1257" s="40" t="inlineStr">
        <is>
          <t>2023-07-31</t>
        </is>
      </c>
      <c r="E1257" s="41" t="inlineStr">
        <is>
          <t>경영진변경</t>
        </is>
      </c>
      <c r="F1257" s="41" t="inlineStr">
        <is>
          <t>엑스엘게임즈 공정거래법 공시 '임원의 변동': 대표이사 송재경 2023.07.31 사임, 최관호 대표이사 유지(송재경은 사내이사로 남음)</t>
        </is>
      </c>
      <c r="G1257" s="41" t="inlineStr">
        <is>
          <t>DART 기타공시</t>
        </is>
      </c>
      <c r="H1257" s="40" t="inlineStr">
        <is>
          <t>2023-11-28</t>
        </is>
      </c>
      <c r="I1257" s="40" t="inlineStr">
        <is>
          <t>20231128000571</t>
        </is>
      </c>
      <c r="J1257" s="43" t="inlineStr">
        <is>
          <t>https://dart.fss.or.kr/dsaf001/main.do?rcpNo=20231128000571</t>
        </is>
      </c>
      <c r="K1257" s="41" t="inlineStr">
        <is>
          <t>post_events_summary</t>
        </is>
      </c>
    </row>
    <row r="1258" ht="45" customHeight="1">
      <c r="A1258" s="40" t="inlineStr">
        <is>
          <t>K038</t>
        </is>
      </c>
      <c r="B1258" s="41" t="inlineStr">
        <is>
          <t>XLGAMES INC.</t>
        </is>
      </c>
      <c r="C1258" s="40" t="inlineStr">
        <is>
          <t>인수 후</t>
        </is>
      </c>
      <c r="D1258" s="40" t="inlineStr">
        <is>
          <t>2023-04-05</t>
        </is>
      </c>
      <c r="E1258" s="41" t="inlineStr">
        <is>
          <t>기타</t>
        </is>
      </c>
      <c r="F1258" s="41" t="inlineStr">
        <is>
          <t>엔씨소프트가 카카오게임즈·엑스엘게임즈를 상대로 아키에이지 워의 리니지2M 표절을 이유로 저작권 침해·부정경쟁 소송 제기(서울중앙지법). "'아키에이지 워'가 장르적 유사성을 벗어나 엔씨소프트의 지식재산권(IP)을 무단 도용하고 표절한 것으로 판단했다"</t>
        </is>
      </c>
      <c r="G1258" s="41" t="inlineStr">
        <is>
          <t>언론 보도</t>
        </is>
      </c>
      <c r="H1258" s="40" t="inlineStr">
        <is>
          <t>2023-04-05</t>
        </is>
      </c>
      <c r="I1258" s="40" t="n"/>
      <c r="J1258" s="43" t="inlineStr">
        <is>
          <t>https://news.mtn.co.kr/news-detail/2023040516141937434</t>
        </is>
      </c>
      <c r="K1258" s="41" t="inlineStr">
        <is>
          <t>post_events_summary</t>
        </is>
      </c>
    </row>
    <row r="1259" ht="45" customHeight="1">
      <c r="A1259" s="40" t="inlineStr">
        <is>
          <t>K038</t>
        </is>
      </c>
      <c r="B1259" s="41" t="inlineStr">
        <is>
          <t>XLGAMES INC.</t>
        </is>
      </c>
      <c r="C1259" s="40" t="inlineStr">
        <is>
          <t>인수 후</t>
        </is>
      </c>
      <c r="D1259" s="40" t="inlineStr">
        <is>
          <t>2023-07-24</t>
        </is>
      </c>
      <c r="E1259" s="41" t="inlineStr">
        <is>
          <t>사업철수</t>
        </is>
      </c>
      <c r="F1259" s="41" t="inlineStr">
        <is>
          <t>MTN: 아키에이지 해외 서비스를 권역별 배급사 계약 종료 시 종료하기로 결정, 아키에이지 팀 희망퇴직·전환배치. 2022년 매출 178억원·영업손실 313억원</t>
        </is>
      </c>
      <c r="G1259" s="41" t="inlineStr">
        <is>
          <t>언론 보도</t>
        </is>
      </c>
      <c r="H1259" s="40" t="inlineStr">
        <is>
          <t>2023-07-24</t>
        </is>
      </c>
      <c r="I1259" s="40" t="n"/>
      <c r="J1259" s="43" t="inlineStr">
        <is>
          <t>https://news.mtn.co.kr/news-detail/2023072412182888141</t>
        </is>
      </c>
      <c r="K1259" s="41" t="inlineStr">
        <is>
          <t>post_events_summary</t>
        </is>
      </c>
    </row>
    <row r="1260" ht="45" customHeight="1">
      <c r="A1260" s="40" t="inlineStr">
        <is>
          <t>K038</t>
        </is>
      </c>
      <c r="B1260" s="41" t="inlineStr">
        <is>
          <t>XLGAMES INC.</t>
        </is>
      </c>
      <c r="C1260" s="40" t="inlineStr">
        <is>
          <t>인수 후</t>
        </is>
      </c>
      <c r="D1260" s="40" t="inlineStr">
        <is>
          <t>2023-05-03</t>
        </is>
      </c>
      <c r="E1260" s="41" t="inlineStr">
        <is>
          <t>어닝콜</t>
        </is>
      </c>
      <c r="F1260" s="41" t="inlineStr">
        <is>
          <t>이투데이: 1분기 영업이익 113억원(−73.1%); 부진 원인으로 오딘 트래픽 감소와 3월 출시 아키에이지 워 성과가 1분기에 반영되지 않은 점</t>
        </is>
      </c>
      <c r="G1260" s="41" t="inlineStr">
        <is>
          <t>언론 보도</t>
        </is>
      </c>
      <c r="H1260" s="40" t="inlineStr">
        <is>
          <t>2023-05-03</t>
        </is>
      </c>
      <c r="I1260" s="40" t="n"/>
      <c r="J1260" s="43" t="inlineStr">
        <is>
          <t>https://www.etoday.co.kr/news/view/2246004</t>
        </is>
      </c>
      <c r="K1260" s="41" t="inlineStr">
        <is>
          <t>earnings_call_note</t>
        </is>
      </c>
    </row>
    <row r="1261" ht="45" customHeight="1">
      <c r="A1261" s="40" t="inlineStr">
        <is>
          <t>K038</t>
        </is>
      </c>
      <c r="B1261" s="41" t="inlineStr">
        <is>
          <t>XLGAMES INC.</t>
        </is>
      </c>
      <c r="C1261" s="40" t="inlineStr">
        <is>
          <t>인수 후</t>
        </is>
      </c>
      <c r="D1261" s="40" t="inlineStr">
        <is>
          <t>2023-12-31</t>
        </is>
      </c>
      <c r="E1261" s="41" t="inlineStr">
        <is>
          <t>기타</t>
        </is>
      </c>
      <c r="F1261" s="41" t="inlineStr">
        <is>
          <t>카카오게임즈 2023 사업보고서(사업의 내용): "하드코어 장르에 대한 개발 역량을 내재화"하려고 ㈜엑스엘게임즈를 인수했다는 서술, '아키에이지 워' 2023년 1분기부터 정식 서비스. 영업권 표: 엑스엘게임즈 2023 손상 없음(51,204,698천원)</t>
        </is>
      </c>
      <c r="G1261" s="41" t="inlineStr">
        <is>
          <t>DART 사업보고서</t>
        </is>
      </c>
      <c r="H1261" s="40" t="inlineStr">
        <is>
          <t>2024-03-20</t>
        </is>
      </c>
      <c r="I1261" s="40" t="inlineStr">
        <is>
          <t>20240320002052</t>
        </is>
      </c>
      <c r="J1261" s="43" t="inlineStr">
        <is>
          <t>https://dart.fss.or.kr/dsaf001/main.do?rcpNo=20240320002052</t>
        </is>
      </c>
      <c r="K1261" s="41" t="inlineStr">
        <is>
          <t>earnings_call_note,core_basis</t>
        </is>
      </c>
    </row>
    <row r="1262" ht="45" customHeight="1">
      <c r="A1262" s="40" t="inlineStr">
        <is>
          <t>K038</t>
        </is>
      </c>
      <c r="B1262" s="41" t="inlineStr">
        <is>
          <t>XLGAMES INC.</t>
        </is>
      </c>
      <c r="C1262" s="40" t="inlineStr">
        <is>
          <t>인수 후</t>
        </is>
      </c>
      <c r="D1262" s="40" t="inlineStr">
        <is>
          <t>2024-12-31</t>
        </is>
      </c>
      <c r="E1262" s="41" t="inlineStr">
        <is>
          <t>손상차손</t>
        </is>
      </c>
      <c r="F1262" s="41" t="inlineStr">
        <is>
          <t>카카오게임즈 2024 사업보고서 별도주석: ㈜엑스엘게임즈 종속기업투자 85,516,280→71,087,815천원, 손상 (14,428,465)천원; 연결 영업권 엑스엘게임즈 51,204,698천원 유지</t>
        </is>
      </c>
      <c r="G1262" s="41" t="inlineStr">
        <is>
          <t>DART 사업보고서</t>
        </is>
      </c>
      <c r="H1262" s="40" t="inlineStr">
        <is>
          <t>2025-03-18</t>
        </is>
      </c>
      <c r="I1262" s="40" t="inlineStr">
        <is>
          <t>20250318001434</t>
        </is>
      </c>
      <c r="J1262" s="43" t="inlineStr">
        <is>
          <t>https://dart.fss.or.kr/dsaf001/main.do?rcpNo=20250318001434</t>
        </is>
      </c>
      <c r="K1262" s="41" t="inlineStr">
        <is>
          <t>impairment</t>
        </is>
      </c>
    </row>
    <row r="1263" ht="45" customHeight="1">
      <c r="A1263" s="40" t="inlineStr">
        <is>
          <t>K038</t>
        </is>
      </c>
      <c r="B1263" s="41" t="inlineStr">
        <is>
          <t>XLGAMES INC.</t>
        </is>
      </c>
      <c r="C1263" s="40" t="inlineStr">
        <is>
          <t>인수 후</t>
        </is>
      </c>
      <c r="D1263" s="40" t="inlineStr">
        <is>
          <t>2025-12-31</t>
        </is>
      </c>
      <c r="E1263" s="41" t="inlineStr">
        <is>
          <t>손상차손</t>
        </is>
      </c>
      <c r="F1263" s="41" t="inlineStr">
        <is>
          <t>카카오게임즈 2025 사업보고서: 연결 영업권 ㈜엑스엘게임즈 51,204,698천원(손상 0); 별도 종속기업투자 ㈜엑스엘게임즈 지분율 52.8%, 취득원가 128,040,789천원, 71,087,815→60,561,054천원(손상 (10,526,761)천원); 특수관계자 기타채권 ㈜엑스엘게임즈 36,448,684천원; 약정사항 07 — 엑스엘게임즈 이해관계인의 IPO 반대 시 매수청구권</t>
        </is>
      </c>
      <c r="G1263" s="41" t="inlineStr">
        <is>
          <t>DART 사업보고서</t>
        </is>
      </c>
      <c r="H1263" s="40" t="inlineStr">
        <is>
          <t>2026-03-18</t>
        </is>
      </c>
      <c r="I1263" s="40" t="inlineStr">
        <is>
          <t>20260318001659</t>
        </is>
      </c>
      <c r="J1263" s="43" t="inlineStr">
        <is>
          <t>https://dart.fss.or.kr/dsaf001/main.do?rcpNo=20260318001659</t>
        </is>
      </c>
      <c r="K1263" s="41" t="inlineStr">
        <is>
          <t>impairment,post_events_summary</t>
        </is>
      </c>
    </row>
    <row r="1264" ht="45" customHeight="1">
      <c r="A1264" s="40" t="inlineStr">
        <is>
          <t>K038</t>
        </is>
      </c>
      <c r="B1264" s="41" t="inlineStr">
        <is>
          <t>XLGAMES INC.</t>
        </is>
      </c>
      <c r="C1264" s="40" t="inlineStr">
        <is>
          <t>인수 후</t>
        </is>
      </c>
      <c r="D1264" s="40" t="inlineStr">
        <is>
          <t>2026-05-20</t>
        </is>
      </c>
      <c r="E1264" s="41" t="inlineStr">
        <is>
          <t>기타</t>
        </is>
      </c>
      <c r="F1264" s="41" t="inlineStr">
        <is>
          <t>MTN: 엑스엘게임즈 인원 20% 이상 감축 목표 희망퇴직, "모회사 카카오게임즈는 4월 중 긴급 대여 형식으로 엑스엘게임즈에 자금 지원을 단행한 것으로 파악됐다"(규모 미공개)</t>
        </is>
      </c>
      <c r="G1264" s="41" t="inlineStr">
        <is>
          <t>언론 보도</t>
        </is>
      </c>
      <c r="H1264" s="40" t="inlineStr">
        <is>
          <t>2026-05-20</t>
        </is>
      </c>
      <c r="I1264" s="40" t="n"/>
      <c r="J1264" s="43" t="inlineStr">
        <is>
          <t>https://news.mtn.co.kr/news-detail/2026052011111818649</t>
        </is>
      </c>
      <c r="K1264" s="41" t="inlineStr">
        <is>
          <t>post_events_summary</t>
        </is>
      </c>
    </row>
    <row r="1265" ht="45" customHeight="1">
      <c r="A1265" s="40" t="inlineStr">
        <is>
          <t>K038</t>
        </is>
      </c>
      <c r="B1265" s="41" t="inlineStr">
        <is>
          <t>XLGAMES INC.</t>
        </is>
      </c>
      <c r="C1265" s="40" t="inlineStr">
        <is>
          <t>인수 후</t>
        </is>
      </c>
      <c r="D1265" s="40" t="inlineStr">
        <is>
          <t>2026-06-19</t>
        </is>
      </c>
      <c r="E1265" s="41" t="inlineStr">
        <is>
          <t>소유주변경</t>
        </is>
      </c>
      <c r="F1265" s="41" t="inlineStr">
        <is>
          <t>카카오게임즈 '최대주주변경': ㈜카카오 외 13인(45.38%) → 엘트리플에이인베스트먼트 유한회사 외 10인(38.95%); 카카오 33,730,000→15,622,268주(14.68%); 엘트리플에이 35,566,086주(구주 18,107,732주 + 신주 17,458,354주); "동 합자회사의 최대출자자는 LY주식회사"; 지분인수목적 "글로벌 사업경쟁력 강화 및 중장기 성장 기반 확보를 위한 전략적 투자"</t>
        </is>
      </c>
      <c r="G1265" s="41" t="inlineStr">
        <is>
          <t>KIND</t>
        </is>
      </c>
      <c r="H1265" s="40" t="inlineStr">
        <is>
          <t>2026-06-19</t>
        </is>
      </c>
      <c r="I1265" s="40" t="inlineStr">
        <is>
          <t>20260619900968</t>
        </is>
      </c>
      <c r="J1265" s="43" t="inlineStr">
        <is>
          <t>https://dart.fss.or.kr/dsaf001/main.do?rcpNo=20260619900968</t>
        </is>
      </c>
      <c r="K1265" s="41" t="inlineStr">
        <is>
          <t>post_events_summary,notes</t>
        </is>
      </c>
    </row>
    <row r="1266" ht="45" customHeight="1">
      <c r="A1266" s="40" t="inlineStr">
        <is>
          <t>K038</t>
        </is>
      </c>
      <c r="B1266" s="41" t="inlineStr">
        <is>
          <t>XLGAMES INC.</t>
        </is>
      </c>
      <c r="C1266" s="40" t="inlineStr">
        <is>
          <t>인수 후</t>
        </is>
      </c>
      <c r="D1266" s="40" t="inlineStr">
        <is>
          <t>2026-06-30</t>
        </is>
      </c>
      <c r="E1266" s="41" t="inlineStr">
        <is>
          <t>매각</t>
        </is>
      </c>
      <c r="F1266" s="41" t="inlineStr">
        <is>
          <t>㈜카카오 2026 반기보고서(정정): 연결 제외 ㈜카카오게임즈·㈜엑스엘게임즈·㈜라이온하트스튜디오·Kakao Games Europe B.V. 등 "지배력 상실로 인한 연결제외"</t>
        </is>
      </c>
      <c r="G1266" s="41" t="inlineStr">
        <is>
          <t>DART 사업보고서</t>
        </is>
      </c>
      <c r="H1266" s="40" t="inlineStr">
        <is>
          <t>2026-08-19</t>
        </is>
      </c>
      <c r="I1266" s="40" t="inlineStr">
        <is>
          <t>20260819000055</t>
        </is>
      </c>
      <c r="J1266" s="43" t="inlineStr">
        <is>
          <t>https://dart.fss.or.kr/dsaf001/main.do?rcpNo=20260819000055</t>
        </is>
      </c>
      <c r="K1266" s="41" t="inlineStr">
        <is>
          <t>post_events_summary,pre_incorp_chk,notes</t>
        </is>
      </c>
    </row>
    <row r="1267" ht="45" customHeight="1">
      <c r="A1267" s="40" t="inlineStr">
        <is>
          <t>K038</t>
        </is>
      </c>
      <c r="B1267" s="41" t="inlineStr">
        <is>
          <t>XLGAMES INC.</t>
        </is>
      </c>
      <c r="C1267" s="40" t="inlineStr">
        <is>
          <t>인수 후</t>
        </is>
      </c>
      <c r="D1267" s="40" t="inlineStr">
        <is>
          <t>2026-06-30</t>
        </is>
      </c>
      <c r="E1267" s="41" t="inlineStr">
        <is>
          <t>기타</t>
        </is>
      </c>
      <c r="F1267" s="41" t="inlineStr">
        <is>
          <t>엑스엘게임즈 2026 반기보고서: 최대주주 ㈜카카오게임즈 4,585,703주(52.82%), 카카오게임즈 최대주주 엘트리플에이인베스트먼트 33.16%; 5% 이상 주주 송재경 678,761주(7.82%)</t>
        </is>
      </c>
      <c r="G1267" s="41" t="inlineStr">
        <is>
          <t>DART 사업보고서</t>
        </is>
      </c>
      <c r="H1267" s="40" t="inlineStr">
        <is>
          <t>2026-08-14</t>
        </is>
      </c>
      <c r="I1267" s="40" t="inlineStr">
        <is>
          <t>20260814000547</t>
        </is>
      </c>
      <c r="J1267" s="43" t="inlineStr">
        <is>
          <t>https://dart.fss.or.kr/dsaf001/main.do?rcpNo=20260814000547</t>
        </is>
      </c>
      <c r="K1267" s="41" t="inlineStr">
        <is>
          <t>post_events_summary</t>
        </is>
      </c>
    </row>
    <row r="1268" ht="45" customHeight="1">
      <c r="A1268" s="40" t="inlineStr">
        <is>
          <t>K038</t>
        </is>
      </c>
      <c r="B1268" s="41" t="inlineStr">
        <is>
          <t>XLGAMES INC.</t>
        </is>
      </c>
      <c r="C1268" s="40" t="inlineStr">
        <is>
          <t>인수 후</t>
        </is>
      </c>
      <c r="D1268" s="40" t="inlineStr">
        <is>
          <t>2026-06-23</t>
        </is>
      </c>
      <c r="E1268" s="41" t="inlineStr">
        <is>
          <t>기타</t>
        </is>
      </c>
      <c r="F1268" s="41" t="inlineStr">
        <is>
          <t>엑스엘게임즈 '특수관계인으로부터 자금차입': 카카오게임즈로부터 9,000백만원 장기차입(2026.06.24~2028.06.24, 연 4.6%), 직전사업연도말 자기자본 −43,672백만원 '자본잠식', 자금용도 "신작개발, 운영자금"</t>
        </is>
      </c>
      <c r="G1268" s="41" t="inlineStr">
        <is>
          <t>DART 기타공시</t>
        </is>
      </c>
      <c r="H1268" s="40" t="inlineStr">
        <is>
          <t>2026-06-30</t>
        </is>
      </c>
      <c r="I1268" s="40" t="inlineStr">
        <is>
          <t>20260630000711</t>
        </is>
      </c>
      <c r="J1268" s="43" t="inlineStr">
        <is>
          <t>https://dart.fss.or.kr/dsaf001/main.do?rcpNo=20260630000711</t>
        </is>
      </c>
      <c r="K1268" s="41" t="inlineStr">
        <is>
          <t>post_events_summary</t>
        </is>
      </c>
    </row>
    <row r="1269" ht="45" customHeight="1">
      <c r="A1269" s="40" t="inlineStr">
        <is>
          <t>K038</t>
        </is>
      </c>
      <c r="B1269" s="41" t="inlineStr">
        <is>
          <t>XLGAMES INC.</t>
        </is>
      </c>
      <c r="C1269" s="40" t="inlineStr">
        <is>
          <t>인수 후</t>
        </is>
      </c>
      <c r="D1269" s="40" t="inlineStr">
        <is>
          <t>2026-09-08</t>
        </is>
      </c>
      <c r="E1269" s="41" t="inlineStr">
        <is>
          <t>매각</t>
        </is>
      </c>
      <c r="F1269" s="41" t="inlineStr">
        <is>
          <t>엑스엘게임즈 주요사항보고서(영업양도결정): "아키에이지 게임 및 그 후속작 등으로 구현된 지식재산권 일체 및 아키에이지S 개발 프로젝트와 이에 관련된 자산, 계약, 인력, 부채 등"을 ㈜얼라인스튜디오에 39,221,943,293원에 양도, 목적 "유동성 확보 및 재무구조 개선", 양도기준일·주총 2026-10-27</t>
        </is>
      </c>
      <c r="G1269" s="41" t="inlineStr">
        <is>
          <t>DART 주요사항보고서</t>
        </is>
      </c>
      <c r="H1269" s="40" t="inlineStr">
        <is>
          <t>2026-09-08</t>
        </is>
      </c>
      <c r="I1269" s="40" t="inlineStr">
        <is>
          <t>20260908000408</t>
        </is>
      </c>
      <c r="J1269" s="43" t="inlineStr">
        <is>
          <t>https://dart.fss.or.kr/dsaf001/main.do?rcpNo=20260908000408</t>
        </is>
      </c>
      <c r="K1269" s="41" t="inlineStr">
        <is>
          <t>post_events_summary</t>
        </is>
      </c>
    </row>
    <row r="1270" ht="45" customHeight="1">
      <c r="A1270" s="40" t="inlineStr">
        <is>
          <t>K038</t>
        </is>
      </c>
      <c r="B1270" s="41" t="inlineStr">
        <is>
          <t>XLGAMES INC.</t>
        </is>
      </c>
      <c r="C1270" s="40" t="inlineStr">
        <is>
          <t>인수 후</t>
        </is>
      </c>
      <c r="D1270" s="40" t="inlineStr">
        <is>
          <t>2026-09-08</t>
        </is>
      </c>
      <c r="E1270" s="41" t="inlineStr">
        <is>
          <t>매각</t>
        </is>
      </c>
      <c r="F1270" s="41" t="inlineStr">
        <is>
          <t>MTN: 얼라인스튜디오는 "모회사 카카오게임즈가 출자해 설립한" 신설법인(대표 김경태, 전 아키에이지S PD). 남은 자체 신작은 아키에이지 크로니클뿐, "이 게임의 성패에 법인 존폐가 달린 양상"; "송재경 전 대표가 엑스엘게임즈를 떠난 후 모회사 카카오게임즈와의 연계가 약화됐다는 평가"</t>
        </is>
      </c>
      <c r="G1270" s="41" t="inlineStr">
        <is>
          <t>언론 보도</t>
        </is>
      </c>
      <c r="H1270" s="40" t="inlineStr">
        <is>
          <t>2026-09-08</t>
        </is>
      </c>
      <c r="I1270" s="40" t="n"/>
      <c r="J1270" s="43" t="inlineStr">
        <is>
          <t>https://news.mtn.co.kr/news-detail/2026090817551489486</t>
        </is>
      </c>
      <c r="K1270" s="41" t="inlineStr">
        <is>
          <t>post_events_summary</t>
        </is>
      </c>
    </row>
    <row r="1271" ht="45" customHeight="1">
      <c r="A1271" s="40" t="inlineStr">
        <is>
          <t>K038</t>
        </is>
      </c>
      <c r="B1271" s="41" t="inlineStr">
        <is>
          <t>XLGAMES INC.</t>
        </is>
      </c>
      <c r="C1271" s="40" t="inlineStr">
        <is>
          <t>인수 후</t>
        </is>
      </c>
      <c r="D1271" s="40" t="inlineStr">
        <is>
          <t>2026-07-07</t>
        </is>
      </c>
      <c r="E1271" s="41" t="inlineStr">
        <is>
          <t>기타</t>
        </is>
      </c>
      <c r="F1271" s="41" t="inlineStr">
        <is>
          <t>MTN: 넥써쓰가 카카오게임즈·엑스엘게임즈와 '아키에이지 워' IP 사업양수도 협상 중(소정의 대가, 개발진 약 30명 합류 예정)</t>
        </is>
      </c>
      <c r="G1271" s="41" t="inlineStr">
        <is>
          <t>언론 보도</t>
        </is>
      </c>
      <c r="H1271" s="40" t="inlineStr">
        <is>
          <t>2026-07-07</t>
        </is>
      </c>
      <c r="I1271" s="40" t="n"/>
      <c r="J1271" s="43" t="inlineStr">
        <is>
          <t>https://news.mtn.co.kr/news-detail/2026070709245641325</t>
        </is>
      </c>
      <c r="K1271" s="41" t="inlineStr">
        <is>
          <t>post_events_summary</t>
        </is>
      </c>
    </row>
    <row r="1272" ht="45" customHeight="1">
      <c r="A1272" s="40" t="inlineStr">
        <is>
          <t>K039</t>
        </is>
      </c>
      <c r="B1272" s="41" t="inlineStr">
        <is>
          <t>XLGAMES INC.</t>
        </is>
      </c>
      <c r="C1272" s="40" t="inlineStr">
        <is>
          <t>인수 전</t>
        </is>
      </c>
      <c r="D1272" s="40" t="inlineStr">
        <is>
          <t>2019-12-31</t>
        </is>
      </c>
      <c r="E1272" s="41" t="inlineStr">
        <is>
          <t>실적</t>
        </is>
      </c>
      <c r="F1272" s="41" t="inlineStr">
        <is>
          <t>엑스엘게임즈 2019 감사보고서: 매출 35,634,901,992원(2018 32,744,542,565원), 영업이익 5,304,354,379원(2018 6,930,010,358원), 당기순이익 1,008,662,367원. 2019말 주주: 송재경 1,196,375주(18.5%), 최석우 675,000주, 삼성증권[신탁] 554,000주, 위메이드 보통주 347,222주+우선주 347,222주, 카카오게임즈 347,222주(5.4%), 네오위즈홀딩스 우선주 400,000주. "총부채가 총자산보다 24,775백만원만큼 많습니다"</t>
        </is>
      </c>
      <c r="G1272" s="41" t="inlineStr">
        <is>
          <t>DART 감사보고서</t>
        </is>
      </c>
      <c r="H1272" s="40" t="inlineStr">
        <is>
          <t>2020-03-31</t>
        </is>
      </c>
      <c r="I1272" s="40" t="inlineStr">
        <is>
          <t>20200331002240</t>
        </is>
      </c>
      <c r="J1272" s="43" t="inlineStr">
        <is>
          <t>https://dart.fss.or.kr/dsaf001/main.do?rcpNo=20200331002240</t>
        </is>
      </c>
      <c r="K1272" s="41" t="inlineStr">
        <is>
          <t>pre_events_summary,target_rev_pre,target_op_pre,notes</t>
        </is>
      </c>
    </row>
    <row r="1273" ht="45" customHeight="1">
      <c r="A1273" s="40" t="inlineStr">
        <is>
          <t>K039</t>
        </is>
      </c>
      <c r="B1273" s="41" t="inlineStr">
        <is>
          <t>XLGAMES INC.</t>
        </is>
      </c>
      <c r="C1273" s="40" t="inlineStr">
        <is>
          <t>발표</t>
        </is>
      </c>
      <c r="D1273" s="40" t="inlineStr">
        <is>
          <t>2020-02-11</t>
        </is>
      </c>
      <c r="E1273" s="41" t="inlineStr">
        <is>
          <t>발표</t>
        </is>
      </c>
      <c r="F1273" s="41" t="inlineStr">
        <is>
          <t>카카오게임즈 공정거래법 공시 '타법인 주식 및 출자증권 취득결정': 엑스엘게임즈 4,238,481주 118,092,184,000원(신주 1,041,666주 29,999,980,800원 + 구주 3,196,815주 88,092,203,200원), 취득 후 4,585,703주(52.97%), 자기자본 402,192,535,497원 대비 29.36%, 취득목적 "사업 다각화 및 역량 강화", 취득예정일 2020.03.11(구주 대금 지급일·신주 납입일)</t>
        </is>
      </c>
      <c r="G1273" s="41" t="inlineStr">
        <is>
          <t>DART 기타공시</t>
        </is>
      </c>
      <c r="H1273" s="40" t="inlineStr">
        <is>
          <t>2020-02-11</t>
        </is>
      </c>
      <c r="I1273" s="40" t="inlineStr">
        <is>
          <t>20200211000358</t>
        </is>
      </c>
      <c r="J1273" s="43" t="inlineStr">
        <is>
          <t>https://dart.fss.or.kr/dsaf001/main.do?rcpNo=20200211000358</t>
        </is>
      </c>
      <c r="K1273" s="41" t="inlineStr">
        <is>
          <t>purpose_quote,deal_to_equity_pct,value_chk_local,announce_date_chk,first_filing_date,status_chk</t>
        </is>
      </c>
    </row>
    <row r="1274" ht="45" customHeight="1">
      <c r="A1274" s="40" t="inlineStr">
        <is>
          <t>K039</t>
        </is>
      </c>
      <c r="B1274" s="41" t="inlineStr">
        <is>
          <t>XLGAMES INC.</t>
        </is>
      </c>
      <c r="C1274" s="40" t="inlineStr">
        <is>
          <t>발표</t>
        </is>
      </c>
      <c r="D1274" s="40" t="inlineStr">
        <is>
          <t>2020-02-12</t>
        </is>
      </c>
      <c r="E1274" s="41" t="inlineStr">
        <is>
          <t>발표</t>
        </is>
      </c>
      <c r="F1274" s="41" t="inlineStr">
        <is>
          <t>위메이드 '타법인 주식 및 출자증권 처분결정': 엑스엘게임즈 694,444주(우선주 347,222주+보통주 347,222주) 19,999,987,200원 처분, 처분 후 0주, 처분목적 "투자자금 회수", 처분예정일 2020-03-11. 거래상대방 미기재</t>
        </is>
      </c>
      <c r="G1274" s="41" t="inlineStr">
        <is>
          <t>DART 기타공시</t>
        </is>
      </c>
      <c r="H1274" s="40" t="inlineStr">
        <is>
          <t>2020-02-12</t>
        </is>
      </c>
      <c r="I1274" s="40" t="inlineStr">
        <is>
          <t>20200212900794</t>
        </is>
      </c>
      <c r="J1274" s="43" t="inlineStr">
        <is>
          <t>https://dart.fss.or.kr/dsaf001/main.do?rcpNo=20200212900794</t>
        </is>
      </c>
      <c r="K1274" s="41" t="inlineStr">
        <is>
          <t>notes,chk_note</t>
        </is>
      </c>
    </row>
    <row r="1275" ht="45" customHeight="1">
      <c r="A1275" s="40" t="inlineStr">
        <is>
          <t>K039</t>
        </is>
      </c>
      <c r="B1275" s="41" t="inlineStr">
        <is>
          <t>XLGAMES INC.</t>
        </is>
      </c>
      <c r="C1275" s="40" t="inlineStr">
        <is>
          <t>인수 후</t>
        </is>
      </c>
      <c r="D1275" s="40" t="inlineStr">
        <is>
          <t>2020-03-13</t>
        </is>
      </c>
      <c r="E1275" s="41" t="inlineStr">
        <is>
          <t>완료</t>
        </is>
      </c>
      <c r="F1275" s="41" t="inlineStr">
        <is>
          <t>카카오게임즈 '최대주주 등의 주식보유 변동': 제3자배정 신주 1,375,661주 납입(변동일 2020.03.13, 납입기일 다음 날). 변동 전 ㈜카카오 33,730,000주(60.42%)</t>
        </is>
      </c>
      <c r="G1275" s="41" t="inlineStr">
        <is>
          <t>DART 기타공시</t>
        </is>
      </c>
      <c r="H1275" s="40" t="inlineStr">
        <is>
          <t>2020-03-18</t>
        </is>
      </c>
      <c r="I1275" s="40" t="inlineStr">
        <is>
          <t>20200318000736</t>
        </is>
      </c>
      <c r="J1275" s="43" t="inlineStr">
        <is>
          <t>https://dart.fss.or.kr/dsaf001/main.do?rcpNo=20200318000736</t>
        </is>
      </c>
      <c r="K1275" s="41" t="inlineStr">
        <is>
          <t>pre_incorp_chk,post_events_summary</t>
        </is>
      </c>
    </row>
    <row r="1276" ht="45" customHeight="1">
      <c r="A1276" s="40" t="inlineStr">
        <is>
          <t>K039</t>
        </is>
      </c>
      <c r="B1276" s="41" t="inlineStr">
        <is>
          <t>XLGAMES INC.</t>
        </is>
      </c>
      <c r="C1276" s="40" t="inlineStr">
        <is>
          <t>인수 후</t>
        </is>
      </c>
      <c r="D1276" s="40" t="inlineStr">
        <is>
          <t>2020-03-12</t>
        </is>
      </c>
      <c r="E1276" s="41" t="inlineStr">
        <is>
          <t>완료</t>
        </is>
      </c>
      <c r="F1276" s="41" t="inlineStr">
        <is>
          <t>엑스엘게임즈 2020 사업보고서: 최대주주 변동 2020-03-12 송재경→㈜카카오게임즈; 증자 내역 2018.09.01 제3자배정 694,444주(주당 28,800원), 2020.03.12 제3자배정 1,041,666주(28,800원), 2020.05.15 우선주 1,147,222주 보통주 전환; 2020말 카카오게임즈 4,585,703주(52.97%), 송재경 710,761주(8.21%, 기초 1,196,375주), 최관호 23,763주(기초 55,000주); 2020-03-27 한상우·김기홍·조혁민 기타비상무이사 취임, 사외이사 3인 사임</t>
        </is>
      </c>
      <c r="G1276" s="41" t="inlineStr">
        <is>
          <t>DART 사업보고서</t>
        </is>
      </c>
      <c r="H1276" s="40" t="inlineStr">
        <is>
          <t>2021-03-30</t>
        </is>
      </c>
      <c r="I1276" s="40" t="inlineStr">
        <is>
          <t>20210330000311</t>
        </is>
      </c>
      <c r="J1276" s="43" t="inlineStr">
        <is>
          <t>https://dart.fss.or.kr/dsaf001/main.do?rcpNo=20210330000311</t>
        </is>
      </c>
      <c r="K1276" s="41" t="inlineStr">
        <is>
          <t>status_chk,post_events_summary,pre_events_summary</t>
        </is>
      </c>
    </row>
    <row r="1277" ht="45" customHeight="1">
      <c r="A1277" s="40" t="inlineStr">
        <is>
          <t>K039</t>
        </is>
      </c>
      <c r="B1277" s="41" t="inlineStr">
        <is>
          <t>XLGAMES INC.</t>
        </is>
      </c>
      <c r="C1277" s="40" t="inlineStr">
        <is>
          <t>인수 후</t>
        </is>
      </c>
      <c r="D1277" s="40" t="inlineStr">
        <is>
          <t>2020-12-31</t>
        </is>
      </c>
      <c r="E1277" s="41" t="inlineStr">
        <is>
          <t>통합</t>
        </is>
      </c>
      <c r="F1277" s="41" t="inlineStr">
        <is>
          <t>카카오게임즈 2020 사업보고서 연결주석: "당기 중 ㈜엑스엘게임즈의 지분율이 50%를 초과하면서 종속기업으로 편입"; 사업결합 이전대가 128,040,789천원, 영업권 75,353,302천원; "최초 사업결합시 전환상환우선주, 전환우선주 포함 전체 지분율은 52.97%, 보통주 기준 지분율은 46%"; 전기말 엑스엘게임즈 기타포괄손익-공정가치 금융자산 6,820,440천원. 연결매출 제품별 2019: PC게임 162,437·모바일게임 181,526·기타 47,077백만원</t>
        </is>
      </c>
      <c r="G1277" s="41" t="inlineStr">
        <is>
          <t>DART 사업보고서</t>
        </is>
      </c>
      <c r="H1277" s="40" t="inlineStr">
        <is>
          <t>2021-03-18</t>
        </is>
      </c>
      <c r="I1277" s="40" t="inlineStr">
        <is>
          <t>20210318001118</t>
        </is>
      </c>
      <c r="J1277" s="43" t="inlineStr">
        <is>
          <t>https://dart.fss.or.kr/dsaf001/main.do?rcpNo=20210318001118</t>
        </is>
      </c>
      <c r="K1277" s="41" t="inlineStr">
        <is>
          <t>post_events_summary,impairment,status_chk,chk_note,acquirer_core</t>
        </is>
      </c>
    </row>
    <row r="1278" ht="45" customHeight="1">
      <c r="A1278" s="40" t="inlineStr">
        <is>
          <t>K039</t>
        </is>
      </c>
      <c r="B1278" s="41" t="inlineStr">
        <is>
          <t>XLGAMES INC.</t>
        </is>
      </c>
      <c r="C1278" s="40" t="inlineStr">
        <is>
          <t>인수 전</t>
        </is>
      </c>
      <c r="D1278" s="40" t="inlineStr">
        <is>
          <t>2019-12-31</t>
        </is>
      </c>
      <c r="E1278" s="41" t="inlineStr">
        <is>
          <t>실적</t>
        </is>
      </c>
      <c r="F1278" s="41" t="inlineStr">
        <is>
          <t>카카오게임즈 2019 사업보고서: 연결 자산총계 591,751,778,679원, 매출 391,040,194,288원(게임매출 347,743백만원 88.9%, 기타 43,297백만원), 영업이익 35,002,013,586원</t>
        </is>
      </c>
      <c r="G1278" s="41" t="inlineStr">
        <is>
          <t>DART 사업보고서</t>
        </is>
      </c>
      <c r="H1278" s="40" t="inlineStr">
        <is>
          <t>2020-03-30</t>
        </is>
      </c>
      <c r="I1278" s="40" t="inlineStr">
        <is>
          <t>20200330004670</t>
        </is>
      </c>
      <c r="J1278" s="43" t="inlineStr">
        <is>
          <t>https://dart.fss.or.kr/dsaf001/main.do?rcpNo=20200330004670</t>
        </is>
      </c>
      <c r="K1278" s="41" t="inlineStr">
        <is>
          <t>acq_total_assets,acquirer_core,deal_to_assets_pct</t>
        </is>
      </c>
    </row>
    <row r="1279" ht="45" customHeight="1">
      <c r="A1279" s="40" t="inlineStr">
        <is>
          <t>K039</t>
        </is>
      </c>
      <c r="B1279" s="41" t="inlineStr">
        <is>
          <t>XLGAMES INC.</t>
        </is>
      </c>
      <c r="C1279" s="40" t="inlineStr">
        <is>
          <t>인수 전</t>
        </is>
      </c>
      <c r="D1279" s="40" t="inlineStr">
        <is>
          <t>2019-12-31</t>
        </is>
      </c>
      <c r="E1279" s="41" t="inlineStr">
        <is>
          <t>실적</t>
        </is>
      </c>
      <c r="F1279" s="41" t="inlineStr">
        <is>
          <t>㈜카카오 2019 사업보고서: 연결 자산총계 8,737,255,755,774원, 매출 3,070,111백만원(콘텐츠 부문 1,635,363백만원 53.27%), 2019말 발행주식총수 보통주 86,222,636주(1주 500원)</t>
        </is>
      </c>
      <c r="G1279" s="41" t="inlineStr">
        <is>
          <t>DART 사업보고서</t>
        </is>
      </c>
      <c r="H1279" s="40" t="inlineStr">
        <is>
          <t>2020-03-30</t>
        </is>
      </c>
      <c r="I1279" s="40" t="inlineStr">
        <is>
          <t>20200330004659</t>
        </is>
      </c>
      <c r="J1279" s="43" t="inlineStr">
        <is>
          <t>https://dart.fss.or.kr/dsaf001/main.do?rcpNo=20200330004659</t>
        </is>
      </c>
      <c r="K1279" s="41" t="inlineStr">
        <is>
          <t>apex_total_assets,acq_mktcap,core_basis</t>
        </is>
      </c>
    </row>
    <row r="1280" ht="45" customHeight="1">
      <c r="A1280" s="40" t="inlineStr">
        <is>
          <t>K039</t>
        </is>
      </c>
      <c r="B1280" s="41" t="inlineStr">
        <is>
          <t>XLGAMES INC.</t>
        </is>
      </c>
      <c r="C1280" s="40" t="inlineStr">
        <is>
          <t>인수 후</t>
        </is>
      </c>
      <c r="D1280" s="40" t="inlineStr">
        <is>
          <t>2021-12-31</t>
        </is>
      </c>
      <c r="E1280" s="41" t="inlineStr">
        <is>
          <t>손상차손</t>
        </is>
      </c>
      <c r="F1280" s="41" t="inlineStr">
        <is>
          <t>카카오게임즈 2021 사업보고서: "당기 중 인식된 영업권 손상차손은 ㈜엑스엘게임즈 현금창출단위와 관련한 영업권에서 발생"(24,148,604천원, 75,353,302→51,204,698천원 — 2022 사업보고서 영업권 표 전기 수치); 별도: "㈜엑스엘게임즈 42,525백만원 ... 손상차손"</t>
        </is>
      </c>
      <c r="G1280" s="41" t="inlineStr">
        <is>
          <t>DART 사업보고서</t>
        </is>
      </c>
      <c r="H1280" s="40" t="inlineStr">
        <is>
          <t>2022-03-18</t>
        </is>
      </c>
      <c r="I1280" s="40" t="inlineStr">
        <is>
          <t>20220318000854</t>
        </is>
      </c>
      <c r="J1280" s="43" t="inlineStr">
        <is>
          <t>https://dart.fss.or.kr/dsaf001/main.do?rcpNo=20220318000854</t>
        </is>
      </c>
      <c r="K1280" s="41" t="inlineStr">
        <is>
          <t>impairment,post_events_summary</t>
        </is>
      </c>
    </row>
    <row r="1281" ht="45" customHeight="1">
      <c r="A1281" s="40" t="inlineStr">
        <is>
          <t>K039</t>
        </is>
      </c>
      <c r="B1281" s="41" t="inlineStr">
        <is>
          <t>XLGAMES INC.</t>
        </is>
      </c>
      <c r="C1281" s="40" t="inlineStr">
        <is>
          <t>인수 후</t>
        </is>
      </c>
      <c r="D1281" s="40" t="inlineStr">
        <is>
          <t>2025-12-31</t>
        </is>
      </c>
      <c r="E1281" s="41" t="inlineStr">
        <is>
          <t>손상차손</t>
        </is>
      </c>
      <c r="F1281" s="41" t="inlineStr">
        <is>
          <t>카카오게임즈 2025 사업보고서: 연결 영업권 ㈜엑스엘게임즈 51,204,698천원(손상 0); 별도 종속기업투자 ㈜엑스엘게임즈 지분율 52.8%, 취득원가 128,040,789천원, 71,087,815→60,561,054천원(손상 (10,526,761)천원); 특수관계자 기타채권 ㈜엑스엘게임즈 36,448,684천원; 약정사항 07 — 엑스엘게임즈 이해관계인의 IPO 반대 시 매수청구권</t>
        </is>
      </c>
      <c r="G1281" s="41" t="inlineStr">
        <is>
          <t>DART 사업보고서</t>
        </is>
      </c>
      <c r="H1281" s="40" t="inlineStr">
        <is>
          <t>2026-03-18</t>
        </is>
      </c>
      <c r="I1281" s="40" t="inlineStr">
        <is>
          <t>20260318001659</t>
        </is>
      </c>
      <c r="J1281" s="43" t="inlineStr">
        <is>
          <t>https://dart.fss.or.kr/dsaf001/main.do?rcpNo=20260318001659</t>
        </is>
      </c>
      <c r="K1281" s="41" t="inlineStr">
        <is>
          <t>impairment,post_events_summary</t>
        </is>
      </c>
    </row>
    <row r="1282" ht="45" customHeight="1">
      <c r="A1282" s="40" t="inlineStr">
        <is>
          <t>K039</t>
        </is>
      </c>
      <c r="B1282" s="41" t="inlineStr">
        <is>
          <t>XLGAMES INC.</t>
        </is>
      </c>
      <c r="C1282" s="40" t="inlineStr">
        <is>
          <t>인수 후</t>
        </is>
      </c>
      <c r="D1282" s="40" t="inlineStr">
        <is>
          <t>2026-06-19</t>
        </is>
      </c>
      <c r="E1282" s="41" t="inlineStr">
        <is>
          <t>소유주변경</t>
        </is>
      </c>
      <c r="F1282" s="41" t="inlineStr">
        <is>
          <t>카카오게임즈 '최대주주변경': ㈜카카오 외 13인(45.38%) → 엘트리플에이인베스트먼트 유한회사 외 10인(38.95%); 카카오 33,730,000→15,622,268주(14.68%); 엘트리플에이 35,566,086주(구주 18,107,732주 + 신주 17,458,354주); "동 합자회사의 최대출자자는 LY주식회사"; 지분인수목적 "글로벌 사업경쟁력 강화 및 중장기 성장 기반 확보를 위한 전략적 투자"</t>
        </is>
      </c>
      <c r="G1282" s="41" t="inlineStr">
        <is>
          <t>KIND</t>
        </is>
      </c>
      <c r="H1282" s="40" t="inlineStr">
        <is>
          <t>2026-06-19</t>
        </is>
      </c>
      <c r="I1282" s="40" t="inlineStr">
        <is>
          <t>20260619900968</t>
        </is>
      </c>
      <c r="J1282" s="43" t="inlineStr">
        <is>
          <t>https://dart.fss.or.kr/dsaf001/main.do?rcpNo=20260619900968</t>
        </is>
      </c>
      <c r="K1282" s="41" t="inlineStr">
        <is>
          <t>post_events_summary,notes</t>
        </is>
      </c>
    </row>
    <row r="1283" ht="45" customHeight="1">
      <c r="A1283" s="40" t="inlineStr">
        <is>
          <t>K039</t>
        </is>
      </c>
      <c r="B1283" s="41" t="inlineStr">
        <is>
          <t>XLGAMES INC.</t>
        </is>
      </c>
      <c r="C1283" s="40" t="inlineStr">
        <is>
          <t>인수 후</t>
        </is>
      </c>
      <c r="D1283" s="40" t="inlineStr">
        <is>
          <t>2026-06-30</t>
        </is>
      </c>
      <c r="E1283" s="41" t="inlineStr">
        <is>
          <t>매각</t>
        </is>
      </c>
      <c r="F1283" s="41" t="inlineStr">
        <is>
          <t>㈜카카오 2026 반기보고서(정정): 연결 제외 ㈜카카오게임즈·㈜엑스엘게임즈·㈜라이온하트스튜디오·Kakao Games Europe B.V. 등 "지배력 상실로 인한 연결제외"</t>
        </is>
      </c>
      <c r="G1283" s="41" t="inlineStr">
        <is>
          <t>DART 사업보고서</t>
        </is>
      </c>
      <c r="H1283" s="40" t="inlineStr">
        <is>
          <t>2026-08-19</t>
        </is>
      </c>
      <c r="I1283" s="40" t="inlineStr">
        <is>
          <t>20260819000055</t>
        </is>
      </c>
      <c r="J1283" s="43" t="inlineStr">
        <is>
          <t>https://dart.fss.or.kr/dsaf001/main.do?rcpNo=20260819000055</t>
        </is>
      </c>
      <c r="K1283" s="41" t="inlineStr">
        <is>
          <t>post_events_summary,pre_incorp_chk,notes</t>
        </is>
      </c>
    </row>
    <row r="1284" ht="45" customHeight="1">
      <c r="A1284" s="40" t="inlineStr">
        <is>
          <t>K039</t>
        </is>
      </c>
      <c r="B1284" s="41" t="inlineStr">
        <is>
          <t>XLGAMES INC.</t>
        </is>
      </c>
      <c r="C1284" s="40" t="inlineStr">
        <is>
          <t>인수 후</t>
        </is>
      </c>
      <c r="D1284" s="40" t="inlineStr">
        <is>
          <t>2026-09-08</t>
        </is>
      </c>
      <c r="E1284" s="41" t="inlineStr">
        <is>
          <t>매각</t>
        </is>
      </c>
      <c r="F1284" s="41" t="inlineStr">
        <is>
          <t>엑스엘게임즈 주요사항보고서(영업양도결정): "아키에이지 게임 및 그 후속작 등으로 구현된 지식재산권 일체 및 아키에이지S 개발 프로젝트와 이에 관련된 자산, 계약, 인력, 부채 등"을 ㈜얼라인스튜디오에 39,221,943,293원에 양도, 목적 "유동성 확보 및 재무구조 개선", 양도기준일·주총 2026-10-27</t>
        </is>
      </c>
      <c r="G1284" s="41" t="inlineStr">
        <is>
          <t>DART 주요사항보고서</t>
        </is>
      </c>
      <c r="H1284" s="40" t="inlineStr">
        <is>
          <t>2026-09-08</t>
        </is>
      </c>
      <c r="I1284" s="40" t="inlineStr">
        <is>
          <t>20260908000408</t>
        </is>
      </c>
      <c r="J1284" s="43" t="inlineStr">
        <is>
          <t>https://dart.fss.or.kr/dsaf001/main.do?rcpNo=20260908000408</t>
        </is>
      </c>
      <c r="K1284" s="41" t="inlineStr">
        <is>
          <t>post_events_summary</t>
        </is>
      </c>
    </row>
    <row r="1285" ht="45" customHeight="1">
      <c r="A1285" s="40" t="inlineStr">
        <is>
          <t>K039</t>
        </is>
      </c>
      <c r="B1285" s="41" t="inlineStr">
        <is>
          <t>XLGAMES INC.</t>
        </is>
      </c>
      <c r="C1285" s="40" t="inlineStr">
        <is>
          <t>인수 전</t>
        </is>
      </c>
      <c r="D1285" s="40" t="inlineStr">
        <is>
          <t>2018-08-20</t>
        </is>
      </c>
      <c r="E1285" s="41" t="inlineStr">
        <is>
          <t>투자유치</t>
        </is>
      </c>
      <c r="F1285" s="41" t="inlineStr">
        <is>
          <t>위메이드·카카오게임즈가 엑스엘게임즈에 각 100억원(총 200억원) 투자, 위메이드 8.6%·카카오게임즈 4.6%. 같은 날 '달빛조각사' 퍼블리싱 계약. "각 100억원, 총 200억원의 투자 유치를 확정했다고 밝혔다"</t>
        </is>
      </c>
      <c r="G1285" s="41" t="inlineStr">
        <is>
          <t>언론 보도</t>
        </is>
      </c>
      <c r="H1285" s="40" t="inlineStr">
        <is>
          <t>2018-08-20</t>
        </is>
      </c>
      <c r="I1285" s="40" t="n"/>
      <c r="J1285" s="43" t="inlineStr">
        <is>
          <t>https://www.inews24.com/view/1117996</t>
        </is>
      </c>
      <c r="K1285" s="41" t="inlineStr">
        <is>
          <t>pre_events_summary,notes</t>
        </is>
      </c>
    </row>
    <row r="1286" ht="45" customHeight="1">
      <c r="A1286" s="40" t="inlineStr">
        <is>
          <t>K039</t>
        </is>
      </c>
      <c r="B1286" s="41" t="inlineStr">
        <is>
          <t>XLGAMES INC.</t>
        </is>
      </c>
      <c r="C1286" s="40" t="inlineStr">
        <is>
          <t>발표</t>
        </is>
      </c>
      <c r="D1286" s="40" t="inlineStr">
        <is>
          <t>2020-02-11</t>
        </is>
      </c>
      <c r="E1286" s="41" t="inlineStr">
        <is>
          <t>발표</t>
        </is>
      </c>
      <c r="F1286" s="41" t="inlineStr">
        <is>
          <t>MTN 보도: 47.57%를 1,180억원에 취득, 기존 5.4% 포함 52.97%; "회사 전체 가치평가액은 2500억원에 육박한다"; 송재경 등 경영진은 세후 매각대금을 카카오게임즈 주식으로 재투자, 3년 보호예수</t>
        </is>
      </c>
      <c r="G1286" s="41" t="inlineStr">
        <is>
          <t>언론 보도</t>
        </is>
      </c>
      <c r="H1286" s="40" t="inlineStr">
        <is>
          <t>2020-02-11</t>
        </is>
      </c>
      <c r="I1286" s="40" t="n"/>
      <c r="J1286" s="43" t="inlineStr">
        <is>
          <t>https://news.mtn.co.kr/news-detail/2020021116255833377</t>
        </is>
      </c>
      <c r="K1286" s="41" t="inlineStr">
        <is>
          <t>first_filing_date,notes,acq_mktcap</t>
        </is>
      </c>
    </row>
    <row r="1287" ht="45" customHeight="1">
      <c r="A1287" s="40" t="inlineStr">
        <is>
          <t>K039</t>
        </is>
      </c>
      <c r="B1287" s="41" t="inlineStr">
        <is>
          <t>XLGAMES INC.</t>
        </is>
      </c>
      <c r="C1287" s="40" t="inlineStr">
        <is>
          <t>발표</t>
        </is>
      </c>
      <c r="D1287" s="40" t="inlineStr">
        <is>
          <t>2020-02-10</t>
        </is>
      </c>
      <c r="E1287" s="41" t="inlineStr">
        <is>
          <t>기타</t>
        </is>
      </c>
      <c r="F1287" s="41" t="inlineStr">
        <is>
          <t>Yahoo Finance 035720.KS 2020-02-10 조정 종가 33,800원(2021년 5:1 액면분할 소급 반영) → 당시 실제 종가 169,000원(계산)</t>
        </is>
      </c>
      <c r="G1287" s="41" t="inlineStr">
        <is>
          <t>기타</t>
        </is>
      </c>
      <c r="H1287" s="40" t="inlineStr">
        <is>
          <t>2026-10-26</t>
        </is>
      </c>
      <c r="I1287" s="40" t="n"/>
      <c r="J1287" s="43" t="inlineStr">
        <is>
          <t>https://query1.finance.yahoo.com/v8/finance/chart/035720.KS?period1=1580860800&amp;period2=1581552000&amp;interval=1d</t>
        </is>
      </c>
      <c r="K1287" s="41" t="inlineStr">
        <is>
          <t>acq_mktcap</t>
        </is>
      </c>
    </row>
    <row r="1288" ht="45" customHeight="1">
      <c r="A1288" s="40" t="inlineStr">
        <is>
          <t>K039</t>
        </is>
      </c>
      <c r="B1288" s="41" t="inlineStr">
        <is>
          <t>XLGAMES INC.</t>
        </is>
      </c>
      <c r="C1288" s="40" t="inlineStr">
        <is>
          <t>발표</t>
        </is>
      </c>
      <c r="D1288" s="40" t="inlineStr">
        <is>
          <t>2020-02-11</t>
        </is>
      </c>
      <c r="E1288" s="41" t="inlineStr">
        <is>
          <t>기타</t>
        </is>
      </c>
      <c r="F1288" s="41" t="inlineStr">
        <is>
          <t>Yahoo Finance KRW=X 종가: 2020-02-11 1,185.63원/달러, 2020-02-12 1,180.72원/달러</t>
        </is>
      </c>
      <c r="G1288" s="41" t="inlineStr">
        <is>
          <t>기타</t>
        </is>
      </c>
      <c r="H1288" s="40" t="inlineStr">
        <is>
          <t>2026-10-26</t>
        </is>
      </c>
      <c r="I1288" s="40" t="n"/>
      <c r="J1288" s="43" t="inlineStr">
        <is>
          <t>https://query1.finance.yahoo.com/v8/finance/chart/KRW=X?period1=1581206400&amp;period2=1581638400&amp;interval=1d</t>
        </is>
      </c>
      <c r="K1288" s="41" t="inlineStr">
        <is>
          <t>value_chk_usdmm</t>
        </is>
      </c>
    </row>
    <row r="1289" ht="45" customHeight="1">
      <c r="A1289" s="40" t="inlineStr">
        <is>
          <t>K040</t>
        </is>
      </c>
      <c r="B1289" s="41" t="inlineStr">
        <is>
          <t>Awins Co., Ltd.</t>
        </is>
      </c>
      <c r="C1289" s="40" t="inlineStr">
        <is>
          <t>발표</t>
        </is>
      </c>
      <c r="D1289" s="40" t="inlineStr">
        <is>
          <t>2020-03-27</t>
        </is>
      </c>
      <c r="E1289" s="41" t="inlineStr">
        <is>
          <t>추가취득</t>
        </is>
      </c>
      <c r="F1289" s="41" t="inlineStr">
        <is>
          <t>키즈노트가 박희동(임원(계열회사))으로부터 에이윈즈 2,487주를 주당 110,000원, 274백만원에 장외취득. 취득후 22,487주·82.45%, 거래일자 2020.03.27, 이사회 의결일 2020.03.27</t>
        </is>
      </c>
      <c r="G1289" s="41" t="inlineStr">
        <is>
          <t>DART 기타공시</t>
        </is>
      </c>
      <c r="H1289" s="40" t="inlineStr">
        <is>
          <t>2020-04-01</t>
        </is>
      </c>
      <c r="I1289" s="40" t="inlineStr">
        <is>
          <t>20200401002403</t>
        </is>
      </c>
      <c r="J1289" s="43" t="inlineStr">
        <is>
          <t>https://dart.fss.or.kr/dsaf001/main.do?rcpNo=20200401002403</t>
        </is>
      </c>
      <c r="K1289" s="41" t="inlineStr">
        <is>
          <t>subtype_chk,status_chk,value_chk_local,announce_date_chk,purpose_quote,first_filing_date</t>
        </is>
      </c>
    </row>
    <row r="1290" ht="45" customHeight="1">
      <c r="A1290" s="40" t="inlineStr">
        <is>
          <t>K040</t>
        </is>
      </c>
      <c r="B1290" s="41" t="inlineStr">
        <is>
          <t>Awins Co., Ltd.</t>
        </is>
      </c>
      <c r="C1290" s="40" t="inlineStr">
        <is>
          <t>발표</t>
        </is>
      </c>
      <c r="D1290" s="40" t="inlineStr">
        <is>
          <t>2020-03-31</t>
        </is>
      </c>
      <c r="E1290" s="41" t="inlineStr">
        <is>
          <t>기타</t>
        </is>
      </c>
      <c r="F1290" s="41" t="inlineStr">
        <is>
          <t>Yahoo Finance 035720.KS 2020-03-31 종가 31,100(분할 소급 조정값)</t>
        </is>
      </c>
      <c r="G1290" s="41" t="inlineStr">
        <is>
          <t>기타</t>
        </is>
      </c>
      <c r="H1290" s="40" t="inlineStr">
        <is>
          <t>2020-03-31</t>
        </is>
      </c>
      <c r="I1290" s="40" t="n"/>
      <c r="J1290" s="43" t="inlineStr">
        <is>
          <t>https://query1.finance.yahoo.com/v8/finance/chart/035720.KS?period1=1585180800&amp;period2=1585872000&amp;interval=1d</t>
        </is>
      </c>
      <c r="K1290" s="41" t="inlineStr">
        <is>
          <t>acq_mktcap</t>
        </is>
      </c>
    </row>
    <row r="1291" ht="45" customHeight="1">
      <c r="A1291" s="40" t="inlineStr">
        <is>
          <t>K040</t>
        </is>
      </c>
      <c r="B1291" s="41" t="inlineStr">
        <is>
          <t>Awins Co., Ltd.</t>
        </is>
      </c>
      <c r="C1291" s="40" t="inlineStr">
        <is>
          <t>발표</t>
        </is>
      </c>
      <c r="D1291" s="40" t="inlineStr">
        <is>
          <t>2020-12-31</t>
        </is>
      </c>
      <c r="E1291" s="41" t="inlineStr">
        <is>
          <t>실적</t>
        </is>
      </c>
      <c r="F1291" s="41" t="inlineStr">
        <is>
          <t>카카오 2020 사업보고서 연결 요약: 자산총계 2020말 11,953,970,238,956원, 2019말 8,737,255,755,774원</t>
        </is>
      </c>
      <c r="G1291" s="41" t="inlineStr">
        <is>
          <t>DART 사업보고서</t>
        </is>
      </c>
      <c r="H1291" s="40" t="inlineStr">
        <is>
          <t>2021-03-18</t>
        </is>
      </c>
      <c r="I1291" s="40" t="inlineStr">
        <is>
          <t>20210318001373</t>
        </is>
      </c>
      <c r="J1291" s="43" t="inlineStr">
        <is>
          <t>https://dart.fss.or.kr/dsaf001/main.do?rcpNo=20210318001373</t>
        </is>
      </c>
      <c r="K1291" s="41" t="inlineStr">
        <is>
          <t>apex_total_assets</t>
        </is>
      </c>
    </row>
    <row r="1292" ht="45" customHeight="1">
      <c r="A1292" s="40" t="inlineStr">
        <is>
          <t>K040</t>
        </is>
      </c>
      <c r="B1292" s="41" t="inlineStr">
        <is>
          <t>Awins Co., Ltd.</t>
        </is>
      </c>
      <c r="C1292" s="40" t="inlineStr">
        <is>
          <t>인수 전</t>
        </is>
      </c>
      <c r="D1292" s="40" t="inlineStr">
        <is>
          <t>2019</t>
        </is>
      </c>
      <c r="E1292" s="41" t="inlineStr">
        <is>
          <t>지분취득</t>
        </is>
      </c>
      <c r="F1292" s="41" t="inlineStr">
        <is>
          <t>카카오인베스트먼트 2019 연결감사보고서: '당기 중 완구, 유아용품 도소매업을 영위하는 ㈜에이윈즈의 지분 73.33%를 취득하여 지배력을 획득'. 이전대가 현금 2,200,000천원, 영업권(염가매수차액) (694,186)천원. 개인주주 보유주식 풋옵션 1차·2차 조건 기재</t>
        </is>
      </c>
      <c r="G1292" s="41" t="inlineStr">
        <is>
          <t>DART 감사보고서</t>
        </is>
      </c>
      <c r="H1292" s="40" t="inlineStr">
        <is>
          <t>2020-04-09</t>
        </is>
      </c>
      <c r="I1292" s="40" t="inlineStr">
        <is>
          <t>20200409001736</t>
        </is>
      </c>
      <c r="J1292" s="43" t="inlineStr">
        <is>
          <t>https://dart.fss.or.kr/dsaf001/main.do?rcpNo=20200409001736</t>
        </is>
      </c>
      <c r="K1292" s="41" t="inlineStr">
        <is>
          <t>pre_events_summary</t>
        </is>
      </c>
    </row>
    <row r="1293" ht="45" customHeight="1">
      <c r="A1293" s="40" t="inlineStr">
        <is>
          <t>K040</t>
        </is>
      </c>
      <c r="B1293" s="41" t="inlineStr">
        <is>
          <t>Awins Co., Ltd.</t>
        </is>
      </c>
      <c r="C1293" s="40" t="inlineStr">
        <is>
          <t>인수 전</t>
        </is>
      </c>
      <c r="D1293" s="40" t="inlineStr">
        <is>
          <t>2019-12-19</t>
        </is>
      </c>
      <c r="E1293" s="41" t="inlineStr">
        <is>
          <t>지분취득</t>
        </is>
      </c>
      <c r="F1293" s="41" t="inlineStr">
        <is>
          <t>키즈노트가 카카오인베스트먼트로부터 에이윈즈 20,000주(73.33%)를 3,714백만원에 취득. 취득목적 '취득주식의 발행회사와 사업연계를 통한 시너지 모색'</t>
        </is>
      </c>
      <c r="G1293" s="41" t="inlineStr">
        <is>
          <t>DART 기타공시</t>
        </is>
      </c>
      <c r="H1293" s="40" t="inlineStr">
        <is>
          <t>2019-12-20</t>
        </is>
      </c>
      <c r="I1293" s="40" t="inlineStr">
        <is>
          <t>20191220000432</t>
        </is>
      </c>
      <c r="J1293" s="43" t="inlineStr">
        <is>
          <t>https://dart.fss.or.kr/dsaf001/main.do?rcpNo=20191220000432</t>
        </is>
      </c>
      <c r="K1293" s="41" t="inlineStr">
        <is>
          <t>pre_events_summary,acquirer_entity</t>
        </is>
      </c>
    </row>
    <row r="1294" ht="45" customHeight="1">
      <c r="A1294" s="40" t="inlineStr">
        <is>
          <t>K040</t>
        </is>
      </c>
      <c r="B1294" s="41" t="inlineStr">
        <is>
          <t>Awins Co., Ltd.</t>
        </is>
      </c>
      <c r="C1294" s="40" t="inlineStr">
        <is>
          <t>인수 전</t>
        </is>
      </c>
      <c r="D1294" s="40" t="inlineStr">
        <is>
          <t>2019</t>
        </is>
      </c>
      <c r="E1294" s="41" t="inlineStr">
        <is>
          <t>소유주변경</t>
        </is>
      </c>
      <c r="F1294" s="41" t="inlineStr">
        <is>
          <t>카카오 2019 사업보고서: 에이윈즈(2007.07 설립, 완구·유아아동용품)와 키즈노트(2012.04 설립, 소프트웨어개발 및 정보서비스)가 카카오 종속회사. 에이윈즈는 '당기 중 지배력 획득을 통한 종속기업으로 편입'</t>
        </is>
      </c>
      <c r="G1294" s="41" t="inlineStr">
        <is>
          <t>DART 사업보고서</t>
        </is>
      </c>
      <c r="H1294" s="40" t="inlineStr">
        <is>
          <t>2020-03-30</t>
        </is>
      </c>
      <c r="I1294" s="40" t="inlineStr">
        <is>
          <t>20200330004659</t>
        </is>
      </c>
      <c r="J1294" s="43" t="inlineStr">
        <is>
          <t>https://dart.fss.or.kr/dsaf001/main.do?rcpNo=20200330004659</t>
        </is>
      </c>
      <c r="K1294" s="41" t="inlineStr">
        <is>
          <t>pre_incorp_chk,acquirer_core</t>
        </is>
      </c>
    </row>
    <row r="1295" ht="45" customHeight="1">
      <c r="A1295" s="40" t="inlineStr">
        <is>
          <t>K040</t>
        </is>
      </c>
      <c r="B1295" s="41" t="inlineStr">
        <is>
          <t>Awins Co., Ltd.</t>
        </is>
      </c>
      <c r="C1295" s="40" t="inlineStr">
        <is>
          <t>인수 후</t>
        </is>
      </c>
      <c r="D1295" s="40" t="inlineStr">
        <is>
          <t>2020-12-31</t>
        </is>
      </c>
      <c r="E1295" s="41" t="inlineStr">
        <is>
          <t>실적</t>
        </is>
      </c>
      <c r="F1295" s="41" t="inlineStr">
        <is>
          <t>키즈노트 2020 연결감사보고서: 에이윈즈 2020 매출 22,483,460,389원·순손실 488,251,647원, 2019 매출 17,597,434,882원·순이익 203,409,758원. 키즈노트 연결 자산총계 2020말 21,096,651,799원, 2019말 16,838,777,600원. 2019말 '주주간계약 관련 자기주식매입의무' 유동 273,570,000원·비유동 526,460,000원, 2020말 콜옵션 자산 266,508,410원(주당 110,000원, 행사기한 2023-05-15)</t>
        </is>
      </c>
      <c r="G1295" s="41" t="inlineStr">
        <is>
          <t>DART 감사보고서</t>
        </is>
      </c>
      <c r="H1295" s="40" t="inlineStr">
        <is>
          <t>2021-04-05</t>
        </is>
      </c>
      <c r="I1295" s="40" t="inlineStr">
        <is>
          <t>20210405000302</t>
        </is>
      </c>
      <c r="J1295" s="43" t="inlineStr">
        <is>
          <t>https://dart.fss.or.kr/dsaf001/main.do?rcpNo=20210405000302</t>
        </is>
      </c>
      <c r="K1295" s="41" t="inlineStr">
        <is>
          <t>target_rev_pre,acq_total_assets,notes</t>
        </is>
      </c>
    </row>
    <row r="1296" ht="45" customHeight="1">
      <c r="A1296" s="40" t="inlineStr">
        <is>
          <t>K040</t>
        </is>
      </c>
      <c r="B1296" s="41" t="inlineStr">
        <is>
          <t>Awins Co., Ltd.</t>
        </is>
      </c>
      <c r="C1296" s="40" t="inlineStr">
        <is>
          <t>인수 후</t>
        </is>
      </c>
      <c r="D1296" s="40" t="inlineStr">
        <is>
          <t>2022-12-31</t>
        </is>
      </c>
      <c r="E1296" s="41" t="inlineStr">
        <is>
          <t>청산</t>
        </is>
      </c>
      <c r="F1296" s="41" t="inlineStr">
        <is>
          <t>키즈노트 2022 연결감사보고서: '종속회사인 주식회사 에이윈즈는 이사회 결의에 따라 2023년 중 청산될 예정'. 중단영업손익 영업수익 2022 8,731,502,523원 / 2021 20,529,345,435원, 영업이익 2022 (2,166,021,155)원 / 2021 (130,393,059)원. CJ대한통운 손해배상소송 381,003,550원</t>
        </is>
      </c>
      <c r="G1296" s="41" t="inlineStr">
        <is>
          <t>DART 감사보고서</t>
        </is>
      </c>
      <c r="H1296" s="40" t="inlineStr">
        <is>
          <t>2023-04-04</t>
        </is>
      </c>
      <c r="I1296" s="40" t="inlineStr">
        <is>
          <t>20230404003020</t>
        </is>
      </c>
      <c r="J1296" s="43" t="inlineStr">
        <is>
          <t>https://dart.fss.or.kr/dsaf001/main.do?rcpNo=20230404003020</t>
        </is>
      </c>
      <c r="K1296" s="41" t="inlineStr">
        <is>
          <t>target_rev_post,target_op_post,post_events_summary</t>
        </is>
      </c>
    </row>
    <row r="1297" ht="45" customHeight="1">
      <c r="A1297" s="40" t="inlineStr">
        <is>
          <t>K040</t>
        </is>
      </c>
      <c r="B1297" s="41" t="inlineStr">
        <is>
          <t>Awins Co., Ltd.</t>
        </is>
      </c>
      <c r="C1297" s="40" t="inlineStr">
        <is>
          <t>인수 후</t>
        </is>
      </c>
      <c r="D1297" s="40" t="inlineStr">
        <is>
          <t>2022-12-31</t>
        </is>
      </c>
      <c r="E1297" s="41" t="inlineStr">
        <is>
          <t>손상차손</t>
        </is>
      </c>
      <c r="F1297" s="41" t="inlineStr">
        <is>
          <t>키즈노트 2022 별도감사보고서: 에이윈즈 투자주식 2021년 기초 3,551,366,623원 + 취득 248,527,500원 - 손상 2,720,054,617원 = 1,079,839,506원, 2022년 손상 1,079,839,506원으로 장부금액 0. 2021 취득분은 '지급한 대가 165,000천원'에 행사로 소멸한 콜옵션 가치 83,528천원을 더한 금액</t>
        </is>
      </c>
      <c r="G1297" s="41" t="inlineStr">
        <is>
          <t>DART 감사보고서</t>
        </is>
      </c>
      <c r="H1297" s="40" t="inlineStr">
        <is>
          <t>2023-04-04</t>
        </is>
      </c>
      <c r="I1297" s="40" t="inlineStr">
        <is>
          <t>20230404003005</t>
        </is>
      </c>
      <c r="J1297" s="43" t="inlineStr">
        <is>
          <t>https://dart.fss.or.kr/dsaf001/main.do?rcpNo=20230404003005</t>
        </is>
      </c>
      <c r="K1297" s="41" t="inlineStr">
        <is>
          <t>impairment</t>
        </is>
      </c>
    </row>
    <row r="1298" ht="45" customHeight="1">
      <c r="A1298" s="40" t="inlineStr">
        <is>
          <t>K040</t>
        </is>
      </c>
      <c r="B1298" s="41" t="inlineStr">
        <is>
          <t>Awins Co., Ltd.</t>
        </is>
      </c>
      <c r="C1298" s="40" t="inlineStr">
        <is>
          <t>인수 후</t>
        </is>
      </c>
      <c r="D1298" s="40" t="inlineStr">
        <is>
          <t>2023</t>
        </is>
      </c>
      <c r="E1298" s="41" t="inlineStr">
        <is>
          <t>매각</t>
        </is>
      </c>
      <c r="F1298" s="41" t="inlineStr">
        <is>
          <t>키즈노트 2023 감사보고서: '당기 중 종속기업인 주식회사 에이윈즈의 지분 전체를 300,005천원에 처분'. 2023 중단영업 영업수익 18,079,194원, 영업이익 (758,091,787)원</t>
        </is>
      </c>
      <c r="G1298" s="41" t="inlineStr">
        <is>
          <t>DART 감사보고서</t>
        </is>
      </c>
      <c r="H1298" s="40" t="inlineStr">
        <is>
          <t>2024-04-05</t>
        </is>
      </c>
      <c r="I1298" s="40" t="inlineStr">
        <is>
          <t>20240405003679</t>
        </is>
      </c>
      <c r="J1298" s="43" t="inlineStr">
        <is>
          <t>https://dart.fss.or.kr/dsaf001/main.do?rcpNo=20240405003679</t>
        </is>
      </c>
      <c r="K1298" s="41" t="inlineStr">
        <is>
          <t>post_events_summary,target_rev_post,target_op_post</t>
        </is>
      </c>
    </row>
    <row r="1299" ht="45" customHeight="1">
      <c r="A1299" s="40" t="inlineStr">
        <is>
          <t>K040</t>
        </is>
      </c>
      <c r="B1299" s="41" t="inlineStr">
        <is>
          <t>Awins Co., Ltd.</t>
        </is>
      </c>
      <c r="C1299" s="40" t="inlineStr">
        <is>
          <t>인수 후</t>
        </is>
      </c>
      <c r="D1299" s="40" t="inlineStr">
        <is>
          <t>2023-11-13</t>
        </is>
      </c>
      <c r="E1299" s="41" t="inlineStr">
        <is>
          <t>매각</t>
        </is>
      </c>
      <c r="F1299" s="41" t="inlineStr">
        <is>
          <t>아주경제: 카카오가 13일 장난감 프랜차이즈 판매점 운영사 에이윈즈 지분을 매각. 키즈노트(카카오인베스트먼트 자회사, 에이윈즈 88% 보유)도 지배력 상실로 관계기업 재분류</t>
        </is>
      </c>
      <c r="G1299" s="41" t="inlineStr">
        <is>
          <t>언론 보도</t>
        </is>
      </c>
      <c r="H1299" s="40" t="inlineStr">
        <is>
          <t>2023-11-16</t>
        </is>
      </c>
      <c r="I1299" s="40" t="n"/>
      <c r="J1299" s="43" t="inlineStr">
        <is>
          <t>https://www.ajunews.com/view/20231116100903452</t>
        </is>
      </c>
      <c r="K1299" s="41" t="inlineStr">
        <is>
          <t>post_events_summary</t>
        </is>
      </c>
    </row>
    <row r="1300" ht="45" customHeight="1">
      <c r="A1300" s="40" t="inlineStr">
        <is>
          <t>K041</t>
        </is>
      </c>
      <c r="B1300" s="41" t="inlineStr">
        <is>
          <t>Zip Cinema Co., Ltd.</t>
        </is>
      </c>
      <c r="C1300" s="40" t="inlineStr">
        <is>
          <t>인수 전</t>
        </is>
      </c>
      <c r="D1300" s="40" t="inlineStr">
        <is>
          <t>2020-12-31</t>
        </is>
      </c>
      <c r="E1300" s="41" t="inlineStr">
        <is>
          <t>실적</t>
        </is>
      </c>
      <c r="F1300" s="41" t="inlineStr">
        <is>
          <t>영화사 집 제16기 감사보고서: 2005년 12월 설립, 영화 제작·투자. 매출 2020 2,399,852,240원/2019 13,647,382,401원, 영업이익 2020 (1,106,000,964)원/2019 3,075,303,659원. 주주 Spackman Entertainment Group (HK) Limited 93%, Spackman Equities Limited 7%.</t>
        </is>
      </c>
      <c r="G1300" s="41" t="inlineStr">
        <is>
          <t>DART 감사보고서</t>
        </is>
      </c>
      <c r="H1300" s="40" t="inlineStr">
        <is>
          <t>2021-04-06</t>
        </is>
      </c>
      <c r="I1300" s="40" t="inlineStr">
        <is>
          <t>20210406002003</t>
        </is>
      </c>
      <c r="J1300" s="43" t="inlineStr">
        <is>
          <t>https://dart.fss.or.kr/dsaf001/main.do?rcpNo=20210406002003</t>
        </is>
      </c>
      <c r="K1300" s="41" t="inlineStr">
        <is>
          <t>pre_events_summary,target_rev_pre,target_op_pre,perf_basis</t>
        </is>
      </c>
    </row>
    <row r="1301" ht="45" customHeight="1">
      <c r="A1301" s="40" t="inlineStr">
        <is>
          <t>K041</t>
        </is>
      </c>
      <c r="B1301" s="41" t="inlineStr">
        <is>
          <t>Zip Cinema Co., Ltd.</t>
        </is>
      </c>
      <c r="C1301" s="40" t="inlineStr">
        <is>
          <t>인수 전</t>
        </is>
      </c>
      <c r="D1301" s="40" t="inlineStr">
        <is>
          <t>2020-07</t>
        </is>
      </c>
      <c r="E1301" s="41" t="inlineStr">
        <is>
          <t>기타</t>
        </is>
      </c>
      <c r="F1301" s="41" t="inlineStr">
        <is>
          <t>Wikipedia: 2020년 Spackman이 '미공개 한국 콘텐츠 제작사'로부터 영화사 집 비구속 인수 제안을 받았고 Charm Accounting Corporation이 주선. 출처로 Variety 2020-07-08 기사 인용(원문은 열지 못함). 2021-09-16 결정 이후 작품 '브로커'(2022), 'The Plot'(2023), 'Dark Nuns'(2025) 기재.</t>
        </is>
      </c>
      <c r="G1301" s="41" t="inlineStr">
        <is>
          <t>기타</t>
        </is>
      </c>
      <c r="H1301" s="40" t="inlineStr">
        <is>
          <t>2026-10-26</t>
        </is>
      </c>
      <c r="I1301" s="40" t="n"/>
      <c r="J1301" s="43" t="inlineStr">
        <is>
          <t>https://en.wikipedia.org/wiki/Zip_Cinema</t>
        </is>
      </c>
      <c r="K1301" s="41" t="inlineStr">
        <is>
          <t>first_filing_date,notes</t>
        </is>
      </c>
    </row>
    <row r="1302" ht="45" customHeight="1">
      <c r="A1302" s="40" t="inlineStr">
        <is>
          <t>K041</t>
        </is>
      </c>
      <c r="B1302" s="41" t="inlineStr">
        <is>
          <t>Zip Cinema Co., Ltd.</t>
        </is>
      </c>
      <c r="C1302" s="40" t="inlineStr">
        <is>
          <t>발표</t>
        </is>
      </c>
      <c r="D1302" s="40" t="inlineStr">
        <is>
          <t>2021-09-14</t>
        </is>
      </c>
      <c r="E1302" s="41" t="inlineStr">
        <is>
          <t>발표</t>
        </is>
      </c>
      <c r="F1302" s="41" t="inlineStr">
        <is>
          <t>Spackman 주주 회람문서: 2021-09-14 Zip HK·SEL이 카카오엔터(Purchaser)와 SPA 체결, 영화사 집 16,790주(100%) 매각, 총대가 KRW 17,999,988,140 현금. Zip HK 15,614주(92.996%), SEL 1,176주(7.004%). 가치평가(2021-05-09) KRW 15,106~17,703 million. 계약금 2021-10-12 지급, 기존 이사(대표 이유진 포함) 사임 등 선행조건, 파주 사옥 매각 관련 유보금.</t>
        </is>
      </c>
      <c r="G1302" s="41" t="inlineStr">
        <is>
          <t>기타</t>
        </is>
      </c>
      <c r="H1302" s="40" t="inlineStr">
        <is>
          <t>2021-10-04</t>
        </is>
      </c>
      <c r="I1302" s="40" t="inlineStr">
        <is>
          <t>SGX 687301</t>
        </is>
      </c>
      <c r="J1302" s="43" t="inlineStr">
        <is>
          <t>https://links.sgx.com/1.0.0/corporate-announcements/XGAHCYJZDKS0D2ZX/687301_20211004.2%20SEGL%20-%20Circular.pdf</t>
        </is>
      </c>
      <c r="K1302" s="41" t="inlineStr">
        <is>
          <t>announce_date_chk,value_chk_local,subtype_chk,chk_note,notes,pre_events_summary</t>
        </is>
      </c>
    </row>
    <row r="1303" ht="45" customHeight="1">
      <c r="A1303" s="40" t="inlineStr">
        <is>
          <t>K041</t>
        </is>
      </c>
      <c r="B1303" s="41" t="inlineStr">
        <is>
          <t>Zip Cinema Co., Ltd.</t>
        </is>
      </c>
      <c r="C1303" s="40" t="inlineStr">
        <is>
          <t>발표</t>
        </is>
      </c>
      <c r="D1303" s="40" t="inlineStr">
        <is>
          <t>2021-09-17</t>
        </is>
      </c>
      <c r="E1303" s="41" t="inlineStr">
        <is>
          <t>발표</t>
        </is>
      </c>
      <c r="F1303" s="41" t="inlineStr">
        <is>
          <t>SGX 질의 답변: "Kakao Entertainment approached Zip Korea directly on the negotiations of the Proposed Disposal as it has been expanding its content production business." 배당 5억원 조건은 카카오엔터와 협상한 결과.</t>
        </is>
      </c>
      <c r="G1303" s="41" t="inlineStr">
        <is>
          <t>기타</t>
        </is>
      </c>
      <c r="H1303" s="40" t="inlineStr">
        <is>
          <t>2021-09-17</t>
        </is>
      </c>
      <c r="I1303" s="40" t="inlineStr">
        <is>
          <t>SGX 683877</t>
        </is>
      </c>
      <c r="J1303" s="43" t="inlineStr">
        <is>
          <t>https://links.sgx.com/1.0.0/corporate-announcements/WDZ7GM29MB3M3XGF/683877_20210917%20-%20SEGL%20-%20Final%20SGX%20Query%20Proposed%20Disposal.pdf</t>
        </is>
      </c>
      <c r="K1303" s="41" t="inlineStr">
        <is>
          <t>purpose_quote,notes</t>
        </is>
      </c>
    </row>
    <row r="1304" ht="45" customHeight="1">
      <c r="A1304" s="40" t="inlineStr">
        <is>
          <t>K041</t>
        </is>
      </c>
      <c r="B1304" s="41" t="inlineStr">
        <is>
          <t>Zip Cinema Co., Ltd.</t>
        </is>
      </c>
      <c r="C1304" s="40" t="inlineStr">
        <is>
          <t>발표</t>
        </is>
      </c>
      <c r="D1304" s="40" t="inlineStr">
        <is>
          <t>2021-09-16</t>
        </is>
      </c>
      <c r="E1304" s="41" t="inlineStr">
        <is>
          <t>발표</t>
        </is>
      </c>
      <c r="F1304" s="41" t="inlineStr">
        <is>
          <t>Variety(Yahoo HK 재게재): 거래가 S$19.8 million(US$14.8 million), Spackman 시가총액 S$7.6 million의 약 3배. 카카오엔터 대변인 "expected to add to and synergize with this existing value chain".</t>
        </is>
      </c>
      <c r="G1304" s="41" t="inlineStr">
        <is>
          <t>언론 보도</t>
        </is>
      </c>
      <c r="H1304" s="40" t="inlineStr">
        <is>
          <t>2021-09-16</t>
        </is>
      </c>
      <c r="I1304" s="40" t="n"/>
      <c r="J1304" s="43" t="inlineStr">
        <is>
          <t>https://hk.finance.yahoo.com/news/korean-internet-giant-kakao-buy-125243127.html</t>
        </is>
      </c>
      <c r="K1304" s="41" t="inlineStr">
        <is>
          <t>purpose_quote,value_chk_usdmm,earnings_call_note</t>
        </is>
      </c>
    </row>
    <row r="1305" ht="45" customHeight="1">
      <c r="A1305" s="40" t="inlineStr">
        <is>
          <t>K041</t>
        </is>
      </c>
      <c r="B1305" s="41" t="inlineStr">
        <is>
          <t>Zip Cinema Co., Ltd.</t>
        </is>
      </c>
      <c r="C1305" s="40" t="inlineStr">
        <is>
          <t>발표</t>
        </is>
      </c>
      <c r="D1305" s="40" t="inlineStr">
        <is>
          <t>2021-09-24</t>
        </is>
      </c>
      <c r="E1305" s="41" t="inlineStr">
        <is>
          <t>발표</t>
        </is>
      </c>
      <c r="F1305" s="41" t="inlineStr">
        <is>
          <t>비즈한국: 스팩맨이 14일 영화사 집을 카카오엔터에 매각한다고 밝힘, 인수 금액 '약 173억 원 규모'. 카카오엔터는 글앤그림·로고스필름·메가몬스터·영화사 월광·사나이픽쳐스·바람픽쳐스 등을 보유.</t>
        </is>
      </c>
      <c r="G1305" s="41" t="inlineStr">
        <is>
          <t>언론 보도</t>
        </is>
      </c>
      <c r="H1305" s="40" t="inlineStr">
        <is>
          <t>2021-09-24</t>
        </is>
      </c>
      <c r="I1305" s="40" t="n"/>
      <c r="J1305" s="43" t="inlineStr">
        <is>
          <t>http://bizhankook.com/articles/22568.html</t>
        </is>
      </c>
      <c r="K1305" s="41" t="inlineStr">
        <is>
          <t>acquirer_core,notes</t>
        </is>
      </c>
    </row>
    <row r="1306" ht="45" customHeight="1">
      <c r="A1306" s="40" t="inlineStr">
        <is>
          <t>K041</t>
        </is>
      </c>
      <c r="B1306" s="41" t="inlineStr">
        <is>
          <t>Zip Cinema Co., Ltd.</t>
        </is>
      </c>
      <c r="C1306" s="40" t="inlineStr">
        <is>
          <t>인수 후</t>
        </is>
      </c>
      <c r="D1306" s="40" t="inlineStr">
        <is>
          <t>2021-12-02</t>
        </is>
      </c>
      <c r="E1306" s="41" t="inlineStr">
        <is>
          <t>완료</t>
        </is>
      </c>
      <c r="F1306" s="41" t="inlineStr">
        <is>
          <t>Spackman FY2021 실적공시: Zip Cinema 지분 100% 처분 "The disposal was completed on 2 December 2021." 처분이익 등으로 중단영업 처리.</t>
        </is>
      </c>
      <c r="G1306" s="41" t="inlineStr">
        <is>
          <t>기타</t>
        </is>
      </c>
      <c r="H1306" s="40" t="inlineStr">
        <is>
          <t>2022-02-28</t>
        </is>
      </c>
      <c r="I1306" s="40" t="inlineStr">
        <is>
          <t>SGX 705318</t>
        </is>
      </c>
      <c r="J1306" s="43" t="inlineStr">
        <is>
          <t>https://links.sgx.com/1.0.0/corporate-announcements/4GGT5T3NAGHUZC7U/705318_SEGL%20-%20Full%20Year%20Result%20Announcement-28Feb2022.pdf</t>
        </is>
      </c>
      <c r="K1306" s="41" t="inlineStr">
        <is>
          <t>status_chk</t>
        </is>
      </c>
    </row>
    <row r="1307" ht="45" customHeight="1">
      <c r="A1307" s="40" t="inlineStr">
        <is>
          <t>K041</t>
        </is>
      </c>
      <c r="B1307" s="41" t="inlineStr">
        <is>
          <t>Zip Cinema Co., Ltd.</t>
        </is>
      </c>
      <c r="C1307" s="40" t="inlineStr">
        <is>
          <t>인수 후</t>
        </is>
      </c>
      <c r="D1307" s="40" t="inlineStr">
        <is>
          <t>2021-12-06</t>
        </is>
      </c>
      <c r="E1307" s="41" t="inlineStr">
        <is>
          <t>완료</t>
        </is>
      </c>
      <c r="F1307" s="41" t="inlineStr">
        <is>
          <t>Spackman 보도자료: 영화사 집 처분을 S$19.8 million에 완료, 한국 드라마·미국 영화 제작·투자로 전환 계획.</t>
        </is>
      </c>
      <c r="G1307" s="41" t="inlineStr">
        <is>
          <t>회사 보도자료</t>
        </is>
      </c>
      <c r="H1307" s="40" t="inlineStr">
        <is>
          <t>2021-12-06</t>
        </is>
      </c>
      <c r="I1307" s="40" t="n"/>
      <c r="J1307" s="43" t="inlineStr">
        <is>
          <t>https://vietnamnews.vn/media-outreach/1093993/spackman-entertainment-group-successfully-completes-the-disposal-of-zip-cinema-co-ltd-for-s198-million.html</t>
        </is>
      </c>
      <c r="K1307" s="41" t="inlineStr">
        <is>
          <t>status_chk</t>
        </is>
      </c>
    </row>
    <row r="1308" ht="45" customHeight="1">
      <c r="A1308" s="40" t="inlineStr">
        <is>
          <t>K041</t>
        </is>
      </c>
      <c r="B1308" s="41" t="inlineStr">
        <is>
          <t>Zip Cinema Co., Ltd.</t>
        </is>
      </c>
      <c r="C1308" s="40" t="inlineStr">
        <is>
          <t>인수 후</t>
        </is>
      </c>
      <c r="D1308" s="40" t="inlineStr">
        <is>
          <t>2021-12-02</t>
        </is>
      </c>
      <c r="E1308" s="41" t="inlineStr">
        <is>
          <t>지분취득</t>
        </is>
      </c>
      <c r="F1308" s="41" t="inlineStr">
        <is>
          <t>카카오 2021 사업보고서 연결주석: ㈜영화사집 '당기 중 지배력 획득을 통한 종속기업으로 편입', 취득지분 100.0%, 이전대가 17,999,988천원(현금), 식별가능순자산 8,575,992천원, 영업권 9,423,996천원.</t>
        </is>
      </c>
      <c r="G1308" s="41" t="inlineStr">
        <is>
          <t>DART 사업보고서</t>
        </is>
      </c>
      <c r="H1308" s="40" t="inlineStr">
        <is>
          <t>2022-03-21</t>
        </is>
      </c>
      <c r="I1308" s="40" t="inlineStr">
        <is>
          <t>20220321001331</t>
        </is>
      </c>
      <c r="J1308" s="43" t="inlineStr">
        <is>
          <t>https://dart.fss.or.kr/dsaf001/main.do?rcpNo=20220321001331</t>
        </is>
      </c>
      <c r="K1308" s="41" t="inlineStr">
        <is>
          <t>pre_incorp_chk,value_chk_local,post_events_summary</t>
        </is>
      </c>
    </row>
    <row r="1309" ht="45" customHeight="1">
      <c r="A1309" s="40" t="inlineStr">
        <is>
          <t>K041</t>
        </is>
      </c>
      <c r="B1309" s="41" t="inlineStr">
        <is>
          <t>Zip Cinema Co., Ltd.</t>
        </is>
      </c>
      <c r="C1309" s="40" t="inlineStr">
        <is>
          <t>인수 후</t>
        </is>
      </c>
      <c r="D1309" s="40" t="inlineStr">
        <is>
          <t>2021-12-31</t>
        </is>
      </c>
      <c r="E1309" s="41" t="inlineStr">
        <is>
          <t>기타</t>
        </is>
      </c>
      <c r="F1309" s="41" t="inlineStr">
        <is>
          <t>카카오엔터 2021 연결감사보고서: 2021-03-01 카카오엠 흡수합병·사명 변경, 2021-09-01 멜론컴퍼니 흡수합병. 영화사집 편입 후 요약재무(자산 10,771,197천원, 매출 없음). 영업권 CGU '스토리','음악/영상','멜론' 등; 영화사집 CGU 손상 없음. 연결 자산총계 3,717,639,848,884원(2020: 547,148,385,484원).</t>
        </is>
      </c>
      <c r="G1309" s="41" t="inlineStr">
        <is>
          <t>DART 감사보고서</t>
        </is>
      </c>
      <c r="H1309" s="40" t="inlineStr">
        <is>
          <t>2022-03-31</t>
        </is>
      </c>
      <c r="I1309" s="40" t="inlineStr">
        <is>
          <t>20220331003217</t>
        </is>
      </c>
      <c r="J1309" s="43" t="inlineStr">
        <is>
          <t>https://dart.fss.or.kr/dsaf001/main.do?rcpNo=20220331003217</t>
        </is>
      </c>
      <c r="K1309" s="41" t="inlineStr">
        <is>
          <t>acquirer_entity,acquirer_core,acq_total_assets,impairment</t>
        </is>
      </c>
    </row>
    <row r="1310" ht="45" customHeight="1">
      <c r="A1310" s="40" t="inlineStr">
        <is>
          <t>K041</t>
        </is>
      </c>
      <c r="B1310" s="41" t="inlineStr">
        <is>
          <t>Zip Cinema Co., Ltd.</t>
        </is>
      </c>
      <c r="C1310" s="40" t="inlineStr">
        <is>
          <t>발표</t>
        </is>
      </c>
      <c r="D1310" s="40" t="inlineStr">
        <is>
          <t>2021-06-30</t>
        </is>
      </c>
      <c r="E1310" s="41" t="inlineStr">
        <is>
          <t>기타</t>
        </is>
      </c>
      <c r="F1310" s="41" t="inlineStr">
        <is>
          <t>카카오 2021 반기보고서: 연결 자산총계 2020-12-31 11,953,970,238,956원, 연결 자본총계 7,427,729,027,515원; 발행주식총수 444,460,230주(2021-06-30).</t>
        </is>
      </c>
      <c r="G1310" s="41" t="inlineStr">
        <is>
          <t>DART 기타공시</t>
        </is>
      </c>
      <c r="H1310" s="40" t="inlineStr">
        <is>
          <t>2021-08-17</t>
        </is>
      </c>
      <c r="I1310" s="40" t="inlineStr">
        <is>
          <t>20210817002037</t>
        </is>
      </c>
      <c r="J1310" s="43" t="inlineStr">
        <is>
          <t>https://dart.fss.or.kr/dsaf001/main.do?rcpNo=20210817002037</t>
        </is>
      </c>
      <c r="K1310" s="41" t="inlineStr">
        <is>
          <t>apex_total_assets,deal_to_equity_pct,acq_mktcap</t>
        </is>
      </c>
    </row>
    <row r="1311" ht="45" customHeight="1">
      <c r="A1311" s="40" t="inlineStr">
        <is>
          <t>K041</t>
        </is>
      </c>
      <c r="B1311" s="41" t="inlineStr">
        <is>
          <t>Zip Cinema Co., Ltd.</t>
        </is>
      </c>
      <c r="C1311" s="40" t="inlineStr">
        <is>
          <t>발표</t>
        </is>
      </c>
      <c r="D1311" s="40" t="inlineStr">
        <is>
          <t>2021-09-13</t>
        </is>
      </c>
      <c r="E1311" s="41" t="inlineStr">
        <is>
          <t>기타</t>
        </is>
      </c>
      <c r="F1311" s="41" t="inlineStr">
        <is>
          <t>Yahoo Finance 035720.KS 일별 종가: 2021-09-10 130,000원, 2021-09-13 124,500원, 2021-09-14 124,000원.</t>
        </is>
      </c>
      <c r="G1311" s="41" t="inlineStr">
        <is>
          <t>기타</t>
        </is>
      </c>
      <c r="H1311" s="40" t="inlineStr">
        <is>
          <t>2026-10-26</t>
        </is>
      </c>
      <c r="I1311" s="40" t="n"/>
      <c r="J1311" s="43" t="inlineStr">
        <is>
          <t>https://query1.finance.yahoo.com/v8/finance/chart/035720.KS?period1=1631145600&amp;period2=1631836800&amp;interval=1d</t>
        </is>
      </c>
      <c r="K1311" s="41" t="inlineStr">
        <is>
          <t>acq_mktcap</t>
        </is>
      </c>
    </row>
    <row r="1312" ht="45" customHeight="1">
      <c r="A1312" s="40" t="inlineStr">
        <is>
          <t>K041</t>
        </is>
      </c>
      <c r="B1312" s="41" t="inlineStr">
        <is>
          <t>Zip Cinema Co., Ltd.</t>
        </is>
      </c>
      <c r="C1312" s="40" t="inlineStr">
        <is>
          <t>발표</t>
        </is>
      </c>
      <c r="D1312" s="40" t="inlineStr">
        <is>
          <t>2020-12-31</t>
        </is>
      </c>
      <c r="E1312" s="41" t="inlineStr">
        <is>
          <t>기타</t>
        </is>
      </c>
      <c r="F1312" s="41" t="inlineStr">
        <is>
          <t>K055 수집 기록 재인용: 카카오엔터(구 카카오페이지) 별도 총자산 532,404,680,012원(2020-12-31, 감사보고서 20210401000629), 카카오엠 합병 반영 자기자본 1,129,269,048,038원(공정위 공시 20210511000009).</t>
        </is>
      </c>
      <c r="G1312" s="41" t="inlineStr">
        <is>
          <t>DART 감사보고서</t>
        </is>
      </c>
      <c r="H1312" s="40" t="inlineStr">
        <is>
          <t>2021-04-01</t>
        </is>
      </c>
      <c r="I1312" s="40" t="inlineStr">
        <is>
          <t>20210401000629</t>
        </is>
      </c>
      <c r="J1312" s="43" t="inlineStr">
        <is>
          <t>https://dart.fss.or.kr/dsaf001/main.do?rcpNo=20210401000629</t>
        </is>
      </c>
      <c r="K1312" s="41" t="inlineStr">
        <is>
          <t>acq_total_assets,deal_to_assets_pct,deal_to_equity_pct</t>
        </is>
      </c>
    </row>
    <row r="1313" ht="45" customHeight="1">
      <c r="A1313" s="40" t="inlineStr">
        <is>
          <t>K041</t>
        </is>
      </c>
      <c r="B1313" s="41" t="inlineStr">
        <is>
          <t>Zip Cinema Co., Ltd.</t>
        </is>
      </c>
      <c r="C1313" s="40" t="inlineStr">
        <is>
          <t>인수 후</t>
        </is>
      </c>
      <c r="D1313" s="40" t="inlineStr">
        <is>
          <t>2021-12-31</t>
        </is>
      </c>
      <c r="E1313" s="41" t="inlineStr">
        <is>
          <t>실적</t>
        </is>
      </c>
      <c r="F1313" s="41" t="inlineStr">
        <is>
          <t>영화사 집 공정위 연1회공시(2022-05-30): 대표자 이유진, 설립일 2005.12.16, 계열편입일 2022.01.01, 종업원 7명. FY2021 개별 매출 14,101백만원, 영업이익 -666백만원, 당기순이익 350백만원.</t>
        </is>
      </c>
      <c r="G1313" s="41" t="inlineStr">
        <is>
          <t>DART 기타공시</t>
        </is>
      </c>
      <c r="H1313" s="40" t="inlineStr">
        <is>
          <t>2022-05-30</t>
        </is>
      </c>
      <c r="I1313" s="40" t="inlineStr">
        <is>
          <t>20220530000216</t>
        </is>
      </c>
      <c r="J1313" s="43" t="inlineStr">
        <is>
          <t>https://dart.fss.or.kr/dsaf001/main.do?rcpNo=20220530000216</t>
        </is>
      </c>
      <c r="K1313" s="41" t="inlineStr">
        <is>
          <t>target_rev_post,target_op_post,post_events_summary,pre_incorp_chk</t>
        </is>
      </c>
    </row>
    <row r="1314" ht="45" customHeight="1">
      <c r="A1314" s="40" t="inlineStr">
        <is>
          <t>K041</t>
        </is>
      </c>
      <c r="B1314" s="41" t="inlineStr">
        <is>
          <t>Zip Cinema Co., Ltd.</t>
        </is>
      </c>
      <c r="C1314" s="40" t="inlineStr">
        <is>
          <t>인수 후</t>
        </is>
      </c>
      <c r="D1314" s="40" t="inlineStr">
        <is>
          <t>2022-12-31</t>
        </is>
      </c>
      <c r="E1314" s="41" t="inlineStr">
        <is>
          <t>실적</t>
        </is>
      </c>
      <c r="F1314" s="41" t="inlineStr">
        <is>
          <t>영화사 집 공정위 연1회공시 정정본(2023-05-30): FY2022 매출 5,185백만원, 영업이익 -169백만원, 당기순이익 -422백만원; 자산 8,802백만원·자본 7,376백만원.</t>
        </is>
      </c>
      <c r="G1314" s="41" t="inlineStr">
        <is>
          <t>DART 기타공시</t>
        </is>
      </c>
      <c r="H1314" s="40" t="inlineStr">
        <is>
          <t>2023-05-30</t>
        </is>
      </c>
      <c r="I1314" s="40" t="inlineStr">
        <is>
          <t>20230530000224</t>
        </is>
      </c>
      <c r="J1314" s="43" t="inlineStr">
        <is>
          <t>https://dart.fss.or.kr/dsaf001/main.do?rcpNo=20230530000224</t>
        </is>
      </c>
      <c r="K1314" s="41" t="inlineStr">
        <is>
          <t>target_rev_post,target_op_post</t>
        </is>
      </c>
    </row>
    <row r="1315" ht="45" customHeight="1">
      <c r="A1315" s="40" t="inlineStr">
        <is>
          <t>K041</t>
        </is>
      </c>
      <c r="B1315" s="41" t="inlineStr">
        <is>
          <t>Zip Cinema Co., Ltd.</t>
        </is>
      </c>
      <c r="C1315" s="40" t="inlineStr">
        <is>
          <t>인수 후</t>
        </is>
      </c>
      <c r="D1315" s="40" t="inlineStr">
        <is>
          <t>2023-12-31</t>
        </is>
      </c>
      <c r="E1315" s="41" t="inlineStr">
        <is>
          <t>실적</t>
        </is>
      </c>
      <c r="F1315" s="41" t="inlineStr">
        <is>
          <t>영화사 집 공정위 연1회공시(2024-05-30): 대표자 이유진, 종업원 23명. FY2023 매출 1,716백만원, 영업이익 -598백만원, 당기순이익 -559백만원.</t>
        </is>
      </c>
      <c r="G1315" s="41" t="inlineStr">
        <is>
          <t>DART 기타공시</t>
        </is>
      </c>
      <c r="H1315" s="40" t="inlineStr">
        <is>
          <t>2024-05-30</t>
        </is>
      </c>
      <c r="I1315" s="40" t="inlineStr">
        <is>
          <t>20240530000265</t>
        </is>
      </c>
      <c r="J1315" s="43" t="inlineStr">
        <is>
          <t>https://dart.fss.or.kr/dsaf001/main.do?rcpNo=20240530000265</t>
        </is>
      </c>
      <c r="K1315" s="41" t="inlineStr">
        <is>
          <t>target_rev_post,target_op_post,post_events_summary</t>
        </is>
      </c>
    </row>
    <row r="1316" ht="45" customHeight="1">
      <c r="A1316" s="40" t="inlineStr">
        <is>
          <t>K041</t>
        </is>
      </c>
      <c r="B1316" s="41" t="inlineStr">
        <is>
          <t>Zip Cinema Co., Ltd.</t>
        </is>
      </c>
      <c r="C1316" s="40" t="inlineStr">
        <is>
          <t>인수 후</t>
        </is>
      </c>
      <c r="D1316" s="40" t="inlineStr">
        <is>
          <t>2024-12-31</t>
        </is>
      </c>
      <c r="E1316" s="41" t="inlineStr">
        <is>
          <t>실적</t>
        </is>
      </c>
      <c r="F1316" s="41" t="inlineStr">
        <is>
          <t>영화사 집 공정위 연1회공시(2025-05-29): 대표자 이유진, 종업원 10명. FY2024 매출 10,432백만원, 영업이익 -97백만원, 당기순이익 -99백만원.</t>
        </is>
      </c>
      <c r="G1316" s="41" t="inlineStr">
        <is>
          <t>DART 기타공시</t>
        </is>
      </c>
      <c r="H1316" s="40" t="inlineStr">
        <is>
          <t>2025-05-29</t>
        </is>
      </c>
      <c r="I1316" s="40" t="inlineStr">
        <is>
          <t>20250529000418</t>
        </is>
      </c>
      <c r="J1316" s="43" t="inlineStr">
        <is>
          <t>https://dart.fss.or.kr/dsaf001/main.do?rcpNo=20250529000418</t>
        </is>
      </c>
      <c r="K1316" s="41" t="inlineStr">
        <is>
          <t>target_rev_post,target_op_post</t>
        </is>
      </c>
    </row>
    <row r="1317" ht="45" customHeight="1">
      <c r="A1317" s="40" t="inlineStr">
        <is>
          <t>K041</t>
        </is>
      </c>
      <c r="B1317" s="41" t="inlineStr">
        <is>
          <t>Zip Cinema Co., Ltd.</t>
        </is>
      </c>
      <c r="C1317" s="40" t="inlineStr">
        <is>
          <t>인수 후</t>
        </is>
      </c>
      <c r="D1317" s="40" t="inlineStr">
        <is>
          <t>2025-12-31</t>
        </is>
      </c>
      <c r="E1317" s="41" t="inlineStr">
        <is>
          <t>실적</t>
        </is>
      </c>
      <c r="F1317" s="41" t="inlineStr">
        <is>
          <t>영화사 집 공정위 연1회공시(2026-05-29): 대표자 이유진, 종업원 7명. FY2025 매출 1,053백만원, 영업이익 -705백만원, 당기순이익 -713백만원.</t>
        </is>
      </c>
      <c r="G1317" s="41" t="inlineStr">
        <is>
          <t>DART 기타공시</t>
        </is>
      </c>
      <c r="H1317" s="40" t="inlineStr">
        <is>
          <t>2026-05-29</t>
        </is>
      </c>
      <c r="I1317" s="40" t="inlineStr">
        <is>
          <t>20260529000298</t>
        </is>
      </c>
      <c r="J1317" s="43" t="inlineStr">
        <is>
          <t>https://dart.fss.or.kr/dsaf001/main.do?rcpNo=20260529000298</t>
        </is>
      </c>
      <c r="K1317" s="41" t="inlineStr">
        <is>
          <t>target_rev_post,target_op_post,post_events_summary</t>
        </is>
      </c>
    </row>
    <row r="1318" ht="45" customHeight="1">
      <c r="A1318" s="40" t="inlineStr">
        <is>
          <t>K041</t>
        </is>
      </c>
      <c r="B1318" s="41" t="inlineStr">
        <is>
          <t>Zip Cinema Co., Ltd.</t>
        </is>
      </c>
      <c r="C1318" s="40" t="inlineStr">
        <is>
          <t>인수 후</t>
        </is>
      </c>
      <c r="D1318" s="40" t="inlineStr">
        <is>
          <t>2022-12-31</t>
        </is>
      </c>
      <c r="E1318" s="41" t="inlineStr">
        <is>
          <t>손상차손</t>
        </is>
      </c>
      <c r="F1318" s="41" t="inlineStr">
        <is>
          <t>카카오엔터 2022 연결감사보고서 영업권 변동표(천원): ㈜영화사집 당기초 9,423,996, 손상 (343,185), 당기말 9,080,811. 종속기업 요약: 자산 8,801,674, 매출 5,185,083, 순손실 (422,139).</t>
        </is>
      </c>
      <c r="G1318" s="41" t="inlineStr">
        <is>
          <t>DART 감사보고서</t>
        </is>
      </c>
      <c r="H1318" s="40" t="inlineStr">
        <is>
          <t>2023-03-31</t>
        </is>
      </c>
      <c r="I1318" s="40" t="inlineStr">
        <is>
          <t>20230331004024</t>
        </is>
      </c>
      <c r="J1318" s="43" t="inlineStr">
        <is>
          <t>https://dart.fss.or.kr/dsaf001/main.do?rcpNo=20230331004024</t>
        </is>
      </c>
      <c r="K1318" s="41" t="inlineStr">
        <is>
          <t>impairment,post_events_summary</t>
        </is>
      </c>
    </row>
    <row r="1319" ht="45" customHeight="1">
      <c r="A1319" s="40" t="inlineStr">
        <is>
          <t>K041</t>
        </is>
      </c>
      <c r="B1319" s="41" t="inlineStr">
        <is>
          <t>Zip Cinema Co., Ltd.</t>
        </is>
      </c>
      <c r="C1319" s="40" t="inlineStr">
        <is>
          <t>인수 후</t>
        </is>
      </c>
      <c r="D1319" s="40" t="inlineStr">
        <is>
          <t>2023-12-31</t>
        </is>
      </c>
      <c r="E1319" s="41" t="inlineStr">
        <is>
          <t>손상차손</t>
        </is>
      </c>
      <c r="F1319" s="41" t="inlineStr">
        <is>
          <t>카카오엔터 2023 연결감사보고서 영업권 변동표(천원): ㈜영화사집 당기초 9,080,811, 손상 (6,360,377), 당기말 2,720,434. 손상검사 장부가액 11,572백만원 vs 회수가능액 5,211백만원.</t>
        </is>
      </c>
      <c r="G1319" s="41" t="inlineStr">
        <is>
          <t>DART 감사보고서</t>
        </is>
      </c>
      <c r="H1319" s="40" t="inlineStr">
        <is>
          <t>2024-03-29</t>
        </is>
      </c>
      <c r="I1319" s="40" t="inlineStr">
        <is>
          <t>20240329003124</t>
        </is>
      </c>
      <c r="J1319" s="43" t="inlineStr">
        <is>
          <t>https://dart.fss.or.kr/dsaf001/main.do?rcpNo=20240329003124</t>
        </is>
      </c>
      <c r="K1319" s="41" t="inlineStr">
        <is>
          <t>impairment,post_events_summary</t>
        </is>
      </c>
    </row>
    <row r="1320" ht="45" customHeight="1">
      <c r="A1320" s="40" t="inlineStr">
        <is>
          <t>K041</t>
        </is>
      </c>
      <c r="B1320" s="41" t="inlineStr">
        <is>
          <t>Zip Cinema Co., Ltd.</t>
        </is>
      </c>
      <c r="C1320" s="40" t="inlineStr">
        <is>
          <t>인수 후</t>
        </is>
      </c>
      <c r="D1320" s="40" t="inlineStr">
        <is>
          <t>2024-12-31</t>
        </is>
      </c>
      <c r="E1320" s="41" t="inlineStr">
        <is>
          <t>손상차손</t>
        </is>
      </c>
      <c r="F1320" s="41" t="inlineStr">
        <is>
          <t>카카오엔터 2024 연결감사보고서 영업권 변동표(천원): ㈜영화사집 당기초 2,720,434, 손상 (573,972), 당기말 2,146,462. 종속기업 요약 매출 10,431,867, 순손실 (99,132).</t>
        </is>
      </c>
      <c r="G1320" s="41" t="inlineStr">
        <is>
          <t>DART 감사보고서</t>
        </is>
      </c>
      <c r="H1320" s="40" t="inlineStr">
        <is>
          <t>2025-03-28</t>
        </is>
      </c>
      <c r="I1320" s="40" t="inlineStr">
        <is>
          <t>20250328002113</t>
        </is>
      </c>
      <c r="J1320" s="43" t="inlineStr">
        <is>
          <t>https://dart.fss.or.kr/dsaf001/main.do?rcpNo=20250328002113</t>
        </is>
      </c>
      <c r="K1320" s="41" t="inlineStr">
        <is>
          <t>impairment</t>
        </is>
      </c>
    </row>
    <row r="1321" ht="45" customHeight="1">
      <c r="A1321" s="40" t="inlineStr">
        <is>
          <t>K041</t>
        </is>
      </c>
      <c r="B1321" s="41" t="inlineStr">
        <is>
          <t>Zip Cinema Co., Ltd.</t>
        </is>
      </c>
      <c r="C1321" s="40" t="inlineStr">
        <is>
          <t>인수 후</t>
        </is>
      </c>
      <c r="D1321" s="40" t="inlineStr">
        <is>
          <t>2025-12-31</t>
        </is>
      </c>
      <c r="E1321" s="41" t="inlineStr">
        <is>
          <t>손상차손</t>
        </is>
      </c>
      <c r="F1321" s="41" t="inlineStr">
        <is>
          <t>카카오엔터 2025 연결감사보고서 영업권 변동표(천원): ㈜영화사집 당기초 2,146,462, 손상 (2,146,462), 당기말 0 — 인수 영업권 전액 손상 완료. 종속기업 요약 매출 1,053,278, 순손실 (712,940).</t>
        </is>
      </c>
      <c r="G1321" s="41" t="inlineStr">
        <is>
          <t>DART 감사보고서</t>
        </is>
      </c>
      <c r="H1321" s="40" t="inlineStr">
        <is>
          <t>2026-03-27</t>
        </is>
      </c>
      <c r="I1321" s="40" t="inlineStr">
        <is>
          <t>20260327001465</t>
        </is>
      </c>
      <c r="J1321" s="43" t="inlineStr">
        <is>
          <t>https://dart.fss.or.kr/dsaf001/main.do?rcpNo=20260327001465</t>
        </is>
      </c>
      <c r="K1321" s="41" t="inlineStr">
        <is>
          <t>impairment,post_events_summary</t>
        </is>
      </c>
    </row>
    <row r="1322" ht="45" customHeight="1">
      <c r="A1322" s="40" t="inlineStr">
        <is>
          <t>K041</t>
        </is>
      </c>
      <c r="B1322" s="41" t="inlineStr">
        <is>
          <t>Zip Cinema Co., Ltd.</t>
        </is>
      </c>
      <c r="C1322" s="40" t="inlineStr">
        <is>
          <t>인수 후</t>
        </is>
      </c>
      <c r="D1322" s="40" t="inlineStr">
        <is>
          <t>2022-12-15</t>
        </is>
      </c>
      <c r="E1322" s="41" t="inlineStr">
        <is>
          <t>기타</t>
        </is>
      </c>
      <c r="F1322" s="41" t="inlineStr">
        <is>
          <t>카카오 보도자료: "올 상반기 카카오엔터 자회사인 영화사집의 ‘브로커’, 사나이픽처스의 ‘헌트’가 칸 국제영화제에 초청을 받으며 전세계의 호평을 받은 것".</t>
        </is>
      </c>
      <c r="G1322" s="41" t="inlineStr">
        <is>
          <t>회사 보도자료</t>
        </is>
      </c>
      <c r="H1322" s="40" t="inlineStr">
        <is>
          <t>2022-12-15</t>
        </is>
      </c>
      <c r="I1322" s="40" t="n"/>
      <c r="J1322" s="43" t="inlineStr">
        <is>
          <t>https://www.kakaocorp.com/page/detail/9857</t>
        </is>
      </c>
      <c r="K1322" s="41" t="inlineStr">
        <is>
          <t>earnings_call_note,post_events_summary</t>
        </is>
      </c>
    </row>
    <row r="1323" ht="45" customHeight="1">
      <c r="A1323" s="40" t="inlineStr">
        <is>
          <t>K042</t>
        </is>
      </c>
      <c r="B1323" s="41" t="inlineStr">
        <is>
          <t>Kross Pictures, Inc.</t>
        </is>
      </c>
      <c r="C1323" s="40" t="inlineStr">
        <is>
          <t>발표</t>
        </is>
      </c>
      <c r="D1323" s="40" t="inlineStr">
        <is>
          <t>2020-08-14</t>
        </is>
      </c>
      <c r="E1323" s="41" t="inlineStr">
        <is>
          <t>발표</t>
        </is>
      </c>
      <c r="F1323" s="41" t="inlineStr">
        <is>
          <t>카카오페이지가 58억8천만원 규모로 크로스픽쳐스 지분 49% 인수 발표. 2003년 미국 법인으로 출범, 대표 김현우. 이진수 대표 "크로스픽쳐스와 함께 글로벌을 사로잡을 슈퍼IP를 만들어 나가겠다"</t>
        </is>
      </c>
      <c r="G1323" s="41" t="inlineStr">
        <is>
          <t>언론 보도</t>
        </is>
      </c>
      <c r="H1323" s="40" t="inlineStr">
        <is>
          <t>2020-08-14</t>
        </is>
      </c>
      <c r="I1323" s="40" t="n"/>
      <c r="J1323" s="43" t="inlineStr">
        <is>
          <t>https://www.inews24.com/view/1290766</t>
        </is>
      </c>
      <c r="K1323" s="41" t="inlineStr">
        <is>
          <t>announce_date_chk,purpose_quote,value_chk_local,pre_events_summary,first_filing_date</t>
        </is>
      </c>
    </row>
    <row r="1324" ht="45" customHeight="1">
      <c r="A1324" s="40" t="inlineStr">
        <is>
          <t>K042</t>
        </is>
      </c>
      <c r="B1324" s="41" t="inlineStr">
        <is>
          <t>Kross Pictures, Inc.</t>
        </is>
      </c>
      <c r="C1324" s="40" t="inlineStr">
        <is>
          <t>인수 후</t>
        </is>
      </c>
      <c r="D1324" s="40" t="inlineStr">
        <is>
          <t>2020-12-31</t>
        </is>
      </c>
      <c r="E1324" s="41" t="inlineStr">
        <is>
          <t>완료</t>
        </is>
      </c>
      <c r="F1324" s="41" t="inlineStr">
        <is>
          <t>관계기업 크로스픽쳐스(주) 지분율 49.00%, 취득원가 5,880,000천원, 장부금액 6,779,325천원; FVPL 금융자산 크로스픽쳐스(주) 취득원가 4,000,000천원; 2022년 5,500주 콜옵션 약정</t>
        </is>
      </c>
      <c r="G1324" s="41" t="inlineStr">
        <is>
          <t>DART 감사보고서</t>
        </is>
      </c>
      <c r="H1324" s="40" t="inlineStr">
        <is>
          <t>2021-04-01</t>
        </is>
      </c>
      <c r="I1324" s="40" t="inlineStr">
        <is>
          <t>20210401000639</t>
        </is>
      </c>
      <c r="J1324" s="43" t="inlineStr">
        <is>
          <t>https://dart.fss.or.kr/dsaf001/main.do?rcpNo=20210401000639</t>
        </is>
      </c>
      <c r="K1324" s="41" t="inlineStr">
        <is>
          <t>status_chk,value_chk_local,subtype_chk,notes,post_events_summary</t>
        </is>
      </c>
    </row>
    <row r="1325" ht="45" customHeight="1">
      <c r="A1325" s="40" t="inlineStr">
        <is>
          <t>K042</t>
        </is>
      </c>
      <c r="B1325" s="41" t="inlineStr">
        <is>
          <t>Kross Pictures, Inc.</t>
        </is>
      </c>
      <c r="C1325" s="40" t="inlineStr">
        <is>
          <t>인수 전</t>
        </is>
      </c>
      <c r="D1325" s="40" t="inlineStr">
        <is>
          <t>2019-12-31</t>
        </is>
      </c>
      <c r="E1325" s="41" t="inlineStr">
        <is>
          <t>실적</t>
        </is>
      </c>
      <c r="F1325" s="41" t="inlineStr">
        <is>
          <t>카카오페이지 별도 자산총계 381,300,315,659원, 자본총계 337,646,281,968원</t>
        </is>
      </c>
      <c r="G1325" s="41" t="inlineStr">
        <is>
          <t>DART 감사보고서</t>
        </is>
      </c>
      <c r="H1325" s="40" t="inlineStr">
        <is>
          <t>2020-03-31</t>
        </is>
      </c>
      <c r="I1325" s="40" t="inlineStr">
        <is>
          <t>20200331000573</t>
        </is>
      </c>
      <c r="J1325" s="43" t="inlineStr">
        <is>
          <t>https://dart.fss.or.kr/dsaf001/main.do?rcpNo=20200331000573</t>
        </is>
      </c>
      <c r="K1325" s="41" t="inlineStr">
        <is>
          <t>acq_total_assets,deal_to_assets_pct,deal_to_equity_pct</t>
        </is>
      </c>
    </row>
    <row r="1326" ht="45" customHeight="1">
      <c r="A1326" s="40" t="inlineStr">
        <is>
          <t>K042</t>
        </is>
      </c>
      <c r="B1326" s="41" t="inlineStr">
        <is>
          <t>Kross Pictures, Inc.</t>
        </is>
      </c>
      <c r="C1326" s="40" t="inlineStr">
        <is>
          <t>인수 전</t>
        </is>
      </c>
      <c r="D1326" s="40" t="inlineStr">
        <is>
          <t>2019-12-31</t>
        </is>
      </c>
      <c r="E1326" s="41" t="inlineStr">
        <is>
          <t>실적</t>
        </is>
      </c>
      <c r="F1326" s="41" t="inlineStr">
        <is>
          <t>㈜카카오 연결 자산총계 8,737,255,755,774원</t>
        </is>
      </c>
      <c r="G1326" s="41" t="inlineStr">
        <is>
          <t>DART 사업보고서</t>
        </is>
      </c>
      <c r="H1326" s="40" t="inlineStr">
        <is>
          <t>2020-03-30</t>
        </is>
      </c>
      <c r="I1326" s="40" t="inlineStr">
        <is>
          <t>20200330004659</t>
        </is>
      </c>
      <c r="J1326" s="43" t="inlineStr">
        <is>
          <t>https://dart.fss.or.kr/dsaf001/main.do?rcpNo=20200330004659</t>
        </is>
      </c>
      <c r="K1326" s="41" t="inlineStr">
        <is>
          <t>apex_total_assets</t>
        </is>
      </c>
    </row>
    <row r="1327" ht="45" customHeight="1">
      <c r="A1327" s="40" t="inlineStr">
        <is>
          <t>K042</t>
        </is>
      </c>
      <c r="B1327" s="41" t="inlineStr">
        <is>
          <t>Kross Pictures, Inc.</t>
        </is>
      </c>
      <c r="C1327" s="40" t="inlineStr">
        <is>
          <t>발표</t>
        </is>
      </c>
      <c r="D1327" s="40" t="inlineStr">
        <is>
          <t>2020-06-30</t>
        </is>
      </c>
      <c r="E1327" s="41" t="inlineStr">
        <is>
          <t>기타</t>
        </is>
      </c>
      <c r="F1327" s="41" t="inlineStr">
        <is>
          <t>발행주식의 총수 보통주 87,846,158주</t>
        </is>
      </c>
      <c r="G1327" s="41" t="inlineStr">
        <is>
          <t>DART 사업보고서</t>
        </is>
      </c>
      <c r="H1327" s="40" t="inlineStr">
        <is>
          <t>2020-08-14</t>
        </is>
      </c>
      <c r="I1327" s="40" t="inlineStr">
        <is>
          <t>20200814002188</t>
        </is>
      </c>
      <c r="J1327" s="43" t="inlineStr">
        <is>
          <t>https://dart.fss.or.kr/dsaf001/main.do?rcpNo=20200814002188</t>
        </is>
      </c>
      <c r="K1327" s="41" t="inlineStr">
        <is>
          <t>acq_mktcap</t>
        </is>
      </c>
    </row>
    <row r="1328" ht="45" customHeight="1">
      <c r="A1328" s="40" t="inlineStr">
        <is>
          <t>K042</t>
        </is>
      </c>
      <c r="B1328" s="41" t="inlineStr">
        <is>
          <t>Kross Pictures, Inc.</t>
        </is>
      </c>
      <c r="C1328" s="40" t="inlineStr">
        <is>
          <t>발표</t>
        </is>
      </c>
      <c r="D1328" s="40" t="inlineStr">
        <is>
          <t>2020-08-13</t>
        </is>
      </c>
      <c r="E1328" s="41" t="inlineStr">
        <is>
          <t>기타</t>
        </is>
      </c>
      <c r="F1328" s="41" t="inlineStr">
        <is>
          <t>035720.KS 조정종가 72,100원(2021 5:1 분할 소급 반영), 실제 종가 360,500원으로 환산</t>
        </is>
      </c>
      <c r="G1328" s="41" t="inlineStr">
        <is>
          <t>기타</t>
        </is>
      </c>
      <c r="H1328" s="40" t="inlineStr">
        <is>
          <t>2020-08-13</t>
        </is>
      </c>
      <c r="I1328" s="40" t="n"/>
      <c r="J1328" s="43" t="inlineStr">
        <is>
          <t>https://query1.finance.yahoo.com/v8/finance/chart/035720.KS?period1=1597190400&amp;period2=1597449600&amp;interval=1d</t>
        </is>
      </c>
      <c r="K1328" s="41" t="inlineStr">
        <is>
          <t>acq_mktcap</t>
        </is>
      </c>
    </row>
    <row r="1329" ht="45" customHeight="1">
      <c r="A1329" s="40" t="inlineStr">
        <is>
          <t>K042</t>
        </is>
      </c>
      <c r="B1329" s="41" t="inlineStr">
        <is>
          <t>Kross Pictures, Inc.</t>
        </is>
      </c>
      <c r="C1329" s="40" t="inlineStr">
        <is>
          <t>인수 후</t>
        </is>
      </c>
      <c r="D1329" s="40" t="inlineStr">
        <is>
          <t>2021-09-30</t>
        </is>
      </c>
      <c r="E1329" s="41" t="inlineStr">
        <is>
          <t>기타</t>
        </is>
      </c>
      <c r="F1329" s="41" t="inlineStr">
        <is>
          <t>㈜카카오 3분기보고서 관계기업 표에 크로스픽쳐스㈜ 한국 49.0%, 취득원가 5,880,000천원</t>
        </is>
      </c>
      <c r="G1329" s="41" t="inlineStr">
        <is>
          <t>DART 사업보고서</t>
        </is>
      </c>
      <c r="H1329" s="40" t="inlineStr">
        <is>
          <t>2021-11-15</t>
        </is>
      </c>
      <c r="I1329" s="40" t="inlineStr">
        <is>
          <t>20211115002331</t>
        </is>
      </c>
      <c r="J1329" s="43" t="inlineStr">
        <is>
          <t>https://dart.fss.or.kr/dsaf001/main.do?rcpNo=20211115002331</t>
        </is>
      </c>
      <c r="K1329" s="41" t="inlineStr">
        <is>
          <t>post_events_summary,notes</t>
        </is>
      </c>
    </row>
    <row r="1330" ht="45" customHeight="1">
      <c r="A1330" s="40" t="inlineStr">
        <is>
          <t>K042</t>
        </is>
      </c>
      <c r="B1330" s="41" t="inlineStr">
        <is>
          <t>Kross Pictures, Inc.</t>
        </is>
      </c>
      <c r="C1330" s="40" t="inlineStr">
        <is>
          <t>인수 후</t>
        </is>
      </c>
      <c r="D1330" s="40" t="inlineStr">
        <is>
          <t>2021</t>
        </is>
      </c>
      <c r="E1330" s="41" t="inlineStr">
        <is>
          <t>추가취득</t>
        </is>
      </c>
      <c r="F1330" s="41" t="inlineStr">
        <is>
          <t>크로스픽쳐스(주) '당기 중 지배력 획득을 통한 종속기업으로 편입', 지분 100%; 이전대가 현금 17,940,046천원+지분상품 7,148,243천원=25,088,289천원, 영업권 28,352,137천원; 편입 이후 매출 2,329,031천원, 순손실 1,165,890천원</t>
        </is>
      </c>
      <c r="G1330" s="41" t="inlineStr">
        <is>
          <t>DART 감사보고서</t>
        </is>
      </c>
      <c r="H1330" s="40" t="inlineStr">
        <is>
          <t>2022-03-31</t>
        </is>
      </c>
      <c r="I1330" s="40" t="inlineStr">
        <is>
          <t>20220331003217</t>
        </is>
      </c>
      <c r="J1330" s="43" t="inlineStr">
        <is>
          <t>https://dart.fss.or.kr/dsaf001/main.do?rcpNo=20220331003217</t>
        </is>
      </c>
      <c r="K1330" s="41" t="inlineStr">
        <is>
          <t>post_events_summary,notes,impairment,target_rev_post,target_op_post</t>
        </is>
      </c>
    </row>
    <row r="1331" ht="45" customHeight="1">
      <c r="A1331" s="40" t="inlineStr">
        <is>
          <t>K042</t>
        </is>
      </c>
      <c r="B1331" s="41" t="inlineStr">
        <is>
          <t>Kross Pictures, Inc.</t>
        </is>
      </c>
      <c r="C1331" s="40" t="inlineStr">
        <is>
          <t>인수 후</t>
        </is>
      </c>
      <c r="D1331" s="40" t="inlineStr">
        <is>
          <t>2022</t>
        </is>
      </c>
      <c r="E1331" s="41" t="inlineStr">
        <is>
          <t>손상차손</t>
        </is>
      </c>
      <c r="F1331" s="41" t="inlineStr">
        <is>
          <t>크로스픽쳐스 영업권 28,352,137천원 중 13,686,295천원 손상, 기말 14,665,842천원; 2022 매출 13,102,218천원, 순손실 3,295,202천원</t>
        </is>
      </c>
      <c r="G1331" s="41" t="inlineStr">
        <is>
          <t>DART 감사보고서</t>
        </is>
      </c>
      <c r="H1331" s="40" t="inlineStr">
        <is>
          <t>2023-03-31</t>
        </is>
      </c>
      <c r="I1331" s="40" t="inlineStr">
        <is>
          <t>20230331004024</t>
        </is>
      </c>
      <c r="J1331" s="43" t="inlineStr">
        <is>
          <t>https://dart.fss.or.kr/dsaf001/main.do?rcpNo=20230331004024</t>
        </is>
      </c>
      <c r="K1331" s="41" t="inlineStr">
        <is>
          <t>impairment,target_rev_post,target_op_post</t>
        </is>
      </c>
    </row>
    <row r="1332" ht="45" customHeight="1">
      <c r="A1332" s="40" t="inlineStr">
        <is>
          <t>K042</t>
        </is>
      </c>
      <c r="B1332" s="41" t="inlineStr">
        <is>
          <t>Kross Pictures, Inc.</t>
        </is>
      </c>
      <c r="C1332" s="40" t="inlineStr">
        <is>
          <t>인수 후</t>
        </is>
      </c>
      <c r="D1332" s="40" t="inlineStr">
        <is>
          <t>2023</t>
        </is>
      </c>
      <c r="E1332" s="41" t="inlineStr">
        <is>
          <t>손상차손</t>
        </is>
      </c>
      <c r="F1332" s="41" t="inlineStr">
        <is>
          <t>크로스픽쳐스 영업권 14,665,842천원 전액 손상; 2023 매출 4,724,690천원, 순손실 1,092,106천원</t>
        </is>
      </c>
      <c r="G1332" s="41" t="inlineStr">
        <is>
          <t>DART 감사보고서</t>
        </is>
      </c>
      <c r="H1332" s="40" t="inlineStr">
        <is>
          <t>2024-03-29</t>
        </is>
      </c>
      <c r="I1332" s="40" t="inlineStr">
        <is>
          <t>20240329003124</t>
        </is>
      </c>
      <c r="J1332" s="43" t="inlineStr">
        <is>
          <t>https://dart.fss.or.kr/dsaf001/main.do?rcpNo=20240329003124</t>
        </is>
      </c>
      <c r="K1332" s="41" t="inlineStr">
        <is>
          <t>impairment,target_rev_post,target_op_post</t>
        </is>
      </c>
    </row>
    <row r="1333" ht="45" customHeight="1">
      <c r="A1333" s="40" t="inlineStr">
        <is>
          <t>K042</t>
        </is>
      </c>
      <c r="B1333" s="41" t="inlineStr">
        <is>
          <t>Kross Pictures, Inc.</t>
        </is>
      </c>
      <c r="C1333" s="40" t="inlineStr">
        <is>
          <t>인수 후</t>
        </is>
      </c>
      <c r="D1333" s="40" t="inlineStr">
        <is>
          <t>2024</t>
        </is>
      </c>
      <c r="E1333" s="41" t="inlineStr">
        <is>
          <t>청산</t>
        </is>
      </c>
      <c r="F1333" s="41" t="inlineStr">
        <is>
          <t>크로스픽쳐스(주) '당기 중 청산으로 인한 연결제외', KROSS Television India·KROSS Pictures India '당기 중 처분으로 인한 연결제외'; 청산 시점까지 매출 352,177천원, 순이익 5,491,336천원</t>
        </is>
      </c>
      <c r="G1333" s="41" t="inlineStr">
        <is>
          <t>DART 감사보고서</t>
        </is>
      </c>
      <c r="H1333" s="40" t="inlineStr">
        <is>
          <t>2025-03-28</t>
        </is>
      </c>
      <c r="I1333" s="40" t="inlineStr">
        <is>
          <t>20250328002113</t>
        </is>
      </c>
      <c r="J1333" s="43" t="inlineStr">
        <is>
          <t>https://dart.fss.or.kr/dsaf001/main.do?rcpNo=20250328002113</t>
        </is>
      </c>
      <c r="K1333" s="41" t="inlineStr">
        <is>
          <t>post_events_summary,target_rev_post,target_op_post</t>
        </is>
      </c>
    </row>
    <row r="1334" ht="45" customHeight="1">
      <c r="A1334" s="40" t="inlineStr">
        <is>
          <t>K042</t>
        </is>
      </c>
      <c r="B1334" s="41" t="inlineStr">
        <is>
          <t>Kross Pictures, Inc.</t>
        </is>
      </c>
      <c r="C1334" s="40" t="inlineStr">
        <is>
          <t>인수 후</t>
        </is>
      </c>
      <c r="D1334" s="40" t="inlineStr">
        <is>
          <t>2025-04-10</t>
        </is>
      </c>
      <c r="E1334" s="41" t="inlineStr">
        <is>
          <t>청산</t>
        </is>
      </c>
      <c r="F1334" s="41" t="inlineStr">
        <is>
          <t>비즈워치: "지난해에도 드라마 제작사 크래들스튜디오, 크로스픽쳐스와 그 해외법인 ... 등을 처분한 바 있다"</t>
        </is>
      </c>
      <c r="G1334" s="41" t="inlineStr">
        <is>
          <t>언론 보도</t>
        </is>
      </c>
      <c r="H1334" s="40" t="inlineStr">
        <is>
          <t>2025-04-10</t>
        </is>
      </c>
      <c r="I1334" s="40" t="n"/>
      <c r="J1334" s="43" t="inlineStr">
        <is>
          <t>https://news.bizwatch.co.kr/article/mobile/2025/04/10/0032</t>
        </is>
      </c>
      <c r="K1334" s="41" t="inlineStr">
        <is>
          <t>post_events_summary</t>
        </is>
      </c>
    </row>
    <row r="1335" ht="45" customHeight="1">
      <c r="A1335" s="40" t="inlineStr">
        <is>
          <t>K043</t>
        </is>
      </c>
      <c r="B1335" s="41" t="inlineStr">
        <is>
          <t>Gaseung Development Co., Ltd.</t>
        </is>
      </c>
      <c r="C1335" s="40" t="inlineStr">
        <is>
          <t>발표</t>
        </is>
      </c>
      <c r="D1335" s="40" t="inlineStr">
        <is>
          <t>2020-11-16</t>
        </is>
      </c>
      <c r="E1335" s="41" t="inlineStr">
        <is>
          <t>발표</t>
        </is>
      </c>
      <c r="F1335" s="41" t="inlineStr">
        <is>
          <t>카카오VX, (유)가승개발 110,000좌(55%)를 7,800,000,000원에 현금 취득 결정. 자기자본대비 61.98%, 취득목적 '사업 확장', 이사회 2020-11-09. 1차 100,000좌 2020-11-20, 2차 10,000좌 2021-02-15 예정. 요약재무 2019 자산 15,208·매출 0·순이익 -465(백만원)</t>
        </is>
      </c>
      <c r="G1335" s="41" t="inlineStr">
        <is>
          <t>DART 기타공시</t>
        </is>
      </c>
      <c r="H1335" s="40" t="inlineStr">
        <is>
          <t>2020-11-16</t>
        </is>
      </c>
      <c r="I1335" s="40" t="inlineStr">
        <is>
          <t>20201116001233</t>
        </is>
      </c>
      <c r="J1335" s="43" t="inlineStr">
        <is>
          <t>https://dart.fss.or.kr/dsaf001/main.do?rcpNo=20201116001233</t>
        </is>
      </c>
      <c r="K1335" s="41" t="inlineStr">
        <is>
          <t>value_chk_local,deal_to_equity_pct,purpose_quote,announce_date_chk,status_chk,target_rev_pre,target_op_pre</t>
        </is>
      </c>
    </row>
    <row r="1336" ht="45" customHeight="1">
      <c r="A1336" s="40" t="inlineStr">
        <is>
          <t>K043</t>
        </is>
      </c>
      <c r="B1336" s="41" t="inlineStr">
        <is>
          <t>Gaseung Development Co., Ltd.</t>
        </is>
      </c>
      <c r="C1336" s="40" t="inlineStr">
        <is>
          <t>발표</t>
        </is>
      </c>
      <c r="D1336" s="40" t="inlineStr">
        <is>
          <t>2020-11-16</t>
        </is>
      </c>
      <c r="E1336" s="41" t="inlineStr">
        <is>
          <t>발표</t>
        </is>
      </c>
      <c r="F1336" s="41" t="inlineStr">
        <is>
          <t>카카오VX, 가승개발 대여금 10,000,000,000원 취득 결정(10년 만기, 5%, 지급일 2020-11-12). 최근 사업연도말 자산총액 53,372,478,956원, 자산총액 대비 18.74%, 취득목적 '사업 확장'</t>
        </is>
      </c>
      <c r="G1336" s="41" t="inlineStr">
        <is>
          <t>DART 기타공시</t>
        </is>
      </c>
      <c r="H1336" s="40" t="inlineStr">
        <is>
          <t>2020-11-16</t>
        </is>
      </c>
      <c r="I1336" s="40" t="inlineStr">
        <is>
          <t>20201116001348</t>
        </is>
      </c>
      <c r="J1336" s="43" t="inlineStr">
        <is>
          <t>https://dart.fss.or.kr/dsaf001/main.do?rcpNo=20201116001348</t>
        </is>
      </c>
      <c r="K1336" s="41" t="inlineStr">
        <is>
          <t>acq_total_assets,purpose_quote,notes</t>
        </is>
      </c>
    </row>
    <row r="1337" ht="45" customHeight="1">
      <c r="A1337" s="40" t="inlineStr">
        <is>
          <t>K043</t>
        </is>
      </c>
      <c r="B1337" s="41" t="inlineStr">
        <is>
          <t>Gaseung Development Co., Ltd.</t>
        </is>
      </c>
      <c r="C1337" s="40" t="inlineStr">
        <is>
          <t>인수 전</t>
        </is>
      </c>
      <c r="D1337" s="40" t="inlineStr">
        <is>
          <t>2020-11-12</t>
        </is>
      </c>
      <c r="E1337" s="41" t="inlineStr">
        <is>
          <t>소유주변경</t>
        </is>
      </c>
      <c r="F1337" s="41" t="inlineStr">
        <is>
          <t>가승개발 최대주주 등 주식보유 변동(GS 기업집단 공시): ㈜승산(계열회사) 50% 유지, ㈜엔엑스씨 100,000좌(50%)를 ㈜더블트리에셋에 6,000,000,000원(60,000원/좌)에 처분</t>
        </is>
      </c>
      <c r="G1337" s="41" t="inlineStr">
        <is>
          <t>DART 기타공시</t>
        </is>
      </c>
      <c r="H1337" s="40" t="inlineStr">
        <is>
          <t>2020-11-17</t>
        </is>
      </c>
      <c r="I1337" s="40" t="inlineStr">
        <is>
          <t>20201117000179</t>
        </is>
      </c>
      <c r="J1337" s="43" t="inlineStr">
        <is>
          <t>https://dart.fss.or.kr/dsaf001/main.do?rcpNo=20201117000179</t>
        </is>
      </c>
      <c r="K1337" s="41" t="inlineStr">
        <is>
          <t>pre_events_summary,notes</t>
        </is>
      </c>
    </row>
    <row r="1338" ht="45" customHeight="1">
      <c r="A1338" s="40" t="inlineStr">
        <is>
          <t>K043</t>
        </is>
      </c>
      <c r="B1338" s="41" t="inlineStr">
        <is>
          <t>Gaseung Development Co., Ltd.</t>
        </is>
      </c>
      <c r="C1338" s="40" t="inlineStr">
        <is>
          <t>발표</t>
        </is>
      </c>
      <c r="D1338" s="40" t="inlineStr">
        <is>
          <t>2020-12-21</t>
        </is>
      </c>
      <c r="E1338" s="41" t="inlineStr">
        <is>
          <t>완료</t>
        </is>
      </c>
      <c r="F1338" s="41" t="inlineStr">
        <is>
          <t>가승개발 최대주주 등 주식보유 변동: ㈜더블트리에셋 100,000좌(50%)를 2020-12-21 ㈜카카오브이엑스에 6,000,000,000원(60,000원/좌)에 이전. 승산 50% 유지</t>
        </is>
      </c>
      <c r="G1338" s="41" t="inlineStr">
        <is>
          <t>DART 기타공시</t>
        </is>
      </c>
      <c r="H1338" s="40" t="inlineStr">
        <is>
          <t>2020-12-28</t>
        </is>
      </c>
      <c r="I1338" s="40" t="inlineStr">
        <is>
          <t>20201228000353</t>
        </is>
      </c>
      <c r="J1338" s="43" t="inlineStr">
        <is>
          <t>https://dart.fss.or.kr/dsaf001/main.do?rcpNo=20201228000353</t>
        </is>
      </c>
      <c r="K1338" s="41" t="inlineStr">
        <is>
          <t>status_chk,chk_note</t>
        </is>
      </c>
    </row>
    <row r="1339" ht="45" customHeight="1">
      <c r="A1339" s="40" t="inlineStr">
        <is>
          <t>K043</t>
        </is>
      </c>
      <c r="B1339" s="41" t="inlineStr">
        <is>
          <t>Gaseung Development Co., Ltd.</t>
        </is>
      </c>
      <c r="C1339" s="40" t="inlineStr">
        <is>
          <t>인수 후</t>
        </is>
      </c>
      <c r="D1339" s="40" t="inlineStr">
        <is>
          <t>2021-02-16</t>
        </is>
      </c>
      <c r="E1339" s="41" t="inlineStr">
        <is>
          <t>추가취득</t>
        </is>
      </c>
      <c r="F1339" s="41" t="inlineStr">
        <is>
          <t>승산이 2021-02-15 10,000좌(5%)를 더블트리에셋에 600,000,000원(60,000원/좌)에 처분, 더블트리에셋이 2021-02-16 카카오VX에 1,800,000,000원(180,000원/좌)에 처분. 카카오VX 110,000좌(55%), 승산 90,000좌(45%)</t>
        </is>
      </c>
      <c r="G1339" s="41" t="inlineStr">
        <is>
          <t>DART 기타공시</t>
        </is>
      </c>
      <c r="H1339" s="40" t="inlineStr">
        <is>
          <t>2021-02-22</t>
        </is>
      </c>
      <c r="I1339" s="40" t="inlineStr">
        <is>
          <t>20210222001275</t>
        </is>
      </c>
      <c r="J1339" s="43" t="inlineStr">
        <is>
          <t>https://dart.fss.or.kr/dsaf001/main.do?rcpNo=20210222001275</t>
        </is>
      </c>
      <c r="K1339" s="41" t="inlineStr">
        <is>
          <t>status_chk,chk_note,notes</t>
        </is>
      </c>
    </row>
    <row r="1340" ht="45" customHeight="1">
      <c r="A1340" s="40" t="inlineStr">
        <is>
          <t>K043</t>
        </is>
      </c>
      <c r="B1340" s="41" t="inlineStr">
        <is>
          <t>Gaseung Development Co., Ltd.</t>
        </is>
      </c>
      <c r="C1340" s="40" t="inlineStr">
        <is>
          <t>인수 후</t>
        </is>
      </c>
      <c r="D1340" s="40" t="inlineStr">
        <is>
          <t>2021-03-18</t>
        </is>
      </c>
      <c r="E1340" s="41" t="inlineStr">
        <is>
          <t>통합</t>
        </is>
      </c>
      <c r="F1340" s="41" t="inlineStr">
        <is>
          <t>카카오게임즈 2020 사업보고서: (유)가승개발 '지배력 획득'으로 연결(주요종속회사, 자산 83,636백만원, 골프장 및 스키장 운영업). 주석 '당기 중 ㈜카카오VX가 (유)가승개발의 지분 50%를 취득'. 사업결합 표에는 엑스엘게임즈·Glohow만 있음. 카카오VX 사업: '스크린골프 사업, 골프용품 판매업, 골프 예약 플랫폼 운영, 골프장 위탁운영 등'</t>
        </is>
      </c>
      <c r="G1340" s="41" t="inlineStr">
        <is>
          <t>DART 사업보고서</t>
        </is>
      </c>
      <c r="H1340" s="40" t="inlineStr">
        <is>
          <t>2021-03-18</t>
        </is>
      </c>
      <c r="I1340" s="40" t="inlineStr">
        <is>
          <t>20210318001118</t>
        </is>
      </c>
      <c r="J1340" s="43" t="inlineStr">
        <is>
          <t>https://dart.fss.or.kr/dsaf001/main.do?rcpNo=20210318001118</t>
        </is>
      </c>
      <c r="K1340" s="41" t="inlineStr">
        <is>
          <t>pre_incorp_chk,acquirer_core,apex_total_assets,post_events_summary,target_rev_post,impairment</t>
        </is>
      </c>
    </row>
    <row r="1341" ht="45" customHeight="1">
      <c r="A1341" s="40" t="inlineStr">
        <is>
          <t>K043</t>
        </is>
      </c>
      <c r="B1341" s="41" t="inlineStr">
        <is>
          <t>Gaseung Development Co., Ltd.</t>
        </is>
      </c>
      <c r="C1341" s="40" t="inlineStr">
        <is>
          <t>발표</t>
        </is>
      </c>
      <c r="D1341" s="40" t="inlineStr">
        <is>
          <t>2020-09-30</t>
        </is>
      </c>
      <c r="E1341" s="41" t="inlineStr">
        <is>
          <t>기타</t>
        </is>
      </c>
      <c r="F1341" s="41" t="inlineStr">
        <is>
          <t>카카오게임즈 2020 3분기보고서 '주식의 총수': 발행주식의 총수 73,678,409주(자기주식 119,600주)</t>
        </is>
      </c>
      <c r="G1341" s="41" t="inlineStr">
        <is>
          <t>DART 사업보고서</t>
        </is>
      </c>
      <c r="H1341" s="40" t="inlineStr">
        <is>
          <t>2020-11-16</t>
        </is>
      </c>
      <c r="I1341" s="40" t="inlineStr">
        <is>
          <t>20201116001318</t>
        </is>
      </c>
      <c r="J1341" s="43" t="inlineStr">
        <is>
          <t>https://dart.fss.or.kr/dsaf001/main.do?rcpNo=20201116001318</t>
        </is>
      </c>
      <c r="K1341" s="41" t="inlineStr">
        <is>
          <t>acq_mktcap</t>
        </is>
      </c>
    </row>
    <row r="1342" ht="45" customHeight="1">
      <c r="A1342" s="40" t="inlineStr">
        <is>
          <t>K043</t>
        </is>
      </c>
      <c r="B1342" s="41" t="inlineStr">
        <is>
          <t>Gaseung Development Co., Ltd.</t>
        </is>
      </c>
      <c r="C1342" s="40" t="inlineStr">
        <is>
          <t>발표</t>
        </is>
      </c>
      <c r="D1342" s="40" t="inlineStr">
        <is>
          <t>2020-11-13</t>
        </is>
      </c>
      <c r="E1342" s="41" t="inlineStr">
        <is>
          <t>기타</t>
        </is>
      </c>
      <c r="F1342" s="41" t="inlineStr">
        <is>
          <t>Yahoo Finance 293490.KQ 일별 종가: 2020-11-06 49,150원, 11-13 48,150원, 11-16 48,600원</t>
        </is>
      </c>
      <c r="G1342" s="41" t="inlineStr">
        <is>
          <t>기타</t>
        </is>
      </c>
      <c r="H1342" s="40" t="inlineStr">
        <is>
          <t>2026-10-26</t>
        </is>
      </c>
      <c r="I1342" s="40" t="n"/>
      <c r="J1342" s="43" t="inlineStr">
        <is>
          <t>https://query1.finance.yahoo.com/v8/finance/chart/293490.KQ?period1=1604620800&amp;period2=1608681600&amp;interval=1d</t>
        </is>
      </c>
      <c r="K1342" s="41" t="inlineStr">
        <is>
          <t>acq_mktcap,event_ticker_basis</t>
        </is>
      </c>
    </row>
    <row r="1343" ht="45" customHeight="1">
      <c r="A1343" s="40" t="inlineStr">
        <is>
          <t>K043</t>
        </is>
      </c>
      <c r="B1343" s="41" t="inlineStr">
        <is>
          <t>Gaseung Development Co., Ltd.</t>
        </is>
      </c>
      <c r="C1343" s="40" t="inlineStr">
        <is>
          <t>발표</t>
        </is>
      </c>
      <c r="D1343" s="40" t="inlineStr">
        <is>
          <t>2020-11-16</t>
        </is>
      </c>
      <c r="E1343" s="41" t="inlineStr">
        <is>
          <t>기타</t>
        </is>
      </c>
      <c r="F1343" s="41" t="inlineStr">
        <is>
          <t>Yahoo Finance KRW=X 2020-11-16 종가 1,107.76원/달러</t>
        </is>
      </c>
      <c r="G1343" s="41" t="inlineStr">
        <is>
          <t>기타</t>
        </is>
      </c>
      <c r="H1343" s="40" t="inlineStr">
        <is>
          <t>2026-10-26</t>
        </is>
      </c>
      <c r="I1343" s="40" t="n"/>
      <c r="J1343" s="43" t="inlineStr">
        <is>
          <t>https://query1.finance.yahoo.com/v8/finance/chart/KRW=X?period1=1604880000&amp;period2=1608768000&amp;interval=1d</t>
        </is>
      </c>
      <c r="K1343" s="41" t="inlineStr">
        <is>
          <t>value_chk_usdmm</t>
        </is>
      </c>
    </row>
    <row r="1344" ht="45" customHeight="1">
      <c r="A1344" s="40" t="inlineStr">
        <is>
          <t>K043</t>
        </is>
      </c>
      <c r="B1344" s="41" t="inlineStr">
        <is>
          <t>Gaseung Development Co., Ltd.</t>
        </is>
      </c>
      <c r="C1344" s="40" t="inlineStr">
        <is>
          <t>인수 후</t>
        </is>
      </c>
      <c r="D1344" s="40" t="inlineStr">
        <is>
          <t>2020-12-23</t>
        </is>
      </c>
      <c r="E1344" s="41" t="inlineStr">
        <is>
          <t>기타</t>
        </is>
      </c>
      <c r="F1344" s="41" t="inlineStr">
        <is>
          <t>딜사이트: 카카오VX가 2020-11 가승개발 지분 55%를 78억원에 인수, 가승개발 대여금 100억원도 취득해 실제 인수대금 178억원. 가승개발은 NXC와 GS 오너 3세 경영회사 승산이 공동 투자한 회사. 카카오VX 2019 매출 433억원</t>
        </is>
      </c>
      <c r="G1344" s="41" t="inlineStr">
        <is>
          <t>언론 보도</t>
        </is>
      </c>
      <c r="H1344" s="40" t="inlineStr">
        <is>
          <t>2020-12-23</t>
        </is>
      </c>
      <c r="I1344" s="40" t="n"/>
      <c r="J1344" s="43" t="inlineStr">
        <is>
          <t>https://dealsite.co.kr/articles/68453</t>
        </is>
      </c>
      <c r="K1344" s="41" t="inlineStr">
        <is>
          <t>notes,acquirer_core</t>
        </is>
      </c>
    </row>
    <row r="1345" ht="45" customHeight="1">
      <c r="A1345" s="40" t="inlineStr">
        <is>
          <t>K043</t>
        </is>
      </c>
      <c r="B1345" s="41" t="inlineStr">
        <is>
          <t>Gaseung Development Co., Ltd.</t>
        </is>
      </c>
      <c r="C1345" s="40" t="inlineStr">
        <is>
          <t>인수 후</t>
        </is>
      </c>
      <c r="D1345" s="40" t="inlineStr">
        <is>
          <t>2020-12-23</t>
        </is>
      </c>
      <c r="E1345" s="41" t="inlineStr">
        <is>
          <t>기타</t>
        </is>
      </c>
      <c r="F1345" s="41" t="inlineStr">
        <is>
          <t>카카오VX, 가승개발 대여금 20,000,000,000원 추가 취득 결정(이사회 2020-12-21, 10년 만기 5%). 2020-12-04 공시로 80억원(2020-11-30) 대여도 별도 결정(20201204000394)</t>
        </is>
      </c>
      <c r="G1345" s="41" t="inlineStr">
        <is>
          <t>DART 기타공시</t>
        </is>
      </c>
      <c r="H1345" s="40" t="inlineStr">
        <is>
          <t>2020-12-28</t>
        </is>
      </c>
      <c r="I1345" s="40" t="inlineStr">
        <is>
          <t>20201228000361</t>
        </is>
      </c>
      <c r="J1345" s="43" t="inlineStr">
        <is>
          <t>https://dart.fss.or.kr/dsaf001/main.do?rcpNo=20201228000361</t>
        </is>
      </c>
      <c r="K1345" s="41" t="inlineStr">
        <is>
          <t>post_events_summary</t>
        </is>
      </c>
    </row>
    <row r="1346" ht="45" customHeight="1">
      <c r="A1346" s="40" t="inlineStr">
        <is>
          <t>K043</t>
        </is>
      </c>
      <c r="B1346" s="41" t="inlineStr">
        <is>
          <t>Gaseung Development Co., Ltd.</t>
        </is>
      </c>
      <c r="C1346" s="40" t="inlineStr">
        <is>
          <t>인수 후</t>
        </is>
      </c>
      <c r="D1346" s="40" t="inlineStr">
        <is>
          <t>2021-10-25</t>
        </is>
      </c>
      <c r="E1346" s="41" t="inlineStr">
        <is>
          <t>기타</t>
        </is>
      </c>
      <c r="F1346" s="41" t="inlineStr">
        <is>
          <t>가승개발, 계열회사 카카오VX로부터 6억원 장기차입(5%, 2030-10-24). 거래상대방과의 차입총계(당해 사업연도 기준) 38,600백만원, 직전사업연도말 자기자본 7,986백만원</t>
        </is>
      </c>
      <c r="G1346" s="41" t="inlineStr">
        <is>
          <t>DART 기타공시</t>
        </is>
      </c>
      <c r="H1346" s="40" t="inlineStr">
        <is>
          <t>2021-10-25</t>
        </is>
      </c>
      <c r="I1346" s="40" t="inlineStr">
        <is>
          <t>20211025000230</t>
        </is>
      </c>
      <c r="J1346" s="43" t="inlineStr">
        <is>
          <t>https://dart.fss.or.kr/dsaf001/main.do?rcpNo=20211025000230</t>
        </is>
      </c>
      <c r="K1346" s="41" t="inlineStr">
        <is>
          <t>post_events_summary</t>
        </is>
      </c>
    </row>
    <row r="1347" ht="45" customHeight="1">
      <c r="A1347" s="40" t="inlineStr">
        <is>
          <t>K043</t>
        </is>
      </c>
      <c r="B1347" s="41" t="inlineStr">
        <is>
          <t>Gaseung Development Co., Ltd.</t>
        </is>
      </c>
      <c r="C1347" s="40" t="inlineStr">
        <is>
          <t>인수 후</t>
        </is>
      </c>
      <c r="D1347" s="40" t="inlineStr">
        <is>
          <t>2021-12-31</t>
        </is>
      </c>
      <c r="E1347" s="41" t="inlineStr">
        <is>
          <t>실적</t>
        </is>
      </c>
      <c r="F1347" s="41" t="inlineStr">
        <is>
          <t>카카오게임즈 2021 사업보고서 종속기업 요약재무: (유)가승개발 자산 84,518,039·부채 80,096,389·자본 4,421,650·매출 -·순손실 (3,563,962) (천원), 지분율 55.00%</t>
        </is>
      </c>
      <c r="G1347" s="41" t="inlineStr">
        <is>
          <t>DART 사업보고서</t>
        </is>
      </c>
      <c r="H1347" s="40" t="inlineStr">
        <is>
          <t>2022-03-18</t>
        </is>
      </c>
      <c r="I1347" s="40" t="inlineStr">
        <is>
          <t>20220318000854</t>
        </is>
      </c>
      <c r="J1347" s="43" t="inlineStr">
        <is>
          <t>https://dart.fss.or.kr/dsaf001/main.do?rcpNo=20220318000854</t>
        </is>
      </c>
      <c r="K1347" s="41" t="inlineStr">
        <is>
          <t>target_op_post,target_rev_post</t>
        </is>
      </c>
    </row>
    <row r="1348" ht="45" customHeight="1">
      <c r="A1348" s="40" t="inlineStr">
        <is>
          <t>K043</t>
        </is>
      </c>
      <c r="B1348" s="41" t="inlineStr">
        <is>
          <t>Gaseung Development Co., Ltd.</t>
        </is>
      </c>
      <c r="C1348" s="40" t="inlineStr">
        <is>
          <t>인수 후</t>
        </is>
      </c>
      <c r="D1348" s="40" t="inlineStr">
        <is>
          <t>2022-12-31</t>
        </is>
      </c>
      <c r="E1348" s="41" t="inlineStr">
        <is>
          <t>실적</t>
        </is>
      </c>
      <c r="F1348" s="41" t="inlineStr">
        <is>
          <t>카카오게임즈 2022 사업보고서 종속기업 요약재무: 가승개발 자산 84,874,363·자본 148,287·매출 -·순손실 (4,273,363) (천원)</t>
        </is>
      </c>
      <c r="G1348" s="41" t="inlineStr">
        <is>
          <t>DART 사업보고서</t>
        </is>
      </c>
      <c r="H1348" s="40" t="inlineStr">
        <is>
          <t>2023-03-17</t>
        </is>
      </c>
      <c r="I1348" s="40" t="inlineStr">
        <is>
          <t>20230317001061</t>
        </is>
      </c>
      <c r="J1348" s="43" t="inlineStr">
        <is>
          <t>https://dart.fss.or.kr/dsaf001/main.do?rcpNo=20230317001061</t>
        </is>
      </c>
      <c r="K1348" s="41" t="inlineStr">
        <is>
          <t>target_op_post,target_rev_post</t>
        </is>
      </c>
    </row>
    <row r="1349" ht="45" customHeight="1">
      <c r="A1349" s="40" t="inlineStr">
        <is>
          <t>K043</t>
        </is>
      </c>
      <c r="B1349" s="41" t="inlineStr">
        <is>
          <t>Gaseung Development Co., Ltd.</t>
        </is>
      </c>
      <c r="C1349" s="40" t="inlineStr">
        <is>
          <t>인수 후</t>
        </is>
      </c>
      <c r="D1349" s="40" t="inlineStr">
        <is>
          <t>2023-12-31</t>
        </is>
      </c>
      <c r="E1349" s="41" t="inlineStr">
        <is>
          <t>실적</t>
        </is>
      </c>
      <c r="F1349" s="41" t="inlineStr">
        <is>
          <t>카카오게임즈 2023 사업보고서 종속기업 요약재무: 가승개발 자산 84,888,178·부채 89,151,275·자본 (4,263,097)·매출 -·순손실 (4,411,384) (천원)</t>
        </is>
      </c>
      <c r="G1349" s="41" t="inlineStr">
        <is>
          <t>DART 사업보고서</t>
        </is>
      </c>
      <c r="H1349" s="40" t="inlineStr">
        <is>
          <t>2024-03-20</t>
        </is>
      </c>
      <c r="I1349" s="40" t="inlineStr">
        <is>
          <t>20240320002052</t>
        </is>
      </c>
      <c r="J1349" s="43" t="inlineStr">
        <is>
          <t>https://dart.fss.or.kr/dsaf001/main.do?rcpNo=20240320002052</t>
        </is>
      </c>
      <c r="K1349" s="41" t="inlineStr">
        <is>
          <t>target_op_post,post_events_summary</t>
        </is>
      </c>
    </row>
    <row r="1350" ht="45" customHeight="1">
      <c r="A1350" s="40" t="inlineStr">
        <is>
          <t>K043</t>
        </is>
      </c>
      <c r="B1350" s="41" t="inlineStr">
        <is>
          <t>Gaseung Development Co., Ltd.</t>
        </is>
      </c>
      <c r="C1350" s="40" t="inlineStr">
        <is>
          <t>인수 후</t>
        </is>
      </c>
      <c r="D1350" s="40" t="inlineStr">
        <is>
          <t>2025-05-14</t>
        </is>
      </c>
      <c r="E1350" s="41" t="inlineStr">
        <is>
          <t>기타</t>
        </is>
      </c>
      <c r="F1350" s="41" t="inlineStr">
        <is>
          <t>가승개발, '골프장 조성공사'(대중제 18홀, 용인시 기흥구) 43,900,000,000원 도급(영진종합건설), 2024말 자산총액 49,596,261,925원, 취득목적 '골프장 조성 통한 운영수익 확보', 취득예정 2027-05-31</t>
        </is>
      </c>
      <c r="G1350" s="41" t="inlineStr">
        <is>
          <t>DART 기타공시</t>
        </is>
      </c>
      <c r="H1350" s="40" t="inlineStr">
        <is>
          <t>2025-05-14</t>
        </is>
      </c>
      <c r="I1350" s="40" t="inlineStr">
        <is>
          <t>20250514001044</t>
        </is>
      </c>
      <c r="J1350" s="43" t="inlineStr">
        <is>
          <t>https://dart.fss.or.kr/dsaf001/main.do?rcpNo=20250514001044</t>
        </is>
      </c>
      <c r="K1350" s="41" t="inlineStr">
        <is>
          <t>post_events_summary</t>
        </is>
      </c>
    </row>
    <row r="1351" ht="45" customHeight="1">
      <c r="A1351" s="40" t="inlineStr">
        <is>
          <t>K043</t>
        </is>
      </c>
      <c r="B1351" s="41" t="inlineStr">
        <is>
          <t>Gaseung Development Co., Ltd.</t>
        </is>
      </c>
      <c r="C1351" s="40" t="inlineStr">
        <is>
          <t>인수 후</t>
        </is>
      </c>
      <c r="D1351" s="40" t="inlineStr">
        <is>
          <t>2025-10-15</t>
        </is>
      </c>
      <c r="E1351" s="41" t="inlineStr">
        <is>
          <t>매각</t>
        </is>
      </c>
      <c r="F1351" s="41" t="inlineStr">
        <is>
          <t>카카오게임즈, 카카오VX 4,503,179주(100%)를 ㈜아이브이쥐(기타 동일인관련자)에 209,997백만원에 처분, 거래일 2025-10-15</t>
        </is>
      </c>
      <c r="G1351" s="41" t="inlineStr">
        <is>
          <t>DART 기타공시</t>
        </is>
      </c>
      <c r="H1351" s="40" t="inlineStr">
        <is>
          <t>2025-10-01</t>
        </is>
      </c>
      <c r="I1351" s="40" t="inlineStr">
        <is>
          <t>20251001000720</t>
        </is>
      </c>
      <c r="J1351" s="43" t="inlineStr">
        <is>
          <t>https://dart.fss.or.kr/dsaf001/main.do?rcpNo=20251001000720</t>
        </is>
      </c>
      <c r="K1351" s="41" t="inlineStr">
        <is>
          <t>post_events_summary</t>
        </is>
      </c>
    </row>
    <row r="1352" ht="45" customHeight="1">
      <c r="A1352" s="40" t="inlineStr">
        <is>
          <t>K043</t>
        </is>
      </c>
      <c r="B1352" s="41" t="inlineStr">
        <is>
          <t>Gaseung Development Co., Ltd.</t>
        </is>
      </c>
      <c r="C1352" s="40" t="inlineStr">
        <is>
          <t>인수 후</t>
        </is>
      </c>
      <c r="D1352" s="40" t="inlineStr">
        <is>
          <t>2025-12-31</t>
        </is>
      </c>
      <c r="E1352" s="41" t="inlineStr">
        <is>
          <t>매각</t>
        </is>
      </c>
      <c r="F1352" s="41" t="inlineStr">
        <is>
          <t>카카오게임즈 2025 사업보고서: 2024-12 카카오VX 및 종속·관계기업으로 된 골프사업부문 매각계획 수립, 매각예정·중단영업 분류; 2025-10-15 거래 종결; 매각예정분류 손상차손 4,348백만원. 가승개발 '지배력 상실로 인한 연결제외', 연결 제외 시점까지 순손실 (3,273,550)천원</t>
        </is>
      </c>
      <c r="G1352" s="41" t="inlineStr">
        <is>
          <t>DART 사업보고서</t>
        </is>
      </c>
      <c r="H1352" s="40" t="inlineStr">
        <is>
          <t>2026-03-18</t>
        </is>
      </c>
      <c r="I1352" s="40" t="inlineStr">
        <is>
          <t>20260318001659</t>
        </is>
      </c>
      <c r="J1352" s="43" t="inlineStr">
        <is>
          <t>https://dart.fss.or.kr/dsaf001/main.do?rcpNo=20260318001659</t>
        </is>
      </c>
      <c r="K1352" s="41" t="inlineStr">
        <is>
          <t>post_events_summary,impairment,target_op_post</t>
        </is>
      </c>
    </row>
    <row r="1353" ht="45" customHeight="1">
      <c r="A1353" s="40" t="inlineStr">
        <is>
          <t>K043</t>
        </is>
      </c>
      <c r="B1353" s="41" t="inlineStr">
        <is>
          <t>Gaseung Development Co., Ltd.</t>
        </is>
      </c>
      <c r="C1353" s="40" t="inlineStr">
        <is>
          <t>인수 후</t>
        </is>
      </c>
      <c r="D1353" s="40" t="inlineStr">
        <is>
          <t>2026-07-14</t>
        </is>
      </c>
      <c r="E1353" s="41" t="inlineStr">
        <is>
          <t>추가취득</t>
        </is>
      </c>
      <c r="F1353" s="41" t="inlineStr">
        <is>
          <t>카카오 2026 반기보고서: (유)가승개발은 카카오 주요 종속회사(자산 91,741백만원, 골프장 개발 및 운영). '종속기업인 ㈜카카오브이엑스는 2026년 7월 14일 (유)가승개발의 잔여 지분 45%(90,000좌)를 총 200억 원에 취득하는 지분매매계약을 체결'</t>
        </is>
      </c>
      <c r="G1353" s="41" t="inlineStr">
        <is>
          <t>DART 사업보고서</t>
        </is>
      </c>
      <c r="H1353" s="40" t="inlineStr">
        <is>
          <t>2026-08-19</t>
        </is>
      </c>
      <c r="I1353" s="40" t="inlineStr">
        <is>
          <t>20260819000055</t>
        </is>
      </c>
      <c r="J1353" s="43" t="inlineStr">
        <is>
          <t>https://dart.fss.or.kr/dsaf001/main.do?rcpNo=20260819000055</t>
        </is>
      </c>
      <c r="K1353" s="41" t="inlineStr">
        <is>
          <t>post_events_summary,notes</t>
        </is>
      </c>
    </row>
    <row r="1354" ht="45" customHeight="1">
      <c r="A1354" s="40" t="inlineStr">
        <is>
          <t>K043</t>
        </is>
      </c>
      <c r="B1354" s="41" t="inlineStr">
        <is>
          <t>Gaseung Development Co., Ltd.</t>
        </is>
      </c>
      <c r="C1354" s="40" t="inlineStr">
        <is>
          <t>인수 후</t>
        </is>
      </c>
      <c r="D1354" s="40" t="inlineStr">
        <is>
          <t>2026-07-06</t>
        </is>
      </c>
      <c r="E1354" s="41" t="inlineStr">
        <is>
          <t>기타</t>
        </is>
      </c>
      <c r="F1354" s="41" t="inlineStr">
        <is>
          <t>가승개발, 클럽하우스 등 골프장 부대시설 신축공사 19,475,000,000원 도급(영진종합건설), 2025말 자산총액 56,237,310,356원, 취득예정 2027-07-31</t>
        </is>
      </c>
      <c r="G1354" s="41" t="inlineStr">
        <is>
          <t>DART 기타공시</t>
        </is>
      </c>
      <c r="H1354" s="40" t="inlineStr">
        <is>
          <t>2026-07-06</t>
        </is>
      </c>
      <c r="I1354" s="40" t="inlineStr">
        <is>
          <t>20260706000430</t>
        </is>
      </c>
      <c r="J1354" s="43" t="inlineStr">
        <is>
          <t>https://dart.fss.or.kr/dsaf001/main.do?rcpNo=20260706000430</t>
        </is>
      </c>
      <c r="K1354" s="41" t="inlineStr">
        <is>
          <t>post_events_summary</t>
        </is>
      </c>
    </row>
    <row r="1355" ht="45" customHeight="1">
      <c r="A1355" s="40" t="inlineStr">
        <is>
          <t>K043</t>
        </is>
      </c>
      <c r="B1355" s="41" t="inlineStr">
        <is>
          <t>Gaseung Development Co., Ltd.</t>
        </is>
      </c>
      <c r="C1355" s="40" t="inlineStr">
        <is>
          <t>인수 전</t>
        </is>
      </c>
      <c r="D1355" s="40" t="inlineStr">
        <is>
          <t>2020-08-18</t>
        </is>
      </c>
      <c r="E1355" s="41" t="inlineStr">
        <is>
          <t>기타</t>
        </is>
      </c>
      <c r="F1355" s="41" t="inlineStr">
        <is>
          <t>가승개발, 경기도 용인시 소재 토지 29,330㎡를 ㈜지에이리조트로부터 16,669,800,000원에 취득 결정(외부조달, 취득목적 '사업영위를 위한 부동산 확보'), 2019말 자산총액 15,207,752,191원</t>
        </is>
      </c>
      <c r="G1355" s="41" t="inlineStr">
        <is>
          <t>DART 기타공시</t>
        </is>
      </c>
      <c r="H1355" s="40" t="inlineStr">
        <is>
          <t>2020-08-25</t>
        </is>
      </c>
      <c r="I1355" s="40" t="inlineStr">
        <is>
          <t>20200825000175</t>
        </is>
      </c>
      <c r="J1355" s="43" t="inlineStr">
        <is>
          <t>https://dart.fss.or.kr/dsaf001/main.do?rcpNo=20200825000175</t>
        </is>
      </c>
      <c r="K1355" s="41" t="inlineStr">
        <is>
          <t>pre_events_summary</t>
        </is>
      </c>
    </row>
    <row r="1356" ht="45" customHeight="1">
      <c r="A1356" s="40" t="inlineStr">
        <is>
          <t>K043</t>
        </is>
      </c>
      <c r="B1356" s="41" t="inlineStr">
        <is>
          <t>Gaseung Development Co., Ltd.</t>
        </is>
      </c>
      <c r="C1356" s="40" t="inlineStr">
        <is>
          <t>인수 전</t>
        </is>
      </c>
      <c r="D1356" s="40" t="inlineStr">
        <is>
          <t>2019-02-07</t>
        </is>
      </c>
      <c r="E1356" s="41" t="inlineStr">
        <is>
          <t>투자유치</t>
        </is>
      </c>
      <c r="F1356" s="41" t="inlineStr">
        <is>
          <t>가승개발 주주배정 유상증자 보통주 80,000좌, 50,000원/좌, 운영자금 40억원(GS 기업집단 공시). 2017-06에도 40,000좌 20억원 주주배정 증자(20170619000071)</t>
        </is>
      </c>
      <c r="G1356" s="41" t="inlineStr">
        <is>
          <t>DART 기타공시</t>
        </is>
      </c>
      <c r="H1356" s="40" t="inlineStr">
        <is>
          <t>2019-02-14</t>
        </is>
      </c>
      <c r="I1356" s="40" t="inlineStr">
        <is>
          <t>20190214000010</t>
        </is>
      </c>
      <c r="J1356" s="43" t="inlineStr">
        <is>
          <t>https://dart.fss.or.kr/dsaf001/main.do?rcpNo=20190214000010</t>
        </is>
      </c>
      <c r="K1356" s="41" t="inlineStr">
        <is>
          <t>pre_events_summary</t>
        </is>
      </c>
    </row>
    <row r="1357" ht="45" customHeight="1">
      <c r="A1357" s="40" t="inlineStr">
        <is>
          <t>K043</t>
        </is>
      </c>
      <c r="B1357" s="41" t="inlineStr">
        <is>
          <t>Gaseung Development Co., Ltd.</t>
        </is>
      </c>
      <c r="C1357" s="40" t="inlineStr">
        <is>
          <t>인수 후</t>
        </is>
      </c>
      <c r="D1357" s="40" t="inlineStr">
        <is>
          <t>2025-04-21</t>
        </is>
      </c>
      <c r="E1357" s="41" t="inlineStr">
        <is>
          <t>기타</t>
        </is>
      </c>
      <c r="F1357" s="41" t="inlineStr">
        <is>
          <t>아시아경제 '[M&amp;A알쓸신잡]골프사업 이별 추진…카카오그룹 체질개선 신호탄 될까': "카카오게임즈는 사업보고서 등을 통해 카카오VX 매각 작업을 본격화했습니다"</t>
        </is>
      </c>
      <c r="G1357" s="41" t="inlineStr">
        <is>
          <t>언론 보도</t>
        </is>
      </c>
      <c r="H1357" s="40" t="inlineStr">
        <is>
          <t>2025-04-21</t>
        </is>
      </c>
      <c r="I1357" s="40" t="n"/>
      <c r="J1357" s="43" t="inlineStr">
        <is>
          <t>https://core.asiae.co.kr/article/2025041816000595317</t>
        </is>
      </c>
      <c r="K1357" s="41" t="inlineStr">
        <is>
          <t>earnings_call_note</t>
        </is>
      </c>
    </row>
    <row r="1358" ht="45" customHeight="1">
      <c r="A1358" s="40" t="inlineStr">
        <is>
          <t>K044</t>
        </is>
      </c>
      <c r="B1358" s="41" t="inlineStr">
        <is>
          <t>Gaseung Development Co., Ltd.</t>
        </is>
      </c>
      <c r="C1358" s="40" t="inlineStr">
        <is>
          <t>발표</t>
        </is>
      </c>
      <c r="D1358" s="40" t="inlineStr">
        <is>
          <t>2020-11-12</t>
        </is>
      </c>
      <c r="E1358" s="41" t="inlineStr">
        <is>
          <t>소유주변경</t>
        </is>
      </c>
      <c r="F1358" s="41" t="inlineStr">
        <is>
          <t>가승개발 최대주주 등 주식보유 변동(GS 기업집단 공시): ㈜승산(계열회사) 100,000좌 50% 변동 없음; ㈜엔엑스씨(기타) 2020.11.12 100,000좌 -50.00%, -6,000,000,000원(단가 60,000); ㈜더블트리에셋(기타) +100,000좌 50.00%, 6,000,000,000원</t>
        </is>
      </c>
      <c r="G1358" s="41" t="inlineStr">
        <is>
          <t>DART 기타공시</t>
        </is>
      </c>
      <c r="H1358" s="40" t="inlineStr">
        <is>
          <t>2020-11-17</t>
        </is>
      </c>
      <c r="I1358" s="40" t="inlineStr">
        <is>
          <t>20201117000179</t>
        </is>
      </c>
      <c r="J1358" s="43" t="inlineStr">
        <is>
          <t>https://dart.fss.or.kr/dsaf001/main.do?rcpNo=20201117000179</t>
        </is>
      </c>
      <c r="K1358" s="41" t="inlineStr">
        <is>
          <t>value_chk_local,status_chk,announce_date_chk,first_filing_date,pre_incorp_chk,chk_note</t>
        </is>
      </c>
    </row>
    <row r="1359" ht="45" customHeight="1">
      <c r="A1359" s="40" t="inlineStr">
        <is>
          <t>K044</t>
        </is>
      </c>
      <c r="B1359" s="41" t="inlineStr">
        <is>
          <t>Gaseung Development Co., Ltd.</t>
        </is>
      </c>
      <c r="C1359" s="40" t="inlineStr">
        <is>
          <t>발표</t>
        </is>
      </c>
      <c r="D1359" s="40" t="inlineStr">
        <is>
          <t>2020-11-12</t>
        </is>
      </c>
      <c r="E1359" s="41" t="inlineStr">
        <is>
          <t>소유주변경</t>
        </is>
      </c>
      <c r="F1359" s="41" t="inlineStr">
        <is>
          <t>가승개발 최대주주 등 주식보유 변동(넥슨 기업집단 공시): ㈜엔엑스씨(계열회사) 100,000좌 50%를 2020.11.12 전량 처분(6,000,000,000원, 60,000원/좌), 변동 후 0; 매수자 ㈜더블트리에셋은 '기타'</t>
        </is>
      </c>
      <c r="G1359" s="41" t="inlineStr">
        <is>
          <t>DART 기타공시</t>
        </is>
      </c>
      <c r="H1359" s="40" t="inlineStr">
        <is>
          <t>2020-11-17</t>
        </is>
      </c>
      <c r="I1359" s="40" t="inlineStr">
        <is>
          <t>20201117000197</t>
        </is>
      </c>
      <c r="J1359" s="43" t="inlineStr">
        <is>
          <t>https://dart.fss.or.kr/dsaf001/main.do?rcpNo=20201117000197</t>
        </is>
      </c>
      <c r="K1359" s="41" t="inlineStr">
        <is>
          <t>value_chk_local,chk_note</t>
        </is>
      </c>
    </row>
    <row r="1360" ht="45" customHeight="1">
      <c r="A1360" s="40" t="inlineStr">
        <is>
          <t>K044</t>
        </is>
      </c>
      <c r="B1360" s="41" t="inlineStr">
        <is>
          <t>Gaseung Development Co., Ltd.</t>
        </is>
      </c>
      <c r="C1360" s="40" t="inlineStr">
        <is>
          <t>인수 전</t>
        </is>
      </c>
      <c r="D1360" s="40" t="inlineStr">
        <is>
          <t>2020-11-16</t>
        </is>
      </c>
      <c r="E1360" s="41" t="inlineStr">
        <is>
          <t>발표</t>
        </is>
      </c>
      <c r="F1360" s="41" t="inlineStr">
        <is>
          <t>카카오VX, 가승개발 110,000좌(55%) 7,800,000,000원 취득 결정(이사회 2020-11-09, 취득목적 '사업 확장'). 2019 가승개발 자산 15,208·매출 0·순이익 -465(백만원)</t>
        </is>
      </c>
      <c r="G1360" s="41" t="inlineStr">
        <is>
          <t>DART 기타공시</t>
        </is>
      </c>
      <c r="H1360" s="40" t="inlineStr">
        <is>
          <t>2020-11-16</t>
        </is>
      </c>
      <c r="I1360" s="40" t="inlineStr">
        <is>
          <t>20201116001233</t>
        </is>
      </c>
      <c r="J1360" s="43" t="inlineStr">
        <is>
          <t>https://dart.fss.or.kr/dsaf001/main.do?rcpNo=20201116001233</t>
        </is>
      </c>
      <c r="K1360" s="41" t="inlineStr">
        <is>
          <t>pre_events_summary,first_filing_date,purpose_quote</t>
        </is>
      </c>
    </row>
    <row r="1361" ht="45" customHeight="1">
      <c r="A1361" s="40" t="inlineStr">
        <is>
          <t>K044</t>
        </is>
      </c>
      <c r="B1361" s="41" t="inlineStr">
        <is>
          <t>Gaseung Development Co., Ltd.</t>
        </is>
      </c>
      <c r="C1361" s="40" t="inlineStr">
        <is>
          <t>인수 후</t>
        </is>
      </c>
      <c r="D1361" s="40" t="inlineStr">
        <is>
          <t>2020-12-21</t>
        </is>
      </c>
      <c r="E1361" s="41" t="inlineStr">
        <is>
          <t>매각</t>
        </is>
      </c>
      <c r="F1361" s="41" t="inlineStr">
        <is>
          <t>가승개발 최대주주 등 주식보유 변동(넥슨 기업집단 공시 2020-12-28): ㈜더블트리에셋 100,000좌(50%)를 2020.12.21 ㈜카카오브이엑스에 6,000,000,000원(60,000원/좌)에 처분</t>
        </is>
      </c>
      <c r="G1361" s="41" t="inlineStr">
        <is>
          <t>DART 기타공시</t>
        </is>
      </c>
      <c r="H1361" s="40" t="inlineStr">
        <is>
          <t>2020-12-28</t>
        </is>
      </c>
      <c r="I1361" s="40" t="inlineStr">
        <is>
          <t>20201228000401</t>
        </is>
      </c>
      <c r="J1361" s="43" t="inlineStr">
        <is>
          <t>https://dart.fss.or.kr/dsaf001/main.do?rcpNo=20201228000401</t>
        </is>
      </c>
      <c r="K1361" s="41" t="inlineStr">
        <is>
          <t>post_events_summary,notes,chk_note</t>
        </is>
      </c>
    </row>
    <row r="1362" ht="45" customHeight="1">
      <c r="A1362" s="40" t="inlineStr">
        <is>
          <t>K044</t>
        </is>
      </c>
      <c r="B1362" s="41" t="inlineStr">
        <is>
          <t>Gaseung Development Co., Ltd.</t>
        </is>
      </c>
      <c r="C1362" s="40" t="inlineStr">
        <is>
          <t>인수 후</t>
        </is>
      </c>
      <c r="D1362" s="40" t="inlineStr">
        <is>
          <t>2021-02-16</t>
        </is>
      </c>
      <c r="E1362" s="41" t="inlineStr">
        <is>
          <t>매각</t>
        </is>
      </c>
      <c r="F1362" s="41" t="inlineStr">
        <is>
          <t>승산 10,000좌(5%)를 2021-02-15 더블트리에셋에 600,000,000원에 처분, 더블트리에셋이 2021-02-16 카카오VX에 1,800,000,000원(180,000원/좌)에 처분 — 카카오VX 55%, 승산 45%</t>
        </is>
      </c>
      <c r="G1362" s="41" t="inlineStr">
        <is>
          <t>DART 기타공시</t>
        </is>
      </c>
      <c r="H1362" s="40" t="inlineStr">
        <is>
          <t>2021-02-22</t>
        </is>
      </c>
      <c r="I1362" s="40" t="inlineStr">
        <is>
          <t>20210222001275</t>
        </is>
      </c>
      <c r="J1362" s="43" t="inlineStr">
        <is>
          <t>https://dart.fss.or.kr/dsaf001/main.do?rcpNo=20210222001275</t>
        </is>
      </c>
      <c r="K1362" s="41" t="inlineStr">
        <is>
          <t>post_events_summary,notes</t>
        </is>
      </c>
    </row>
    <row r="1363" ht="45" customHeight="1">
      <c r="A1363" s="40" t="inlineStr">
        <is>
          <t>K044</t>
        </is>
      </c>
      <c r="B1363" s="41" t="inlineStr">
        <is>
          <t>Gaseung Development Co., Ltd.</t>
        </is>
      </c>
      <c r="C1363" s="40" t="inlineStr">
        <is>
          <t>인수 후</t>
        </is>
      </c>
      <c r="D1363" s="40" t="inlineStr">
        <is>
          <t>2021-04-09</t>
        </is>
      </c>
      <c r="E1363" s="41" t="inlineStr">
        <is>
          <t>매각</t>
        </is>
      </c>
      <c r="F1363" s="41" t="inlineStr">
        <is>
          <t>NXC 2020 감사보고서: 회사는 '1989년 12월 29일 주식회사 가승으로 설립'; 관계기업 (유)가승개발 전기말 지분 50.00%·장부가 5,000,000천원 → 당기 처분 (5,000,000)천원, '(*1) 당기 중 보유주식 전량 매각'; 관계기업투자주식처분이익 1,000,000; 당기말 가승개발에 지급보증 용인시 16,284,188천원(인허가 보증)·한국농어촌공사 2,617,921천원</t>
        </is>
      </c>
      <c r="G1363" s="41" t="inlineStr">
        <is>
          <t>DART 감사보고서</t>
        </is>
      </c>
      <c r="H1363" s="40" t="inlineStr">
        <is>
          <t>2021-04-09</t>
        </is>
      </c>
      <c r="I1363" s="40" t="inlineStr">
        <is>
          <t>20210409002469</t>
        </is>
      </c>
      <c r="J1363" s="43" t="inlineStr">
        <is>
          <t>https://dart.fss.or.kr/dsaf001/main.do?rcpNo=20210409002469</t>
        </is>
      </c>
      <c r="K1363" s="41" t="inlineStr">
        <is>
          <t>notes,size_basis,pre_events_summary,post_events_summary</t>
        </is>
      </c>
    </row>
    <row r="1364" ht="45" customHeight="1">
      <c r="A1364" s="40" t="inlineStr">
        <is>
          <t>K044</t>
        </is>
      </c>
      <c r="B1364" s="41" t="inlineStr">
        <is>
          <t>Gaseung Development Co., Ltd.</t>
        </is>
      </c>
      <c r="C1364" s="40" t="inlineStr">
        <is>
          <t>인수 후</t>
        </is>
      </c>
      <c r="D1364" s="40" t="inlineStr">
        <is>
          <t>2021-03-18</t>
        </is>
      </c>
      <c r="E1364" s="41" t="inlineStr">
        <is>
          <t>통합</t>
        </is>
      </c>
      <c r="F1364" s="41" t="inlineStr">
        <is>
          <t>카카오게임즈 2020 사업보고서: (유)가승개발 '지배력 획득'으로 연결 편입, '당기 중 ㈜카카오VX가 (유)가승개발의 지분 50%를 취득', 2020말 자산 83,635,866천원·매출 -(취득 이후)</t>
        </is>
      </c>
      <c r="G1364" s="41" t="inlineStr">
        <is>
          <t>DART 사업보고서</t>
        </is>
      </c>
      <c r="H1364" s="40" t="inlineStr">
        <is>
          <t>2021-03-18</t>
        </is>
      </c>
      <c r="I1364" s="40" t="inlineStr">
        <is>
          <t>20210318001118</t>
        </is>
      </c>
      <c r="J1364" s="43" t="inlineStr">
        <is>
          <t>https://dart.fss.or.kr/dsaf001/main.do?rcpNo=20210318001118</t>
        </is>
      </c>
      <c r="K1364" s="41" t="inlineStr">
        <is>
          <t>pre_incorp_chk,target_rev_post</t>
        </is>
      </c>
    </row>
    <row r="1365" ht="45" customHeight="1">
      <c r="A1365" s="40" t="inlineStr">
        <is>
          <t>K044</t>
        </is>
      </c>
      <c r="B1365" s="41" t="inlineStr">
        <is>
          <t>Gaseung Development Co., Ltd.</t>
        </is>
      </c>
      <c r="C1365" s="40" t="inlineStr">
        <is>
          <t>인수 후</t>
        </is>
      </c>
      <c r="D1365" s="40" t="inlineStr">
        <is>
          <t>2023-12-31</t>
        </is>
      </c>
      <c r="E1365" s="41" t="inlineStr">
        <is>
          <t>실적</t>
        </is>
      </c>
      <c r="F1365" s="41" t="inlineStr">
        <is>
          <t>카카오게임즈 종속기업 요약재무(천원): 가승개발 2021 매출 -·순손실 (3,563,962)(20220318000854); 2022 순손실 (4,273,363)(20230317001061); 2023 자산 84,888,178·자본 (4,263,097)·순손실 (4,411,384)</t>
        </is>
      </c>
      <c r="G1365" s="41" t="inlineStr">
        <is>
          <t>DART 사업보고서</t>
        </is>
      </c>
      <c r="H1365" s="40" t="inlineStr">
        <is>
          <t>2024-03-20</t>
        </is>
      </c>
      <c r="I1365" s="40" t="inlineStr">
        <is>
          <t>20240320002052</t>
        </is>
      </c>
      <c r="J1365" s="43" t="inlineStr">
        <is>
          <t>https://dart.fss.or.kr/dsaf001/main.do?rcpNo=20240320002052</t>
        </is>
      </c>
      <c r="K1365" s="41" t="inlineStr">
        <is>
          <t>target_op_post,target_rev_post</t>
        </is>
      </c>
    </row>
    <row r="1366" ht="45" customHeight="1">
      <c r="A1366" s="40" t="inlineStr">
        <is>
          <t>K044</t>
        </is>
      </c>
      <c r="B1366" s="41" t="inlineStr">
        <is>
          <t>Gaseung Development Co., Ltd.</t>
        </is>
      </c>
      <c r="C1366" s="40" t="inlineStr">
        <is>
          <t>인수 후</t>
        </is>
      </c>
      <c r="D1366" s="40" t="inlineStr">
        <is>
          <t>2025-12-31</t>
        </is>
      </c>
      <c r="E1366" s="41" t="inlineStr">
        <is>
          <t>매각</t>
        </is>
      </c>
      <c r="F1366" s="41" t="inlineStr">
        <is>
          <t>카카오게임즈 2025 사업보고서: 가승개발 '지배력 상실로 인한 연결제외'(카카오VX를 2025-10-15 ㈜아이브이쥐에 매도), 연결 제외 시점까지 매출 -·순손실 (3,273,550)천원</t>
        </is>
      </c>
      <c r="G1366" s="41" t="inlineStr">
        <is>
          <t>DART 사업보고서</t>
        </is>
      </c>
      <c r="H1366" s="40" t="inlineStr">
        <is>
          <t>2026-03-18</t>
        </is>
      </c>
      <c r="I1366" s="40" t="inlineStr">
        <is>
          <t>20260318001659</t>
        </is>
      </c>
      <c r="J1366" s="43" t="inlineStr">
        <is>
          <t>https://dart.fss.or.kr/dsaf001/main.do?rcpNo=20260318001659</t>
        </is>
      </c>
      <c r="K1366" s="41" t="inlineStr">
        <is>
          <t>target_op_post,target_rev_post</t>
        </is>
      </c>
    </row>
    <row r="1367" ht="45" customHeight="1">
      <c r="A1367" s="40" t="inlineStr">
        <is>
          <t>K044</t>
        </is>
      </c>
      <c r="B1367" s="41" t="inlineStr">
        <is>
          <t>Gaseung Development Co., Ltd.</t>
        </is>
      </c>
      <c r="C1367" s="40" t="inlineStr">
        <is>
          <t>인수 전</t>
        </is>
      </c>
      <c r="D1367" s="40" t="inlineStr">
        <is>
          <t>2020-12-23</t>
        </is>
      </c>
      <c r="E1367" s="41" t="inlineStr">
        <is>
          <t>기타</t>
        </is>
      </c>
      <c r="F1367" s="41" t="inlineStr">
        <is>
          <t>딜사이트: '가승개발은 NXC와 GS의 오너3세 경영회사인 승산이 공동 투자한 회사'(카카오VX 55% 78억원 인수 보도)</t>
        </is>
      </c>
      <c r="G1367" s="41" t="inlineStr">
        <is>
          <t>언론 보도</t>
        </is>
      </c>
      <c r="H1367" s="40" t="inlineStr">
        <is>
          <t>2020-12-23</t>
        </is>
      </c>
      <c r="I1367" s="40" t="n"/>
      <c r="J1367" s="43" t="inlineStr">
        <is>
          <t>https://dealsite.co.kr/articles/68453</t>
        </is>
      </c>
      <c r="K1367" s="41" t="inlineStr">
        <is>
          <t>pre_events_summary</t>
        </is>
      </c>
    </row>
    <row r="1368" ht="45" customHeight="1">
      <c r="A1368" s="40" t="inlineStr">
        <is>
          <t>K044</t>
        </is>
      </c>
      <c r="B1368" s="41" t="inlineStr">
        <is>
          <t>Gaseung Development Co., Ltd.</t>
        </is>
      </c>
      <c r="C1368" s="40" t="inlineStr">
        <is>
          <t>발표</t>
        </is>
      </c>
      <c r="D1368" s="40" t="inlineStr">
        <is>
          <t>2020-11-12</t>
        </is>
      </c>
      <c r="E1368" s="41" t="inlineStr">
        <is>
          <t>기타</t>
        </is>
      </c>
      <c r="F1368" s="41" t="inlineStr">
        <is>
          <t>Yahoo Finance KRW=X 2020-11-12 종가 1,111.45원/달러</t>
        </is>
      </c>
      <c r="G1368" s="41" t="inlineStr">
        <is>
          <t>기타</t>
        </is>
      </c>
      <c r="H1368" s="40" t="inlineStr">
        <is>
          <t>2026-10-26</t>
        </is>
      </c>
      <c r="I1368" s="40" t="n"/>
      <c r="J1368" s="43" t="inlineStr">
        <is>
          <t>https://query1.finance.yahoo.com/v8/finance/chart/KRW=X?period1=1604880000&amp;period2=1608768000&amp;interval=1d</t>
        </is>
      </c>
      <c r="K1368" s="41" t="inlineStr">
        <is>
          <t>value_chk_usdmm</t>
        </is>
      </c>
    </row>
    <row r="1369" ht="45" customHeight="1">
      <c r="A1369" s="40" t="inlineStr">
        <is>
          <t>K045</t>
        </is>
      </c>
      <c r="B1369" s="41" t="inlineStr">
        <is>
          <t>My Valet</t>
        </is>
      </c>
      <c r="C1369" s="40" t="inlineStr">
        <is>
          <t>인수 후</t>
        </is>
      </c>
      <c r="D1369" s="40" t="inlineStr">
        <is>
          <t>2020-12-31</t>
        </is>
      </c>
      <c r="E1369" s="41" t="inlineStr">
        <is>
          <t>완료</t>
        </is>
      </c>
      <c r="F1369" s="41" t="inlineStr">
        <is>
          <t>카카오모빌리티 2020 연결감사보고서 주석 33 사업결합: '연결회사는 당기중 ㈜마이발렛의 지분을 취득하여 종속기업으로 편입', 이전대가 현금 4,700,000천원, 자산 457,679·부채 170,160천원, 영업권 4,412,481천원. 종속기업 현황 마이발렛 11,111주 100%(전기 -), 편입 후 매출 1,174,334천원·순손실 366,890천원, 2020말 자산 952,313천원.</t>
        </is>
      </c>
      <c r="G1369" s="41" t="inlineStr">
        <is>
          <t>DART 감사보고서</t>
        </is>
      </c>
      <c r="H1369" s="40" t="inlineStr">
        <is>
          <t>2021-04-09</t>
        </is>
      </c>
      <c r="I1369" s="40" t="inlineStr">
        <is>
          <t>20210409001918</t>
        </is>
      </c>
      <c r="J1369" s="43" t="inlineStr">
        <is>
          <t>https://dart.fss.or.kr/dsaf001/main.do?rcpNo=20210409001918</t>
        </is>
      </c>
      <c r="K1369" s="41" t="inlineStr">
        <is>
          <t>value_chk_local,status_chk,impairment,target_rev_post</t>
        </is>
      </c>
    </row>
    <row r="1370" ht="45" customHeight="1">
      <c r="A1370" s="40" t="inlineStr">
        <is>
          <t>K045</t>
        </is>
      </c>
      <c r="B1370" s="41" t="inlineStr">
        <is>
          <t>My Valet</t>
        </is>
      </c>
      <c r="C1370" s="40" t="inlineStr">
        <is>
          <t>인수 후</t>
        </is>
      </c>
      <c r="D1370" s="40" t="inlineStr">
        <is>
          <t>2020-12-31</t>
        </is>
      </c>
      <c r="E1370" s="41" t="inlineStr">
        <is>
          <t>완료</t>
        </is>
      </c>
      <c r="F1370" s="41" t="inlineStr">
        <is>
          <t>카카오 2020 사업보고서: 연결 주석 39 사업결합 '㈜마이발렛(주1) | 100.0 | 4,700,000 | 4,362,481'(잠정 PPA), 연결대상 변동 '㈜마이발렛 | 당기 중 지배력 획득을 통한 종속기업으로 편입', 종속회사 현황 'ㄴ(주)마이발렛 | 2015.01 | 주차장 운영 및 관리업 | 952'. 요약재무 카카오 연결 총자산 2019말 8,737,255,755,774원.</t>
        </is>
      </c>
      <c r="G1370" s="41" t="inlineStr">
        <is>
          <t>DART 사업보고서</t>
        </is>
      </c>
      <c r="H1370" s="40" t="inlineStr">
        <is>
          <t>2021-03-18</t>
        </is>
      </c>
      <c r="I1370" s="40" t="inlineStr">
        <is>
          <t>20210318001373</t>
        </is>
      </c>
      <c r="J1370" s="43" t="inlineStr">
        <is>
          <t>https://dart.fss.or.kr/dsaf001/main.do?rcpNo=20210318001373</t>
        </is>
      </c>
      <c r="K1370" s="41" t="inlineStr">
        <is>
          <t>value_chk_local,chk_note,apex_total_assets</t>
        </is>
      </c>
    </row>
    <row r="1371" ht="45" customHeight="1">
      <c r="A1371" s="40" t="inlineStr">
        <is>
          <t>K045</t>
        </is>
      </c>
      <c r="B1371" s="41" t="inlineStr">
        <is>
          <t>My Valet</t>
        </is>
      </c>
      <c r="C1371" s="40" t="inlineStr">
        <is>
          <t>인수 후</t>
        </is>
      </c>
      <c r="D1371" s="40" t="inlineStr">
        <is>
          <t>2020-12-10</t>
        </is>
      </c>
      <c r="E1371" s="41" t="inlineStr">
        <is>
          <t>기타</t>
        </is>
      </c>
      <c r="F1371" s="41" t="inlineStr">
        <is>
          <t>마이발렛 특수관계인으로부터 자금차입(공정거래법, 기업집단 카카오): 계약 2020-12-10, 차입처 ㈜카카오모빌리티(계열회사), 단기차입 300백만원, 이자율 4.6%, 운영자금. 직전사업연도말 자기자본 284백만원, 자산총액 376백만원.</t>
        </is>
      </c>
      <c r="G1371" s="41" t="inlineStr">
        <is>
          <t>DART 기타공시</t>
        </is>
      </c>
      <c r="H1371" s="40" t="inlineStr">
        <is>
          <t>2020-12-16</t>
        </is>
      </c>
      <c r="I1371" s="40" t="inlineStr">
        <is>
          <t>20201216000388</t>
        </is>
      </c>
      <c r="J1371" s="43" t="inlineStr">
        <is>
          <t>https://dart.fss.or.kr/dsaf001/main.do?rcpNo=20201216000388</t>
        </is>
      </c>
      <c r="K1371" s="41" t="inlineStr">
        <is>
          <t>first_filing_date,announce_date_chk,pre_events_summary,post_events_summary</t>
        </is>
      </c>
    </row>
    <row r="1372" ht="45" customHeight="1">
      <c r="A1372" s="40" t="inlineStr">
        <is>
          <t>K045</t>
        </is>
      </c>
      <c r="B1372" s="41" t="inlineStr">
        <is>
          <t>My Valet</t>
        </is>
      </c>
      <c r="C1372" s="40" t="inlineStr">
        <is>
          <t>인수 후</t>
        </is>
      </c>
      <c r="D1372" s="40" t="inlineStr">
        <is>
          <t>2021-05-28</t>
        </is>
      </c>
      <c r="E1372" s="41" t="inlineStr">
        <is>
          <t>실적</t>
        </is>
      </c>
      <c r="F1372" s="41" t="inlineStr">
        <is>
          <t>마이발렛 대규모기업집단현황공시(연1회): 대표자 류긍선, 설립일 2014.12.24, 계열편입일 2020.12.01. 2020 자산 952·부채 982·자본 -29백만원(자본잠식), 매출 4,917·영업이익 -235·당기순이익 -314백만원.</t>
        </is>
      </c>
      <c r="G1372" s="41" t="inlineStr">
        <is>
          <t>DART 기타공시</t>
        </is>
      </c>
      <c r="H1372" s="40" t="inlineStr">
        <is>
          <t>2021-05-28</t>
        </is>
      </c>
      <c r="I1372" s="40" t="inlineStr">
        <is>
          <t>20210528000822</t>
        </is>
      </c>
      <c r="J1372" s="43" t="inlineStr">
        <is>
          <t>https://dart.fss.or.kr/dsaf001/main.do?rcpNo=20210528000822</t>
        </is>
      </c>
      <c r="K1372" s="41" t="inlineStr">
        <is>
          <t>pre_incorp_chk,target_rev_post,target_op_post,pre_events_summary</t>
        </is>
      </c>
    </row>
    <row r="1373" ht="45" customHeight="1">
      <c r="A1373" s="40" t="inlineStr">
        <is>
          <t>K045</t>
        </is>
      </c>
      <c r="B1373" s="41" t="inlineStr">
        <is>
          <t>My Valet</t>
        </is>
      </c>
      <c r="C1373" s="40" t="inlineStr">
        <is>
          <t>인수 후</t>
        </is>
      </c>
      <c r="D1373" s="40" t="inlineStr">
        <is>
          <t>2022-05-30</t>
        </is>
      </c>
      <c r="E1373" s="41" t="inlineStr">
        <is>
          <t>실적</t>
        </is>
      </c>
      <c r="F1373" s="41" t="inlineStr">
        <is>
          <t>케이엠파킹앤스페이스 대규모기업집단현황공시(연1회): 대표자 김태성, 대표사업 '주차 소프트웨어 개발 및 공급'. 2021 자산 1,753·자본 43백만원, 매출 8,050·영업이익 62·당기순이익 176백만원.</t>
        </is>
      </c>
      <c r="G1373" s="41" t="inlineStr">
        <is>
          <t>DART 기타공시</t>
        </is>
      </c>
      <c r="H1373" s="40" t="inlineStr">
        <is>
          <t>2022-05-30</t>
        </is>
      </c>
      <c r="I1373" s="40" t="inlineStr">
        <is>
          <t>20220530000958</t>
        </is>
      </c>
      <c r="J1373" s="43" t="inlineStr">
        <is>
          <t>https://dart.fss.or.kr/dsaf001/main.do?rcpNo=20220530000958</t>
        </is>
      </c>
      <c r="K1373" s="41" t="inlineStr">
        <is>
          <t>target_rev_post,target_op_post</t>
        </is>
      </c>
    </row>
    <row r="1374" ht="45" customHeight="1">
      <c r="A1374" s="40" t="inlineStr">
        <is>
          <t>K045</t>
        </is>
      </c>
      <c r="B1374" s="41" t="inlineStr">
        <is>
          <t>My Valet</t>
        </is>
      </c>
      <c r="C1374" s="40" t="inlineStr">
        <is>
          <t>인수 후</t>
        </is>
      </c>
      <c r="D1374" s="40" t="inlineStr">
        <is>
          <t>2023-05-31</t>
        </is>
      </c>
      <c r="E1374" s="41" t="inlineStr">
        <is>
          <t>실적</t>
        </is>
      </c>
      <c r="F1374" s="41" t="inlineStr">
        <is>
          <t>케이엠파킹앤스페이스 현황공시(연1회): 2022 자산 9,990·자본 3,235백만원, 매출 15,408·영업이익 424·당기순이익 221백만원. 종업원 37명.</t>
        </is>
      </c>
      <c r="G1374" s="41" t="inlineStr">
        <is>
          <t>DART 기타공시</t>
        </is>
      </c>
      <c r="H1374" s="40" t="inlineStr">
        <is>
          <t>2023-05-31</t>
        </is>
      </c>
      <c r="I1374" s="40" t="inlineStr">
        <is>
          <t>20230531003123</t>
        </is>
      </c>
      <c r="J1374" s="43" t="inlineStr">
        <is>
          <t>https://dart.fss.or.kr/dsaf001/main.do?rcpNo=20230531003123</t>
        </is>
      </c>
      <c r="K1374" s="41" t="inlineStr">
        <is>
          <t>target_rev_post,target_op_post</t>
        </is>
      </c>
    </row>
    <row r="1375" ht="45" customHeight="1">
      <c r="A1375" s="40" t="inlineStr">
        <is>
          <t>K045</t>
        </is>
      </c>
      <c r="B1375" s="41" t="inlineStr">
        <is>
          <t>My Valet</t>
        </is>
      </c>
      <c r="C1375" s="40" t="inlineStr">
        <is>
          <t>인수 후</t>
        </is>
      </c>
      <c r="D1375" s="40" t="inlineStr">
        <is>
          <t>2024-05-31</t>
        </is>
      </c>
      <c r="E1375" s="41" t="inlineStr">
        <is>
          <t>실적</t>
        </is>
      </c>
      <c r="F1375" s="41" t="inlineStr">
        <is>
          <t>케이엠파킹앤스페이스 현황공시(연1회): 2023 자산 25,711·자본 2,443백만원, 매출 22,885·영업이익 794·당기순이익 -748백만원.</t>
        </is>
      </c>
      <c r="G1375" s="41" t="inlineStr">
        <is>
          <t>DART 기타공시</t>
        </is>
      </c>
      <c r="H1375" s="40" t="inlineStr">
        <is>
          <t>2024-05-31</t>
        </is>
      </c>
      <c r="I1375" s="40" t="inlineStr">
        <is>
          <t>20240531002760</t>
        </is>
      </c>
      <c r="J1375" s="43" t="inlineStr">
        <is>
          <t>https://dart.fss.or.kr/dsaf001/main.do?rcpNo=20240531002760</t>
        </is>
      </c>
      <c r="K1375" s="41" t="inlineStr">
        <is>
          <t>target_rev_post,target_op_post</t>
        </is>
      </c>
    </row>
    <row r="1376" ht="45" customHeight="1">
      <c r="A1376" s="40" t="inlineStr">
        <is>
          <t>K045</t>
        </is>
      </c>
      <c r="B1376" s="41" t="inlineStr">
        <is>
          <t>My Valet</t>
        </is>
      </c>
      <c r="C1376" s="40" t="inlineStr">
        <is>
          <t>인수 후</t>
        </is>
      </c>
      <c r="D1376" s="40" t="inlineStr">
        <is>
          <t>2025-05-30</t>
        </is>
      </c>
      <c r="E1376" s="41" t="inlineStr">
        <is>
          <t>실적</t>
        </is>
      </c>
      <c r="F1376" s="41" t="inlineStr">
        <is>
          <t>케이엠파킹앤스페이스 현황공시(연1회, 개별 손익계산서 기준): 2024 자산 30,940·자본 2,166백만원, 매출 33,329·영업이익 1,585·당기순이익 -254백만원(이자비용 2,028).</t>
        </is>
      </c>
      <c r="G1376" s="41" t="inlineStr">
        <is>
          <t>DART 기타공시</t>
        </is>
      </c>
      <c r="H1376" s="40" t="inlineStr">
        <is>
          <t>2025-05-30</t>
        </is>
      </c>
      <c r="I1376" s="40" t="inlineStr">
        <is>
          <t>20250530001293</t>
        </is>
      </c>
      <c r="J1376" s="43" t="inlineStr">
        <is>
          <t>https://dart.fss.or.kr/dsaf001/main.do?rcpNo=20250530001293</t>
        </is>
      </c>
      <c r="K1376" s="41" t="inlineStr">
        <is>
          <t>target_rev_post,target_op_post,perf_basis</t>
        </is>
      </c>
    </row>
    <row r="1377" ht="45" customHeight="1">
      <c r="A1377" s="40" t="inlineStr">
        <is>
          <t>K045</t>
        </is>
      </c>
      <c r="B1377" s="41" t="inlineStr">
        <is>
          <t>My Valet</t>
        </is>
      </c>
      <c r="C1377" s="40" t="inlineStr">
        <is>
          <t>인수 후</t>
        </is>
      </c>
      <c r="D1377" s="40" t="inlineStr">
        <is>
          <t>2025-04-02</t>
        </is>
      </c>
      <c r="E1377" s="41" t="inlineStr">
        <is>
          <t>사명변경</t>
        </is>
      </c>
      <c r="F1377" s="41" t="inlineStr">
        <is>
          <t>케이엠파킹앤스페이스 2024 감사보고서(삼일): '2014년 12월 24일에 설립되었으며, 2022년 2월 24일자로 주식회사 케이엠파킹앤스페이스로 상호를 변경'. 주주 ㈜카카오모빌리티 11,111주(70%), 아이지아이피경영참여형사모투자합자회사 제1호 4,761주(30%). 납입자본금 159백만원.</t>
        </is>
      </c>
      <c r="G1377" s="41" t="inlineStr">
        <is>
          <t>DART 감사보고서</t>
        </is>
      </c>
      <c r="H1377" s="40" t="inlineStr">
        <is>
          <t>2025-04-02</t>
        </is>
      </c>
      <c r="I1377" s="40" t="inlineStr">
        <is>
          <t>20250402002465</t>
        </is>
      </c>
      <c r="J1377" s="43" t="inlineStr">
        <is>
          <t>https://dart.fss.or.kr/dsaf001/main.do?rcpNo=20250402002465</t>
        </is>
      </c>
      <c r="K1377" s="41" t="inlineStr">
        <is>
          <t>notes,post_events_summary</t>
        </is>
      </c>
    </row>
    <row r="1378" ht="45" customHeight="1">
      <c r="A1378" s="40" t="inlineStr">
        <is>
          <t>K045</t>
        </is>
      </c>
      <c r="B1378" s="41" t="inlineStr">
        <is>
          <t>My Valet</t>
        </is>
      </c>
      <c r="C1378" s="40" t="inlineStr">
        <is>
          <t>인수 후</t>
        </is>
      </c>
      <c r="D1378" s="40" t="inlineStr">
        <is>
          <t>2025-05-27</t>
        </is>
      </c>
      <c r="E1378" s="41" t="inlineStr">
        <is>
          <t>합병</t>
        </is>
      </c>
      <c r="F1378" s="41" t="inlineStr">
        <is>
          <t>케이엠파킹앤스페이스 회사합병결정: ㈜케이엠파크가 ㈜케이엠파킹앤스페이스를 흡수합병, 합병비율 1:47.3850236, 합병신주 752,095주, 합병기일 2025-07-31, 이사회 2025-05-27. 케이엠파크 2024 자산 94,878·매출 92,561·순이익 435백만원.</t>
        </is>
      </c>
      <c r="G1378" s="41" t="inlineStr">
        <is>
          <t>DART 기타공시</t>
        </is>
      </c>
      <c r="H1378" s="40" t="inlineStr">
        <is>
          <t>2025-06-09</t>
        </is>
      </c>
      <c r="I1378" s="40" t="inlineStr">
        <is>
          <t>20250609000029</t>
        </is>
      </c>
      <c r="J1378" s="43" t="inlineStr">
        <is>
          <t>https://dart.fss.or.kr/dsaf001/main.do?rcpNo=20250609000029</t>
        </is>
      </c>
      <c r="K1378" s="41" t="inlineStr">
        <is>
          <t>post_events_summary,notes</t>
        </is>
      </c>
    </row>
    <row r="1379" ht="45" customHeight="1">
      <c r="A1379" s="40" t="inlineStr">
        <is>
          <t>K045</t>
        </is>
      </c>
      <c r="B1379" s="41" t="inlineStr">
        <is>
          <t>My Valet</t>
        </is>
      </c>
      <c r="C1379" s="40" t="inlineStr">
        <is>
          <t>인수 후</t>
        </is>
      </c>
      <c r="D1379" s="40" t="inlineStr">
        <is>
          <t>2022-12-31</t>
        </is>
      </c>
      <c r="E1379" s="41" t="inlineStr">
        <is>
          <t>기타</t>
        </is>
      </c>
      <c r="F1379" s="41" t="inlineStr">
        <is>
          <t>카카오모빌리티 2022 사업보고서(2024-03 정정) 연결 주석 종속기업 현황: '㈜케이엠파킹앤스페이스 (구, ㈜마이발렛) | 주차장 운영관리업 | 11,111 | 70 | 100'(당기말 70%, 전기말 100%); 영업권 CGU 2022 손상 택시운송 (14,703,000)·대리운전 (1,960,000)천원, O2O플랫폼 손상 없음.</t>
        </is>
      </c>
      <c r="G1379" s="41" t="inlineStr">
        <is>
          <t>DART 사업보고서</t>
        </is>
      </c>
      <c r="H1379" s="40" t="inlineStr">
        <is>
          <t>2024-03-19</t>
        </is>
      </c>
      <c r="I1379" s="40" t="inlineStr">
        <is>
          <t>20240319000026</t>
        </is>
      </c>
      <c r="J1379" s="43" t="inlineStr">
        <is>
          <t>https://dart.fss.or.kr/dsaf001/main.do?rcpNo=20240319000026</t>
        </is>
      </c>
      <c r="K1379" s="41" t="inlineStr">
        <is>
          <t>notes,post_events_summary</t>
        </is>
      </c>
    </row>
    <row r="1380" ht="45" customHeight="1">
      <c r="A1380" s="40" t="inlineStr">
        <is>
          <t>K045</t>
        </is>
      </c>
      <c r="B1380" s="41" t="inlineStr">
        <is>
          <t>My Valet</t>
        </is>
      </c>
      <c r="C1380" s="40" t="inlineStr">
        <is>
          <t>인수 후</t>
        </is>
      </c>
      <c r="D1380" s="40" t="inlineStr">
        <is>
          <t>2023-12-31</t>
        </is>
      </c>
      <c r="E1380" s="41" t="inlineStr">
        <is>
          <t>손상차손</t>
        </is>
      </c>
      <c r="F1380" s="41" t="inlineStr">
        <is>
          <t>카카오모빌리티 2023 사업보고서 연결 주석 영업권 CGU: O2O플랫폼 서비스 107,357,874→(7,020,044)→100,337,830, 주차 관련 서비스 63,343,310→+11,675,698→75,019,008(손상 없음); 손상은 택시운송 (36,309,000)·오프라인 중개 (15,117,000)천원.</t>
        </is>
      </c>
      <c r="G1380" s="41" t="inlineStr">
        <is>
          <t>DART 사업보고서</t>
        </is>
      </c>
      <c r="H1380" s="40" t="inlineStr">
        <is>
          <t>2024-04-01</t>
        </is>
      </c>
      <c r="I1380" s="40" t="inlineStr">
        <is>
          <t>20240401003513</t>
        </is>
      </c>
      <c r="J1380" s="43" t="inlineStr">
        <is>
          <t>https://dart.fss.or.kr/dsaf001/main.do?rcpNo=20240401003513</t>
        </is>
      </c>
      <c r="K1380" s="41" t="inlineStr">
        <is>
          <t>impairment,post_events_summary</t>
        </is>
      </c>
    </row>
    <row r="1381" ht="45" customHeight="1">
      <c r="A1381" s="40" t="inlineStr">
        <is>
          <t>K045</t>
        </is>
      </c>
      <c r="B1381" s="41" t="inlineStr">
        <is>
          <t>My Valet</t>
        </is>
      </c>
      <c r="C1381" s="40" t="inlineStr">
        <is>
          <t>인수 후</t>
        </is>
      </c>
      <c r="D1381" s="40" t="inlineStr">
        <is>
          <t>2025-12-31</t>
        </is>
      </c>
      <c r="E1381" s="41" t="inlineStr">
        <is>
          <t>손상차손</t>
        </is>
      </c>
      <c r="F1381" s="41" t="inlineStr">
        <is>
          <t>카카오모빌리티 2025 사업보고서 연결 주석 영업권 CGU: O2O플랫폼 100,863,006·주차 관련 75,019,008천원(손상 없음); 택시운송 (3,230,061)·대리운전/화물운송 중개 (3,702,149)천원 손상. 2024는 손상 없음(2024 사업보고서 20250331002700).</t>
        </is>
      </c>
      <c r="G1381" s="41" t="inlineStr">
        <is>
          <t>DART 사업보고서</t>
        </is>
      </c>
      <c r="H1381" s="40" t="inlineStr">
        <is>
          <t>2026-03-31</t>
        </is>
      </c>
      <c r="I1381" s="40" t="inlineStr">
        <is>
          <t>20260331003637</t>
        </is>
      </c>
      <c r="J1381" s="43" t="inlineStr">
        <is>
          <t>https://dart.fss.or.kr/dsaf001/main.do?rcpNo=20260331003637</t>
        </is>
      </c>
      <c r="K1381" s="41" t="inlineStr">
        <is>
          <t>impairment</t>
        </is>
      </c>
    </row>
    <row r="1382" ht="45" customHeight="1">
      <c r="A1382" s="40" t="inlineStr">
        <is>
          <t>K045</t>
        </is>
      </c>
      <c r="B1382" s="41" t="inlineStr">
        <is>
          <t>My Valet</t>
        </is>
      </c>
      <c r="C1382" s="40" t="inlineStr">
        <is>
          <t>인수 후</t>
        </is>
      </c>
      <c r="D1382" s="40" t="inlineStr">
        <is>
          <t>2021-12-31</t>
        </is>
      </c>
      <c r="E1382" s="41" t="inlineStr">
        <is>
          <t>기타</t>
        </is>
      </c>
      <c r="F1382" s="41" t="inlineStr">
        <is>
          <t>카카오모빌리티 2021 연결감사보고서(재발행) 주석 17·34: CGU별 영업권 기초 O2O플랫폼 54,776,200·택시운송 54,242,061·대리운전 2,376,588천원; 주석 34(3) 전기 마이발렛 이전대가 4,700,000, 식별가능 순자산 287,519, 영업권 4,412,481천원. 마이발렛 2021 매출 8,050,188천원·순이익 175,744천원.</t>
        </is>
      </c>
      <c r="G1382" s="41" t="inlineStr">
        <is>
          <t>DART 감사보고서</t>
        </is>
      </c>
      <c r="H1382" s="40" t="inlineStr">
        <is>
          <t>2024-03-19</t>
        </is>
      </c>
      <c r="I1382" s="40" t="inlineStr">
        <is>
          <t>20240319000002</t>
        </is>
      </c>
      <c r="J1382" s="43" t="inlineStr">
        <is>
          <t>https://dart.fss.or.kr/dsaf001/main.do?rcpNo=20240319000002</t>
        </is>
      </c>
      <c r="K1382" s="41" t="inlineStr">
        <is>
          <t>impairment</t>
        </is>
      </c>
    </row>
    <row r="1383" ht="45" customHeight="1">
      <c r="A1383" s="40" t="inlineStr">
        <is>
          <t>K045</t>
        </is>
      </c>
      <c r="B1383" s="41" t="inlineStr">
        <is>
          <t>My Valet</t>
        </is>
      </c>
      <c r="C1383" s="40" t="inlineStr">
        <is>
          <t>인수 전</t>
        </is>
      </c>
      <c r="D1383" s="40" t="inlineStr">
        <is>
          <t>2019-12-31</t>
        </is>
      </c>
      <c r="E1383" s="41" t="inlineStr">
        <is>
          <t>실적</t>
        </is>
      </c>
      <c r="F1383" s="41" t="inlineStr">
        <is>
          <t>카카오모빌리티 2019 연결감사보고서: 총자산 274,929,202,371원, 자본총계 215,599,733,263원, 영업수익 104,851,956,418원.</t>
        </is>
      </c>
      <c r="G1383" s="41" t="inlineStr">
        <is>
          <t>DART 감사보고서</t>
        </is>
      </c>
      <c r="H1383" s="40" t="inlineStr">
        <is>
          <t>2020-03-31</t>
        </is>
      </c>
      <c r="I1383" s="40" t="inlineStr">
        <is>
          <t>20200331002182</t>
        </is>
      </c>
      <c r="J1383" s="43" t="inlineStr">
        <is>
          <t>https://dart.fss.or.kr/dsaf001/main.do?rcpNo=20200331002182</t>
        </is>
      </c>
      <c r="K1383" s="41" t="inlineStr">
        <is>
          <t>acq_total_assets,deal_to_assets_pct,deal_to_equity_pct</t>
        </is>
      </c>
    </row>
    <row r="1384" ht="45" customHeight="1">
      <c r="A1384" s="40" t="inlineStr">
        <is>
          <t>K045</t>
        </is>
      </c>
      <c r="B1384" s="41" t="inlineStr">
        <is>
          <t>My Valet</t>
        </is>
      </c>
      <c r="C1384" s="40" t="inlineStr">
        <is>
          <t>인수 후</t>
        </is>
      </c>
      <c r="D1384" s="40" t="inlineStr">
        <is>
          <t>2022-06-01</t>
        </is>
      </c>
      <c r="E1384" s="41" t="inlineStr">
        <is>
          <t>사명변경</t>
        </is>
      </c>
      <c r="F1384" s="41" t="inlineStr">
        <is>
          <t>머니투데이 '카카오는 수직계열화, 티맵은 중개에 집중': '지난해 인수한 주차 운영관리 솔루션 업체 마이발렛 사명을 케이엠파킹앤스페이스로 변경', 대표 김태성(파킹스퀘어 창업자), '지난해 케이엠파킹앤스페이스 매출은 80억원으로 전년 대비 64% 증가', 최근 일부 투자 유치(규모·투자자 비공개), GS파크24 인수 완료.</t>
        </is>
      </c>
      <c r="G1384" s="41" t="inlineStr">
        <is>
          <t>언론 보도</t>
        </is>
      </c>
      <c r="H1384" s="40" t="inlineStr">
        <is>
          <t>2022-06-01</t>
        </is>
      </c>
      <c r="I1384" s="40" t="n"/>
      <c r="J1384" s="43" t="inlineStr">
        <is>
          <t>https://www.mt.co.kr/tech/2022/06/01/2022053110065049697</t>
        </is>
      </c>
      <c r="K1384" s="41" t="inlineStr">
        <is>
          <t>notes,purpose_quote,core_basis,earnings_call_note</t>
        </is>
      </c>
    </row>
    <row r="1385" ht="45" customHeight="1">
      <c r="A1385" s="40" t="inlineStr">
        <is>
          <t>K045</t>
        </is>
      </c>
      <c r="B1385" s="41" t="inlineStr">
        <is>
          <t>My Valet</t>
        </is>
      </c>
      <c r="C1385" s="40" t="inlineStr">
        <is>
          <t>인수 후</t>
        </is>
      </c>
      <c r="D1385" s="40" t="inlineStr">
        <is>
          <t>2021-12-01</t>
        </is>
      </c>
      <c r="E1385" s="41" t="inlineStr">
        <is>
          <t>기타</t>
        </is>
      </c>
      <c r="F1385" s="41" t="inlineStr">
        <is>
          <t>카카오모빌리티 타법인주식취득결정: 지에스파크이십사㈜ 4,600,000주(100%) 65,000,000,000원 현금취득, 목적 '주차 사업 경쟁력 강화', 이사회 2021-12-01, 취득예정 2022-05-31.</t>
        </is>
      </c>
      <c r="G1385" s="41" t="inlineStr">
        <is>
          <t>DART 기타공시</t>
        </is>
      </c>
      <c r="H1385" s="40" t="inlineStr">
        <is>
          <t>2021-12-08</t>
        </is>
      </c>
      <c r="I1385" s="40" t="inlineStr">
        <is>
          <t>20211208000262</t>
        </is>
      </c>
      <c r="J1385" s="43" t="inlineStr">
        <is>
          <t>https://dart.fss.or.kr/dsaf001/main.do?rcpNo=20211208000262</t>
        </is>
      </c>
      <c r="K1385" s="41" t="inlineStr">
        <is>
          <t>post_events_summary</t>
        </is>
      </c>
    </row>
    <row r="1386" ht="45" customHeight="1">
      <c r="A1386" s="40" t="inlineStr">
        <is>
          <t>K045</t>
        </is>
      </c>
      <c r="B1386" s="41" t="inlineStr">
        <is>
          <t>My Valet</t>
        </is>
      </c>
      <c r="C1386" s="40" t="inlineStr">
        <is>
          <t>발표</t>
        </is>
      </c>
      <c r="D1386" s="40" t="inlineStr">
        <is>
          <t>2020-12-29</t>
        </is>
      </c>
      <c r="E1386" s="41" t="inlineStr">
        <is>
          <t>기타</t>
        </is>
      </c>
      <c r="F1386" s="41" t="inlineStr">
        <is>
          <t>카카오 2020 사업보고서 주식의 총수: 발행주식 88,501,998주(2020-12-31). Yahoo Finance 035720.KS 2020-12-29 조정종가 76,900원(5:1 분할 환원 384,500원), 2020-11-30 73,600원(환원 368,000원).</t>
        </is>
      </c>
      <c r="G1386" s="41" t="inlineStr">
        <is>
          <t>DART 사업보고서</t>
        </is>
      </c>
      <c r="H1386" s="40" t="inlineStr">
        <is>
          <t>2021-03-18</t>
        </is>
      </c>
      <c r="I1386" s="40" t="inlineStr">
        <is>
          <t>20210318001373</t>
        </is>
      </c>
      <c r="J1386" s="43" t="inlineStr">
        <is>
          <t>https://dart.fss.or.kr/dsaf001/main.do?rcpNo=20210318001373</t>
        </is>
      </c>
      <c r="K1386" s="41" t="inlineStr">
        <is>
          <t>acq_mktcap,size_basis</t>
        </is>
      </c>
    </row>
    <row r="1387" ht="45" customHeight="1">
      <c r="A1387" s="40" t="inlineStr">
        <is>
          <t>K046</t>
        </is>
      </c>
      <c r="B1387" s="41" t="inlineStr">
        <is>
          <t>E&amp;T Story Entertainment Co., Ltd.</t>
        </is>
      </c>
      <c r="C1387" s="40" t="inlineStr">
        <is>
          <t>발표</t>
        </is>
      </c>
      <c r="D1387" s="40" t="inlineStr">
        <is>
          <t>2020-12-31</t>
        </is>
      </c>
      <c r="E1387" s="41" t="inlineStr">
        <is>
          <t>추가취득</t>
        </is>
      </c>
      <c r="F1387" s="41" t="inlineStr">
        <is>
          <t>이앤티스토리엔터테인먼트 최대주주 등의 주식보유 변동(기업집단 '카카오'): (주)카카오엠(계열회사) 30,000주 60.00% → 50,000주 100.00%(+20,000주, 300,000,000원, 단가 15,000원), 박찬우(임원) 20,000주 40.00% → 0, 변동일 2020.12.31.</t>
        </is>
      </c>
      <c r="G1387" s="41" t="inlineStr">
        <is>
          <t>DART 기타공시</t>
        </is>
      </c>
      <c r="H1387" s="40" t="inlineStr">
        <is>
          <t>2021-01-07</t>
        </is>
      </c>
      <c r="I1387" s="40" t="inlineStr">
        <is>
          <t>20210107000610</t>
        </is>
      </c>
      <c r="J1387" s="43" t="inlineStr">
        <is>
          <t>https://dart.fss.or.kr/dsaf001/main.do?rcpNo=20210107000610</t>
        </is>
      </c>
      <c r="K1387" s="41" t="inlineStr">
        <is>
          <t>value_chk_local,status_chk,acquirer_entity,announce_date_chk,first_filing_date,chk_note</t>
        </is>
      </c>
    </row>
    <row r="1388" ht="45" customHeight="1">
      <c r="A1388" s="40" t="inlineStr">
        <is>
          <t>K046</t>
        </is>
      </c>
      <c r="B1388" s="41" t="inlineStr">
        <is>
          <t>E&amp;T Story Entertainment Co., Ltd.</t>
        </is>
      </c>
      <c r="C1388" s="40" t="inlineStr">
        <is>
          <t>인수 후</t>
        </is>
      </c>
      <c r="D1388" s="40" t="inlineStr">
        <is>
          <t>2020-12-31</t>
        </is>
      </c>
      <c r="E1388" s="41" t="inlineStr">
        <is>
          <t>추가취득</t>
        </is>
      </c>
      <c r="F1388" s="41" t="inlineStr">
        <is>
          <t>신설 카카오엠 2020 연결감사보고서 주석: 종속기업 표 (주)이앤티스토리엔터테인먼트 당기말 100.0% / 전기말 60.0%, '(*6) 지배기업은 당기 중 종속기업인 (주)이앤티스토리엔터테인먼트의 잔여지분을 인수하였으며 잔여지분 인수 후 지분율은 100%'; 종속기업 요약재무 2020 자산 2,447,819·부채 1,784,559·매출 1,726,592·당기순이익 35,287천원; 영업권 표 이앤티스토리 113,800천원(당기말·전기말); 영업부문 표(음반/음원유통·매니지먼트·라이센싱·기타); 부채와 자본 총계 1,083,761,946,075원(2020말)·823,559,489,162원(2019말).</t>
        </is>
      </c>
      <c r="G1388" s="41" t="inlineStr">
        <is>
          <t>DART 감사보고서</t>
        </is>
      </c>
      <c r="H1388" s="40" t="inlineStr">
        <is>
          <t>2021-03-29</t>
        </is>
      </c>
      <c r="I1388" s="40" t="inlineStr">
        <is>
          <t>20210329000924</t>
        </is>
      </c>
      <c r="J1388" s="43" t="inlineStr">
        <is>
          <t>https://dart.fss.or.kr/dsaf001/main.do?rcpNo=20210329000924</t>
        </is>
      </c>
      <c r="K1388" s="41" t="inlineStr">
        <is>
          <t>chk_note,acquirer_entity</t>
        </is>
      </c>
    </row>
    <row r="1389" ht="45" customHeight="1">
      <c r="A1389" s="40" t="inlineStr">
        <is>
          <t>K046</t>
        </is>
      </c>
      <c r="B1389" s="41" t="inlineStr">
        <is>
          <t>E&amp;T Story Entertainment Co., Ltd.</t>
        </is>
      </c>
      <c r="C1389" s="40" t="inlineStr">
        <is>
          <t>인수 전</t>
        </is>
      </c>
      <c r="D1389" s="40" t="inlineStr">
        <is>
          <t>2019-12-31</t>
        </is>
      </c>
      <c r="E1389" s="41" t="inlineStr">
        <is>
          <t>실적</t>
        </is>
      </c>
      <c r="F1389" s="41" t="inlineStr">
        <is>
          <t>신설 카카오엠 2019 연결감사보고서: 종속기업 이앤티스토리 지분율 60/60, 요약재무 2019 자산 1,229,271·부채 601,298·자본 627,973·매출 1,723,693·당기순이익 102,790천원; 영업권 표 (주)이앤티스토리엔터테인먼트 113,800천원(당기말·전기말); 2019말 부채와 자본 총계 823,559,489,162원, 자본 계 540,889,290,252원.</t>
        </is>
      </c>
      <c r="G1389" s="41" t="inlineStr">
        <is>
          <t>DART 감사보고서</t>
        </is>
      </c>
      <c r="H1389" s="40" t="inlineStr">
        <is>
          <t>2020-03-20</t>
        </is>
      </c>
      <c r="I1389" s="40" t="inlineStr">
        <is>
          <t>20200320001206</t>
        </is>
      </c>
      <c r="J1389" s="43" t="inlineStr">
        <is>
          <t>https://dart.fss.or.kr/dsaf001/main.do?rcpNo=20200320001206</t>
        </is>
      </c>
      <c r="K1389" s="41" t="inlineStr">
        <is>
          <t>target_rev_pre,target_op_pre,impairment,acq_total_assets,deal_to_equity_pct</t>
        </is>
      </c>
    </row>
    <row r="1390" ht="45" customHeight="1">
      <c r="A1390" s="40" t="inlineStr">
        <is>
          <t>K046</t>
        </is>
      </c>
      <c r="B1390" s="41" t="inlineStr">
        <is>
          <t>E&amp;T Story Entertainment Co., Ltd.</t>
        </is>
      </c>
      <c r="C1390" s="40" t="inlineStr">
        <is>
          <t>인수 전</t>
        </is>
      </c>
      <c r="D1390" s="40" t="inlineStr">
        <is>
          <t>2018-01</t>
        </is>
      </c>
      <c r="E1390" s="41" t="inlineStr">
        <is>
          <t>지분취득</t>
        </is>
      </c>
      <c r="F1390" s="41" t="inlineStr">
        <is>
          <t>옛 카카오엠 2018 1분기보고서 연결주석 22. 사업결합: '2018년 1월 연결회사는 연예매니지먼트 사업 강화를 위하여 (주)이앤티스토리엔터테인먼트의 유상증자에 참여하여 지분율 60%를 취득'; 이전대가 현금 700,000천원, 식별가능순자산 977,000천원(현금 660,000, 무형자산 300,000, 기타자산 50,000, 기타부채 (33,000)), 비지배지분 390,800천원, 영업권 113,800천원. 종속기업 표: '당분기 신규취득, (주)플랜에이엔터테인먼트의 종속기업'.</t>
        </is>
      </c>
      <c r="G1390" s="41" t="inlineStr">
        <is>
          <t>DART 사업보고서</t>
        </is>
      </c>
      <c r="H1390" s="40" t="inlineStr">
        <is>
          <t>2018-05-15</t>
        </is>
      </c>
      <c r="I1390" s="40" t="inlineStr">
        <is>
          <t>20180515001466</t>
        </is>
      </c>
      <c r="J1390" s="43" t="inlineStr">
        <is>
          <t>https://dart.fss.or.kr/dsaf001/main.do?rcpNo=20180515001466</t>
        </is>
      </c>
      <c r="K1390" s="41" t="inlineStr">
        <is>
          <t>pre_events_summary,purpose_quote</t>
        </is>
      </c>
    </row>
    <row r="1391" ht="45" customHeight="1">
      <c r="A1391" s="40" t="inlineStr">
        <is>
          <t>K046</t>
        </is>
      </c>
      <c r="B1391" s="41" t="inlineStr">
        <is>
          <t>E&amp;T Story Entertainment Co., Ltd.</t>
        </is>
      </c>
      <c r="C1391" s="40" t="inlineStr">
        <is>
          <t>인수 전</t>
        </is>
      </c>
      <c r="D1391" s="40" t="inlineStr">
        <is>
          <t>2018-01</t>
        </is>
      </c>
      <c r="E1391" s="41" t="inlineStr">
        <is>
          <t>지분취득</t>
        </is>
      </c>
      <c r="F1391" s="41" t="inlineStr">
        <is>
          <t>카카오엠(옛 로엔) 2017 사업보고서 연혁: '2018년 01월 (주)플랜에이엔터테인먼트가 (주)이앤티스토리엔터테인먼트 지분 인수 (지분율 60%)'.</t>
        </is>
      </c>
      <c r="G1391" s="41" t="inlineStr">
        <is>
          <t>DART 사업보고서</t>
        </is>
      </c>
      <c r="H1391" s="40" t="inlineStr">
        <is>
          <t>2018-03-30</t>
        </is>
      </c>
      <c r="I1391" s="40" t="inlineStr">
        <is>
          <t>20180330003970</t>
        </is>
      </c>
      <c r="J1391" s="43" t="inlineStr">
        <is>
          <t>https://dart.fss.or.kr/dsaf001/main.do?rcpNo=20180330003970</t>
        </is>
      </c>
      <c r="K1391" s="41" t="inlineStr">
        <is>
          <t>pre_events_summary</t>
        </is>
      </c>
    </row>
    <row r="1392" ht="45" customHeight="1">
      <c r="A1392" s="40" t="inlineStr">
        <is>
          <t>K046</t>
        </is>
      </c>
      <c r="B1392" s="41" t="inlineStr">
        <is>
          <t>E&amp;T Story Entertainment Co., Ltd.</t>
        </is>
      </c>
      <c r="C1392" s="40" t="inlineStr">
        <is>
          <t>인수 전</t>
        </is>
      </c>
      <c r="D1392" s="40" t="inlineStr">
        <is>
          <t>2018-12-31</t>
        </is>
      </c>
      <c r="E1392" s="41" t="inlineStr">
        <is>
          <t>실적</t>
        </is>
      </c>
      <c r="F1392" s="41" t="inlineStr">
        <is>
          <t>카카오 2018 사업보고서 연결주석: ㈜이앤티스토리엔터테인먼트 자본금 25,000천원, 방송연예인매니지먼트, 30,000주 60.0%('(주20) ㈜플랜에이엔터테인먼트의 종속기업'); 요약재무 자산 1,205,452·부채 678,411·자본 527,041·매출 198,143·당기순손실 (16)천원('(주1) 당기 연결편입시점 이후의 재무정보').</t>
        </is>
      </c>
      <c r="G1392" s="41" t="inlineStr">
        <is>
          <t>DART 사업보고서</t>
        </is>
      </c>
      <c r="H1392" s="40" t="inlineStr">
        <is>
          <t>2019-04-01</t>
        </is>
      </c>
      <c r="I1392" s="40" t="inlineStr">
        <is>
          <t>20190401005013</t>
        </is>
      </c>
      <c r="J1392" s="43" t="inlineStr">
        <is>
          <t>https://dart.fss.or.kr/dsaf001/main.do?rcpNo=20190401005013</t>
        </is>
      </c>
      <c r="K1392" s="41" t="inlineStr">
        <is>
          <t>pre_events_summary,target_rev_pre,perf_basis</t>
        </is>
      </c>
    </row>
    <row r="1393" ht="45" customHeight="1">
      <c r="A1393" s="40" t="inlineStr">
        <is>
          <t>K046</t>
        </is>
      </c>
      <c r="B1393" s="41" t="inlineStr">
        <is>
          <t>E&amp;T Story Entertainment Co., Ltd.</t>
        </is>
      </c>
      <c r="C1393" s="40" t="inlineStr">
        <is>
          <t>인수 전</t>
        </is>
      </c>
      <c r="D1393" s="40" t="inlineStr">
        <is>
          <t>2019-01-31</t>
        </is>
      </c>
      <c r="E1393" s="41" t="inlineStr">
        <is>
          <t>기타</t>
        </is>
      </c>
      <c r="F1393" s="41" t="inlineStr">
        <is>
          <t>이앤티스토리 최대주주 등의 주식보유 변동: (주)플랜에이엔터테인먼트 30,000주(60.00%) → (주)카카오엠, 변동일 2019.01.31, 304,620,000원, 단가 10,154원; 박찬우(임원) 20,000주 40.00% 유지.</t>
        </is>
      </c>
      <c r="G1393" s="41" t="inlineStr">
        <is>
          <t>DART 기타공시</t>
        </is>
      </c>
      <c r="H1393" s="40" t="inlineStr">
        <is>
          <t>2019-02-01</t>
        </is>
      </c>
      <c r="I1393" s="40" t="inlineStr">
        <is>
          <t>20190201000140</t>
        </is>
      </c>
      <c r="J1393" s="43" t="inlineStr">
        <is>
          <t>https://dart.fss.or.kr/dsaf001/main.do?rcpNo=20190201000140</t>
        </is>
      </c>
      <c r="K1393" s="41" t="inlineStr">
        <is>
          <t>pre_events_summary,notes</t>
        </is>
      </c>
    </row>
    <row r="1394" ht="45" customHeight="1">
      <c r="A1394" s="40" t="inlineStr">
        <is>
          <t>K046</t>
        </is>
      </c>
      <c r="B1394" s="41" t="inlineStr">
        <is>
          <t>E&amp;T Story Entertainment Co., Ltd.</t>
        </is>
      </c>
      <c r="C1394" s="40" t="inlineStr">
        <is>
          <t>인수 전</t>
        </is>
      </c>
      <c r="D1394" s="40" t="inlineStr">
        <is>
          <t>2019-01-24</t>
        </is>
      </c>
      <c r="E1394" s="41" t="inlineStr">
        <is>
          <t>경영진변경</t>
        </is>
      </c>
      <c r="F1394" s="41" t="inlineStr">
        <is>
          <t>이앤티스토리 임원의 변동: 대표이사·사내이사 박찬우(선임 2017.12.28); 기타비상무이사 김미연 해임, 이준호((주)카카오엠 영상컨텐츠사업부문장) 선임(2019.01.24); 김영석((주)카카오엠 음악컨텐츠사업부문장, 2018.02.05 선임).</t>
        </is>
      </c>
      <c r="G1394" s="41" t="inlineStr">
        <is>
          <t>DART 기타공시</t>
        </is>
      </c>
      <c r="H1394" s="40" t="inlineStr">
        <is>
          <t>2019-02-14</t>
        </is>
      </c>
      <c r="I1394" s="40" t="inlineStr">
        <is>
          <t>20190214000046</t>
        </is>
      </c>
      <c r="J1394" s="43" t="inlineStr">
        <is>
          <t>https://dart.fss.or.kr/dsaf001/main.do?rcpNo=20190214000046</t>
        </is>
      </c>
      <c r="K1394" s="41" t="inlineStr">
        <is>
          <t>pre_events_summary</t>
        </is>
      </c>
    </row>
    <row r="1395" ht="45" customHeight="1">
      <c r="A1395" s="40" t="inlineStr">
        <is>
          <t>K046</t>
        </is>
      </c>
      <c r="B1395" s="41" t="inlineStr">
        <is>
          <t>E&amp;T Story Entertainment Co., Ltd.</t>
        </is>
      </c>
      <c r="C1395" s="40" t="inlineStr">
        <is>
          <t>인수 전</t>
        </is>
      </c>
      <c r="D1395" s="40" t="inlineStr">
        <is>
          <t>2019-02-14</t>
        </is>
      </c>
      <c r="E1395" s="41" t="inlineStr">
        <is>
          <t>기타</t>
        </is>
      </c>
      <c r="F1395" s="41" t="inlineStr">
        <is>
          <t>이앤티스토리 비유동자산 취득결정: 사무실 임차보증금 50,000,000원, '최근 사업연도말 자산총액 (원) 10,000,000', '2017년말 재무제표 기준'.</t>
        </is>
      </c>
      <c r="G1395" s="41" t="inlineStr">
        <is>
          <t>DART 기타공시</t>
        </is>
      </c>
      <c r="H1395" s="40" t="inlineStr">
        <is>
          <t>2019-02-15</t>
        </is>
      </c>
      <c r="I1395" s="40" t="inlineStr">
        <is>
          <t>20190215000160</t>
        </is>
      </c>
      <c r="J1395" s="43" t="inlineStr">
        <is>
          <t>https://dart.fss.or.kr/dsaf001/main.do?rcpNo=20190215000160</t>
        </is>
      </c>
      <c r="K1395" s="41" t="inlineStr">
        <is>
          <t>pre_events_summary,notes</t>
        </is>
      </c>
    </row>
    <row r="1396" ht="45" customHeight="1">
      <c r="A1396" s="40" t="inlineStr">
        <is>
          <t>K046</t>
        </is>
      </c>
      <c r="B1396" s="41" t="inlineStr">
        <is>
          <t>E&amp;T Story Entertainment Co., Ltd.</t>
        </is>
      </c>
      <c r="C1396" s="40" t="inlineStr">
        <is>
          <t>인수 전</t>
        </is>
      </c>
      <c r="D1396" s="40" t="inlineStr">
        <is>
          <t>2018-06-21</t>
        </is>
      </c>
      <c r="E1396" s="41" t="inlineStr">
        <is>
          <t>기타</t>
        </is>
      </c>
      <c r="F1396" s="41" t="inlineStr">
        <is>
          <t>이앤티스토리 비유동자산 취득결정: 다세대 주택 임대차 10,000,000원, 취득목적 '숙소 제공'('직원 숙소 제공을 위한 임대차 계약').</t>
        </is>
      </c>
      <c r="G1396" s="41" t="inlineStr">
        <is>
          <t>DART 기타공시</t>
        </is>
      </c>
      <c r="H1396" s="40" t="inlineStr">
        <is>
          <t>2018-06-25</t>
        </is>
      </c>
      <c r="I1396" s="40" t="inlineStr">
        <is>
          <t>20180625000249</t>
        </is>
      </c>
      <c r="J1396" s="43" t="inlineStr">
        <is>
          <t>https://dart.fss.or.kr/dsaf001/main.do?rcpNo=20180625000249</t>
        </is>
      </c>
      <c r="K1396" s="41" t="inlineStr">
        <is>
          <t>pre_events_summary</t>
        </is>
      </c>
    </row>
    <row r="1397" ht="45" customHeight="1">
      <c r="A1397" s="40" t="inlineStr">
        <is>
          <t>K046</t>
        </is>
      </c>
      <c r="B1397" s="41" t="inlineStr">
        <is>
          <t>E&amp;T Story Entertainment Co., Ltd.</t>
        </is>
      </c>
      <c r="C1397" s="40" t="inlineStr">
        <is>
          <t>인수 후</t>
        </is>
      </c>
      <c r="D1397" s="40" t="inlineStr">
        <is>
          <t>2021-02-01</t>
        </is>
      </c>
      <c r="E1397" s="41" t="inlineStr">
        <is>
          <t>청산</t>
        </is>
      </c>
      <c r="F1397" s="41" t="inlineStr">
        <is>
          <t>이앤티스토리 해산사유 발생: '상법 제517조 제2호에 따른 주주총회 결의에 의한 해산', '해산결의 및 청산인 선임을 통한 청산절차 진행', 결정일 2021-02-01(주주총회 결의일).</t>
        </is>
      </c>
      <c r="G1397" s="41" t="inlineStr">
        <is>
          <t>DART 기타공시</t>
        </is>
      </c>
      <c r="H1397" s="40" t="inlineStr">
        <is>
          <t>2021-02-05</t>
        </is>
      </c>
      <c r="I1397" s="40" t="inlineStr">
        <is>
          <t>20210205000834</t>
        </is>
      </c>
      <c r="J1397" s="43" t="inlineStr">
        <is>
          <t>https://dart.fss.or.kr/dsaf001/main.do?rcpNo=20210205000834</t>
        </is>
      </c>
      <c r="K1397" s="41" t="inlineStr">
        <is>
          <t>post_events_summary,notes</t>
        </is>
      </c>
    </row>
    <row r="1398" ht="45" customHeight="1">
      <c r="A1398" s="40" t="inlineStr">
        <is>
          <t>K046</t>
        </is>
      </c>
      <c r="B1398" s="41" t="inlineStr">
        <is>
          <t>E&amp;T Story Entertainment Co., Ltd.</t>
        </is>
      </c>
      <c r="C1398" s="40" t="inlineStr">
        <is>
          <t>인수 후</t>
        </is>
      </c>
      <c r="D1398" s="40" t="inlineStr">
        <is>
          <t>2021-03-02</t>
        </is>
      </c>
      <c r="E1398" s="41" t="inlineStr">
        <is>
          <t>합병</t>
        </is>
      </c>
      <c r="F1398" s="41" t="inlineStr">
        <is>
          <t>이앤티스토리 최대주주 등의 주식보유 변동: (주)카카오엠 50,000주(100%) → (주)카카오엔터테인먼트, 변동일 2021.03.02 — '(주)카카오페이지가 당사의 최대주주인 (주)카카오엠을 흡수합병', '(주)카카오페이지는 (주)카카오엔터테인먼트로 사명을 변경'.</t>
        </is>
      </c>
      <c r="G1398" s="41" t="inlineStr">
        <is>
          <t>DART 기타공시</t>
        </is>
      </c>
      <c r="H1398" s="40" t="inlineStr">
        <is>
          <t>2021-03-05</t>
        </is>
      </c>
      <c r="I1398" s="40" t="inlineStr">
        <is>
          <t>20210305000592</t>
        </is>
      </c>
      <c r="J1398" s="43" t="inlineStr">
        <is>
          <t>https://dart.fss.or.kr/dsaf001/main.do?rcpNo=20210305000592</t>
        </is>
      </c>
      <c r="K1398" s="41" t="inlineStr">
        <is>
          <t>post_events_summary</t>
        </is>
      </c>
    </row>
    <row r="1399" ht="45" customHeight="1">
      <c r="A1399" s="40" t="inlineStr">
        <is>
          <t>K046</t>
        </is>
      </c>
      <c r="B1399" s="41" t="inlineStr">
        <is>
          <t>E&amp;T Story Entertainment Co., Ltd.</t>
        </is>
      </c>
      <c r="C1399" s="40" t="inlineStr">
        <is>
          <t>인수 후</t>
        </is>
      </c>
      <c r="D1399" s="40" t="inlineStr">
        <is>
          <t>2021-12-31</t>
        </is>
      </c>
      <c r="E1399" s="41" t="inlineStr">
        <is>
          <t>청산</t>
        </is>
      </c>
      <c r="F1399" s="41" t="inlineStr">
        <is>
          <t>카카오엔터테인먼트 2021 연결감사보고서: 사업결합(동일지배 합병) 표 (주)이앤티스토리엔터테인먼트 취득 지분 100.0%, 이전대가(지분상품) 1,093,183천원, 무형자산 113,800천원, 현금 978,418천원; 종속기업 요약재무 '(주)이앤티스토리엔터테인먼트(*1,3) | - | - | - | - | (38,051)', '(*3) 당기 연결제외시점까지의 재무정보'.</t>
        </is>
      </c>
      <c r="G1399" s="41" t="inlineStr">
        <is>
          <t>DART 감사보고서</t>
        </is>
      </c>
      <c r="H1399" s="40" t="inlineStr">
        <is>
          <t>2022-03-31</t>
        </is>
      </c>
      <c r="I1399" s="40" t="inlineStr">
        <is>
          <t>20220331003217</t>
        </is>
      </c>
      <c r="J1399" s="43" t="inlineStr">
        <is>
          <t>https://dart.fss.or.kr/dsaf001/main.do?rcpNo=20220331003217</t>
        </is>
      </c>
      <c r="K1399" s="41" t="inlineStr">
        <is>
          <t>post_events_summary,target_rev_post,target_op_post</t>
        </is>
      </c>
    </row>
    <row r="1400" ht="45" customHeight="1">
      <c r="A1400" s="40" t="inlineStr">
        <is>
          <t>K046</t>
        </is>
      </c>
      <c r="B1400" s="41" t="inlineStr">
        <is>
          <t>E&amp;T Story Entertainment Co., Ltd.</t>
        </is>
      </c>
      <c r="C1400" s="40" t="inlineStr">
        <is>
          <t>인수 후</t>
        </is>
      </c>
      <c r="D1400" s="40" t="inlineStr">
        <is>
          <t>2021-12-31</t>
        </is>
      </c>
      <c r="E1400" s="41" t="inlineStr">
        <is>
          <t>청산</t>
        </is>
      </c>
      <c r="F1400" s="41" t="inlineStr">
        <is>
          <t>카카오 2021 사업보고서 I. 회사의 개요 연결대상 종속회사 변동: '㈜이앤티스토리 | 당기 중 청산으로 인한 연결제외'.</t>
        </is>
      </c>
      <c r="G1400" s="41" t="inlineStr">
        <is>
          <t>DART 사업보고서</t>
        </is>
      </c>
      <c r="H1400" s="40" t="inlineStr">
        <is>
          <t>2022-03-21</t>
        </is>
      </c>
      <c r="I1400" s="40" t="inlineStr">
        <is>
          <t>20220321001331</t>
        </is>
      </c>
      <c r="J1400" s="43" t="inlineStr">
        <is>
          <t>https://dart.fss.or.kr/dsaf001/main.do?rcpNo=20220321001331</t>
        </is>
      </c>
      <c r="K1400" s="41" t="inlineStr">
        <is>
          <t>post_events_summary</t>
        </is>
      </c>
    </row>
    <row r="1401" ht="45" customHeight="1">
      <c r="A1401" s="40" t="inlineStr">
        <is>
          <t>K046</t>
        </is>
      </c>
      <c r="B1401" s="41" t="inlineStr">
        <is>
          <t>E&amp;T Story Entertainment Co., Ltd.</t>
        </is>
      </c>
      <c r="C1401" s="40" t="inlineStr">
        <is>
          <t>인수 전</t>
        </is>
      </c>
      <c r="D1401" s="40" t="inlineStr">
        <is>
          <t>2020-12-31</t>
        </is>
      </c>
      <c r="E1401" s="41" t="inlineStr">
        <is>
          <t>기타</t>
        </is>
      </c>
      <c r="F1401" s="41" t="inlineStr">
        <is>
          <t>카카오 2020 사업보고서: 요약연결재무정보 자산총계 2020말 11,953,970,238,956원 / 2019말 8,737,255,755,774원; 발행주식의 총수 88,501,998주; 계열회사 출자표 (주)카카오엠 77.31%; 종속회사 표 '└ (주)이앤티스토리엔터테인먼트 | 2017.12 | … | 연예인 매니지먼트 사업 | 2,448'(백만원).</t>
        </is>
      </c>
      <c r="G1401" s="41" t="inlineStr">
        <is>
          <t>DART 사업보고서</t>
        </is>
      </c>
      <c r="H1401" s="40" t="inlineStr">
        <is>
          <t>2021-03-18</t>
        </is>
      </c>
      <c r="I1401" s="40" t="inlineStr">
        <is>
          <t>20210318001373</t>
        </is>
      </c>
      <c r="J1401" s="43" t="inlineStr">
        <is>
          <t>https://dart.fss.or.kr/dsaf001/main.do?rcpNo=20210318001373</t>
        </is>
      </c>
      <c r="K1401" s="41" t="inlineStr">
        <is>
          <t>apex_total_assets,acq_mktcap,pre_incorp_chk,pre_events_summary</t>
        </is>
      </c>
    </row>
    <row r="1402" ht="45" customHeight="1">
      <c r="A1402" s="40" t="inlineStr">
        <is>
          <t>K046</t>
        </is>
      </c>
      <c r="B1402" s="41" t="inlineStr">
        <is>
          <t>E&amp;T Story Entertainment Co., Ltd.</t>
        </is>
      </c>
      <c r="C1402" s="40" t="inlineStr">
        <is>
          <t>발표</t>
        </is>
      </c>
      <c r="D1402" s="40" t="inlineStr">
        <is>
          <t>2020-12-30</t>
        </is>
      </c>
      <c r="E1402" s="41" t="inlineStr">
        <is>
          <t>기타</t>
        </is>
      </c>
      <c r="F1402" s="41" t="inlineStr">
        <is>
          <t>Yahoo Finance 차트 API: 035720.KS 2020-12-30 종가 77,900(5:1 분할 조정값 → 당시 389,500원), 2021-01-06 79,100(→395,500원); KRW=X 2020-12-31 종가 1,086.42원/달러.</t>
        </is>
      </c>
      <c r="G1402" s="41" t="inlineStr">
        <is>
          <t>기타</t>
        </is>
      </c>
      <c r="H1402" s="40" t="inlineStr">
        <is>
          <t>2020-12-31</t>
        </is>
      </c>
      <c r="I1402" s="40" t="n"/>
      <c r="J1402" s="43" t="inlineStr">
        <is>
          <t>https://query1.finance.yahoo.com/v8/finance/chart/035720.KS?period1=1608562800&amp;period2=1610118000&amp;interval=1d</t>
        </is>
      </c>
      <c r="K1402" s="41" t="inlineStr">
        <is>
          <t>acq_mktcap,value_chk_usdmm</t>
        </is>
      </c>
    </row>
    <row r="1403" ht="45" customHeight="1">
      <c r="A1403" s="40" t="inlineStr">
        <is>
          <t>K047</t>
        </is>
      </c>
      <c r="B1403" s="41" t="inlineStr">
        <is>
          <t>Samyang CNC Co.,Ltd.</t>
        </is>
      </c>
      <c r="C1403" s="40" t="inlineStr">
        <is>
          <t>인수 전</t>
        </is>
      </c>
      <c r="D1403" s="40" t="inlineStr">
        <is>
          <t>2018</t>
        </is>
      </c>
      <c r="E1403" s="41" t="inlineStr">
        <is>
          <t>지분취득</t>
        </is>
      </c>
      <c r="F1403" s="41" t="inlineStr">
        <is>
          <t>카카오페이지 2018 연결감사보고서 주석37 사업결합: 삼양씨앤씨 취득지분 49.97%, 이전대가 5,872,494천원, 영업권 5,275,148천원. "삼양씨앤씨는 49.97%를 취득하여 지배권을 획득한 후 20.03%를 추가로 취득하였으며 추가 취득분은 주주간 거래로 회계처리하였습니다." 종속기업 목록 지분율 70.00%(7,000주). 삼양씨앤씨 2018 매출액 11,086,173천원, 당기순이익 1,979,530천원. 주주간약정상 삼양씨앤씨 잔여주식 풋옵션(의무) 존재. 지배기업·최상위지배자는 (주)카카오.</t>
        </is>
      </c>
      <c r="G1403" s="41" t="inlineStr">
        <is>
          <t>DART 감사보고서</t>
        </is>
      </c>
      <c r="H1403" s="40" t="inlineStr">
        <is>
          <t>2019-04-11</t>
        </is>
      </c>
      <c r="I1403" s="40" t="inlineStr">
        <is>
          <t>20190411000196</t>
        </is>
      </c>
      <c r="J1403" s="43" t="inlineStr">
        <is>
          <t>https://dart.fss.or.kr/dsaf001/main.do?rcpNo=20190411000196</t>
        </is>
      </c>
      <c r="K1403" s="41" t="inlineStr">
        <is>
          <t>subtype_chk,chk_note,pre_events_summary,impairment</t>
        </is>
      </c>
    </row>
    <row r="1404" ht="45" customHeight="1">
      <c r="A1404" s="40" t="inlineStr">
        <is>
          <t>K047</t>
        </is>
      </c>
      <c r="B1404" s="41" t="inlineStr">
        <is>
          <t>Samyang CNC Co.,Ltd.</t>
        </is>
      </c>
      <c r="C1404" s="40" t="inlineStr">
        <is>
          <t>발표</t>
        </is>
      </c>
      <c r="D1404" s="40" t="inlineStr">
        <is>
          <t>2021-01-15</t>
        </is>
      </c>
      <c r="E1404" s="41" t="inlineStr">
        <is>
          <t>추가취득</t>
        </is>
      </c>
      <c r="F1404" s="41" t="inlineStr">
        <is>
          <t>삼양씨앤씨 최대주주등의주식보유변동(공정거래법): (주)카카오페이지 2021.01.15 보통주 7,000주(70.00%) → +3,000주(30.00%) → 10,000주(100.00%), 금액 24,000,000,000원, 단가 8,000,000원.</t>
        </is>
      </c>
      <c r="G1404" s="41" t="inlineStr">
        <is>
          <t>DART 기타공시</t>
        </is>
      </c>
      <c r="H1404" s="40" t="inlineStr">
        <is>
          <t>2021-01-22</t>
        </is>
      </c>
      <c r="I1404" s="40" t="inlineStr">
        <is>
          <t>20210122000396</t>
        </is>
      </c>
      <c r="J1404" s="43" t="inlineStr">
        <is>
          <t>https://dart.fss.or.kr/dsaf001/main.do?rcpNo=20210122000396</t>
        </is>
      </c>
      <c r="K1404" s="41" t="inlineStr">
        <is>
          <t>status_chk,value_chk_local,announce_date_chk,first_filing_date,subtype_chk</t>
        </is>
      </c>
    </row>
    <row r="1405" ht="45" customHeight="1">
      <c r="A1405" s="40" t="inlineStr">
        <is>
          <t>K047</t>
        </is>
      </c>
      <c r="B1405" s="41" t="inlineStr">
        <is>
          <t>Samyang CNC Co.,Ltd.</t>
        </is>
      </c>
      <c r="C1405" s="40" t="inlineStr">
        <is>
          <t>발표</t>
        </is>
      </c>
      <c r="D1405" s="40" t="inlineStr">
        <is>
          <t>2020-12-31</t>
        </is>
      </c>
      <c r="E1405" s="41" t="inlineStr">
        <is>
          <t>실적</t>
        </is>
      </c>
      <c r="F1405" s="41" t="inlineStr">
        <is>
          <t>카카오페이지 2020 감사보고서(별도): 자산총계 2020말 532,404,680,012원, 자본총계 2020말 377,885,032,058원. 2020 영업수익 342,965,889천원(플랫폼사업관련수익 262,407,112, 광고수익 24,549,283, 기타수익 56,009,494), 영업이익 37,915,941,064원.</t>
        </is>
      </c>
      <c r="G1405" s="41" t="inlineStr">
        <is>
          <t>DART 감사보고서</t>
        </is>
      </c>
      <c r="H1405" s="40" t="inlineStr">
        <is>
          <t>2021-04-01</t>
        </is>
      </c>
      <c r="I1405" s="40" t="inlineStr">
        <is>
          <t>20210401000629</t>
        </is>
      </c>
      <c r="J1405" s="43" t="inlineStr">
        <is>
          <t>https://dart.fss.or.kr/dsaf001/main.do?rcpNo=20210401000629</t>
        </is>
      </c>
      <c r="K1405" s="41" t="inlineStr">
        <is>
          <t>acq_total_assets,deal_to_assets_pct,deal_to_equity_pct,acquirer_core</t>
        </is>
      </c>
    </row>
    <row r="1406" ht="45" customHeight="1">
      <c r="A1406" s="40" t="inlineStr">
        <is>
          <t>K047</t>
        </is>
      </c>
      <c r="B1406" s="41" t="inlineStr">
        <is>
          <t>Samyang CNC Co.,Ltd.</t>
        </is>
      </c>
      <c r="C1406" s="40" t="inlineStr">
        <is>
          <t>발표</t>
        </is>
      </c>
      <c r="D1406" s="40" t="inlineStr">
        <is>
          <t>2020-12-31</t>
        </is>
      </c>
      <c r="E1406" s="41" t="inlineStr">
        <is>
          <t>기타</t>
        </is>
      </c>
      <c r="F1406" s="41" t="inlineStr">
        <is>
          <t>(주)카카오 2020 사업보고서: 연결 자산총계 2020-12-31 11,953,970,238,956원. 발행주식의 총수 88,501,998주(2020-12-31).</t>
        </is>
      </c>
      <c r="G1406" s="41" t="inlineStr">
        <is>
          <t>DART 사업보고서</t>
        </is>
      </c>
      <c r="H1406" s="40" t="inlineStr">
        <is>
          <t>2021-03-18</t>
        </is>
      </c>
      <c r="I1406" s="40" t="inlineStr">
        <is>
          <t>20210318001373</t>
        </is>
      </c>
      <c r="J1406" s="43" t="inlineStr">
        <is>
          <t>https://dart.fss.or.kr/dsaf001/main.do?rcpNo=20210318001373</t>
        </is>
      </c>
      <c r="K1406" s="41" t="inlineStr">
        <is>
          <t>apex_total_assets,acq_mktcap</t>
        </is>
      </c>
    </row>
    <row r="1407" ht="45" customHeight="1">
      <c r="A1407" s="40" t="inlineStr">
        <is>
          <t>K047</t>
        </is>
      </c>
      <c r="B1407" s="41" t="inlineStr">
        <is>
          <t>Samyang CNC Co.,Ltd.</t>
        </is>
      </c>
      <c r="C1407" s="40" t="inlineStr">
        <is>
          <t>발표</t>
        </is>
      </c>
      <c r="D1407" s="40" t="inlineStr">
        <is>
          <t>2021-01-21</t>
        </is>
      </c>
      <c r="E1407" s="41" t="inlineStr">
        <is>
          <t>기타</t>
        </is>
      </c>
      <c r="F1407" s="41" t="inlineStr">
        <is>
          <t>Yahoo Finance 차트 API 035720.KS 조정종가 2021-01-21 90800.0원(2021-04 5:1 액면분할 소급 반영) → 당시 실제 종가 454,000원.</t>
        </is>
      </c>
      <c r="G1407" s="41" t="inlineStr">
        <is>
          <t>기타</t>
        </is>
      </c>
      <c r="H1407" s="40" t="inlineStr">
        <is>
          <t>2021-01-21</t>
        </is>
      </c>
      <c r="I1407" s="40" t="n"/>
      <c r="J1407" s="43" t="inlineStr">
        <is>
          <t>https://query1.finance.yahoo.com/v8/finance/chart/035720.KS</t>
        </is>
      </c>
      <c r="K1407" s="41" t="inlineStr">
        <is>
          <t>acq_mktcap</t>
        </is>
      </c>
    </row>
    <row r="1408" ht="45" customHeight="1">
      <c r="A1408" s="40" t="inlineStr">
        <is>
          <t>K047</t>
        </is>
      </c>
      <c r="B1408" s="41" t="inlineStr">
        <is>
          <t>Samyang CNC Co.,Ltd.</t>
        </is>
      </c>
      <c r="C1408" s="40" t="inlineStr">
        <is>
          <t>인수 후</t>
        </is>
      </c>
      <c r="D1408" s="40" t="inlineStr">
        <is>
          <t>2021-01-15</t>
        </is>
      </c>
      <c r="E1408" s="41" t="inlineStr">
        <is>
          <t>추가취득</t>
        </is>
      </c>
      <c r="F1408" s="41" t="inlineStr">
        <is>
          <t>카카오페이지 2020 연결감사보고서 주석38 보고기간후 사건: "당사는 2021년 1월 15일 종속기업인 ㈜삼양씨앤씨의 잔여지분 30%를 총 240억에 취득하여 총 100%지분을 확보하였습니다." 같은 주석: 2021-03-01 (주)카카오엠 흡수합병, 존속회사 상호 (주)카카오엔터테인먼트로 변경. 주주간약정: 삼양씨앤씨 풋옵션(의무) '약정 상대방의 매각의사 표명시' '잔존보유주식에 대해 확정된 행사가격으로 매수하여야 함'. 삼양씨앤씨 2020 매출액 17,817,995천원, 당기순이익 4,047,464천원. 영업권(삼양씨앤씨 CGU) 기초 5,066,983 → 재측정 (303,188) → 기말 4,763,795천원.</t>
        </is>
      </c>
      <c r="G1408" s="41" t="inlineStr">
        <is>
          <t>DART 감사보고서</t>
        </is>
      </c>
      <c r="H1408" s="40" t="inlineStr">
        <is>
          <t>2021-04-01</t>
        </is>
      </c>
      <c r="I1408" s="40" t="inlineStr">
        <is>
          <t>20210401000639</t>
        </is>
      </c>
      <c r="J1408" s="43" t="inlineStr">
        <is>
          <t>https://dart.fss.or.kr/dsaf001/main.do?rcpNo=20210401000639</t>
        </is>
      </c>
      <c r="K1408" s="41" t="inlineStr">
        <is>
          <t>status_chk,post_events_summary</t>
        </is>
      </c>
    </row>
    <row r="1409" ht="45" customHeight="1">
      <c r="A1409" s="40" t="inlineStr">
        <is>
          <t>K047</t>
        </is>
      </c>
      <c r="B1409" s="41" t="inlineStr">
        <is>
          <t>Samyang CNC Co.,Ltd.</t>
        </is>
      </c>
      <c r="C1409" s="40" t="inlineStr">
        <is>
          <t>인수 후</t>
        </is>
      </c>
      <c r="D1409" s="40" t="inlineStr">
        <is>
          <t>2021-12-31</t>
        </is>
      </c>
      <c r="E1409" s="41" t="inlineStr">
        <is>
          <t>기타</t>
        </is>
      </c>
      <c r="F1409" s="41" t="inlineStr">
        <is>
          <t>카카오엔터테인먼트(구 카카오페이지) 2021 연결감사보고서: 삼양씨앤씨 10,000주 100.00% 종속기업. 2021 매출액 16,839,791천원, 당기순이익 4,157,315천원. 영업권 삼양씨앤씨 CGU 4,763,795천원 변동 없음.</t>
        </is>
      </c>
      <c r="G1409" s="41" t="inlineStr">
        <is>
          <t>DART 감사보고서</t>
        </is>
      </c>
      <c r="H1409" s="40" t="inlineStr">
        <is>
          <t>2022-03-31</t>
        </is>
      </c>
      <c r="I1409" s="40" t="inlineStr">
        <is>
          <t>20220331003217</t>
        </is>
      </c>
      <c r="J1409" s="43" t="inlineStr">
        <is>
          <t>https://dart.fss.or.kr/dsaf001/main.do?rcpNo=20220331003217</t>
        </is>
      </c>
      <c r="K1409" s="41" t="inlineStr">
        <is>
          <t>post_events_summary</t>
        </is>
      </c>
    </row>
    <row r="1410" ht="45" customHeight="1">
      <c r="A1410" s="40" t="inlineStr">
        <is>
          <t>K047</t>
        </is>
      </c>
      <c r="B1410" s="41" t="inlineStr">
        <is>
          <t>Samyang CNC Co.,Ltd.</t>
        </is>
      </c>
      <c r="C1410" s="40" t="inlineStr">
        <is>
          <t>인수 후</t>
        </is>
      </c>
      <c r="D1410" s="40" t="inlineStr">
        <is>
          <t>2022-07-01</t>
        </is>
      </c>
      <c r="E1410" s="41" t="inlineStr">
        <is>
          <t>합병</t>
        </is>
      </c>
      <c r="F1410" s="41" t="inlineStr">
        <is>
          <t>카카오엔터테인먼트 2022 연결감사보고서: 와이낫미프로덕션 당기 중 지배력 획득(100%, 이전대가 3,000,000천원) 후 '종속회사인 (주)삼양씨앤씨와의 합병으로 인한 연결제외'. 영업권 삼양씨앤씨 CGU 4,763,795 + 증가 5,964,039('연결범위변동 내역이 포함') = 10,727,834천원. 삼양씨앤씨 500,000주 100.0%.</t>
        </is>
      </c>
      <c r="G1410" s="41" t="inlineStr">
        <is>
          <t>DART 감사보고서</t>
        </is>
      </c>
      <c r="H1410" s="40" t="inlineStr">
        <is>
          <t>2023-03-31</t>
        </is>
      </c>
      <c r="I1410" s="40" t="inlineStr">
        <is>
          <t>20230331004024</t>
        </is>
      </c>
      <c r="J1410" s="43" t="inlineStr">
        <is>
          <t>https://dart.fss.or.kr/dsaf001/main.do?rcpNo=20230331004024</t>
        </is>
      </c>
      <c r="K1410" s="41" t="inlineStr">
        <is>
          <t>post_events_summary,impairment</t>
        </is>
      </c>
    </row>
    <row r="1411" ht="45" customHeight="1">
      <c r="A1411" s="40" t="inlineStr">
        <is>
          <t>K047</t>
        </is>
      </c>
      <c r="B1411" s="41" t="inlineStr">
        <is>
          <t>Samyang CNC Co.,Ltd.</t>
        </is>
      </c>
      <c r="C1411" s="40" t="inlineStr">
        <is>
          <t>인수 후</t>
        </is>
      </c>
      <c r="D1411" s="40" t="inlineStr">
        <is>
          <t>2023-12-31</t>
        </is>
      </c>
      <c r="E1411" s="41" t="inlineStr">
        <is>
          <t>손상차손</t>
        </is>
      </c>
      <c r="F1411" s="41" t="inlineStr">
        <is>
          <t>카카오엔터테인먼트 2023 연결감사보고서 영업권 CGU표: (주)삼양씨앤씨 기초 10,727,834 / 손상 (3,252,025) / 기말 7,475,809천원. 삼양씨앤씨 2023 매출액 9,969,599천원, 당기순손실 (4,183,750)천원.</t>
        </is>
      </c>
      <c r="G1411" s="41" t="inlineStr">
        <is>
          <t>DART 감사보고서</t>
        </is>
      </c>
      <c r="H1411" s="40" t="inlineStr">
        <is>
          <t>2024-03-29</t>
        </is>
      </c>
      <c r="I1411" s="40" t="inlineStr">
        <is>
          <t>20240329003124</t>
        </is>
      </c>
      <c r="J1411" s="43" t="inlineStr">
        <is>
          <t>https://dart.fss.or.kr/dsaf001/main.do?rcpNo=20240329003124</t>
        </is>
      </c>
      <c r="K1411" s="41" t="inlineStr">
        <is>
          <t>impairment,post_events_summary</t>
        </is>
      </c>
    </row>
    <row r="1412" ht="45" customHeight="1">
      <c r="A1412" s="40" t="inlineStr">
        <is>
          <t>K047</t>
        </is>
      </c>
      <c r="B1412" s="41" t="inlineStr">
        <is>
          <t>Samyang CNC Co.,Ltd.</t>
        </is>
      </c>
      <c r="C1412" s="40" t="inlineStr">
        <is>
          <t>인수 후</t>
        </is>
      </c>
      <c r="D1412" s="40" t="inlineStr">
        <is>
          <t>2024-12-31</t>
        </is>
      </c>
      <c r="E1412" s="41" t="inlineStr">
        <is>
          <t>손상차손</t>
        </is>
      </c>
      <c r="F1412" s="41" t="inlineStr">
        <is>
          <t>카카오엔터테인먼트 2024 연결감사보고서 영업권 CGU표: (주)삼양씨앤씨 기초 7,475,809 / 손상 (6,547,157) / 기말 928,652천원. 삼양씨앤씨 2024 매출액 8,539,241천원, 당기순손실 (4,759,167)천원.</t>
        </is>
      </c>
      <c r="G1412" s="41" t="inlineStr">
        <is>
          <t>DART 감사보고서</t>
        </is>
      </c>
      <c r="H1412" s="40" t="inlineStr">
        <is>
          <t>2025-03-28</t>
        </is>
      </c>
      <c r="I1412" s="40" t="inlineStr">
        <is>
          <t>20250328002113</t>
        </is>
      </c>
      <c r="J1412" s="43" t="inlineStr">
        <is>
          <t>https://dart.fss.or.kr/dsaf001/main.do?rcpNo=20250328002113</t>
        </is>
      </c>
      <c r="K1412" s="41" t="inlineStr">
        <is>
          <t>impairment,post_events_summary</t>
        </is>
      </c>
    </row>
    <row r="1413" ht="45" customHeight="1">
      <c r="A1413" s="40" t="inlineStr">
        <is>
          <t>K047</t>
        </is>
      </c>
      <c r="B1413" s="41" t="inlineStr">
        <is>
          <t>Samyang CNC Co.,Ltd.</t>
        </is>
      </c>
      <c r="C1413" s="40" t="inlineStr">
        <is>
          <t>인수 후</t>
        </is>
      </c>
      <c r="D1413" s="40" t="inlineStr">
        <is>
          <t>2025-12-31</t>
        </is>
      </c>
      <c r="E1413" s="41" t="inlineStr">
        <is>
          <t>손상차손</t>
        </is>
      </c>
      <c r="F1413" s="41" t="inlineStr">
        <is>
          <t>카카오엔터테인먼트 2025 연결감사보고서 영업권 CGU표: (주)삼양씨앤씨 기초 928,652 / 손상 (928,652) / 기말 0. 삼양씨앤씨 2025 매출액 6,641,860천원, 당기순손실 (646,280)천원.</t>
        </is>
      </c>
      <c r="G1413" s="41" t="inlineStr">
        <is>
          <t>DART 감사보고서</t>
        </is>
      </c>
      <c r="H1413" s="40" t="inlineStr">
        <is>
          <t>2026-03-27</t>
        </is>
      </c>
      <c r="I1413" s="40" t="inlineStr">
        <is>
          <t>20260327001465</t>
        </is>
      </c>
      <c r="J1413" s="43" t="inlineStr">
        <is>
          <t>https://dart.fss.or.kr/dsaf001/main.do?rcpNo=20260327001465</t>
        </is>
      </c>
      <c r="K1413" s="41" t="inlineStr">
        <is>
          <t>impairment,post_events_summary,target_rev_post</t>
        </is>
      </c>
    </row>
    <row r="1414" ht="45" customHeight="1">
      <c r="A1414" s="40" t="inlineStr">
        <is>
          <t>K047</t>
        </is>
      </c>
      <c r="B1414" s="41" t="inlineStr">
        <is>
          <t>Samyang CNC Co.,Ltd.</t>
        </is>
      </c>
      <c r="C1414" s="40" t="inlineStr">
        <is>
          <t>인수 후</t>
        </is>
      </c>
      <c r="D1414" s="40" t="inlineStr">
        <is>
          <t>2022-07-01</t>
        </is>
      </c>
      <c r="E1414" s="41" t="inlineStr">
        <is>
          <t>합병</t>
        </is>
      </c>
      <c r="F1414" s="41" t="inlineStr">
        <is>
          <t>삼양씨앤씨 회사합병결정: (주)와이낫미프로덕션 흡수합병(소규모합병), 합병목적 '경영 효율성 증대', 두 회사 주식 100%를 (주)카카오엔터테인먼트가 소유, 합병기일 2022-07-01. 와이낫미 매출액 2,137백만원.</t>
        </is>
      </c>
      <c r="G1414" s="41" t="inlineStr">
        <is>
          <t>DART 기타공시</t>
        </is>
      </c>
      <c r="H1414" s="40" t="inlineStr">
        <is>
          <t>2022-05-13</t>
        </is>
      </c>
      <c r="I1414" s="40" t="inlineStr">
        <is>
          <t>20220513001110</t>
        </is>
      </c>
      <c r="J1414" s="43" t="inlineStr">
        <is>
          <t>https://dart.fss.or.kr/dsaf001/main.do?rcpNo=20220513001110</t>
        </is>
      </c>
      <c r="K1414" s="41" t="inlineStr">
        <is>
          <t>post_events_summary</t>
        </is>
      </c>
    </row>
    <row r="1415" ht="45" customHeight="1">
      <c r="A1415" s="40" t="inlineStr">
        <is>
          <t>K047</t>
        </is>
      </c>
      <c r="B1415" s="41" t="inlineStr">
        <is>
          <t>Samyang CNC Co.,Ltd.</t>
        </is>
      </c>
      <c r="C1415" s="40" t="inlineStr">
        <is>
          <t>인수 후</t>
        </is>
      </c>
      <c r="D1415" s="40" t="inlineStr">
        <is>
          <t>2022-10-06</t>
        </is>
      </c>
      <c r="E1415" s="41" t="inlineStr">
        <is>
          <t>기타</t>
        </is>
      </c>
      <c r="F1415" s="41" t="inlineStr">
        <is>
          <t>삼양씨앤씨 유상증자결정(제3자배정) 공시: 보통주 13,500주, 발행가 200,000원, 기타자금 27억원. '금번 공시는 주식매수선택권 부여 결정에 따른 공시이며 실제 주식 발행 여부…는 향후…변동될 수 있음'. 증자 전 발행주식 500,000주.</t>
        </is>
      </c>
      <c r="G1415" s="41" t="inlineStr">
        <is>
          <t>DART 기타공시</t>
        </is>
      </c>
      <c r="H1415" s="40" t="inlineStr">
        <is>
          <t>2022-10-06</t>
        </is>
      </c>
      <c r="I1415" s="40" t="inlineStr">
        <is>
          <t>20221006000433</t>
        </is>
      </c>
      <c r="J1415" s="43" t="inlineStr">
        <is>
          <t>https://dart.fss.or.kr/dsaf001/main.do?rcpNo=20221006000433</t>
        </is>
      </c>
      <c r="K1415" s="41" t="inlineStr">
        <is>
          <t>post_events_summary</t>
        </is>
      </c>
    </row>
    <row r="1416" ht="45" customHeight="1">
      <c r="A1416" s="40" t="inlineStr">
        <is>
          <t>K047</t>
        </is>
      </c>
      <c r="B1416" s="41" t="inlineStr">
        <is>
          <t>Samyang CNC Co.,Ltd.</t>
        </is>
      </c>
      <c r="C1416" s="40" t="inlineStr">
        <is>
          <t>인수 후</t>
        </is>
      </c>
      <c r="D1416" s="40" t="inlineStr">
        <is>
          <t>2026-08-14</t>
        </is>
      </c>
      <c r="E1416" s="41" t="inlineStr">
        <is>
          <t>합병</t>
        </is>
      </c>
      <c r="F1416" s="41" t="inlineStr">
        <is>
          <t>삼양씨앤씨 회사합병결정: (주)인타임·(주)필연매니지먼트 흡수합병, 존속 상호 (주)삼양씨앤씨, 합병목적 '경영 효율화를 통한 기업가치 증대', 3사 주식 100% (주)카카오엔터테인먼트 소유, 주총 2026-08-27, 합병기일 2026-10-01.</t>
        </is>
      </c>
      <c r="G1416" s="41" t="inlineStr">
        <is>
          <t>DART 기타공시</t>
        </is>
      </c>
      <c r="H1416" s="40" t="inlineStr">
        <is>
          <t>2026-08-14</t>
        </is>
      </c>
      <c r="I1416" s="40" t="inlineStr">
        <is>
          <t>20260814000093</t>
        </is>
      </c>
      <c r="J1416" s="43" t="inlineStr">
        <is>
          <t>https://dart.fss.or.kr/dsaf001/main.do?rcpNo=20260814000093</t>
        </is>
      </c>
      <c r="K1416" s="41" t="inlineStr">
        <is>
          <t>post_events_summary</t>
        </is>
      </c>
    </row>
    <row r="1417" ht="45" customHeight="1">
      <c r="A1417" s="40" t="inlineStr">
        <is>
          <t>K047</t>
        </is>
      </c>
      <c r="B1417" s="41" t="inlineStr">
        <is>
          <t>Samyang CNC Co.,Ltd.</t>
        </is>
      </c>
      <c r="C1417" s="40" t="inlineStr">
        <is>
          <t>인수 후</t>
        </is>
      </c>
      <c r="D1417" s="40" t="inlineStr">
        <is>
          <t>2026-08-14</t>
        </is>
      </c>
      <c r="E1417" s="41" t="inlineStr">
        <is>
          <t>합병</t>
        </is>
      </c>
      <c r="F1417" s="41" t="inlineStr">
        <is>
          <t>뉴데일리(강필성): "카카오엔터테인먼트는 스토리 IP 사업 경쟁력 강화를 위해 자회사 삼양씨앤씨, 인타임, 필연매니지먼트를 통합한다고 14일 밝혔다." 삼양씨앤씨 대표작 '정령왕 엘퀴네스'(노블코믹스 사례).</t>
        </is>
      </c>
      <c r="G1417" s="41" t="inlineStr">
        <is>
          <t>언론 보도</t>
        </is>
      </c>
      <c r="H1417" s="40" t="inlineStr">
        <is>
          <t>2026-08-14</t>
        </is>
      </c>
      <c r="I1417" s="40" t="n"/>
      <c r="J1417" s="43" t="inlineStr">
        <is>
          <t>https://biz.newdaily.co.kr/site/data/html/2026/08/14/2026081400091.html</t>
        </is>
      </c>
      <c r="K1417" s="41" t="inlineStr">
        <is>
          <t>post_events_summary,earnings_call_note</t>
        </is>
      </c>
    </row>
    <row r="1418" ht="45" customHeight="1">
      <c r="A1418" s="40" t="inlineStr">
        <is>
          <t>K048</t>
        </is>
      </c>
      <c r="B1418" s="41" t="inlineStr">
        <is>
          <t>Gaseung Development Co., Ltd.</t>
        </is>
      </c>
      <c r="C1418" s="40" t="inlineStr">
        <is>
          <t>발표</t>
        </is>
      </c>
      <c r="D1418" s="40" t="inlineStr">
        <is>
          <t>2020-11-16</t>
        </is>
      </c>
      <c r="E1418" s="41" t="inlineStr">
        <is>
          <t>발표</t>
        </is>
      </c>
      <c r="F1418" s="41" t="inlineStr">
        <is>
          <t>카카오VX가 (유)가승개발 110,000좌(55%)를 7,800,000,000원에 현금 취득 결정(이사회 2020-11-09, 취득목적 '사업 확장'). '1차 : 2020년 11월 20일 … (100,000좌) 2차 : 2021년 02월 15일 … (10,000좌)'. 자기자본대비 61.98%. 2019말 자산 15,208·순손실 465백만원</t>
        </is>
      </c>
      <c r="G1418" s="41" t="inlineStr">
        <is>
          <t>DART 기타공시</t>
        </is>
      </c>
      <c r="H1418" s="40" t="inlineStr">
        <is>
          <t>2020-11-16</t>
        </is>
      </c>
      <c r="I1418" s="40" t="inlineStr">
        <is>
          <t>20201116001233</t>
        </is>
      </c>
      <c r="J1418" s="43" t="inlineStr">
        <is>
          <t>https://dart.fss.or.kr/dsaf001/main.do?rcpNo=20201116001233</t>
        </is>
      </c>
      <c r="K1418" s="41" t="inlineStr">
        <is>
          <t>announce_date_chk,purpose_quote,value_chk_local,first_filing_date,deal_to_equity_pct,target_rev_pre,target_op_pre,pre_events_summary</t>
        </is>
      </c>
    </row>
    <row r="1419" ht="45" customHeight="1">
      <c r="A1419" s="40" t="inlineStr">
        <is>
          <t>K048</t>
        </is>
      </c>
      <c r="B1419" s="41" t="inlineStr">
        <is>
          <t>Gaseung Development Co., Ltd.</t>
        </is>
      </c>
      <c r="C1419" s="40" t="inlineStr">
        <is>
          <t>인수 후</t>
        </is>
      </c>
      <c r="D1419" s="40" t="inlineStr">
        <is>
          <t>2021-02-16</t>
        </is>
      </c>
      <c r="E1419" s="41" t="inlineStr">
        <is>
          <t>추가취득</t>
        </is>
      </c>
      <c r="F1419" s="41" t="inlineStr">
        <is>
          <t>2020 연결감사보고서: 가승개발 '당기 중 지배력 획득을 통한 종속기업으로 편입'(당기말 지분 50%); 보고기간 후 사건 '연결회사는 2021년 2월 16일 종속회사 (유)가승개발의 지분 5%를 추가 취득하였습니다.' 2020 연결 매출 57,249백만원(골프장매출 6,497), 자산총계 167,403,648,177원</t>
        </is>
      </c>
      <c r="G1419" s="41" t="inlineStr">
        <is>
          <t>DART 감사보고서</t>
        </is>
      </c>
      <c r="H1419" s="40" t="inlineStr">
        <is>
          <t>2021-04-02</t>
        </is>
      </c>
      <c r="I1419" s="40" t="inlineStr">
        <is>
          <t>20210402000671</t>
        </is>
      </c>
      <c r="J1419" s="43" t="inlineStr">
        <is>
          <t>https://dart.fss.or.kr/dsaf001/main.do?rcpNo=20210402000671</t>
        </is>
      </c>
      <c r="K1419" s="41" t="inlineStr">
        <is>
          <t>status_chk,subtype_chk,pre_incorp_chk,acquirer_core,pre_events_summary,first_filing_date</t>
        </is>
      </c>
    </row>
    <row r="1420" ht="45" customHeight="1">
      <c r="A1420" s="40" t="inlineStr">
        <is>
          <t>K048</t>
        </is>
      </c>
      <c r="B1420" s="41" t="inlineStr">
        <is>
          <t>Gaseung Development Co., Ltd.</t>
        </is>
      </c>
      <c r="C1420" s="40" t="inlineStr">
        <is>
          <t>인수 후</t>
        </is>
      </c>
      <c r="D1420" s="40" t="inlineStr">
        <is>
          <t>2021-12-31</t>
        </is>
      </c>
      <c r="E1420" s="41" t="inlineStr">
        <is>
          <t>추가취득</t>
        </is>
      </c>
      <c r="F1420" s="41" t="inlineStr">
        <is>
          <t>카카오VX 별도: 가승개발 종속기업투자 기초 6,000,000 + 취득 2,074,257 = 기말 8,074,257천원(지분 50%→55%). 전기말(2020-12-31) 자산총계 124,818,383,702원, 자본총계 63,468,708,348원. 지배기업 카카오게임즈 65.19%</t>
        </is>
      </c>
      <c r="G1420" s="41" t="inlineStr">
        <is>
          <t>DART 감사보고서</t>
        </is>
      </c>
      <c r="H1420" s="40" t="inlineStr">
        <is>
          <t>2022-03-31</t>
        </is>
      </c>
      <c r="I1420" s="40" t="inlineStr">
        <is>
          <t>20220331002684</t>
        </is>
      </c>
      <c r="J1420" s="43" t="inlineStr">
        <is>
          <t>https://dart.fss.or.kr/dsaf001/main.do?rcpNo=20220331002684</t>
        </is>
      </c>
      <c r="K1420" s="41" t="inlineStr">
        <is>
          <t>value_chk_local,value_chk_usdmm,acq_total_assets,deal_to_assets_pct,deal_to_equity_pct,impairment,post_events_summary</t>
        </is>
      </c>
    </row>
    <row r="1421" ht="45" customHeight="1">
      <c r="A1421" s="40" t="inlineStr">
        <is>
          <t>K048</t>
        </is>
      </c>
      <c r="B1421" s="41" t="inlineStr">
        <is>
          <t>Gaseung Development Co., Ltd.</t>
        </is>
      </c>
      <c r="C1421" s="40" t="inlineStr">
        <is>
          <t>인수 후</t>
        </is>
      </c>
      <c r="D1421" s="40" t="inlineStr">
        <is>
          <t>2021-12-31</t>
        </is>
      </c>
      <c r="E1421" s="41" t="inlineStr">
        <is>
          <t>실적</t>
        </is>
      </c>
      <c r="F1421" s="41" t="inlineStr">
        <is>
          <t>카카오VX 2021 연결: 현금흐름표 '비지배지분의 취득 (2,074,257,080)', 자본변동표 '종속기업의 추가 취득' 자본 (1,694,791,543)·비지배지분 (379,465,537). 가승개발 2021 자산 84,518,039·부채 80,096,389·자본 4,421,650천원, 매출 -, 순손실 (3,563,962)천원</t>
        </is>
      </c>
      <c r="G1421" s="41" t="inlineStr">
        <is>
          <t>DART 감사보고서</t>
        </is>
      </c>
      <c r="H1421" s="40" t="inlineStr">
        <is>
          <t>2022-03-31</t>
        </is>
      </c>
      <c r="I1421" s="40" t="inlineStr">
        <is>
          <t>20220331002689</t>
        </is>
      </c>
      <c r="J1421" s="43" t="inlineStr">
        <is>
          <t>https://dart.fss.or.kr/dsaf001/main.do?rcpNo=20220331002689</t>
        </is>
      </c>
      <c r="K1421" s="41" t="inlineStr">
        <is>
          <t>value_chk_local,chk_note,target_rev_post,target_op_post,post_events_summary</t>
        </is>
      </c>
    </row>
    <row r="1422" ht="45" customHeight="1">
      <c r="A1422" s="40" t="inlineStr">
        <is>
          <t>K048</t>
        </is>
      </c>
      <c r="B1422" s="41" t="inlineStr">
        <is>
          <t>Gaseung Development Co., Ltd.</t>
        </is>
      </c>
      <c r="C1422" s="40" t="inlineStr">
        <is>
          <t>인수 후</t>
        </is>
      </c>
      <c r="D1422" s="40" t="inlineStr">
        <is>
          <t>2023-12-31</t>
        </is>
      </c>
      <c r="E1422" s="41" t="inlineStr">
        <is>
          <t>실적</t>
        </is>
      </c>
      <c r="F1422" s="41" t="inlineStr">
        <is>
          <t>가승개발 지분 55% 유지. 2023: 자산 84,888,178·부채 89,151,275·자본 (4,263,097)·매출 -·순손실 (4,411,384)천원; 2022: 자산 84,874,363·자본 148,287·순손실 (4,273,363)천원</t>
        </is>
      </c>
      <c r="G1422" s="41" t="inlineStr">
        <is>
          <t>DART 감사보고서</t>
        </is>
      </c>
      <c r="H1422" s="40" t="inlineStr">
        <is>
          <t>2024-04-01</t>
        </is>
      </c>
      <c r="I1422" s="40" t="inlineStr">
        <is>
          <t>20240401000434</t>
        </is>
      </c>
      <c r="J1422" s="43" t="inlineStr">
        <is>
          <t>https://dart.fss.or.kr/dsaf001/main.do?rcpNo=20240401000434</t>
        </is>
      </c>
      <c r="K1422" s="41" t="inlineStr">
        <is>
          <t>target_rev_post,target_op_post,post_events_summary</t>
        </is>
      </c>
    </row>
    <row r="1423" ht="45" customHeight="1">
      <c r="A1423" s="40" t="inlineStr">
        <is>
          <t>K048</t>
        </is>
      </c>
      <c r="B1423" s="41" t="inlineStr">
        <is>
          <t>Gaseung Development Co., Ltd.</t>
        </is>
      </c>
      <c r="C1423" s="40" t="inlineStr">
        <is>
          <t>인수 후</t>
        </is>
      </c>
      <c r="D1423" s="40" t="inlineStr">
        <is>
          <t>2024-12-31</t>
        </is>
      </c>
      <c r="E1423" s="41" t="inlineStr">
        <is>
          <t>실적</t>
        </is>
      </c>
      <c r="F1423" s="41" t="inlineStr">
        <is>
          <t>가승개발 지분 55% 유지. 2024: 자산 84,996,334·부채 93,291,809·자본 (8,295,475)·매출 -·순손실 (4,032,379)천원</t>
        </is>
      </c>
      <c r="G1423" s="41" t="inlineStr">
        <is>
          <t>DART 감사보고서</t>
        </is>
      </c>
      <c r="H1423" s="40" t="inlineStr">
        <is>
          <t>2025-04-11</t>
        </is>
      </c>
      <c r="I1423" s="40" t="inlineStr">
        <is>
          <t>20250411001210</t>
        </is>
      </c>
      <c r="J1423" s="43" t="inlineStr">
        <is>
          <t>https://dart.fss.or.kr/dsaf001/main.do?rcpNo=20250411001210</t>
        </is>
      </c>
      <c r="K1423" s="41" t="inlineStr">
        <is>
          <t>target_rev_post,target_op_post,post_events_summary</t>
        </is>
      </c>
    </row>
    <row r="1424" ht="45" customHeight="1">
      <c r="A1424" s="40" t="inlineStr">
        <is>
          <t>K048</t>
        </is>
      </c>
      <c r="B1424" s="41" t="inlineStr">
        <is>
          <t>Gaseung Development Co., Ltd.</t>
        </is>
      </c>
      <c r="C1424" s="40" t="inlineStr">
        <is>
          <t>인수 후</t>
        </is>
      </c>
      <c r="D1424" s="40" t="inlineStr">
        <is>
          <t>2024-12-31</t>
        </is>
      </c>
      <c r="E1424" s="41" t="inlineStr">
        <is>
          <t>기타</t>
        </is>
      </c>
      <c r="F1424" s="41" t="inlineStr">
        <is>
          <t>카카오VX 별도: 가승개발 종속기업투자 8,074,257천원 기초·기말 동일(2023·2024), 손상차손은 ㈜비글 3,991,674(2024)·7,258,221(2023)천원. 가승개발 채권 등 55,626,678천원(2024말), 52,063,184천원(2023말)</t>
        </is>
      </c>
      <c r="G1424" s="41" t="inlineStr">
        <is>
          <t>DART 감사보고서</t>
        </is>
      </c>
      <c r="H1424" s="40" t="inlineStr">
        <is>
          <t>2025-04-11</t>
        </is>
      </c>
      <c r="I1424" s="40" t="inlineStr">
        <is>
          <t>20250411001204</t>
        </is>
      </c>
      <c r="J1424" s="43" t="inlineStr">
        <is>
          <t>https://dart.fss.or.kr/dsaf001/main.do?rcpNo=20250411001204</t>
        </is>
      </c>
      <c r="K1424" s="41" t="inlineStr">
        <is>
          <t>impairment,post_events_summary</t>
        </is>
      </c>
    </row>
    <row r="1425" ht="45" customHeight="1">
      <c r="A1425" s="40" t="inlineStr">
        <is>
          <t>K048</t>
        </is>
      </c>
      <c r="B1425" s="41" t="inlineStr">
        <is>
          <t>Gaseung Development Co., Ltd.</t>
        </is>
      </c>
      <c r="C1425" s="40" t="inlineStr">
        <is>
          <t>발표</t>
        </is>
      </c>
      <c r="D1425" s="40" t="inlineStr">
        <is>
          <t>2020-09-30</t>
        </is>
      </c>
      <c r="E1425" s="41" t="inlineStr">
        <is>
          <t>기타</t>
        </is>
      </c>
      <c r="F1425" s="41" t="inlineStr">
        <is>
          <t>카카오게임즈 3분기보고서: '주요 종속회사인 ㈜카카오브이엑스는 … 골프시뮬레이터 장비 및 소프트웨어를 개발하여 판매하는 한편 오프라인 골프장과 위탁계약을 체결하고 직접 골프장을 운영'. 발행주식총수 73,678,409주</t>
        </is>
      </c>
      <c r="G1425" s="41" t="inlineStr">
        <is>
          <t>DART 사업보고서</t>
        </is>
      </c>
      <c r="H1425" s="40" t="inlineStr">
        <is>
          <t>2020-11-16</t>
        </is>
      </c>
      <c r="I1425" s="40" t="inlineStr">
        <is>
          <t>20201116001318</t>
        </is>
      </c>
      <c r="J1425" s="43" t="inlineStr">
        <is>
          <t>https://dart.fss.or.kr/dsaf001/main.do?rcpNo=20201116001318</t>
        </is>
      </c>
      <c r="K1425" s="41" t="inlineStr">
        <is>
          <t>pre_incorp_chk,acquirer_core,acq_mktcap</t>
        </is>
      </c>
    </row>
    <row r="1426" ht="45" customHeight="1">
      <c r="A1426" s="40" t="inlineStr">
        <is>
          <t>K048</t>
        </is>
      </c>
      <c r="B1426" s="41" t="inlineStr">
        <is>
          <t>Gaseung Development Co., Ltd.</t>
        </is>
      </c>
      <c r="C1426" s="40" t="inlineStr">
        <is>
          <t>발표</t>
        </is>
      </c>
      <c r="D1426" s="40" t="inlineStr">
        <is>
          <t>2020-11-13</t>
        </is>
      </c>
      <c r="E1426" s="41" t="inlineStr">
        <is>
          <t>기타</t>
        </is>
      </c>
      <c r="F1426" s="41" t="inlineStr">
        <is>
          <t>Yahoo Finance 차트 API: 293490.KQ 종가 2020-11-13 48,150원, 2021-02-15 55,700원; KRW=X 2021-02-16 1,102.24원</t>
        </is>
      </c>
      <c r="G1426" s="41" t="inlineStr">
        <is>
          <t>기타</t>
        </is>
      </c>
      <c r="H1426" s="40" t="inlineStr">
        <is>
          <t>2026-10-26</t>
        </is>
      </c>
      <c r="I1426" s="40" t="n"/>
      <c r="J1426" s="43" t="inlineStr">
        <is>
          <t>https://query1.finance.yahoo.com/v8/finance/chart/293490.KQ</t>
        </is>
      </c>
      <c r="K1426" s="41" t="inlineStr">
        <is>
          <t>acq_mktcap,value_chk_usdmm</t>
        </is>
      </c>
    </row>
    <row r="1427" ht="45" customHeight="1">
      <c r="A1427" s="40" t="inlineStr">
        <is>
          <t>K048</t>
        </is>
      </c>
      <c r="B1427" s="41" t="inlineStr">
        <is>
          <t>Gaseung Development Co., Ltd.</t>
        </is>
      </c>
      <c r="C1427" s="40" t="inlineStr">
        <is>
          <t>인수 전</t>
        </is>
      </c>
      <c r="D1427" s="40" t="inlineStr">
        <is>
          <t>2016-01</t>
        </is>
      </c>
      <c r="E1427" s="41" t="inlineStr">
        <is>
          <t>설립</t>
        </is>
      </c>
      <c r="F1427" s="41" t="inlineStr">
        <is>
          <t>'가승개발은 엔엑스씨와 승산이 공동으로 골프장 사업을 위해 설립한 회사다.' NXC는 2016년 1월 승산과 공동 지분투자. 등기이사 허인영 대표(승산)·김정주 측근 김학용·이도화</t>
        </is>
      </c>
      <c r="G1427" s="41" t="inlineStr">
        <is>
          <t>언론 보도</t>
        </is>
      </c>
      <c r="H1427" s="40" t="inlineStr">
        <is>
          <t>2017-09-06</t>
        </is>
      </c>
      <c r="I1427" s="40" t="n"/>
      <c r="J1427" s="43" t="inlineStr">
        <is>
          <t>https://news.bizwatch.co.kr/article/mobile/2017/09/06/0009</t>
        </is>
      </c>
      <c r="K1427" s="41" t="inlineStr">
        <is>
          <t>pre_events_summary,notes</t>
        </is>
      </c>
    </row>
    <row r="1428" ht="45" customHeight="1">
      <c r="A1428" s="40" t="inlineStr">
        <is>
          <t>K048</t>
        </is>
      </c>
      <c r="B1428" s="41" t="inlineStr">
        <is>
          <t>Gaseung Development Co., Ltd.</t>
        </is>
      </c>
      <c r="C1428" s="40" t="inlineStr">
        <is>
          <t>발표</t>
        </is>
      </c>
      <c r="D1428" s="40" t="inlineStr">
        <is>
          <t>2020-11-16</t>
        </is>
      </c>
      <c r="E1428" s="41" t="inlineStr">
        <is>
          <t>발표</t>
        </is>
      </c>
      <c r="F1428" s="41" t="inlineStr">
        <is>
          <t>'카카오VX는 가승개발의 NXC 지분을 포함해 총 55%를 78억원에 인수했다. 가승개발이 갖고 있던 100억원 대여금도 취득해 실제 인수대금은 178억원이다.' '실외골프장 사업까지 야심찬 도전이 시작된 셈이다'</t>
        </is>
      </c>
      <c r="G1428" s="41" t="inlineStr">
        <is>
          <t>언론 보도</t>
        </is>
      </c>
      <c r="H1428" s="40" t="inlineStr">
        <is>
          <t>2020-12</t>
        </is>
      </c>
      <c r="I1428" s="40" t="n"/>
      <c r="J1428" s="43" t="inlineStr">
        <is>
          <t>https://dealsite.co.kr/articles/68453</t>
        </is>
      </c>
      <c r="K1428" s="41" t="inlineStr">
        <is>
          <t>purpose_quote,first_filing_date,notes,pre_events_summary</t>
        </is>
      </c>
    </row>
    <row r="1429" ht="45" customHeight="1">
      <c r="A1429" s="40" t="inlineStr">
        <is>
          <t>K048</t>
        </is>
      </c>
      <c r="B1429" s="41" t="inlineStr">
        <is>
          <t>Gaseung Development Co., Ltd.</t>
        </is>
      </c>
      <c r="C1429" s="40" t="inlineStr">
        <is>
          <t>인수 후</t>
        </is>
      </c>
      <c r="D1429" s="40" t="inlineStr">
        <is>
          <t>2021-02-08</t>
        </is>
      </c>
      <c r="E1429" s="41" t="inlineStr">
        <is>
          <t>어닝콜</t>
        </is>
      </c>
      <c r="F1429" s="41" t="inlineStr">
        <is>
          <t>카카오게임즈 2020년 실적 컨퍼런스콜 보도: '자회사 카카오 VX에서 추진한 골프용품 제작, 카카오와 연계한 골프예약시스템 등 신사업 매출이 수요 확대로 늘면서'. 가승개발 언급 없음</t>
        </is>
      </c>
      <c r="G1429" s="41" t="inlineStr">
        <is>
          <t>언론 보도</t>
        </is>
      </c>
      <c r="H1429" s="40" t="inlineStr">
        <is>
          <t>2021-02-08</t>
        </is>
      </c>
      <c r="I1429" s="40" t="n"/>
      <c r="J1429" s="43" t="inlineStr">
        <is>
          <t>https://dealsite.co.kr/articles/70748</t>
        </is>
      </c>
      <c r="K1429" s="41" t="inlineStr">
        <is>
          <t>earnings_call_note</t>
        </is>
      </c>
    </row>
    <row r="1430" ht="45" customHeight="1">
      <c r="A1430" s="40" t="inlineStr">
        <is>
          <t>K048</t>
        </is>
      </c>
      <c r="B1430" s="41" t="inlineStr">
        <is>
          <t>Gaseung Development Co., Ltd.</t>
        </is>
      </c>
      <c r="C1430" s="40" t="inlineStr">
        <is>
          <t>인수 후</t>
        </is>
      </c>
      <c r="D1430" s="40" t="inlineStr">
        <is>
          <t>2024-09-05</t>
        </is>
      </c>
      <c r="E1430" s="41" t="inlineStr">
        <is>
          <t>기타</t>
        </is>
      </c>
      <c r="F1430" s="41" t="inlineStr">
        <is>
          <t>뮤렉스파트너스가 카카오게임즈 보유 카카오VX 경영권 지분 65.19% 인수 추진, 몸값 3000억원 거론. 카카오VX 2023 연결 매출 1471억원, 영업손실 77억원</t>
        </is>
      </c>
      <c r="G1430" s="41" t="inlineStr">
        <is>
          <t>언론 보도</t>
        </is>
      </c>
      <c r="H1430" s="40" t="inlineStr">
        <is>
          <t>2024-09-05</t>
        </is>
      </c>
      <c r="I1430" s="40" t="n"/>
      <c r="J1430" s="43" t="inlineStr">
        <is>
          <t>https://dealsite.co.kr/articles/127833</t>
        </is>
      </c>
      <c r="K1430" s="41" t="inlineStr">
        <is>
          <t>post_events_summary</t>
        </is>
      </c>
    </row>
    <row r="1431" ht="45" customHeight="1">
      <c r="A1431" s="40" t="inlineStr">
        <is>
          <t>K048</t>
        </is>
      </c>
      <c r="B1431" s="41" t="inlineStr">
        <is>
          <t>Gaseung Development Co., Ltd.</t>
        </is>
      </c>
      <c r="C1431" s="40" t="inlineStr">
        <is>
          <t>인수 후</t>
        </is>
      </c>
      <c r="D1431" s="40" t="inlineStr">
        <is>
          <t>2025-10-01</t>
        </is>
      </c>
      <c r="E1431" s="41" t="inlineStr">
        <is>
          <t>매각</t>
        </is>
      </c>
      <c r="F1431" s="41" t="inlineStr">
        <is>
          <t>카카오게임즈가 10월 1일 이사회에서 카카오VX 지분 100%를 카카오인베스트먼트 자회사 IVG에 2100억원에 매각 의결, 카카오 측 '선택과 집중을 위한 결정'</t>
        </is>
      </c>
      <c r="G1431" s="41" t="inlineStr">
        <is>
          <t>언론 보도</t>
        </is>
      </c>
      <c r="H1431" s="40" t="inlineStr">
        <is>
          <t>2025-10-02</t>
        </is>
      </c>
      <c r="I1431" s="40" t="n"/>
      <c r="J1431" s="43" t="inlineStr">
        <is>
          <t>https://www.metroseoul.co.kr/article/20251002500088</t>
        </is>
      </c>
      <c r="K1431" s="41" t="inlineStr">
        <is>
          <t>post_events_summary</t>
        </is>
      </c>
    </row>
    <row r="1432" ht="45" customHeight="1">
      <c r="A1432" s="40" t="inlineStr">
        <is>
          <t>K048</t>
        </is>
      </c>
      <c r="B1432" s="41" t="inlineStr">
        <is>
          <t>Gaseung Development Co., Ltd.</t>
        </is>
      </c>
      <c r="C1432" s="40" t="inlineStr">
        <is>
          <t>인수 후</t>
        </is>
      </c>
      <c r="D1432" s="40" t="inlineStr">
        <is>
          <t>2025-10-15</t>
        </is>
      </c>
      <c r="E1432" s="41" t="inlineStr">
        <is>
          <t>소유주변경</t>
        </is>
      </c>
      <c r="F1432" s="41" t="inlineStr">
        <is>
          <t>카카오VX 최대주주 변동: ㈜카카오게임즈 4,503,179주(100%) → ㈜아이브이쥐(기타 동일인관련자), 금액 209,996,746천원</t>
        </is>
      </c>
      <c r="G1432" s="41" t="inlineStr">
        <is>
          <t>DART 기타공시</t>
        </is>
      </c>
      <c r="H1432" s="40" t="inlineStr">
        <is>
          <t>2025-10-17</t>
        </is>
      </c>
      <c r="I1432" s="40" t="inlineStr">
        <is>
          <t>20251017000531</t>
        </is>
      </c>
      <c r="J1432" s="43" t="inlineStr">
        <is>
          <t>https://dart.fss.or.kr/dsaf001/main.do?rcpNo=20251017000531</t>
        </is>
      </c>
      <c r="K1432" s="41" t="inlineStr">
        <is>
          <t>post_events_summary</t>
        </is>
      </c>
    </row>
    <row r="1433" ht="45" customHeight="1">
      <c r="A1433" s="40" t="inlineStr">
        <is>
          <t>K049</t>
        </is>
      </c>
      <c r="B1433" s="41" t="inlineStr">
        <is>
          <t>Feelyeon Management Co. Ltd.</t>
        </is>
      </c>
      <c r="C1433" s="40" t="inlineStr">
        <is>
          <t>발표</t>
        </is>
      </c>
      <c r="D1433" s="40" t="inlineStr">
        <is>
          <t>2020</t>
        </is>
      </c>
      <c r="E1433" s="41" t="inlineStr">
        <is>
          <t>완료</t>
        </is>
      </c>
      <c r="F1433" s="41" t="inlineStr">
        <is>
          <t>카카오 2020 연결주석 39. 사업결합: '㈜필연매니지먼트 | 80.0 | 11,202,750 | 8,775,458'(천원, 취득 지분율·이전대가·영업권). 종속기업 표 (주8) '㈜카카오페이지의 종속기업'.</t>
        </is>
      </c>
      <c r="G1433" s="41" t="inlineStr">
        <is>
          <t>DART 사업보고서</t>
        </is>
      </c>
      <c r="H1433" s="40" t="inlineStr">
        <is>
          <t>2021-03-18</t>
        </is>
      </c>
      <c r="I1433" s="40" t="inlineStr">
        <is>
          <t>20210318001373</t>
        </is>
      </c>
      <c r="J1433" s="43" t="inlineStr">
        <is>
          <t>https://dart.fss.or.kr/dsaf001/main.do?rcpNo=20210318001373</t>
        </is>
      </c>
      <c r="K1433" s="41" t="inlineStr">
        <is>
          <t>subtype_chk,value_chk_local,pre_incorp_chk</t>
        </is>
      </c>
    </row>
    <row r="1434" ht="45" customHeight="1">
      <c r="A1434" s="40" t="inlineStr">
        <is>
          <t>K049</t>
        </is>
      </c>
      <c r="B1434" s="41" t="inlineStr">
        <is>
          <t>Feelyeon Management Co. Ltd.</t>
        </is>
      </c>
      <c r="C1434" s="40" t="inlineStr">
        <is>
          <t>발표</t>
        </is>
      </c>
      <c r="D1434" s="40" t="inlineStr">
        <is>
          <t>2020-09-30</t>
        </is>
      </c>
      <c r="E1434" s="41" t="inlineStr">
        <is>
          <t>완료</t>
        </is>
      </c>
      <c r="F1434" s="41" t="inlineStr">
        <is>
          <t>카카오 2020년 3분기 분기보고서: '㈜필연매니지먼트 | 당분기 중 지배력 획득을 통한 종속기업으로 편입', 잠정 영업권 9,829,536천원(주1 매수가격배분 미확정). 2020-06 반기보고서에는 없음.</t>
        </is>
      </c>
      <c r="G1434" s="41" t="inlineStr">
        <is>
          <t>DART 기타공시</t>
        </is>
      </c>
      <c r="H1434" s="40" t="inlineStr">
        <is>
          <t>2020-11-16</t>
        </is>
      </c>
      <c r="I1434" s="40" t="inlineStr">
        <is>
          <t>20201116001873</t>
        </is>
      </c>
      <c r="J1434" s="43" t="inlineStr">
        <is>
          <t>https://dart.fss.or.kr/dsaf001/main.do?rcpNo=20201116001873</t>
        </is>
      </c>
      <c r="K1434" s="41" t="inlineStr">
        <is>
          <t>status_chk,announce_date_chk,first_filing_date</t>
        </is>
      </c>
    </row>
    <row r="1435" ht="45" customHeight="1">
      <c r="A1435" s="40" t="inlineStr">
        <is>
          <t>K049</t>
        </is>
      </c>
      <c r="B1435" s="41" t="inlineStr">
        <is>
          <t>Feelyeon Management Co. Ltd.</t>
        </is>
      </c>
      <c r="C1435" s="40" t="inlineStr">
        <is>
          <t>발표</t>
        </is>
      </c>
      <c r="D1435" s="40" t="inlineStr">
        <is>
          <t>2020</t>
        </is>
      </c>
      <c r="E1435" s="41" t="inlineStr">
        <is>
          <t>지분취득</t>
        </is>
      </c>
      <c r="F1435" s="41" t="inlineStr">
        <is>
          <t>카카오페이지 2020 연결감사보고서: 취득 지분율 80.01%, 이전대가 11,202,750천원(현금), 순자산 공정가치 3,033,587천원, 비지배지분 (606,295)천원, 영업권 8,775,458천원. 풋옵션 '투자계약 체결후 5년이 되는날 이후부터 약정 상대방의 매각의사 표명시'. 2019말 연결 자산총계 377,571,627,784원, 자본총계 315,857,129,372원.</t>
        </is>
      </c>
      <c r="G1435" s="41" t="inlineStr">
        <is>
          <t>DART 감사보고서</t>
        </is>
      </c>
      <c r="H1435" s="40" t="inlineStr">
        <is>
          <t>2021-04-01</t>
        </is>
      </c>
      <c r="I1435" s="40" t="inlineStr">
        <is>
          <t>20210401000639</t>
        </is>
      </c>
      <c r="J1435" s="43" t="inlineStr">
        <is>
          <t>https://dart.fss.or.kr/dsaf001/main.do?rcpNo=20210401000639</t>
        </is>
      </c>
      <c r="K1435" s="41" t="inlineStr">
        <is>
          <t>value_chk_local,acq_total_assets,deal_to_assets_pct,deal_to_equity_pct,acquirer_core,pre_events_summary</t>
        </is>
      </c>
    </row>
    <row r="1436" ht="45" customHeight="1">
      <c r="A1436" s="40" t="inlineStr">
        <is>
          <t>K049</t>
        </is>
      </c>
      <c r="B1436" s="41" t="inlineStr">
        <is>
          <t>Feelyeon Management Co. Ltd.</t>
        </is>
      </c>
      <c r="C1436" s="40" t="inlineStr">
        <is>
          <t>발표</t>
        </is>
      </c>
      <c r="D1436" s="40" t="inlineStr">
        <is>
          <t>2019-12-31</t>
        </is>
      </c>
      <c r="E1436" s="41" t="inlineStr">
        <is>
          <t>기타</t>
        </is>
      </c>
      <c r="F1436" s="41" t="inlineStr">
        <is>
          <t>카카오 2020 사업보고서 요약재무정보: 2019말 연결 자산총계 8,737,255,755,774원.</t>
        </is>
      </c>
      <c r="G1436" s="41" t="inlineStr">
        <is>
          <t>DART 사업보고서</t>
        </is>
      </c>
      <c r="H1436" s="40" t="inlineStr">
        <is>
          <t>2021-03-18</t>
        </is>
      </c>
      <c r="I1436" s="40" t="inlineStr">
        <is>
          <t>20210318001373</t>
        </is>
      </c>
      <c r="J1436" s="43" t="inlineStr">
        <is>
          <t>https://dart.fss.or.kr/dsaf001/main.do?rcpNo=20210318001373</t>
        </is>
      </c>
      <c r="K1436" s="41" t="inlineStr">
        <is>
          <t>apex_total_assets</t>
        </is>
      </c>
    </row>
    <row r="1437" ht="45" customHeight="1">
      <c r="A1437" s="40" t="inlineStr">
        <is>
          <t>K049</t>
        </is>
      </c>
      <c r="B1437" s="41" t="inlineStr">
        <is>
          <t>Feelyeon Management Co. Ltd.</t>
        </is>
      </c>
      <c r="C1437" s="40" t="inlineStr">
        <is>
          <t>발표</t>
        </is>
      </c>
      <c r="D1437" s="40" t="inlineStr">
        <is>
          <t>2020-11-13</t>
        </is>
      </c>
      <c r="E1437" s="41" t="inlineStr">
        <is>
          <t>기타</t>
        </is>
      </c>
      <c r="F1437" s="41" t="inlineStr">
        <is>
          <t>카카오 2020-09-30 발행주식 총수 88,247,819주(3분기보고서 4. 주식의 총수 등). Yahoo Finance 035720.KS 2020-11-13 조정 종가 73,100원(5:1 분할 반영).</t>
        </is>
      </c>
      <c r="G1437" s="41" t="inlineStr">
        <is>
          <t>기타</t>
        </is>
      </c>
      <c r="H1437" s="40" t="inlineStr">
        <is>
          <t>2020-11-13</t>
        </is>
      </c>
      <c r="I1437" s="40" t="n"/>
      <c r="J1437" s="43" t="inlineStr">
        <is>
          <t>https://query1.finance.yahoo.com/v8/finance/chart/035720.KS?period1=1600905600&amp;period2=1605657600&amp;interval=1d</t>
        </is>
      </c>
      <c r="K1437" s="41" t="inlineStr">
        <is>
          <t>acq_mktcap</t>
        </is>
      </c>
    </row>
    <row r="1438" ht="45" customHeight="1">
      <c r="A1438" s="40" t="inlineStr">
        <is>
          <t>K049</t>
        </is>
      </c>
      <c r="B1438" s="41" t="inlineStr">
        <is>
          <t>Feelyeon Management Co. Ltd.</t>
        </is>
      </c>
      <c r="C1438" s="40" t="inlineStr">
        <is>
          <t>인수 전</t>
        </is>
      </c>
      <c r="D1438" s="40" t="inlineStr">
        <is>
          <t>2018-08-23</t>
        </is>
      </c>
      <c r="E1438" s="41" t="inlineStr">
        <is>
          <t>설립</t>
        </is>
      </c>
      <c r="F1438" s="41" t="inlineStr">
        <is>
          <t>기업집단현황공시: '(주)필연매니지먼트 | 정세현 | 2018.08.23 | 2020.10.05 | J5819 (기타 인쇄물 출판업)', 대표품목 전자책, FY2020 매출 6,442·영업이익 437·당기순이익 336(백만원).</t>
        </is>
      </c>
      <c r="G1438" s="41" t="inlineStr">
        <is>
          <t>DART 기타공시</t>
        </is>
      </c>
      <c r="H1438" s="40" t="inlineStr">
        <is>
          <t>2021-05-31</t>
        </is>
      </c>
      <c r="I1438" s="40" t="inlineStr">
        <is>
          <t>20210531001208</t>
        </is>
      </c>
      <c r="J1438" s="43" t="inlineStr">
        <is>
          <t>https://dart.fss.or.kr/dsaf001/main.do?rcpNo=20210531001208</t>
        </is>
      </c>
      <c r="K1438" s="41" t="inlineStr">
        <is>
          <t>pre_events_summary,target_rev_pre,target_op_pre,notes</t>
        </is>
      </c>
    </row>
    <row r="1439" ht="45" customHeight="1">
      <c r="A1439" s="40" t="inlineStr">
        <is>
          <t>K049</t>
        </is>
      </c>
      <c r="B1439" s="41" t="inlineStr">
        <is>
          <t>Feelyeon Management Co. Ltd.</t>
        </is>
      </c>
      <c r="C1439" s="40" t="inlineStr">
        <is>
          <t>인수 후</t>
        </is>
      </c>
      <c r="D1439" s="40" t="inlineStr">
        <is>
          <t>2021-03</t>
        </is>
      </c>
      <c r="E1439" s="41" t="inlineStr">
        <is>
          <t>합병</t>
        </is>
      </c>
      <c r="F1439" s="41" t="inlineStr">
        <is>
          <t>KE 2021 연결감사보고서 표지 '주식회사 카카오엔터테인먼트와 그 종속회사 (구, 주식회사 카카오페이지와 그 종속회사)'; 스튜디오하바나 '종속회사인 (주)필연매니지먼트와 합병으로 인한 연결제외'; 필연 영업권 8,775,458 + 증가 3,030,876 = 11,806,334천원; 지분율 72.74%.</t>
        </is>
      </c>
      <c r="G1439" s="41" t="inlineStr">
        <is>
          <t>DART 감사보고서</t>
        </is>
      </c>
      <c r="H1439" s="40" t="inlineStr">
        <is>
          <t>2022-03-31</t>
        </is>
      </c>
      <c r="I1439" s="40" t="inlineStr">
        <is>
          <t>20220331003217</t>
        </is>
      </c>
      <c r="J1439" s="43" t="inlineStr">
        <is>
          <t>https://dart.fss.or.kr/dsaf001/main.do?rcpNo=20220331003217</t>
        </is>
      </c>
      <c r="K1439" s="41" t="inlineStr">
        <is>
          <t>post_events_summary</t>
        </is>
      </c>
    </row>
    <row r="1440" ht="45" customHeight="1">
      <c r="A1440" s="40" t="inlineStr">
        <is>
          <t>K049</t>
        </is>
      </c>
      <c r="B1440" s="41" t="inlineStr">
        <is>
          <t>Feelyeon Management Co. Ltd.</t>
        </is>
      </c>
      <c r="C1440" s="40" t="inlineStr">
        <is>
          <t>인수 후</t>
        </is>
      </c>
      <c r="D1440" s="40" t="inlineStr">
        <is>
          <t>2021-06-04</t>
        </is>
      </c>
      <c r="E1440" s="41" t="inlineStr">
        <is>
          <t>추가취득</t>
        </is>
      </c>
      <c r="F1440" s="41" t="inlineStr">
        <is>
          <t>필연매니지먼트 타법인주식취득결정: ㈜스튜디오하바나 1,000주(100%) 3,000,000,000원, 취득방법 '현금 취득 및 주식교부', 취득목적 '웹툰 및 웹소설 인프라 확대'.</t>
        </is>
      </c>
      <c r="G1440" s="41" t="inlineStr">
        <is>
          <t>DART 기타공시</t>
        </is>
      </c>
      <c r="H1440" s="40" t="inlineStr">
        <is>
          <t>2021-06-11</t>
        </is>
      </c>
      <c r="I1440" s="40" t="inlineStr">
        <is>
          <t>20210611000241</t>
        </is>
      </c>
      <c r="J1440" s="43" t="inlineStr">
        <is>
          <t>https://dart.fss.or.kr/dsaf001/main.do?rcpNo=20210611000241</t>
        </is>
      </c>
      <c r="K1440" s="41" t="inlineStr">
        <is>
          <t>post_events_summary,purpose_quote</t>
        </is>
      </c>
    </row>
    <row r="1441" ht="45" customHeight="1">
      <c r="A1441" s="40" t="inlineStr">
        <is>
          <t>K049</t>
        </is>
      </c>
      <c r="B1441" s="41" t="inlineStr">
        <is>
          <t>Feelyeon Management Co. Ltd.</t>
        </is>
      </c>
      <c r="C1441" s="40" t="inlineStr">
        <is>
          <t>인수 후</t>
        </is>
      </c>
      <c r="D1441" s="40" t="inlineStr">
        <is>
          <t>2021-06-08</t>
        </is>
      </c>
      <c r="E1441" s="41" t="inlineStr">
        <is>
          <t>기타</t>
        </is>
      </c>
      <c r="F1441" s="41" t="inlineStr">
        <is>
          <t>유상증자결정(제3자배정 431주, 발행가 3,250,580원, 타법인증권취득자금 1,401,000,000원)과 최대주주등의주식보유변동: (주)카카오엔터테인먼트 3,447주 80.01%→72.74%, 정세현 19.99%→18.17%.</t>
        </is>
      </c>
      <c r="G1441" s="41" t="inlineStr">
        <is>
          <t>DART 기타공시</t>
        </is>
      </c>
      <c r="H1441" s="40" t="inlineStr">
        <is>
          <t>2021-06-11</t>
        </is>
      </c>
      <c r="I1441" s="40" t="inlineStr">
        <is>
          <t>20210611000237</t>
        </is>
      </c>
      <c r="J1441" s="43" t="inlineStr">
        <is>
          <t>https://dart.fss.or.kr/dsaf001/main.do?rcpNo=20210611000237</t>
        </is>
      </c>
      <c r="K1441" s="41" t="inlineStr">
        <is>
          <t>post_events_summary</t>
        </is>
      </c>
    </row>
    <row r="1442" ht="45" customHeight="1">
      <c r="A1442" s="40" t="inlineStr">
        <is>
          <t>K049</t>
        </is>
      </c>
      <c r="B1442" s="41" t="inlineStr">
        <is>
          <t>Feelyeon Management Co. Ltd.</t>
        </is>
      </c>
      <c r="C1442" s="40" t="inlineStr">
        <is>
          <t>인수 후</t>
        </is>
      </c>
      <c r="D1442" s="40" t="inlineStr">
        <is>
          <t>2021-07-16</t>
        </is>
      </c>
      <c r="E1442" s="41" t="inlineStr">
        <is>
          <t>합병</t>
        </is>
      </c>
      <c r="F1442" s="41" t="inlineStr">
        <is>
          <t>회사합병결정: (주)필연매니지먼트가 (주)스튜디오하바나를 흡수합병, 목적 '경영 효율성 증대 및 사업간 시너지 효과의 극대화를 통한 기업가치 제고', 합병비율 1:0.</t>
        </is>
      </c>
      <c r="G1442" s="41" t="inlineStr">
        <is>
          <t>DART 기타공시</t>
        </is>
      </c>
      <c r="H1442" s="40" t="inlineStr">
        <is>
          <t>2021-07-16</t>
        </is>
      </c>
      <c r="I1442" s="40" t="inlineStr">
        <is>
          <t>20210716000408</t>
        </is>
      </c>
      <c r="J1442" s="43" t="inlineStr">
        <is>
          <t>https://dart.fss.or.kr/dsaf001/main.do?rcpNo=20210716000408</t>
        </is>
      </c>
      <c r="K1442" s="41" t="inlineStr">
        <is>
          <t>post_events_summary</t>
        </is>
      </c>
    </row>
    <row r="1443" ht="45" customHeight="1">
      <c r="A1443" s="40" t="inlineStr">
        <is>
          <t>K049</t>
        </is>
      </c>
      <c r="B1443" s="41" t="inlineStr">
        <is>
          <t>Feelyeon Management Co. Ltd.</t>
        </is>
      </c>
      <c r="C1443" s="40" t="inlineStr">
        <is>
          <t>인수 후</t>
        </is>
      </c>
      <c r="D1443" s="40" t="inlineStr">
        <is>
          <t>2023</t>
        </is>
      </c>
      <c r="E1443" s="41" t="inlineStr">
        <is>
          <t>손상차손</t>
        </is>
      </c>
      <c r="F1443" s="41" t="inlineStr">
        <is>
          <t>KE 2023 연결 영업권 표: '(주)필연매니지먼트 | 11,806,334 | - | (108,243) | - | 11,698,091'(당기초|감소|손상|기타조정|당기말, 천원).</t>
        </is>
      </c>
      <c r="G1443" s="41" t="inlineStr">
        <is>
          <t>DART 감사보고서</t>
        </is>
      </c>
      <c r="H1443" s="40" t="inlineStr">
        <is>
          <t>2024-03-29</t>
        </is>
      </c>
      <c r="I1443" s="40" t="inlineStr">
        <is>
          <t>20240329003124</t>
        </is>
      </c>
      <c r="J1443" s="43" t="inlineStr">
        <is>
          <t>https://dart.fss.or.kr/dsaf001/main.do?rcpNo=20240329003124</t>
        </is>
      </c>
      <c r="K1443" s="41" t="inlineStr">
        <is>
          <t>impairment</t>
        </is>
      </c>
    </row>
    <row r="1444" ht="45" customHeight="1">
      <c r="A1444" s="40" t="inlineStr">
        <is>
          <t>K049</t>
        </is>
      </c>
      <c r="B1444" s="41" t="inlineStr">
        <is>
          <t>Feelyeon Management Co. Ltd.</t>
        </is>
      </c>
      <c r="C1444" s="40" t="inlineStr">
        <is>
          <t>인수 후</t>
        </is>
      </c>
      <c r="D1444" s="40" t="inlineStr">
        <is>
          <t>2024</t>
        </is>
      </c>
      <c r="E1444" s="41" t="inlineStr">
        <is>
          <t>손상차손</t>
        </is>
      </c>
      <c r="F1444" s="41" t="inlineStr">
        <is>
          <t>KE 2024 연결 영업권 표: '(주)필연매니지먼트 | 11,698,091 | (11,698,091) | - | -'(당기초|손상|기타조정|당기말). 종속기업 요약재무: 매출 8,449,448천원, 당기순손실 (2,942,357)천원.</t>
        </is>
      </c>
      <c r="G1444" s="41" t="inlineStr">
        <is>
          <t>DART 감사보고서</t>
        </is>
      </c>
      <c r="H1444" s="40" t="inlineStr">
        <is>
          <t>2025-03-28</t>
        </is>
      </c>
      <c r="I1444" s="40" t="inlineStr">
        <is>
          <t>20250328002113</t>
        </is>
      </c>
      <c r="J1444" s="43" t="inlineStr">
        <is>
          <t>https://dart.fss.or.kr/dsaf001/main.do?rcpNo=20250328002113</t>
        </is>
      </c>
      <c r="K1444" s="41" t="inlineStr">
        <is>
          <t>impairment,post_events_summary</t>
        </is>
      </c>
    </row>
    <row r="1445" ht="45" customHeight="1">
      <c r="A1445" s="40" t="inlineStr">
        <is>
          <t>K049</t>
        </is>
      </c>
      <c r="B1445" s="41" t="inlineStr">
        <is>
          <t>Feelyeon Management Co. Ltd.</t>
        </is>
      </c>
      <c r="C1445" s="40" t="inlineStr">
        <is>
          <t>인수 후</t>
        </is>
      </c>
      <c r="D1445" s="40" t="inlineStr">
        <is>
          <t>2021</t>
        </is>
      </c>
      <c r="E1445" s="41" t="inlineStr">
        <is>
          <t>실적</t>
        </is>
      </c>
      <c r="F1445" s="41" t="inlineStr">
        <is>
          <t>기업집단현황공시 손익현황 FY2021: 매출 8,384, 영업이익 919, 당기순이익 748(백만원).</t>
        </is>
      </c>
      <c r="G1445" s="41" t="inlineStr">
        <is>
          <t>DART 기타공시</t>
        </is>
      </c>
      <c r="H1445" s="40" t="inlineStr">
        <is>
          <t>2022-05-30</t>
        </is>
      </c>
      <c r="I1445" s="40" t="inlineStr">
        <is>
          <t>20220530000792</t>
        </is>
      </c>
      <c r="J1445" s="43" t="inlineStr">
        <is>
          <t>https://dart.fss.or.kr/dsaf001/main.do?rcpNo=20220530000792</t>
        </is>
      </c>
      <c r="K1445" s="41" t="inlineStr">
        <is>
          <t>target_rev_post,target_op_post</t>
        </is>
      </c>
    </row>
    <row r="1446" ht="45" customHeight="1">
      <c r="A1446" s="40" t="inlineStr">
        <is>
          <t>K049</t>
        </is>
      </c>
      <c r="B1446" s="41" t="inlineStr">
        <is>
          <t>Feelyeon Management Co. Ltd.</t>
        </is>
      </c>
      <c r="C1446" s="40" t="inlineStr">
        <is>
          <t>인수 후</t>
        </is>
      </c>
      <c r="D1446" s="40" t="inlineStr">
        <is>
          <t>2022</t>
        </is>
      </c>
      <c r="E1446" s="41" t="inlineStr">
        <is>
          <t>실적</t>
        </is>
      </c>
      <c r="F1446" s="41" t="inlineStr">
        <is>
          <t>기업집단현황공시 FY2022: 매출 10,639, 영업이익 178, 당기순이익 225(백만원).</t>
        </is>
      </c>
      <c r="G1446" s="41" t="inlineStr">
        <is>
          <t>DART 기타공시</t>
        </is>
      </c>
      <c r="H1446" s="40" t="inlineStr">
        <is>
          <t>2023-05-30</t>
        </is>
      </c>
      <c r="I1446" s="40" t="inlineStr">
        <is>
          <t>20230530000677</t>
        </is>
      </c>
      <c r="J1446" s="43" t="inlineStr">
        <is>
          <t>https://dart.fss.or.kr/dsaf001/main.do?rcpNo=20230530000677</t>
        </is>
      </c>
      <c r="K1446" s="41" t="inlineStr">
        <is>
          <t>target_rev_post,target_op_post</t>
        </is>
      </c>
    </row>
    <row r="1447" ht="45" customHeight="1">
      <c r="A1447" s="40" t="inlineStr">
        <is>
          <t>K049</t>
        </is>
      </c>
      <c r="B1447" s="41" t="inlineStr">
        <is>
          <t>Feelyeon Management Co. Ltd.</t>
        </is>
      </c>
      <c r="C1447" s="40" t="inlineStr">
        <is>
          <t>인수 후</t>
        </is>
      </c>
      <c r="D1447" s="40" t="inlineStr">
        <is>
          <t>2023</t>
        </is>
      </c>
      <c r="E1447" s="41" t="inlineStr">
        <is>
          <t>실적</t>
        </is>
      </c>
      <c r="F1447" s="41" t="inlineStr">
        <is>
          <t>기업집단현황공시 FY2023: 매출 7,900, 영업이익 -113, 당기순이익 233(백만원).</t>
        </is>
      </c>
      <c r="G1447" s="41" t="inlineStr">
        <is>
          <t>DART 기타공시</t>
        </is>
      </c>
      <c r="H1447" s="40" t="inlineStr">
        <is>
          <t>2024-05-30</t>
        </is>
      </c>
      <c r="I1447" s="40" t="inlineStr">
        <is>
          <t>20240530000501</t>
        </is>
      </c>
      <c r="J1447" s="43" t="inlineStr">
        <is>
          <t>https://dart.fss.or.kr/dsaf001/main.do?rcpNo=20240530000501</t>
        </is>
      </c>
      <c r="K1447" s="41" t="inlineStr">
        <is>
          <t>target_rev_post,target_op_post</t>
        </is>
      </c>
    </row>
    <row r="1448" ht="45" customHeight="1">
      <c r="A1448" s="40" t="inlineStr">
        <is>
          <t>K049</t>
        </is>
      </c>
      <c r="B1448" s="41" t="inlineStr">
        <is>
          <t>Feelyeon Management Co. Ltd.</t>
        </is>
      </c>
      <c r="C1448" s="40" t="inlineStr">
        <is>
          <t>인수 후</t>
        </is>
      </c>
      <c r="D1448" s="40" t="inlineStr">
        <is>
          <t>2024</t>
        </is>
      </c>
      <c r="E1448" s="41" t="inlineStr">
        <is>
          <t>실적</t>
        </is>
      </c>
      <c r="F1448" s="41" t="inlineStr">
        <is>
          <t>기업집단현황공시 FY2024: 매출 8,449, 영업이익 351, 기타비용 3,281, 당기순이익 -2,942(백만원).</t>
        </is>
      </c>
      <c r="G1448" s="41" t="inlineStr">
        <is>
          <t>DART 기타공시</t>
        </is>
      </c>
      <c r="H1448" s="40" t="inlineStr">
        <is>
          <t>2025-05-30</t>
        </is>
      </c>
      <c r="I1448" s="40" t="inlineStr">
        <is>
          <t>20250530000148</t>
        </is>
      </c>
      <c r="J1448" s="43" t="inlineStr">
        <is>
          <t>https://dart.fss.or.kr/dsaf001/main.do?rcpNo=20250530000148</t>
        </is>
      </c>
      <c r="K1448" s="41" t="inlineStr">
        <is>
          <t>target_rev_post,target_op_post</t>
        </is>
      </c>
    </row>
    <row r="1449" ht="45" customHeight="1">
      <c r="A1449" s="40" t="inlineStr">
        <is>
          <t>K049</t>
        </is>
      </c>
      <c r="B1449" s="41" t="inlineStr">
        <is>
          <t>Feelyeon Management Co. Ltd.</t>
        </is>
      </c>
      <c r="C1449" s="40" t="inlineStr">
        <is>
          <t>인수 후</t>
        </is>
      </c>
      <c r="D1449" s="40" t="inlineStr">
        <is>
          <t>2025</t>
        </is>
      </c>
      <c r="E1449" s="41" t="inlineStr">
        <is>
          <t>실적</t>
        </is>
      </c>
      <c r="F1449" s="41" t="inlineStr">
        <is>
          <t>기업집단현황공시 FY2025: 매출 8,072, 영업이익 688, 당기순이익 473(백만원). 자산 5,331, 자본 2,313.</t>
        </is>
      </c>
      <c r="G1449" s="41" t="inlineStr">
        <is>
          <t>DART 기타공시</t>
        </is>
      </c>
      <c r="H1449" s="40" t="inlineStr">
        <is>
          <t>2026-05-29</t>
        </is>
      </c>
      <c r="I1449" s="40" t="inlineStr">
        <is>
          <t>20260529001327</t>
        </is>
      </c>
      <c r="J1449" s="43" t="inlineStr">
        <is>
          <t>https://dart.fss.or.kr/dsaf001/main.do?rcpNo=20260529001327</t>
        </is>
      </c>
      <c r="K1449" s="41" t="inlineStr">
        <is>
          <t>target_rev_post,target_op_post</t>
        </is>
      </c>
    </row>
    <row r="1450" ht="45" customHeight="1">
      <c r="A1450" s="40" t="inlineStr">
        <is>
          <t>K049</t>
        </is>
      </c>
      <c r="B1450" s="41" t="inlineStr">
        <is>
          <t>Feelyeon Management Co. Ltd.</t>
        </is>
      </c>
      <c r="C1450" s="40" t="inlineStr">
        <is>
          <t>인수 후</t>
        </is>
      </c>
      <c r="D1450" s="40" t="inlineStr">
        <is>
          <t>2025-12-31</t>
        </is>
      </c>
      <c r="E1450" s="41" t="inlineStr">
        <is>
          <t>기타</t>
        </is>
      </c>
      <c r="F1450" s="41" t="inlineStr">
        <is>
          <t>KE 2025 연결감사보고서 종속기업 표: '(주)필연매니지먼트 | 대한민국 | 23,695 | 3,447 | 72.7 | 12월'; 영업권 잔액 없음.</t>
        </is>
      </c>
      <c r="G1450" s="41" t="inlineStr">
        <is>
          <t>DART 감사보고서</t>
        </is>
      </c>
      <c r="H1450" s="40" t="inlineStr">
        <is>
          <t>2026-03-27</t>
        </is>
      </c>
      <c r="I1450" s="40" t="inlineStr">
        <is>
          <t>20260327001465</t>
        </is>
      </c>
      <c r="J1450" s="43" t="inlineStr">
        <is>
          <t>https://dart.fss.or.kr/dsaf001/main.do?rcpNo=20260327001465</t>
        </is>
      </c>
      <c r="K1450" s="41" t="inlineStr">
        <is>
          <t>post_events_summary</t>
        </is>
      </c>
    </row>
    <row r="1451" ht="45" customHeight="1">
      <c r="A1451" s="40" t="inlineStr">
        <is>
          <t>K049</t>
        </is>
      </c>
      <c r="B1451" s="41" t="inlineStr">
        <is>
          <t>Feelyeon Management Co. Ltd.</t>
        </is>
      </c>
      <c r="C1451" s="40" t="inlineStr">
        <is>
          <t>인수 후</t>
        </is>
      </c>
      <c r="D1451" s="40" t="inlineStr">
        <is>
          <t>2026-08-12</t>
        </is>
      </c>
      <c r="E1451" s="41" t="inlineStr">
        <is>
          <t>합병</t>
        </is>
      </c>
      <c r="F1451" s="41" t="inlineStr">
        <is>
          <t>삼양씨앤씨 회사합병결정: '(주)삼양씨앤씨가 (주)인타임, (주)필연매니지먼트를 흡수합병', 목적 '경영 효율화를 통한 기업가치 증대', '주식 100%를 (주)카카오엔터테인먼트가 소유', 합병기일 2026.10.01.</t>
        </is>
      </c>
      <c r="G1451" s="41" t="inlineStr">
        <is>
          <t>DART 기타공시</t>
        </is>
      </c>
      <c r="H1451" s="40" t="inlineStr">
        <is>
          <t>2026-08-14</t>
        </is>
      </c>
      <c r="I1451" s="40" t="inlineStr">
        <is>
          <t>20260814000093</t>
        </is>
      </c>
      <c r="J1451" s="43" t="inlineStr">
        <is>
          <t>https://dart.fss.or.kr/dsaf001/main.do?rcpNo=20260814000093</t>
        </is>
      </c>
      <c r="K1451" s="41" t="inlineStr">
        <is>
          <t>post_events_summary</t>
        </is>
      </c>
    </row>
    <row r="1452" ht="45" customHeight="1">
      <c r="A1452" s="40" t="inlineStr">
        <is>
          <t>K049</t>
        </is>
      </c>
      <c r="B1452" s="41" t="inlineStr">
        <is>
          <t>Feelyeon Management Co. Ltd.</t>
        </is>
      </c>
      <c r="C1452" s="40" t="inlineStr">
        <is>
          <t>인수 후</t>
        </is>
      </c>
      <c r="D1452" s="40" t="inlineStr">
        <is>
          <t>2026-08-12</t>
        </is>
      </c>
      <c r="E1452" s="41" t="inlineStr">
        <is>
          <t>합병</t>
        </is>
      </c>
      <c r="F1452" s="41" t="inlineStr">
        <is>
          <t>일간스포츠 '카카오엔터, 웹툰·웹소설 자회사 3곳 합병': 3사는 '웹툰·웹소설 CP(Content Provider)'이며 '카카오엔터가 3사의 지분 100%를 보유', 통합 법인은 차성택 대표가 이끈다.</t>
        </is>
      </c>
      <c r="G1452" s="41" t="inlineStr">
        <is>
          <t>언론 보도</t>
        </is>
      </c>
      <c r="H1452" s="40" t="inlineStr">
        <is>
          <t>2026-08-14</t>
        </is>
      </c>
      <c r="I1452" s="40" t="n"/>
      <c r="J1452" s="43" t="inlineStr">
        <is>
          <t>https://isplus.com/article/view/isp202608140032</t>
        </is>
      </c>
      <c r="K1452" s="41" t="inlineStr">
        <is>
          <t>post_events_summary</t>
        </is>
      </c>
    </row>
    <row r="1453" ht="45" customHeight="1">
      <c r="A1453" s="40" t="inlineStr">
        <is>
          <t>K049</t>
        </is>
      </c>
      <c r="B1453" s="41" t="inlineStr">
        <is>
          <t>Feelyeon Management Co. Ltd.</t>
        </is>
      </c>
      <c r="C1453" s="40" t="inlineStr">
        <is>
          <t>인수 후</t>
        </is>
      </c>
      <c r="D1453" s="40" t="inlineStr">
        <is>
          <t>2020-11-05</t>
        </is>
      </c>
      <c r="E1453" s="41" t="inlineStr">
        <is>
          <t>어닝콜</t>
        </is>
      </c>
      <c r="F1453" s="41" t="inlineStr">
        <is>
          <t>카카오 2020년 3분기 실적 보도자료: 카카오페이지의 CP 인수·지분투자 언급 없음.</t>
        </is>
      </c>
      <c r="G1453" s="41" t="inlineStr">
        <is>
          <t>회사 보도자료</t>
        </is>
      </c>
      <c r="H1453" s="40" t="inlineStr">
        <is>
          <t>2020-11-05</t>
        </is>
      </c>
      <c r="I1453" s="40" t="n"/>
      <c r="J1453" s="43" t="inlineStr">
        <is>
          <t>https://www.kakaocorp.com/page/detail/8839</t>
        </is>
      </c>
      <c r="K1453" s="41" t="inlineStr">
        <is>
          <t>earnings_call_note</t>
        </is>
      </c>
    </row>
    <row r="1454" ht="45" customHeight="1">
      <c r="A1454" s="40" t="inlineStr">
        <is>
          <t>K050</t>
        </is>
      </c>
      <c r="B1454" s="41" t="inlineStr">
        <is>
          <t>In Time Co. Ltd</t>
        </is>
      </c>
      <c r="C1454" s="40" t="inlineStr">
        <is>
          <t>발표</t>
        </is>
      </c>
      <c r="D1454" s="40" t="inlineStr">
        <is>
          <t>2020</t>
        </is>
      </c>
      <c r="E1454" s="41" t="inlineStr">
        <is>
          <t>완료</t>
        </is>
      </c>
      <c r="F1454" s="41" t="inlineStr">
        <is>
          <t>카카오 2020 연결주석 39. 사업결합: '㈜인타임 | 70.0 | 16,800,000 | 16,420,566'(천원, 취득 지분율·이전대가·영업권). 종속기업 표 (주8) '㈜카카오페이지의 종속기업'.</t>
        </is>
      </c>
      <c r="G1454" s="41" t="inlineStr">
        <is>
          <t>DART 사업보고서</t>
        </is>
      </c>
      <c r="H1454" s="40" t="inlineStr">
        <is>
          <t>2021-03-18</t>
        </is>
      </c>
      <c r="I1454" s="40" t="inlineStr">
        <is>
          <t>20210318001373</t>
        </is>
      </c>
      <c r="J1454" s="43" t="inlineStr">
        <is>
          <t>https://dart.fss.or.kr/dsaf001/main.do?rcpNo=20210318001373</t>
        </is>
      </c>
      <c r="K1454" s="41" t="inlineStr">
        <is>
          <t>subtype_chk,value_chk_local,pre_incorp_chk</t>
        </is>
      </c>
    </row>
    <row r="1455" ht="45" customHeight="1">
      <c r="A1455" s="40" t="inlineStr">
        <is>
          <t>K050</t>
        </is>
      </c>
      <c r="B1455" s="41" t="inlineStr">
        <is>
          <t>In Time Co. Ltd</t>
        </is>
      </c>
      <c r="C1455" s="40" t="inlineStr">
        <is>
          <t>발표</t>
        </is>
      </c>
      <c r="D1455" s="40" t="inlineStr">
        <is>
          <t>2020-09-30</t>
        </is>
      </c>
      <c r="E1455" s="41" t="inlineStr">
        <is>
          <t>완료</t>
        </is>
      </c>
      <c r="F1455" s="41" t="inlineStr">
        <is>
          <t>카카오 2020년 3분기 분기보고서: '㈜인타임 | 당분기 중 지배력 획득을 통한 종속기업으로 편입', 잠정 영업권 16,753,697천원; 종속회사 표 '㈜인타임 | 2013.11 | ... | 교과서및학습서적출판업'.</t>
        </is>
      </c>
      <c r="G1455" s="41" t="inlineStr">
        <is>
          <t>DART 기타공시</t>
        </is>
      </c>
      <c r="H1455" s="40" t="inlineStr">
        <is>
          <t>2020-11-16</t>
        </is>
      </c>
      <c r="I1455" s="40" t="inlineStr">
        <is>
          <t>20201116001873</t>
        </is>
      </c>
      <c r="J1455" s="43" t="inlineStr">
        <is>
          <t>https://dart.fss.or.kr/dsaf001/main.do?rcpNo=20201116001873</t>
        </is>
      </c>
      <c r="K1455" s="41" t="inlineStr">
        <is>
          <t>status_chk,announce_date_chk,first_filing_date,notes</t>
        </is>
      </c>
    </row>
    <row r="1456" ht="45" customHeight="1">
      <c r="A1456" s="40" t="inlineStr">
        <is>
          <t>K050</t>
        </is>
      </c>
      <c r="B1456" s="41" t="inlineStr">
        <is>
          <t>In Time Co. Ltd</t>
        </is>
      </c>
      <c r="C1456" s="40" t="inlineStr">
        <is>
          <t>발표</t>
        </is>
      </c>
      <c r="D1456" s="40" t="inlineStr">
        <is>
          <t>2020</t>
        </is>
      </c>
      <c r="E1456" s="41" t="inlineStr">
        <is>
          <t>지분취득</t>
        </is>
      </c>
      <c r="F1456" s="41" t="inlineStr">
        <is>
          <t>카카오페이지 2020 연결감사보고서: 취득 지분율 70.00%, 이전대가 16,800,000천원(현금), 순자산 공정가치 542,048천원, 비지배지분 (162,614)천원, 영업권 16,420,566천원. 2019말 연결 자산총계 377,571,627,784원, 자본총계 315,857,129,372원.</t>
        </is>
      </c>
      <c r="G1456" s="41" t="inlineStr">
        <is>
          <t>DART 감사보고서</t>
        </is>
      </c>
      <c r="H1456" s="40" t="inlineStr">
        <is>
          <t>2021-04-01</t>
        </is>
      </c>
      <c r="I1456" s="40" t="inlineStr">
        <is>
          <t>20210401000639</t>
        </is>
      </c>
      <c r="J1456" s="43" t="inlineStr">
        <is>
          <t>https://dart.fss.or.kr/dsaf001/main.do?rcpNo=20210401000639</t>
        </is>
      </c>
      <c r="K1456" s="41" t="inlineStr">
        <is>
          <t>value_chk_local,acq_total_assets,deal_to_assets_pct,deal_to_equity_pct,acquirer_core,pre_events_summary</t>
        </is>
      </c>
    </row>
    <row r="1457" ht="45" customHeight="1">
      <c r="A1457" s="40" t="inlineStr">
        <is>
          <t>K050</t>
        </is>
      </c>
      <c r="B1457" s="41" t="inlineStr">
        <is>
          <t>In Time Co. Ltd</t>
        </is>
      </c>
      <c r="C1457" s="40" t="inlineStr">
        <is>
          <t>발표</t>
        </is>
      </c>
      <c r="D1457" s="40" t="inlineStr">
        <is>
          <t>2019-12-31</t>
        </is>
      </c>
      <c r="E1457" s="41" t="inlineStr">
        <is>
          <t>기타</t>
        </is>
      </c>
      <c r="F1457" s="41" t="inlineStr">
        <is>
          <t>카카오 2020 사업보고서 요약재무정보: 2019말 연결 자산총계 8,737,255,755,774원.</t>
        </is>
      </c>
      <c r="G1457" s="41" t="inlineStr">
        <is>
          <t>DART 사업보고서</t>
        </is>
      </c>
      <c r="H1457" s="40" t="inlineStr">
        <is>
          <t>2021-03-18</t>
        </is>
      </c>
      <c r="I1457" s="40" t="inlineStr">
        <is>
          <t>20210318001373</t>
        </is>
      </c>
      <c r="J1457" s="43" t="inlineStr">
        <is>
          <t>https://dart.fss.or.kr/dsaf001/main.do?rcpNo=20210318001373</t>
        </is>
      </c>
      <c r="K1457" s="41" t="inlineStr">
        <is>
          <t>apex_total_assets</t>
        </is>
      </c>
    </row>
    <row r="1458" ht="45" customHeight="1">
      <c r="A1458" s="40" t="inlineStr">
        <is>
          <t>K050</t>
        </is>
      </c>
      <c r="B1458" s="41" t="inlineStr">
        <is>
          <t>In Time Co. Ltd</t>
        </is>
      </c>
      <c r="C1458" s="40" t="inlineStr">
        <is>
          <t>발표</t>
        </is>
      </c>
      <c r="D1458" s="40" t="inlineStr">
        <is>
          <t>2020-11-13</t>
        </is>
      </c>
      <c r="E1458" s="41" t="inlineStr">
        <is>
          <t>기타</t>
        </is>
      </c>
      <c r="F1458" s="41" t="inlineStr">
        <is>
          <t>카카오 2020-09-30 발행주식 총수 88,247,819주(3분기보고서 4. 주식의 총수 등). Yahoo Finance 035720.KS 2020-11-13 조정 종가 73,100원(5:1 분할 반영).</t>
        </is>
      </c>
      <c r="G1458" s="41" t="inlineStr">
        <is>
          <t>기타</t>
        </is>
      </c>
      <c r="H1458" s="40" t="inlineStr">
        <is>
          <t>2020-11-13</t>
        </is>
      </c>
      <c r="I1458" s="40" t="n"/>
      <c r="J1458" s="43" t="inlineStr">
        <is>
          <t>https://query1.finance.yahoo.com/v8/finance/chart/035720.KS?period1=1600905600&amp;period2=1605657600&amp;interval=1d</t>
        </is>
      </c>
      <c r="K1458" s="41" t="inlineStr">
        <is>
          <t>acq_mktcap</t>
        </is>
      </c>
    </row>
    <row r="1459" ht="45" customHeight="1">
      <c r="A1459" s="40" t="inlineStr">
        <is>
          <t>K050</t>
        </is>
      </c>
      <c r="B1459" s="41" t="inlineStr">
        <is>
          <t>In Time Co. Ltd</t>
        </is>
      </c>
      <c r="C1459" s="40" t="inlineStr">
        <is>
          <t>인수 전</t>
        </is>
      </c>
      <c r="D1459" s="40" t="inlineStr">
        <is>
          <t>2013-11-11</t>
        </is>
      </c>
      <c r="E1459" s="41" t="inlineStr">
        <is>
          <t>설립</t>
        </is>
      </c>
      <c r="F1459" s="41" t="inlineStr">
        <is>
          <t>기업집단현황공시: '(주)인타임 | 김명국 | 2013.11.11 | 2020.11.02 | J5819 (기타 인쇄물 출판업)', 대표품목 전자책. FY2020 매출 7,977, 영업이익 394, 당기순이익 323, 자본총계 -410(자본잠식)(백만원).</t>
        </is>
      </c>
      <c r="G1459" s="41" t="inlineStr">
        <is>
          <t>DART 기타공시</t>
        </is>
      </c>
      <c r="H1459" s="40" t="inlineStr">
        <is>
          <t>2021-05-31</t>
        </is>
      </c>
      <c r="I1459" s="40" t="inlineStr">
        <is>
          <t>20210531001064</t>
        </is>
      </c>
      <c r="J1459" s="43" t="inlineStr">
        <is>
          <t>https://dart.fss.or.kr/dsaf001/main.do?rcpNo=20210531001064</t>
        </is>
      </c>
      <c r="K1459" s="41" t="inlineStr">
        <is>
          <t>pre_events_summary,post_events_summary,target_rev_pre,target_op_pre</t>
        </is>
      </c>
    </row>
    <row r="1460" ht="45" customHeight="1">
      <c r="A1460" s="40" t="inlineStr">
        <is>
          <t>K050</t>
        </is>
      </c>
      <c r="B1460" s="41" t="inlineStr">
        <is>
          <t>In Time Co. Ltd</t>
        </is>
      </c>
      <c r="C1460" s="40" t="inlineStr">
        <is>
          <t>인수 전</t>
        </is>
      </c>
      <c r="D1460" s="40" t="inlineStr">
        <is>
          <t>2020-09-28</t>
        </is>
      </c>
      <c r="E1460" s="41" t="inlineStr">
        <is>
          <t>경영진변경</t>
        </is>
      </c>
      <c r="F1460" s="41" t="inlineStr">
        <is>
          <t>임원의 변동: 기타비상무이사 김상민 선임일 2020.09.28·등기일 2020.10.08('현 - (주)삼양씨앤씨 기타비상무이사'); 2021.12.31 황인호 해임, 권기수('현 - (주)카카오엔터테인먼트 사내이사') 선임.</t>
        </is>
      </c>
      <c r="G1460" s="41" t="inlineStr">
        <is>
          <t>DART 기타공시</t>
        </is>
      </c>
      <c r="H1460" s="40" t="inlineStr">
        <is>
          <t>2022-02-25</t>
        </is>
      </c>
      <c r="I1460" s="40" t="inlineStr">
        <is>
          <t>20220225003259</t>
        </is>
      </c>
      <c r="J1460" s="43" t="inlineStr">
        <is>
          <t>https://dart.fss.or.kr/dsaf001/main.do?rcpNo=20220225003259</t>
        </is>
      </c>
      <c r="K1460" s="41" t="inlineStr">
        <is>
          <t>pre_events_summary,post_events_summary</t>
        </is>
      </c>
    </row>
    <row r="1461" ht="45" customHeight="1">
      <c r="A1461" s="40" t="inlineStr">
        <is>
          <t>K050</t>
        </is>
      </c>
      <c r="B1461" s="41" t="inlineStr">
        <is>
          <t>In Time Co. Ltd</t>
        </is>
      </c>
      <c r="C1461" s="40" t="inlineStr">
        <is>
          <t>인수 후</t>
        </is>
      </c>
      <c r="D1461" s="40" t="inlineStr">
        <is>
          <t>2021-01-15</t>
        </is>
      </c>
      <c r="E1461" s="41" t="inlineStr">
        <is>
          <t>기타</t>
        </is>
      </c>
      <c r="F1461" s="41" t="inlineStr">
        <is>
          <t>최대주주등의주식보유변동: (주)카카오페이지 28,000주 70.00% 변동 없음; 김명국 2021.01.15 보통주 400주(1.00%) 취득, 금액 240,000,000원, 단가 600,000원, 28.00%→29.00%; 동일인측 합계 98%→99%.</t>
        </is>
      </c>
      <c r="G1461" s="41" t="inlineStr">
        <is>
          <t>DART 기타공시</t>
        </is>
      </c>
      <c r="H1461" s="40" t="inlineStr">
        <is>
          <t>2021-01-22</t>
        </is>
      </c>
      <c r="I1461" s="40" t="inlineStr">
        <is>
          <t>20210122000373</t>
        </is>
      </c>
      <c r="J1461" s="43" t="inlineStr">
        <is>
          <t>https://dart.fss.or.kr/dsaf001/main.do?rcpNo=20210122000373</t>
        </is>
      </c>
      <c r="K1461" s="41" t="inlineStr">
        <is>
          <t>post_events_summary,notes</t>
        </is>
      </c>
    </row>
    <row r="1462" ht="45" customHeight="1">
      <c r="A1462" s="40" t="inlineStr">
        <is>
          <t>K050</t>
        </is>
      </c>
      <c r="B1462" s="41" t="inlineStr">
        <is>
          <t>In Time Co. Ltd</t>
        </is>
      </c>
      <c r="C1462" s="40" t="inlineStr">
        <is>
          <t>인수 후</t>
        </is>
      </c>
      <c r="D1462" s="40" t="inlineStr">
        <is>
          <t>2021</t>
        </is>
      </c>
      <c r="E1462" s="41" t="inlineStr">
        <is>
          <t>손상차손</t>
        </is>
      </c>
      <c r="F1462" s="41" t="inlineStr">
        <is>
          <t>KE 2021 연결 영업권 표: '(주)인타임 | 16,420,566 | - | (5,223,366) | - | 11,197,200'(당기초|증가|손상|기타조정|당기말, 천원). 표지 '(구, 주식회사 카카오페이지와 그 종속회사)'.</t>
        </is>
      </c>
      <c r="G1462" s="41" t="inlineStr">
        <is>
          <t>DART 감사보고서</t>
        </is>
      </c>
      <c r="H1462" s="40" t="inlineStr">
        <is>
          <t>2022-03-31</t>
        </is>
      </c>
      <c r="I1462" s="40" t="inlineStr">
        <is>
          <t>20220331003217</t>
        </is>
      </c>
      <c r="J1462" s="43" t="inlineStr">
        <is>
          <t>https://dart.fss.or.kr/dsaf001/main.do?rcpNo=20220331003217</t>
        </is>
      </c>
      <c r="K1462" s="41" t="inlineStr">
        <is>
          <t>impairment,post_events_summary</t>
        </is>
      </c>
    </row>
    <row r="1463" ht="45" customHeight="1">
      <c r="A1463" s="40" t="inlineStr">
        <is>
          <t>K050</t>
        </is>
      </c>
      <c r="B1463" s="41" t="inlineStr">
        <is>
          <t>In Time Co. Ltd</t>
        </is>
      </c>
      <c r="C1463" s="40" t="inlineStr">
        <is>
          <t>인수 후</t>
        </is>
      </c>
      <c r="D1463" s="40" t="inlineStr">
        <is>
          <t>2022-06-10</t>
        </is>
      </c>
      <c r="E1463" s="41" t="inlineStr">
        <is>
          <t>기타</t>
        </is>
      </c>
      <c r="F1463" s="41" t="inlineStr">
        <is>
          <t>특수관계인으로부터 자금차입: 차입처 (주)카카오엔터테인먼트, 장기차입금 2,000백만원, 2022.06.10~2025.06.09, 이자율 4.60%, 직전사업연도말 자기자본 -324백만원.</t>
        </is>
      </c>
      <c r="G1463" s="41" t="inlineStr">
        <is>
          <t>DART 기타공시</t>
        </is>
      </c>
      <c r="H1463" s="40" t="inlineStr">
        <is>
          <t>2022-06-10</t>
        </is>
      </c>
      <c r="I1463" s="40" t="inlineStr">
        <is>
          <t>20220610000214</t>
        </is>
      </c>
      <c r="J1463" s="43" t="inlineStr">
        <is>
          <t>https://dart.fss.or.kr/dsaf001/main.do?rcpNo=20220610000214</t>
        </is>
      </c>
      <c r="K1463" s="41" t="inlineStr">
        <is>
          <t>post_events_summary</t>
        </is>
      </c>
    </row>
    <row r="1464" ht="45" customHeight="1">
      <c r="A1464" s="40" t="inlineStr">
        <is>
          <t>K050</t>
        </is>
      </c>
      <c r="B1464" s="41" t="inlineStr">
        <is>
          <t>In Time Co. Ltd</t>
        </is>
      </c>
      <c r="C1464" s="40" t="inlineStr">
        <is>
          <t>인수 후</t>
        </is>
      </c>
      <c r="D1464" s="40" t="inlineStr">
        <is>
          <t>2022</t>
        </is>
      </c>
      <c r="E1464" s="41" t="inlineStr">
        <is>
          <t>손상차손</t>
        </is>
      </c>
      <c r="F1464" s="41" t="inlineStr">
        <is>
          <t>KE 2022 연결 영업권 표: '(주)인타임 | 11,197,200 | - | (6,050,567) | - | 5,146,633'.</t>
        </is>
      </c>
      <c r="G1464" s="41" t="inlineStr">
        <is>
          <t>DART 감사보고서</t>
        </is>
      </c>
      <c r="H1464" s="40" t="inlineStr">
        <is>
          <t>2023-03-31</t>
        </is>
      </c>
      <c r="I1464" s="40" t="inlineStr">
        <is>
          <t>20230331004024</t>
        </is>
      </c>
      <c r="J1464" s="43" t="inlineStr">
        <is>
          <t>https://dart.fss.or.kr/dsaf001/main.do?rcpNo=20230331004024</t>
        </is>
      </c>
      <c r="K1464" s="41" t="inlineStr">
        <is>
          <t>impairment</t>
        </is>
      </c>
    </row>
    <row r="1465" ht="45" customHeight="1">
      <c r="A1465" s="40" t="inlineStr">
        <is>
          <t>K050</t>
        </is>
      </c>
      <c r="B1465" s="41" t="inlineStr">
        <is>
          <t>In Time Co. Ltd</t>
        </is>
      </c>
      <c r="C1465" s="40" t="inlineStr">
        <is>
          <t>인수 후</t>
        </is>
      </c>
      <c r="D1465" s="40" t="inlineStr">
        <is>
          <t>2023</t>
        </is>
      </c>
      <c r="E1465" s="41" t="inlineStr">
        <is>
          <t>손상차손</t>
        </is>
      </c>
      <c r="F1465" s="41" t="inlineStr">
        <is>
          <t>KE 2023 연결 영업권 표: '(주)인타임 | 5,146,633 | - | (2,946,344) | - | 2,200,289'(당기초|감소|손상|기타조정|당기말).</t>
        </is>
      </c>
      <c r="G1465" s="41" t="inlineStr">
        <is>
          <t>DART 감사보고서</t>
        </is>
      </c>
      <c r="H1465" s="40" t="inlineStr">
        <is>
          <t>2024-03-29</t>
        </is>
      </c>
      <c r="I1465" s="40" t="inlineStr">
        <is>
          <t>20240329003124</t>
        </is>
      </c>
      <c r="J1465" s="43" t="inlineStr">
        <is>
          <t>https://dart.fss.or.kr/dsaf001/main.do?rcpNo=20240329003124</t>
        </is>
      </c>
      <c r="K1465" s="41" t="inlineStr">
        <is>
          <t>impairment</t>
        </is>
      </c>
    </row>
    <row r="1466" ht="45" customHeight="1">
      <c r="A1466" s="40" t="inlineStr">
        <is>
          <t>K050</t>
        </is>
      </c>
      <c r="B1466" s="41" t="inlineStr">
        <is>
          <t>In Time Co. Ltd</t>
        </is>
      </c>
      <c r="C1466" s="40" t="inlineStr">
        <is>
          <t>인수 후</t>
        </is>
      </c>
      <c r="D1466" s="40" t="inlineStr">
        <is>
          <t>2024</t>
        </is>
      </c>
      <c r="E1466" s="41" t="inlineStr">
        <is>
          <t>손상차손</t>
        </is>
      </c>
      <c r="F1466" s="41" t="inlineStr">
        <is>
          <t>KE 2024 연결 영업권 표: '(주)인타임 | 2,200,289 | (1,395,586) | - | 804,703'(당기초|손상|기타조정|당기말).</t>
        </is>
      </c>
      <c r="G1466" s="41" t="inlineStr">
        <is>
          <t>DART 감사보고서</t>
        </is>
      </c>
      <c r="H1466" s="40" t="inlineStr">
        <is>
          <t>2025-03-28</t>
        </is>
      </c>
      <c r="I1466" s="40" t="inlineStr">
        <is>
          <t>20250328002113</t>
        </is>
      </c>
      <c r="J1466" s="43" t="inlineStr">
        <is>
          <t>https://dart.fss.or.kr/dsaf001/main.do?rcpNo=20250328002113</t>
        </is>
      </c>
      <c r="K1466" s="41" t="inlineStr">
        <is>
          <t>impairment</t>
        </is>
      </c>
    </row>
    <row r="1467" ht="45" customHeight="1">
      <c r="A1467" s="40" t="inlineStr">
        <is>
          <t>K050</t>
        </is>
      </c>
      <c r="B1467" s="41" t="inlineStr">
        <is>
          <t>In Time Co. Ltd</t>
        </is>
      </c>
      <c r="C1467" s="40" t="inlineStr">
        <is>
          <t>인수 후</t>
        </is>
      </c>
      <c r="D1467" s="40" t="inlineStr">
        <is>
          <t>2025</t>
        </is>
      </c>
      <c r="E1467" s="41" t="inlineStr">
        <is>
          <t>추가취득</t>
        </is>
      </c>
      <c r="F1467" s="41" t="inlineStr">
        <is>
          <t>KE 2025 연결감사보고서: '종속기업 (주)인타임에 대해 불균등 유상증자를 진행 하여 (주)인타임에 대한 지분율은 70.00% 에서 97.61%로 증가', '(주)인타임의 잔여 지분 2.39%를 취득했으며, 이에 따라 연결회사는 (주)인타임의 지분 100%를 보유'. 영업권 '(주)인타임 | 804,703 | - | - | 804,703'.</t>
        </is>
      </c>
      <c r="G1467" s="41" t="inlineStr">
        <is>
          <t>DART 감사보고서</t>
        </is>
      </c>
      <c r="H1467" s="40" t="inlineStr">
        <is>
          <t>2026-03-27</t>
        </is>
      </c>
      <c r="I1467" s="40" t="inlineStr">
        <is>
          <t>20260327001465</t>
        </is>
      </c>
      <c r="J1467" s="43" t="inlineStr">
        <is>
          <t>https://dart.fss.or.kr/dsaf001/main.do?rcpNo=20260327001465</t>
        </is>
      </c>
      <c r="K1467" s="41" t="inlineStr">
        <is>
          <t>post_events_summary,impairment</t>
        </is>
      </c>
    </row>
    <row r="1468" ht="45" customHeight="1">
      <c r="A1468" s="40" t="inlineStr">
        <is>
          <t>K050</t>
        </is>
      </c>
      <c r="B1468" s="41" t="inlineStr">
        <is>
          <t>In Time Co. Ltd</t>
        </is>
      </c>
      <c r="C1468" s="40" t="inlineStr">
        <is>
          <t>인수 후</t>
        </is>
      </c>
      <c r="D1468" s="40" t="inlineStr">
        <is>
          <t>2025-09-09</t>
        </is>
      </c>
      <c r="E1468" s="41" t="inlineStr">
        <is>
          <t>추가취득</t>
        </is>
      </c>
      <c r="F1468" s="41" t="inlineStr">
        <is>
          <t>특수관계인의 유상증자 참여: (주)카카오엔터테인먼트 출자금액 2,310백만원(462,000주), 증자금액 3,300백만원(660,000주, 1주당 5,000원, 주주배정), 이사회 의결일 2025.09.09.</t>
        </is>
      </c>
      <c r="G1468" s="41" t="inlineStr">
        <is>
          <t>DART 기타공시</t>
        </is>
      </c>
      <c r="H1468" s="40" t="inlineStr">
        <is>
          <t>2025-09-17</t>
        </is>
      </c>
      <c r="I1468" s="40" t="inlineStr">
        <is>
          <t>20250917000354</t>
        </is>
      </c>
      <c r="J1468" s="43" t="inlineStr">
        <is>
          <t>https://dart.fss.or.kr/dsaf001/main.do?rcpNo=20250917000354</t>
        </is>
      </c>
      <c r="K1468" s="41" t="inlineStr">
        <is>
          <t>post_events_summary</t>
        </is>
      </c>
    </row>
    <row r="1469" ht="45" customHeight="1">
      <c r="A1469" s="40" t="inlineStr">
        <is>
          <t>K050</t>
        </is>
      </c>
      <c r="B1469" s="41" t="inlineStr">
        <is>
          <t>In Time Co. Ltd</t>
        </is>
      </c>
      <c r="C1469" s="40" t="inlineStr">
        <is>
          <t>인수 후</t>
        </is>
      </c>
      <c r="D1469" s="40" t="inlineStr">
        <is>
          <t>2025-11-28</t>
        </is>
      </c>
      <c r="E1469" s="41" t="inlineStr">
        <is>
          <t>기타</t>
        </is>
      </c>
      <c r="F1469" s="41" t="inlineStr">
        <is>
          <t>특수관계인으로부터 자금차입: (주)카카오엔터테인먼트, 단기차입금 2,000백만원, 2025.11.28~2026.06.30, 연 4.60%, 직전 자기자본 -957백만원.</t>
        </is>
      </c>
      <c r="G1469" s="41" t="inlineStr">
        <is>
          <t>DART 기타공시</t>
        </is>
      </c>
      <c r="H1469" s="40" t="inlineStr">
        <is>
          <t>2025-12-03</t>
        </is>
      </c>
      <c r="I1469" s="40" t="inlineStr">
        <is>
          <t>20251203000006</t>
        </is>
      </c>
      <c r="J1469" s="43" t="inlineStr">
        <is>
          <t>https://dart.fss.or.kr/dsaf001/main.do?rcpNo=20251203000006</t>
        </is>
      </c>
      <c r="K1469" s="41" t="inlineStr">
        <is>
          <t>post_events_summary</t>
        </is>
      </c>
    </row>
    <row r="1470" ht="45" customHeight="1">
      <c r="A1470" s="40" t="inlineStr">
        <is>
          <t>K050</t>
        </is>
      </c>
      <c r="B1470" s="41" t="inlineStr">
        <is>
          <t>In Time Co. Ltd</t>
        </is>
      </c>
      <c r="C1470" s="40" t="inlineStr">
        <is>
          <t>인수 후</t>
        </is>
      </c>
      <c r="D1470" s="40" t="inlineStr">
        <is>
          <t>2026-06-30</t>
        </is>
      </c>
      <c r="E1470" s="41" t="inlineStr">
        <is>
          <t>기타</t>
        </is>
      </c>
      <c r="F1470" s="41" t="inlineStr">
        <is>
          <t>특수관계인으로부터 자금차입: (주)카카오엔터테인먼트, 유동성장기차입금 2,000백만원, 2026.07.01~2026.10.31, 직전 자기자본 1,363백만원.</t>
        </is>
      </c>
      <c r="G1470" s="41" t="inlineStr">
        <is>
          <t>DART 기타공시</t>
        </is>
      </c>
      <c r="H1470" s="40" t="inlineStr">
        <is>
          <t>2026-07-07</t>
        </is>
      </c>
      <c r="I1470" s="40" t="inlineStr">
        <is>
          <t>20260707000423</t>
        </is>
      </c>
      <c r="J1470" s="43" t="inlineStr">
        <is>
          <t>https://dart.fss.or.kr/dsaf001/main.do?rcpNo=20260707000423</t>
        </is>
      </c>
      <c r="K1470" s="41" t="inlineStr">
        <is>
          <t>post_events_summary</t>
        </is>
      </c>
    </row>
    <row r="1471" ht="45" customHeight="1">
      <c r="A1471" s="40" t="inlineStr">
        <is>
          <t>K050</t>
        </is>
      </c>
      <c r="B1471" s="41" t="inlineStr">
        <is>
          <t>In Time Co. Ltd</t>
        </is>
      </c>
      <c r="C1471" s="40" t="inlineStr">
        <is>
          <t>인수 후</t>
        </is>
      </c>
      <c r="D1471" s="40" t="inlineStr">
        <is>
          <t>2021</t>
        </is>
      </c>
      <c r="E1471" s="41" t="inlineStr">
        <is>
          <t>실적</t>
        </is>
      </c>
      <c r="F1471" s="41" t="inlineStr">
        <is>
          <t>기업집단현황공시 FY2021: 매출 7,679, 영업이익 30, 당기순이익 50, 자본총계 -324(백만원).</t>
        </is>
      </c>
      <c r="G1471" s="41" t="inlineStr">
        <is>
          <t>DART 기타공시</t>
        </is>
      </c>
      <c r="H1471" s="40" t="inlineStr">
        <is>
          <t>2022-05-30</t>
        </is>
      </c>
      <c r="I1471" s="40" t="inlineStr">
        <is>
          <t>20220530000769</t>
        </is>
      </c>
      <c r="J1471" s="43" t="inlineStr">
        <is>
          <t>https://dart.fss.or.kr/dsaf001/main.do?rcpNo=20220530000769</t>
        </is>
      </c>
      <c r="K1471" s="41" t="inlineStr">
        <is>
          <t>target_rev_post,target_op_post</t>
        </is>
      </c>
    </row>
    <row r="1472" ht="45" customHeight="1">
      <c r="A1472" s="40" t="inlineStr">
        <is>
          <t>K050</t>
        </is>
      </c>
      <c r="B1472" s="41" t="inlineStr">
        <is>
          <t>In Time Co. Ltd</t>
        </is>
      </c>
      <c r="C1472" s="40" t="inlineStr">
        <is>
          <t>인수 후</t>
        </is>
      </c>
      <c r="D1472" s="40" t="inlineStr">
        <is>
          <t>2022</t>
        </is>
      </c>
      <c r="E1472" s="41" t="inlineStr">
        <is>
          <t>실적</t>
        </is>
      </c>
      <c r="F1472" s="41" t="inlineStr">
        <is>
          <t>기업집단현황공시 FY2022(정정본): 매출 7,516, 영업이익 -211, 당기순이익 -202, 자본총계 -564(백만원).</t>
        </is>
      </c>
      <c r="G1472" s="41" t="inlineStr">
        <is>
          <t>DART 기타공시</t>
        </is>
      </c>
      <c r="H1472" s="40" t="inlineStr">
        <is>
          <t>2023-05-31</t>
        </is>
      </c>
      <c r="I1472" s="40" t="inlineStr">
        <is>
          <t>20230531000979</t>
        </is>
      </c>
      <c r="J1472" s="43" t="inlineStr">
        <is>
          <t>https://dart.fss.or.kr/dsaf001/main.do?rcpNo=20230531000979</t>
        </is>
      </c>
      <c r="K1472" s="41" t="inlineStr">
        <is>
          <t>target_rev_post,target_op_post</t>
        </is>
      </c>
    </row>
    <row r="1473" ht="45" customHeight="1">
      <c r="A1473" s="40" t="inlineStr">
        <is>
          <t>K050</t>
        </is>
      </c>
      <c r="B1473" s="41" t="inlineStr">
        <is>
          <t>In Time Co. Ltd</t>
        </is>
      </c>
      <c r="C1473" s="40" t="inlineStr">
        <is>
          <t>인수 후</t>
        </is>
      </c>
      <c r="D1473" s="40" t="inlineStr">
        <is>
          <t>2023</t>
        </is>
      </c>
      <c r="E1473" s="41" t="inlineStr">
        <is>
          <t>실적</t>
        </is>
      </c>
      <c r="F1473" s="41" t="inlineStr">
        <is>
          <t>기업집단현황공시 FY2023: 매출 7,211, 영업이익 358, 당기순이익 -31(백만원).</t>
        </is>
      </c>
      <c r="G1473" s="41" t="inlineStr">
        <is>
          <t>DART 기타공시</t>
        </is>
      </c>
      <c r="H1473" s="40" t="inlineStr">
        <is>
          <t>2024-05-31</t>
        </is>
      </c>
      <c r="I1473" s="40" t="inlineStr">
        <is>
          <t>20240531000504</t>
        </is>
      </c>
      <c r="J1473" s="43" t="inlineStr">
        <is>
          <t>https://dart.fss.or.kr/dsaf001/main.do?rcpNo=20240531000504</t>
        </is>
      </c>
      <c r="K1473" s="41" t="inlineStr">
        <is>
          <t>target_rev_post,target_op_post</t>
        </is>
      </c>
    </row>
    <row r="1474" ht="45" customHeight="1">
      <c r="A1474" s="40" t="inlineStr">
        <is>
          <t>K050</t>
        </is>
      </c>
      <c r="B1474" s="41" t="inlineStr">
        <is>
          <t>In Time Co. Ltd</t>
        </is>
      </c>
      <c r="C1474" s="40" t="inlineStr">
        <is>
          <t>인수 후</t>
        </is>
      </c>
      <c r="D1474" s="40" t="inlineStr">
        <is>
          <t>2024</t>
        </is>
      </c>
      <c r="E1474" s="41" t="inlineStr">
        <is>
          <t>실적</t>
        </is>
      </c>
      <c r="F1474" s="41" t="inlineStr">
        <is>
          <t>기업집단현황공시 FY2024: 대표 김선중, 매출 6,953, 영업이익 379, 당기순이익 -337, 자본총계 -957(백만원).</t>
        </is>
      </c>
      <c r="G1474" s="41" t="inlineStr">
        <is>
          <t>DART 기타공시</t>
        </is>
      </c>
      <c r="H1474" s="40" t="inlineStr">
        <is>
          <t>2025-05-29</t>
        </is>
      </c>
      <c r="I1474" s="40" t="inlineStr">
        <is>
          <t>20250529000326</t>
        </is>
      </c>
      <c r="J1474" s="43" t="inlineStr">
        <is>
          <t>https://dart.fss.or.kr/dsaf001/main.do?rcpNo=20250529000326</t>
        </is>
      </c>
      <c r="K1474" s="41" t="inlineStr">
        <is>
          <t>target_rev_post,target_op_post,post_events_summary</t>
        </is>
      </c>
    </row>
    <row r="1475" ht="45" customHeight="1">
      <c r="A1475" s="40" t="inlineStr">
        <is>
          <t>K050</t>
        </is>
      </c>
      <c r="B1475" s="41" t="inlineStr">
        <is>
          <t>In Time Co. Ltd</t>
        </is>
      </c>
      <c r="C1475" s="40" t="inlineStr">
        <is>
          <t>인수 후</t>
        </is>
      </c>
      <c r="D1475" s="40" t="inlineStr">
        <is>
          <t>2025</t>
        </is>
      </c>
      <c r="E1475" s="41" t="inlineStr">
        <is>
          <t>실적</t>
        </is>
      </c>
      <c r="F1475" s="41" t="inlineStr">
        <is>
          <t>기업집단현황공시 FY2025: 대표 차성택, 매출 5,529, 영업이익 462, 당기순이익 5, 자본총계 1,363(백만원).</t>
        </is>
      </c>
      <c r="G1475" s="41" t="inlineStr">
        <is>
          <t>DART 기타공시</t>
        </is>
      </c>
      <c r="H1475" s="40" t="inlineStr">
        <is>
          <t>2026-05-29</t>
        </is>
      </c>
      <c r="I1475" s="40" t="inlineStr">
        <is>
          <t>20260529000856</t>
        </is>
      </c>
      <c r="J1475" s="43" t="inlineStr">
        <is>
          <t>https://dart.fss.or.kr/dsaf001/main.do?rcpNo=20260529000856</t>
        </is>
      </c>
      <c r="K1475" s="41" t="inlineStr">
        <is>
          <t>target_rev_post,target_op_post,post_events_summary</t>
        </is>
      </c>
    </row>
    <row r="1476" ht="45" customHeight="1">
      <c r="A1476" s="40" t="inlineStr">
        <is>
          <t>K050</t>
        </is>
      </c>
      <c r="B1476" s="41" t="inlineStr">
        <is>
          <t>In Time Co. Ltd</t>
        </is>
      </c>
      <c r="C1476" s="40" t="inlineStr">
        <is>
          <t>인수 후</t>
        </is>
      </c>
      <c r="D1476" s="40" t="inlineStr">
        <is>
          <t>2026-08-12</t>
        </is>
      </c>
      <c r="E1476" s="41" t="inlineStr">
        <is>
          <t>합병</t>
        </is>
      </c>
      <c r="F1476" s="41" t="inlineStr">
        <is>
          <t>삼양씨앤씨 회사합병결정: '(주)삼양씨앤씨가 (주)인타임, (주)필연매니지먼트를 흡수합병', 목적 '경영 효율화를 통한 기업가치 증대', 주식 100%를 (주)카카오엔터테인먼트가 소유, 합병기일 2026.10.01.</t>
        </is>
      </c>
      <c r="G1476" s="41" t="inlineStr">
        <is>
          <t>DART 기타공시</t>
        </is>
      </c>
      <c r="H1476" s="40" t="inlineStr">
        <is>
          <t>2026-08-14</t>
        </is>
      </c>
      <c r="I1476" s="40" t="inlineStr">
        <is>
          <t>20260814000093</t>
        </is>
      </c>
      <c r="J1476" s="43" t="inlineStr">
        <is>
          <t>https://dart.fss.or.kr/dsaf001/main.do?rcpNo=20260814000093</t>
        </is>
      </c>
      <c r="K1476" s="41" t="inlineStr">
        <is>
          <t>post_events_summary</t>
        </is>
      </c>
    </row>
    <row r="1477" ht="45" customHeight="1">
      <c r="A1477" s="40" t="inlineStr">
        <is>
          <t>K050</t>
        </is>
      </c>
      <c r="B1477" s="41" t="inlineStr">
        <is>
          <t>In Time Co. Ltd</t>
        </is>
      </c>
      <c r="C1477" s="40" t="inlineStr">
        <is>
          <t>인수 후</t>
        </is>
      </c>
      <c r="D1477" s="40" t="inlineStr">
        <is>
          <t>2026-08-12</t>
        </is>
      </c>
      <c r="E1477" s="41" t="inlineStr">
        <is>
          <t>합병</t>
        </is>
      </c>
      <c r="F1477" s="41" t="inlineStr">
        <is>
          <t>일간스포츠 '카카오엔터, 웹툰·웹소설 자회사 3곳 합병': '웹툰·웹소설 CP(Content Provider)로, 로맨스 판타지와 무협 등 다양한 장르의 작품을 기획·제작해왔다'.</t>
        </is>
      </c>
      <c r="G1477" s="41" t="inlineStr">
        <is>
          <t>언론 보도</t>
        </is>
      </c>
      <c r="H1477" s="40" t="inlineStr">
        <is>
          <t>2026-08-14</t>
        </is>
      </c>
      <c r="I1477" s="40" t="n"/>
      <c r="J1477" s="43" t="inlineStr">
        <is>
          <t>https://isplus.com/article/view/isp202608140032</t>
        </is>
      </c>
      <c r="K1477" s="41" t="inlineStr">
        <is>
          <t>post_events_summary,purpose_quote</t>
        </is>
      </c>
    </row>
    <row r="1478" ht="45" customHeight="1">
      <c r="A1478" s="40" t="inlineStr">
        <is>
          <t>K050</t>
        </is>
      </c>
      <c r="B1478" s="41" t="inlineStr">
        <is>
          <t>In Time Co. Ltd</t>
        </is>
      </c>
      <c r="C1478" s="40" t="inlineStr">
        <is>
          <t>인수 후</t>
        </is>
      </c>
      <c r="D1478" s="40" t="inlineStr">
        <is>
          <t>2020-11-05</t>
        </is>
      </c>
      <c r="E1478" s="41" t="inlineStr">
        <is>
          <t>어닝콜</t>
        </is>
      </c>
      <c r="F1478" s="41" t="inlineStr">
        <is>
          <t>카카오 2020년 3분기 실적 보도자료: 카카오페이지의 CP 인수·지분투자 언급 없음.</t>
        </is>
      </c>
      <c r="G1478" s="41" t="inlineStr">
        <is>
          <t>회사 보도자료</t>
        </is>
      </c>
      <c r="H1478" s="40" t="inlineStr">
        <is>
          <t>2020-11-05</t>
        </is>
      </c>
      <c r="I1478" s="40" t="n"/>
      <c r="J1478" s="43" t="inlineStr">
        <is>
          <t>https://www.kakaocorp.com/page/detail/8839</t>
        </is>
      </c>
      <c r="K1478" s="41" t="inlineStr">
        <is>
          <t>earnings_call_note</t>
        </is>
      </c>
    </row>
    <row r="1479" ht="45" customHeight="1">
      <c r="A1479" s="40" t="inlineStr">
        <is>
          <t>K051</t>
        </is>
      </c>
      <c r="B1479" s="41" t="inlineStr">
        <is>
          <t>Page Lab Inc.</t>
        </is>
      </c>
      <c r="C1479" s="40" t="inlineStr">
        <is>
          <t>발표</t>
        </is>
      </c>
      <c r="D1479" s="40" t="inlineStr">
        <is>
          <t>2020-09</t>
        </is>
      </c>
      <c r="E1479" s="41" t="inlineStr">
        <is>
          <t>완료</t>
        </is>
      </c>
      <c r="F1479" s="41" t="inlineStr">
        <is>
          <t>사업결합 주석: (주)파괴연구소 취득 지분율 79.00%, 이전대가 3,370,000천원, 영업권 2,003,346천원, 순자산 공정가치 1,729,942천원, 비지배지분 (363,288)천원. 풋옵션: '2023년부터 3년간 합의된 특정조건(직전연도 영업이익 및 구독자 수) 도달시 풋옵션 행사 가능'. 재무상태표 전기(2019-12-31) 자산총계 377,571,627,784원, 자본총계 315,857,129,372원. 특수관계자: '연결회사의 지배기업과 최상위지배자는 주식회사 카카오'.</t>
        </is>
      </c>
      <c r="G1479" s="41" t="inlineStr">
        <is>
          <t>DART 감사보고서</t>
        </is>
      </c>
      <c r="H1479" s="40" t="inlineStr">
        <is>
          <t>2021-04-01</t>
        </is>
      </c>
      <c r="I1479" s="40" t="inlineStr">
        <is>
          <t>20210401000639</t>
        </is>
      </c>
      <c r="J1479" s="43" t="inlineStr">
        <is>
          <t>https://dart.fss.or.kr/dsaf001/main.do?rcpNo=20210401000639</t>
        </is>
      </c>
      <c r="K1479" s="41" t="inlineStr">
        <is>
          <t>value_chk_local,subtype_chk,pre_incorp_chk,acq_total_assets,deal_to_assets_pct,deal_to_equity_pct,notes</t>
        </is>
      </c>
    </row>
    <row r="1480" ht="45" customHeight="1">
      <c r="A1480" s="40" t="inlineStr">
        <is>
          <t>K051</t>
        </is>
      </c>
      <c r="B1480" s="41" t="inlineStr">
        <is>
          <t>Page Lab Inc.</t>
        </is>
      </c>
      <c r="C1480" s="40" t="inlineStr">
        <is>
          <t>발표</t>
        </is>
      </c>
      <c r="D1480" s="40" t="inlineStr">
        <is>
          <t>2020-11-16</t>
        </is>
      </c>
      <c r="E1480" s="41" t="inlineStr">
        <is>
          <t>발표</t>
        </is>
      </c>
      <c r="F1480" s="41" t="inlineStr">
        <is>
          <t>카카오 2020 3분기보고서 연결대상 종속회사 현황: '㈜파괴연구소 | 2019.07 | 서울특별시 강남구 테헤란로 418 ... | 서비스, 정보통신업 | 2,314 | 의결권의 과반수를 소유'. 변동내용: '㈜파괴연구소 | 당분기 중 지배력 획득을 통한 종속기업으로 편입'. 지분율 79.0%.</t>
        </is>
      </c>
      <c r="G1480" s="41" t="inlineStr">
        <is>
          <t>DART 기타공시</t>
        </is>
      </c>
      <c r="H1480" s="40" t="inlineStr">
        <is>
          <t>2020-11-16</t>
        </is>
      </c>
      <c r="I1480" s="40" t="inlineStr">
        <is>
          <t>20201116001873</t>
        </is>
      </c>
      <c r="J1480" s="43" t="inlineStr">
        <is>
          <t>https://dart.fss.or.kr/dsaf001/main.do?rcpNo=20201116001873</t>
        </is>
      </c>
      <c r="K1480" s="41" t="inlineStr">
        <is>
          <t>status_chk,announce_date_chk,first_filing_date,size_basis</t>
        </is>
      </c>
    </row>
    <row r="1481" ht="45" customHeight="1">
      <c r="A1481" s="40" t="inlineStr">
        <is>
          <t>K051</t>
        </is>
      </c>
      <c r="B1481" s="41" t="inlineStr">
        <is>
          <t>Page Lab Inc.</t>
        </is>
      </c>
      <c r="C1481" s="40" t="inlineStr">
        <is>
          <t>인수 후</t>
        </is>
      </c>
      <c r="D1481" s="40" t="inlineStr">
        <is>
          <t>2021-05-31</t>
        </is>
      </c>
      <c r="E1481" s="41" t="inlineStr">
        <is>
          <t>실적</t>
        </is>
      </c>
      <c r="F1481" s="41" t="inlineStr">
        <is>
          <t>대규모기업집단현황공시(개별회사): 대표자 장자성, 설립일 2019.06.27, 계열편입일 2020.09.01, 업종 M7131(광고 대행업), 종업원 37명. 2020년 매출 1,632, 영업이익 -1,369, 당기순이익 -1,312(백만원). 자산 1,808, 자본 1,361.</t>
        </is>
      </c>
      <c r="G1481" s="41" t="inlineStr">
        <is>
          <t>DART 기타공시</t>
        </is>
      </c>
      <c r="H1481" s="40" t="inlineStr">
        <is>
          <t>2021-05-31</t>
        </is>
      </c>
      <c r="I1481" s="40" t="inlineStr">
        <is>
          <t>20210531001186</t>
        </is>
      </c>
      <c r="J1481" s="43" t="inlineStr">
        <is>
          <t>https://dart.fss.or.kr/dsaf001/main.do?rcpNo=20210531001186</t>
        </is>
      </c>
      <c r="K1481" s="41" t="inlineStr">
        <is>
          <t>pre_events_summary,status_chk,target_rev_post,target_op_post,core_basis</t>
        </is>
      </c>
    </row>
    <row r="1482" ht="45" customHeight="1">
      <c r="A1482" s="40" t="inlineStr">
        <is>
          <t>K051</t>
        </is>
      </c>
      <c r="B1482" s="41" t="inlineStr">
        <is>
          <t>Page Lab Inc.</t>
        </is>
      </c>
      <c r="C1482" s="40" t="inlineStr">
        <is>
          <t>인수 후</t>
        </is>
      </c>
      <c r="D1482" s="40" t="inlineStr">
        <is>
          <t>2022-05-30</t>
        </is>
      </c>
      <c r="E1482" s="41" t="inlineStr">
        <is>
          <t>실적</t>
        </is>
      </c>
      <c r="F1482" s="41" t="inlineStr">
        <is>
          <t>2021년 매출 3,271, 영업이익 -886, 당기순이익 -881(백만원). 자산 1,113, 자본 480.</t>
        </is>
      </c>
      <c r="G1482" s="41" t="inlineStr">
        <is>
          <t>DART 기타공시</t>
        </is>
      </c>
      <c r="H1482" s="40" t="inlineStr">
        <is>
          <t>2022-05-30</t>
        </is>
      </c>
      <c r="I1482" s="40" t="inlineStr">
        <is>
          <t>20220530000483</t>
        </is>
      </c>
      <c r="J1482" s="43" t="inlineStr">
        <is>
          <t>https://dart.fss.or.kr/dsaf001/main.do?rcpNo=20220530000483</t>
        </is>
      </c>
      <c r="K1482" s="41" t="inlineStr">
        <is>
          <t>target_rev_post,target_op_post</t>
        </is>
      </c>
    </row>
    <row r="1483" ht="45" customHeight="1">
      <c r="A1483" s="40" t="inlineStr">
        <is>
          <t>K051</t>
        </is>
      </c>
      <c r="B1483" s="41" t="inlineStr">
        <is>
          <t>Page Lab Inc.</t>
        </is>
      </c>
      <c r="C1483" s="40" t="inlineStr">
        <is>
          <t>인수 후</t>
        </is>
      </c>
      <c r="D1483" s="40" t="inlineStr">
        <is>
          <t>2023-05-30</t>
        </is>
      </c>
      <c r="E1483" s="41" t="inlineStr">
        <is>
          <t>실적</t>
        </is>
      </c>
      <c r="F1483" s="41" t="inlineStr">
        <is>
          <t>2022년 매출 4,360, 영업이익 -336, 당기순이익 -395(백만원). 자산 890, 차입금 400, 자본 85.</t>
        </is>
      </c>
      <c r="G1483" s="41" t="inlineStr">
        <is>
          <t>DART 기타공시</t>
        </is>
      </c>
      <c r="H1483" s="40" t="inlineStr">
        <is>
          <t>2023-05-30</t>
        </is>
      </c>
      <c r="I1483" s="40" t="inlineStr">
        <is>
          <t>20230530000257</t>
        </is>
      </c>
      <c r="J1483" s="43" t="inlineStr">
        <is>
          <t>https://dart.fss.or.kr/dsaf001/main.do?rcpNo=20230530000257</t>
        </is>
      </c>
      <c r="K1483" s="41" t="inlineStr">
        <is>
          <t>target_rev_post,target_op_post</t>
        </is>
      </c>
    </row>
    <row r="1484" ht="45" customHeight="1">
      <c r="A1484" s="40" t="inlineStr">
        <is>
          <t>K051</t>
        </is>
      </c>
      <c r="B1484" s="41" t="inlineStr">
        <is>
          <t>Page Lab Inc.</t>
        </is>
      </c>
      <c r="C1484" s="40" t="inlineStr">
        <is>
          <t>인수 후</t>
        </is>
      </c>
      <c r="D1484" s="40" t="inlineStr">
        <is>
          <t>2024-05-30</t>
        </is>
      </c>
      <c r="E1484" s="41" t="inlineStr">
        <is>
          <t>실적</t>
        </is>
      </c>
      <c r="F1484" s="41" t="inlineStr">
        <is>
          <t>2023년 매출 7,097, 영업이익 1,736, 당기순이익 1,692(백만원). 자산 4,897, 자본 1,777.</t>
        </is>
      </c>
      <c r="G1484" s="41" t="inlineStr">
        <is>
          <t>DART 기타공시</t>
        </is>
      </c>
      <c r="H1484" s="40" t="inlineStr">
        <is>
          <t>2024-05-30</t>
        </is>
      </c>
      <c r="I1484" s="40" t="inlineStr">
        <is>
          <t>20240530001168</t>
        </is>
      </c>
      <c r="J1484" s="43" t="inlineStr">
        <is>
          <t>https://dart.fss.or.kr/dsaf001/main.do?rcpNo=20240530001168</t>
        </is>
      </c>
      <c r="K1484" s="41" t="inlineStr">
        <is>
          <t>target_rev_post,target_op_post</t>
        </is>
      </c>
    </row>
    <row r="1485" ht="45" customHeight="1">
      <c r="A1485" s="40" t="inlineStr">
        <is>
          <t>K051</t>
        </is>
      </c>
      <c r="B1485" s="41" t="inlineStr">
        <is>
          <t>Page Lab Inc.</t>
        </is>
      </c>
      <c r="C1485" s="40" t="inlineStr">
        <is>
          <t>인수 후</t>
        </is>
      </c>
      <c r="D1485" s="40" t="inlineStr">
        <is>
          <t>2025-05-30</t>
        </is>
      </c>
      <c r="E1485" s="41" t="inlineStr">
        <is>
          <t>실적</t>
        </is>
      </c>
      <c r="F1485" s="41" t="inlineStr">
        <is>
          <t>2024년 매출 7,562, 영업이익 1,382, 당기순이익 1,291(백만원). 영위업종 '광고 대행업', 대표품목 '광고 컨텐츠 제작'.</t>
        </is>
      </c>
      <c r="G1485" s="41" t="inlineStr">
        <is>
          <t>DART 기타공시</t>
        </is>
      </c>
      <c r="H1485" s="40" t="inlineStr">
        <is>
          <t>2025-05-30</t>
        </is>
      </c>
      <c r="I1485" s="40" t="inlineStr">
        <is>
          <t>20250530000684</t>
        </is>
      </c>
      <c r="J1485" s="43" t="inlineStr">
        <is>
          <t>https://dart.fss.or.kr/dsaf001/main.do?rcpNo=20250530000684</t>
        </is>
      </c>
      <c r="K1485" s="41" t="inlineStr">
        <is>
          <t>target_rev_post,target_op_post,core_basis</t>
        </is>
      </c>
    </row>
    <row r="1486" ht="45" customHeight="1">
      <c r="A1486" s="40" t="inlineStr">
        <is>
          <t>K051</t>
        </is>
      </c>
      <c r="B1486" s="41" t="inlineStr">
        <is>
          <t>Page Lab Inc.</t>
        </is>
      </c>
      <c r="C1486" s="40" t="inlineStr">
        <is>
          <t>인수 후</t>
        </is>
      </c>
      <c r="D1486" s="40" t="inlineStr">
        <is>
          <t>2026-05-29</t>
        </is>
      </c>
      <c r="E1486" s="41" t="inlineStr">
        <is>
          <t>실적</t>
        </is>
      </c>
      <c r="F1486" s="41" t="inlineStr">
        <is>
          <t>2025년 매출 6,306, 영업이익 495, 당기순이익 382(백만원). 대표자 장자성, 종업원 33명. DART 목록상 2026-08-28 분기별 현황공시까지 계속 제출(카카오 계열 유지).</t>
        </is>
      </c>
      <c r="G1486" s="41" t="inlineStr">
        <is>
          <t>DART 기타공시</t>
        </is>
      </c>
      <c r="H1486" s="40" t="inlineStr">
        <is>
          <t>2026-05-29</t>
        </is>
      </c>
      <c r="I1486" s="40" t="inlineStr">
        <is>
          <t>20260529000546</t>
        </is>
      </c>
      <c r="J1486" s="43" t="inlineStr">
        <is>
          <t>https://dart.fss.or.kr/dsaf001/main.do?rcpNo=20260529000546</t>
        </is>
      </c>
      <c r="K1486" s="41" t="inlineStr">
        <is>
          <t>target_rev_post,target_op_post,post_events_summary</t>
        </is>
      </c>
    </row>
    <row r="1487" ht="45" customHeight="1">
      <c r="A1487" s="40" t="inlineStr">
        <is>
          <t>K051</t>
        </is>
      </c>
      <c r="B1487" s="41" t="inlineStr">
        <is>
          <t>Page Lab Inc.</t>
        </is>
      </c>
      <c r="C1487" s="40" t="inlineStr">
        <is>
          <t>인수 후</t>
        </is>
      </c>
      <c r="D1487" s="40" t="inlineStr">
        <is>
          <t>2024</t>
        </is>
      </c>
      <c r="E1487" s="41" t="inlineStr">
        <is>
          <t>추가취득</t>
        </is>
      </c>
      <c r="F1487" s="41" t="inlineStr">
        <is>
          <t>비지배지분과의 거래 주석: '종속기업 (주)파괴연구소의 잔여 지분 중 15%를 취득했으며, 이에 따라 연결회사는 (주)파괴연구소의 지분 94%를 보유하게 됐습니다.' 영업권 2,003,346천원 유지.</t>
        </is>
      </c>
      <c r="G1487" s="41" t="inlineStr">
        <is>
          <t>DART 감사보고서</t>
        </is>
      </c>
      <c r="H1487" s="40" t="inlineStr">
        <is>
          <t>2025-03-28</t>
        </is>
      </c>
      <c r="I1487" s="40" t="inlineStr">
        <is>
          <t>20250328002113</t>
        </is>
      </c>
      <c r="J1487" s="43" t="inlineStr">
        <is>
          <t>https://dart.fss.or.kr/dsaf001/main.do?rcpNo=20250328002113</t>
        </is>
      </c>
      <c r="K1487" s="41" t="inlineStr">
        <is>
          <t>post_events_summary,notes</t>
        </is>
      </c>
    </row>
    <row r="1488" ht="45" customHeight="1">
      <c r="A1488" s="40" t="inlineStr">
        <is>
          <t>K051</t>
        </is>
      </c>
      <c r="B1488" s="41" t="inlineStr">
        <is>
          <t>Page Lab Inc.</t>
        </is>
      </c>
      <c r="C1488" s="40" t="inlineStr">
        <is>
          <t>인수 후</t>
        </is>
      </c>
      <c r="D1488" s="40" t="inlineStr">
        <is>
          <t>2025-12-31</t>
        </is>
      </c>
      <c r="E1488" s="41" t="inlineStr">
        <is>
          <t>기타</t>
        </is>
      </c>
      <c r="F1488" s="41" t="inlineStr">
        <is>
          <t>영업권 현금창출단위 표: (주)파괴연구소 기초 2,003,346, 손상 -, 기말 2,003,346(천원). 손상검사: 장부금액 3,341, 회수가능액 6,734(백만원). 지분율 94.0%.</t>
        </is>
      </c>
      <c r="G1488" s="41" t="inlineStr">
        <is>
          <t>DART 감사보고서</t>
        </is>
      </c>
      <c r="H1488" s="40" t="inlineStr">
        <is>
          <t>2026-03-27</t>
        </is>
      </c>
      <c r="I1488" s="40" t="inlineStr">
        <is>
          <t>20260327001465</t>
        </is>
      </c>
      <c r="J1488" s="43" t="inlineStr">
        <is>
          <t>https://dart.fss.or.kr/dsaf001/main.do?rcpNo=20260327001465</t>
        </is>
      </c>
      <c r="K1488" s="41" t="inlineStr">
        <is>
          <t>impairment</t>
        </is>
      </c>
    </row>
    <row r="1489" ht="45" customHeight="1">
      <c r="A1489" s="40" t="inlineStr">
        <is>
          <t>K051</t>
        </is>
      </c>
      <c r="B1489" s="41" t="inlineStr">
        <is>
          <t>Page Lab Inc.</t>
        </is>
      </c>
      <c r="C1489" s="40" t="inlineStr">
        <is>
          <t>인수 후</t>
        </is>
      </c>
      <c r="D1489" s="40" t="inlineStr">
        <is>
          <t>2021-12-31</t>
        </is>
      </c>
      <c r="E1489" s="41" t="inlineStr">
        <is>
          <t>기타</t>
        </is>
      </c>
      <c r="F1489" s="41" t="inlineStr">
        <is>
          <t>사업결합 주석: '연결회사는 2021년 3월 1일을 기준으로 (주)카카오엠 및 종속회사를 흡수합병하고 사명을 (주)카카오엔터테인먼트로 변경'. 2021~2023 카카오엔터테인먼트 연결감사보고서 영업권 표에서 (주)파괴연구소 2,003,346천원 변동 없음(2021: 20220331003217, 2022: 20230331004024, 2023: 20240329003124). 2021 종속기업 요약재무: 매출 3,270,604천원, 순손실 880,702천원.</t>
        </is>
      </c>
      <c r="G1489" s="41" t="inlineStr">
        <is>
          <t>DART 감사보고서</t>
        </is>
      </c>
      <c r="H1489" s="40" t="inlineStr">
        <is>
          <t>2022-03-31</t>
        </is>
      </c>
      <c r="I1489" s="40" t="inlineStr">
        <is>
          <t>20220331003217</t>
        </is>
      </c>
      <c r="J1489" s="43" t="inlineStr">
        <is>
          <t>https://dart.fss.or.kr/dsaf001/main.do?rcpNo=20220331003217</t>
        </is>
      </c>
      <c r="K1489" s="41" t="inlineStr">
        <is>
          <t>impairment</t>
        </is>
      </c>
    </row>
    <row r="1490" ht="45" customHeight="1">
      <c r="A1490" s="40" t="inlineStr">
        <is>
          <t>K051</t>
        </is>
      </c>
      <c r="B1490" s="41" t="inlineStr">
        <is>
          <t>Page Lab Inc.</t>
        </is>
      </c>
      <c r="C1490" s="40" t="inlineStr">
        <is>
          <t>발표</t>
        </is>
      </c>
      <c r="D1490" s="40" t="inlineStr">
        <is>
          <t>2020-12-31</t>
        </is>
      </c>
      <c r="E1490" s="41" t="inlineStr">
        <is>
          <t>기타</t>
        </is>
      </c>
      <c r="F1490" s="41" t="inlineStr">
        <is>
          <t>II. 사업의 내용: '카카오페이지는 만화, 소설, 문학 등 다양한 콘텐츠를 담고 있는 국내 1위의 종합 콘텐츠 유통 플랫폼'. 요약재무정보: 연결 자산총계 2019년말 8,737,255,755,774원. 연결 사업결합 주석에 ㈜파괴연구소 79.0%, 이전대가 3,370,000천원.</t>
        </is>
      </c>
      <c r="G1490" s="41" t="inlineStr">
        <is>
          <t>DART 사업보고서</t>
        </is>
      </c>
      <c r="H1490" s="40" t="inlineStr">
        <is>
          <t>2021-03-18</t>
        </is>
      </c>
      <c r="I1490" s="40" t="inlineStr">
        <is>
          <t>20210318001373</t>
        </is>
      </c>
      <c r="J1490" s="43" t="inlineStr">
        <is>
          <t>https://dart.fss.or.kr/dsaf001/main.do?rcpNo=20210318001373</t>
        </is>
      </c>
      <c r="K1490" s="41" t="inlineStr">
        <is>
          <t>acquirer_core,apex_total_assets</t>
        </is>
      </c>
    </row>
    <row r="1491" ht="45" customHeight="1">
      <c r="A1491" s="40" t="inlineStr">
        <is>
          <t>K051</t>
        </is>
      </c>
      <c r="B1491" s="41" t="inlineStr">
        <is>
          <t>Page Lab Inc.</t>
        </is>
      </c>
      <c r="C1491" s="40" t="inlineStr">
        <is>
          <t>발표</t>
        </is>
      </c>
      <c r="D1491" s="40" t="inlineStr">
        <is>
          <t>2020-06-30</t>
        </is>
      </c>
      <c r="E1491" s="41" t="inlineStr">
        <is>
          <t>기타</t>
        </is>
      </c>
      <c r="F1491" s="41" t="inlineStr">
        <is>
          <t>카카오 2020 반기보고서 자본금 주석: '2020년 6월 30일 현재 ... 발행한 주식수 및 유통주식수는 각각 보통주식 87,946,158주, 87,846,158주'.</t>
        </is>
      </c>
      <c r="G1491" s="41" t="inlineStr">
        <is>
          <t>DART 기타공시</t>
        </is>
      </c>
      <c r="H1491" s="40" t="inlineStr">
        <is>
          <t>2020-08-14</t>
        </is>
      </c>
      <c r="I1491" s="40" t="inlineStr">
        <is>
          <t>20200814002188</t>
        </is>
      </c>
      <c r="J1491" s="43" t="inlineStr">
        <is>
          <t>https://dart.fss.or.kr/dsaf001/main.do?rcpNo=20200814002188</t>
        </is>
      </c>
      <c r="K1491" s="41" t="inlineStr">
        <is>
          <t>acq_mktcap</t>
        </is>
      </c>
    </row>
    <row r="1492" ht="45" customHeight="1">
      <c r="A1492" s="40" t="inlineStr">
        <is>
          <t>K051</t>
        </is>
      </c>
      <c r="B1492" s="41" t="inlineStr">
        <is>
          <t>Page Lab Inc.</t>
        </is>
      </c>
      <c r="C1492" s="40" t="inlineStr">
        <is>
          <t>발표</t>
        </is>
      </c>
      <c r="D1492" s="40" t="inlineStr">
        <is>
          <t>2020-08-31</t>
        </is>
      </c>
      <c r="E1492" s="41" t="inlineStr">
        <is>
          <t>기타</t>
        </is>
      </c>
      <c r="F1492" s="41" t="inlineStr">
        <is>
          <t>Yahoo Finance 035720.KS 일별 종가(분할 소급 조정값): 2020-08-28 81,100원, 2020-08-31 81,400원, 2020-09-01 80,300원. 5:1 분할 환원 시 2020-08-31 실제 종가 407,000원.</t>
        </is>
      </c>
      <c r="G1492" s="41" t="inlineStr">
        <is>
          <t>기타</t>
        </is>
      </c>
      <c r="H1492" s="40" t="inlineStr">
        <is>
          <t>2026-10-26</t>
        </is>
      </c>
      <c r="I1492" s="40" t="n"/>
      <c r="J1492" s="43" t="inlineStr">
        <is>
          <t>https://query1.finance.yahoo.com/v8/finance/chart/035720.KS?period1=1598400000&amp;period2=1599100000&amp;interval=1d</t>
        </is>
      </c>
      <c r="K1492" s="41" t="inlineStr">
        <is>
          <t>acq_mktcap</t>
        </is>
      </c>
    </row>
    <row r="1493" ht="45" customHeight="1">
      <c r="A1493" s="40" t="inlineStr">
        <is>
          <t>K051</t>
        </is>
      </c>
      <c r="B1493" s="41" t="inlineStr">
        <is>
          <t>Page Lab Inc.</t>
        </is>
      </c>
      <c r="C1493" s="40" t="inlineStr">
        <is>
          <t>인수 후</t>
        </is>
      </c>
      <c r="D1493" s="40" t="inlineStr">
        <is>
          <t>2023</t>
        </is>
      </c>
      <c r="E1493" s="41" t="inlineStr">
        <is>
          <t>기타</t>
        </is>
      </c>
      <c r="F1493" s="41" t="inlineStr">
        <is>
          <t>디지털인사이트 에이전시 디렉터리: 국문명 '파괴연구소', 영문 표기 'pagelab'. 프로젝트 '카톡이지프로젝트'(카카오 태그), '2023 A.N.D 어워드 한국문화정보원장상' 수상. 원자료 'Page Lab Inc.'와 같은 회사로 판단하는 근거.</t>
        </is>
      </c>
      <c r="G1493" s="41" t="inlineStr">
        <is>
          <t>기타</t>
        </is>
      </c>
      <c r="H1493" s="40" t="inlineStr">
        <is>
          <t>미확인</t>
        </is>
      </c>
      <c r="I1493" s="40" t="n"/>
      <c r="J1493" s="43" t="inlineStr">
        <is>
          <t>https://ditoday.com/agency/pagelab/</t>
        </is>
      </c>
      <c r="K1493" s="41" t="inlineStr">
        <is>
          <t>chk_note</t>
        </is>
      </c>
    </row>
    <row r="1494" ht="45" customHeight="1">
      <c r="A1494" s="40" t="inlineStr">
        <is>
          <t>K052</t>
        </is>
      </c>
      <c r="B1494" s="41" t="inlineStr">
        <is>
          <t>DelCar</t>
        </is>
      </c>
      <c r="C1494" s="40" t="inlineStr">
        <is>
          <t>인수 후</t>
        </is>
      </c>
      <c r="D1494" s="40" t="inlineStr">
        <is>
          <t>2021-12-31</t>
        </is>
      </c>
      <c r="E1494" s="41" t="inlineStr">
        <is>
          <t>완료</t>
        </is>
      </c>
      <c r="F1494" s="41" t="inlineStr">
        <is>
          <t>사업결합 주석: '렌터카 부문' 이전대가 8,000,000천원(현금), 영업권 7,942,477천원, 식별가능 순자산 57,523천원. 영업권 표 O2O플랫폼서비스 증가 23,625,981천원, 손상평가 결과 회수가능액이 장부가액 초과.</t>
        </is>
      </c>
      <c r="G1494" s="41" t="inlineStr">
        <is>
          <t>DART 감사보고서</t>
        </is>
      </c>
      <c r="H1494" s="40" t="inlineStr">
        <is>
          <t>2022-04-08</t>
        </is>
      </c>
      <c r="I1494" s="40" t="inlineStr">
        <is>
          <t>20220408001788</t>
        </is>
      </c>
      <c r="J1494" s="43" t="inlineStr">
        <is>
          <t>https://dart.fss.or.kr/dsaf001/main.do?rcpNo=20220408001788</t>
        </is>
      </c>
      <c r="K1494" s="41" t="inlineStr">
        <is>
          <t>status_chk,value_chk_local,impairment,notes</t>
        </is>
      </c>
    </row>
    <row r="1495" ht="45" customHeight="1">
      <c r="A1495" s="40" t="inlineStr">
        <is>
          <t>K052</t>
        </is>
      </c>
      <c r="B1495" s="41" t="inlineStr">
        <is>
          <t>DelCar</t>
        </is>
      </c>
      <c r="C1495" s="40" t="inlineStr">
        <is>
          <t>인수 전</t>
        </is>
      </c>
      <c r="D1495" s="40" t="inlineStr">
        <is>
          <t>2020-12-31</t>
        </is>
      </c>
      <c r="E1495" s="41" t="inlineStr">
        <is>
          <t>실적</t>
        </is>
      </c>
      <c r="F1495" s="41" t="inlineStr">
        <is>
          <t>카카오모빌리티 2020 연결: 자산총계 322,640,739,499원, 자본총계 181,218,335,028원, 영업수익 280,094,642,072원, 영업손실 12,968,097,076원.</t>
        </is>
      </c>
      <c r="G1495" s="41" t="inlineStr">
        <is>
          <t>DART 감사보고서</t>
        </is>
      </c>
      <c r="H1495" s="40" t="inlineStr">
        <is>
          <t>2021-04-09</t>
        </is>
      </c>
      <c r="I1495" s="40" t="inlineStr">
        <is>
          <t>20210409001918</t>
        </is>
      </c>
      <c r="J1495" s="43" t="inlineStr">
        <is>
          <t>https://dart.fss.or.kr/dsaf001/main.do?rcpNo=20210409001918</t>
        </is>
      </c>
      <c r="K1495" s="41" t="inlineStr">
        <is>
          <t>acq_total_assets,deal_to_assets_pct,deal_to_equity_pct,acquirer_core</t>
        </is>
      </c>
    </row>
    <row r="1496" ht="45" customHeight="1">
      <c r="A1496" s="40" t="inlineStr">
        <is>
          <t>K052</t>
        </is>
      </c>
      <c r="B1496" s="41" t="inlineStr">
        <is>
          <t>DelCar</t>
        </is>
      </c>
      <c r="C1496" s="40" t="inlineStr">
        <is>
          <t>인수 전</t>
        </is>
      </c>
      <c r="D1496" s="40" t="inlineStr">
        <is>
          <t>2020-12-31</t>
        </is>
      </c>
      <c r="E1496" s="41" t="inlineStr">
        <is>
          <t>실적</t>
        </is>
      </c>
      <c r="F1496" s="41" t="inlineStr">
        <is>
          <t>㈜카카오 연결 자산총계 11,953,970,238,956원(2020말). 2020말 발행주식의 총수 보통주 88,501,998주.</t>
        </is>
      </c>
      <c r="G1496" s="41" t="inlineStr">
        <is>
          <t>DART 사업보고서</t>
        </is>
      </c>
      <c r="H1496" s="40" t="inlineStr">
        <is>
          <t>2021-03-18</t>
        </is>
      </c>
      <c r="I1496" s="40" t="inlineStr">
        <is>
          <t>20210318001373</t>
        </is>
      </c>
      <c r="J1496" s="43" t="inlineStr">
        <is>
          <t>https://dart.fss.or.kr/dsaf001/main.do?rcpNo=20210318001373</t>
        </is>
      </c>
      <c r="K1496" s="41" t="inlineStr">
        <is>
          <t>apex_total_assets,acq_mktcap</t>
        </is>
      </c>
    </row>
    <row r="1497" ht="45" customHeight="1">
      <c r="A1497" s="40" t="inlineStr">
        <is>
          <t>K052</t>
        </is>
      </c>
      <c r="B1497" s="41" t="inlineStr">
        <is>
          <t>DelCar</t>
        </is>
      </c>
      <c r="C1497" s="40" t="inlineStr">
        <is>
          <t>발표</t>
        </is>
      </c>
      <c r="D1497" s="40" t="inlineStr">
        <is>
          <t>2021-03-18</t>
        </is>
      </c>
      <c r="E1497" s="41" t="inlineStr">
        <is>
          <t>발표</t>
        </is>
      </c>
      <c r="F1497" s="41" t="inlineStr">
        <is>
          <t>아이뉴스24 '카카오모빌리티, 딜카 인수'(2021-03-18 18:02): 현대캐피탈 렌터카 중개 서비스 '딜카' 인수를 위한 영업양수도 계약 체결 발표, 약 80억원.</t>
        </is>
      </c>
      <c r="G1497" s="41" t="inlineStr">
        <is>
          <t>언론 보도</t>
        </is>
      </c>
      <c r="H1497" s="40" t="inlineStr">
        <is>
          <t>2021-03-18</t>
        </is>
      </c>
      <c r="I1497" s="40" t="n"/>
      <c r="J1497" s="43" t="inlineStr">
        <is>
          <t>https://www.inews24.com/view/1351198</t>
        </is>
      </c>
      <c r="K1497" s="41" t="inlineStr">
        <is>
          <t>announce_date_chk,purpose_quote,first_filing_date</t>
        </is>
      </c>
    </row>
    <row r="1498" ht="45" customHeight="1">
      <c r="A1498" s="40" t="inlineStr">
        <is>
          <t>K052</t>
        </is>
      </c>
      <c r="B1498" s="41" t="inlineStr">
        <is>
          <t>DelCar</t>
        </is>
      </c>
      <c r="C1498" s="40" t="inlineStr">
        <is>
          <t>발표</t>
        </is>
      </c>
      <c r="D1498" s="40" t="inlineStr">
        <is>
          <t>2021-03-17</t>
        </is>
      </c>
      <c r="E1498" s="41" t="inlineStr">
        <is>
          <t>발표</t>
        </is>
      </c>
      <c r="F1498" s="41" t="inlineStr">
        <is>
          <t>더팩트(2021-03-20): 지난 17일 영업양수도 계약 완료, 인수 규모 80억원, 아직 거래 종결 전. "카카오 T 플랫폼에서 렌터카 서비스를 중개하는 방안에 대해 검토 중이다."</t>
        </is>
      </c>
      <c r="G1498" s="41" t="inlineStr">
        <is>
          <t>언론 보도</t>
        </is>
      </c>
      <c r="H1498" s="40" t="inlineStr">
        <is>
          <t>2021-03-20</t>
        </is>
      </c>
      <c r="I1498" s="40" t="n"/>
      <c r="J1498" s="43" t="inlineStr">
        <is>
          <t>https://news.tf.co.kr/read/economy/1849033.htm</t>
        </is>
      </c>
      <c r="K1498" s="41" t="inlineStr">
        <is>
          <t>announce_date_chk,purpose_quote,chk_note</t>
        </is>
      </c>
    </row>
    <row r="1499" ht="45" customHeight="1">
      <c r="A1499" s="40" t="inlineStr">
        <is>
          <t>K052</t>
        </is>
      </c>
      <c r="B1499" s="41" t="inlineStr">
        <is>
          <t>DelCar</t>
        </is>
      </c>
      <c r="C1499" s="40" t="inlineStr">
        <is>
          <t>인수 전</t>
        </is>
      </c>
      <c r="D1499" s="40" t="inlineStr">
        <is>
          <t>2021-07-22</t>
        </is>
      </c>
      <c r="E1499" s="41" t="inlineStr">
        <is>
          <t>기타</t>
        </is>
      </c>
      <c r="F1499" s="41" t="inlineStr">
        <is>
          <t>공정위가 카카오모빌리티의 현대캐피탈 온라인 차량 대여 플랫폼 사업 양수 기업결합 승인. 3월 계약(80억원 규모), 4월 신고. 점유율 딜카 0.6%, 쏘카 88.4%, 그린카 11.0%. 딜카는 현대캐피탈이 2017년 선보인 서비스.</t>
        </is>
      </c>
      <c r="G1499" s="41" t="inlineStr">
        <is>
          <t>언론 보도</t>
        </is>
      </c>
      <c r="H1499" s="40" t="inlineStr">
        <is>
          <t>2021-07-22</t>
        </is>
      </c>
      <c r="I1499" s="40" t="n"/>
      <c r="J1499" s="43" t="inlineStr">
        <is>
          <t>https://dealsite.co.kr/articles/76549</t>
        </is>
      </c>
      <c r="K1499" s="41" t="inlineStr">
        <is>
          <t>pre_events_summary,notes</t>
        </is>
      </c>
    </row>
    <row r="1500" ht="45" customHeight="1">
      <c r="A1500" s="40" t="inlineStr">
        <is>
          <t>K052</t>
        </is>
      </c>
      <c r="B1500" s="41" t="inlineStr">
        <is>
          <t>DelCar</t>
        </is>
      </c>
      <c r="C1500" s="40" t="inlineStr">
        <is>
          <t>인수 후</t>
        </is>
      </c>
      <c r="D1500" s="40" t="inlineStr">
        <is>
          <t>2021-09-01</t>
        </is>
      </c>
      <c r="E1500" s="41" t="inlineStr">
        <is>
          <t>통합</t>
        </is>
      </c>
      <c r="F1500" s="41" t="inlineStr">
        <is>
          <t>현대캐피탈이 딜카 서비스 자산을 "오는 9월 1일자로 양도한다고 발표했다." 기존 딜카 앱 예약·회원등급 등은 8월 31일 순차 종료, 약관·개인정보 이전 진행, 카카오 T 적용 시점 미정.</t>
        </is>
      </c>
      <c r="G1500" s="41" t="inlineStr">
        <is>
          <t>언론 보도</t>
        </is>
      </c>
      <c r="H1500" s="40" t="inlineStr">
        <is>
          <t>2021-08-06</t>
        </is>
      </c>
      <c r="I1500" s="40" t="n"/>
      <c r="J1500" s="43" t="inlineStr">
        <is>
          <t>https://www.inews24.com/view/1393850</t>
        </is>
      </c>
      <c r="K1500" s="41" t="inlineStr">
        <is>
          <t>status_chk,post_events_summary</t>
        </is>
      </c>
    </row>
    <row r="1501" ht="45" customHeight="1">
      <c r="A1501" s="40" t="inlineStr">
        <is>
          <t>K052</t>
        </is>
      </c>
      <c r="B1501" s="41" t="inlineStr">
        <is>
          <t>DelCar</t>
        </is>
      </c>
      <c r="C1501" s="40" t="inlineStr">
        <is>
          <t>인수 후</t>
        </is>
      </c>
      <c r="D1501" s="40" t="inlineStr">
        <is>
          <t>2021-09-30</t>
        </is>
      </c>
      <c r="E1501" s="41" t="inlineStr">
        <is>
          <t>완료</t>
        </is>
      </c>
      <c r="F1501" s="41" t="inlineStr">
        <is>
          <t>㈜카카오 2021 3분기보고서 사업결합 주석: '딜카 (주1,3)' 이전대가 8,000,000천원, 영업권 7,942,477천원; 주3 사업양수로 취득, 주1 매수가격배분 잠정. 2021-09-30 발행주식총수 445,361,320주.</t>
        </is>
      </c>
      <c r="G1501" s="41" t="inlineStr">
        <is>
          <t>DART 사업보고서</t>
        </is>
      </c>
      <c r="H1501" s="40" t="inlineStr">
        <is>
          <t>2021-11-15</t>
        </is>
      </c>
      <c r="I1501" s="40" t="inlineStr">
        <is>
          <t>20211115002331</t>
        </is>
      </c>
      <c r="J1501" s="43" t="inlineStr">
        <is>
          <t>https://dart.fss.or.kr/dsaf001/main.do?rcpNo=20211115002331</t>
        </is>
      </c>
      <c r="K1501" s="41" t="inlineStr">
        <is>
          <t>notes</t>
        </is>
      </c>
    </row>
    <row r="1502" ht="45" customHeight="1">
      <c r="A1502" s="40" t="inlineStr">
        <is>
          <t>K052</t>
        </is>
      </c>
      <c r="B1502" s="41" t="inlineStr">
        <is>
          <t>DelCar</t>
        </is>
      </c>
      <c r="C1502" s="40" t="inlineStr">
        <is>
          <t>인수 후</t>
        </is>
      </c>
      <c r="D1502" s="40" t="inlineStr">
        <is>
          <t>2024-12-31</t>
        </is>
      </c>
      <c r="E1502" s="41" t="inlineStr">
        <is>
          <t>실적</t>
        </is>
      </c>
      <c r="F1502" s="41" t="inlineStr">
        <is>
          <t>연혁 '2021.12 카카오T 렌터카 출시', '2024.07 카카오 T 해외렌터카 서비스 시작'. 모빌리티 서비스(버스, 기차, 항공, 렌터카, 택시 등을 포함한 MaaS, 주차중개사업 등) 매출 2024 212,625,307 / 2023 186,548,369 / 2022 160,014,006천원. 영업권 표 2023·2024 O2O플랫폼 서비스 손상 '-'.</t>
        </is>
      </c>
      <c r="G1502" s="41" t="inlineStr">
        <is>
          <t>DART 사업보고서</t>
        </is>
      </c>
      <c r="H1502" s="40" t="inlineStr">
        <is>
          <t>2025-03-31</t>
        </is>
      </c>
      <c r="I1502" s="40" t="inlineStr">
        <is>
          <t>20250331002700</t>
        </is>
      </c>
      <c r="J1502" s="43" t="inlineStr">
        <is>
          <t>https://dart.fss.or.kr/dsaf001/main.do?rcpNo=20250331002700</t>
        </is>
      </c>
      <c r="K1502" s="41" t="inlineStr">
        <is>
          <t>post_events_summary,target_rev_post,core_basis</t>
        </is>
      </c>
    </row>
    <row r="1503" ht="45" customHeight="1">
      <c r="A1503" s="40" t="inlineStr">
        <is>
          <t>K052</t>
        </is>
      </c>
      <c r="B1503" s="41" t="inlineStr">
        <is>
          <t>DelCar</t>
        </is>
      </c>
      <c r="C1503" s="40" t="inlineStr">
        <is>
          <t>인수 후</t>
        </is>
      </c>
      <c r="D1503" s="40" t="inlineStr">
        <is>
          <t>2022-12-31</t>
        </is>
      </c>
      <c r="E1503" s="41" t="inlineStr">
        <is>
          <t>기타</t>
        </is>
      </c>
      <c r="F1503" s="41" t="inlineStr">
        <is>
          <t>2022 영업권 변동: O2O플랫폼서비스 기초 78,402,181, 증가 28,955,693, 손상 -, 기말 107,357,874천원.</t>
        </is>
      </c>
      <c r="G1503" s="41" t="inlineStr">
        <is>
          <t>DART 사업보고서</t>
        </is>
      </c>
      <c r="H1503" s="40" t="inlineStr">
        <is>
          <t>2024-03-19</t>
        </is>
      </c>
      <c r="I1503" s="40" t="inlineStr">
        <is>
          <t>20240319000026</t>
        </is>
      </c>
      <c r="J1503" s="43" t="inlineStr">
        <is>
          <t>https://dart.fss.or.kr/dsaf001/main.do?rcpNo=20240319000026</t>
        </is>
      </c>
      <c r="K1503" s="41" t="inlineStr">
        <is>
          <t>impairment</t>
        </is>
      </c>
    </row>
    <row r="1504" ht="45" customHeight="1">
      <c r="A1504" s="40" t="inlineStr">
        <is>
          <t>K052</t>
        </is>
      </c>
      <c r="B1504" s="41" t="inlineStr">
        <is>
          <t>DelCar</t>
        </is>
      </c>
      <c r="C1504" s="40" t="inlineStr">
        <is>
          <t>인수 후</t>
        </is>
      </c>
      <c r="D1504" s="40" t="inlineStr">
        <is>
          <t>2025-12-31</t>
        </is>
      </c>
      <c r="E1504" s="41" t="inlineStr">
        <is>
          <t>실적</t>
        </is>
      </c>
      <c r="F1504" s="41" t="inlineStr">
        <is>
          <t>2025 영업권 변동: O2O플랫폼 서비스 기초 100,337,830, 취득 525,176, 손상 -, 기말 100,863,006천원. 2025 모빌리티 서비스 매출 221,838,883천원.</t>
        </is>
      </c>
      <c r="G1504" s="41" t="inlineStr">
        <is>
          <t>DART 사업보고서</t>
        </is>
      </c>
      <c r="H1504" s="40" t="inlineStr">
        <is>
          <t>2026-03-31</t>
        </is>
      </c>
      <c r="I1504" s="40" t="inlineStr">
        <is>
          <t>20260331003637</t>
        </is>
      </c>
      <c r="J1504" s="43" t="inlineStr">
        <is>
          <t>https://dart.fss.or.kr/dsaf001/main.do?rcpNo=20260331003637</t>
        </is>
      </c>
      <c r="K1504" s="41" t="inlineStr">
        <is>
          <t>impairment,target_rev_post</t>
        </is>
      </c>
    </row>
    <row r="1505" ht="45" customHeight="1">
      <c r="A1505" s="40" t="inlineStr">
        <is>
          <t>K052</t>
        </is>
      </c>
      <c r="B1505" s="41" t="inlineStr">
        <is>
          <t>DelCar</t>
        </is>
      </c>
      <c r="C1505" s="40" t="inlineStr">
        <is>
          <t>발표</t>
        </is>
      </c>
      <c r="D1505" s="40" t="inlineStr">
        <is>
          <t>2021-03-17</t>
        </is>
      </c>
      <c r="E1505" s="41" t="inlineStr">
        <is>
          <t>기타</t>
        </is>
      </c>
      <c r="F1505" s="41" t="inlineStr">
        <is>
          <t>035720.KS 2021-03-17 조정 종가 97,000원(분할 환원 485,000원). KRW=X 2021-03-17 1,129.84, 2021-03-18 1,121.13.</t>
        </is>
      </c>
      <c r="G1505" s="41" t="inlineStr">
        <is>
          <t>기타</t>
        </is>
      </c>
      <c r="H1505" s="40" t="inlineStr">
        <is>
          <t>2026-10-26</t>
        </is>
      </c>
      <c r="I1505" s="40" t="n"/>
      <c r="J1505" s="43" t="inlineStr">
        <is>
          <t>https://query1.finance.yahoo.com/v8/finance/chart/035720.KS?period1=1615334400&amp;period2=1616284800&amp;interval=1d</t>
        </is>
      </c>
      <c r="K1505" s="41" t="inlineStr">
        <is>
          <t>acq_mktcap,value_chk_usdmm</t>
        </is>
      </c>
    </row>
    <row r="1506" ht="45" customHeight="1">
      <c r="A1506" s="40" t="inlineStr">
        <is>
          <t>K053</t>
        </is>
      </c>
      <c r="B1506" s="41" t="inlineStr">
        <is>
          <t>Awins Co., Ltd.</t>
        </is>
      </c>
      <c r="C1506" s="40" t="inlineStr">
        <is>
          <t>발표</t>
        </is>
      </c>
      <c r="D1506" s="40" t="inlineStr">
        <is>
          <t>2021-04-09</t>
        </is>
      </c>
      <c r="E1506" s="41" t="inlineStr">
        <is>
          <t>추가취득</t>
        </is>
      </c>
      <c r="F1506" s="41" t="inlineStr">
        <is>
          <t>키즈노트가 박희동(계열회사 임원)으로부터 에이윈즈 1,500주를 주당 110,000원, 165백만원에 장외취득. 취득후 23,987주·87.95%, 이사회 의결일 2021.04.08</t>
        </is>
      </c>
      <c r="G1506" s="41" t="inlineStr">
        <is>
          <t>DART 기타공시</t>
        </is>
      </c>
      <c r="H1506" s="40" t="inlineStr">
        <is>
          <t>2021-04-14</t>
        </is>
      </c>
      <c r="I1506" s="40" t="inlineStr">
        <is>
          <t>20210414001100</t>
        </is>
      </c>
      <c r="J1506" s="43" t="inlineStr">
        <is>
          <t>https://dart.fss.or.kr/dsaf001/main.do?rcpNo=20210414001100</t>
        </is>
      </c>
      <c r="K1506" s="41" t="inlineStr">
        <is>
          <t>subtype_chk,status_chk,value_chk_local,announce_date_chk,purpose_quote,first_filing_date</t>
        </is>
      </c>
    </row>
    <row r="1507" ht="45" customHeight="1">
      <c r="A1507" s="40" t="inlineStr">
        <is>
          <t>K053</t>
        </is>
      </c>
      <c r="B1507" s="41" t="inlineStr">
        <is>
          <t>Awins Co., Ltd.</t>
        </is>
      </c>
      <c r="C1507" s="40" t="inlineStr">
        <is>
          <t>인수 후</t>
        </is>
      </c>
      <c r="D1507" s="40" t="inlineStr">
        <is>
          <t>2021-12-31</t>
        </is>
      </c>
      <c r="E1507" s="41" t="inlineStr">
        <is>
          <t>추가취득</t>
        </is>
      </c>
      <c r="F1507" s="41" t="inlineStr">
        <is>
          <t>키즈노트 2021 연결감사보고서: 에이윈즈 주식 3,286주에 대한 콜옵션(주당 110,000원, 2023-05-15까지)이 '당기중 일부 수량 행사 및 종속회사 주식가치 하락으로 장부금액이 감소'. 지분율 87.85% 기재. 에이윈즈 2021 매출 20,529,345,435원, 순손실 2,103,511,434원</t>
        </is>
      </c>
      <c r="G1507" s="41" t="inlineStr">
        <is>
          <t>DART 감사보고서</t>
        </is>
      </c>
      <c r="H1507" s="40" t="inlineStr">
        <is>
          <t>2022-04-04</t>
        </is>
      </c>
      <c r="I1507" s="40" t="inlineStr">
        <is>
          <t>20220404000206</t>
        </is>
      </c>
      <c r="J1507" s="43" t="inlineStr">
        <is>
          <t>https://dart.fss.or.kr/dsaf001/main.do?rcpNo=20220404000206</t>
        </is>
      </c>
      <c r="K1507" s="41" t="inlineStr">
        <is>
          <t>chk_note</t>
        </is>
      </c>
    </row>
    <row r="1508" ht="45" customHeight="1">
      <c r="A1508" s="40" t="inlineStr">
        <is>
          <t>K053</t>
        </is>
      </c>
      <c r="B1508" s="41" t="inlineStr">
        <is>
          <t>Awins Co., Ltd.</t>
        </is>
      </c>
      <c r="C1508" s="40" t="inlineStr">
        <is>
          <t>발표</t>
        </is>
      </c>
      <c r="D1508" s="40" t="inlineStr">
        <is>
          <t>2021-04-09</t>
        </is>
      </c>
      <c r="E1508" s="41" t="inlineStr">
        <is>
          <t>기타</t>
        </is>
      </c>
      <c r="F1508" s="41" t="inlineStr">
        <is>
          <t>Yahoo Finance 035720.KS 2021-04-09 종가 111,600(분할 소급 조정값), 4/12~14는 같은 값(매매정지)</t>
        </is>
      </c>
      <c r="G1508" s="41" t="inlineStr">
        <is>
          <t>기타</t>
        </is>
      </c>
      <c r="H1508" s="40" t="inlineStr">
        <is>
          <t>2021-04-09</t>
        </is>
      </c>
      <c r="I1508" s="40" t="n"/>
      <c r="J1508" s="43" t="inlineStr">
        <is>
          <t>https://query1.finance.yahoo.com/v8/finance/chart/035720.KS?period1=1617667200&amp;period2=1618531200&amp;interval=1d</t>
        </is>
      </c>
      <c r="K1508" s="41" t="inlineStr">
        <is>
          <t>acq_mktcap</t>
        </is>
      </c>
    </row>
    <row r="1509" ht="45" customHeight="1">
      <c r="A1509" s="40" t="inlineStr">
        <is>
          <t>K053</t>
        </is>
      </c>
      <c r="B1509" s="41" t="inlineStr">
        <is>
          <t>Awins Co., Ltd.</t>
        </is>
      </c>
      <c r="C1509" s="40" t="inlineStr">
        <is>
          <t>발표</t>
        </is>
      </c>
      <c r="D1509" s="40" t="inlineStr">
        <is>
          <t>2020-12-31</t>
        </is>
      </c>
      <c r="E1509" s="41" t="inlineStr">
        <is>
          <t>실적</t>
        </is>
      </c>
      <c r="F1509" s="41" t="inlineStr">
        <is>
          <t>카카오 2020 사업보고서 연결 요약: 자산총계 2020말 11,953,970,238,956원; 발행주식총수 88,746,712주</t>
        </is>
      </c>
      <c r="G1509" s="41" t="inlineStr">
        <is>
          <t>DART 사업보고서</t>
        </is>
      </c>
      <c r="H1509" s="40" t="inlineStr">
        <is>
          <t>2021-03-18</t>
        </is>
      </c>
      <c r="I1509" s="40" t="inlineStr">
        <is>
          <t>20210318001373</t>
        </is>
      </c>
      <c r="J1509" s="43" t="inlineStr">
        <is>
          <t>https://dart.fss.or.kr/dsaf001/main.do?rcpNo=20210318001373</t>
        </is>
      </c>
      <c r="K1509" s="41" t="inlineStr">
        <is>
          <t>apex_total_assets</t>
        </is>
      </c>
    </row>
    <row r="1510" ht="45" customHeight="1">
      <c r="A1510" s="40" t="inlineStr">
        <is>
          <t>K053</t>
        </is>
      </c>
      <c r="B1510" s="41" t="inlineStr">
        <is>
          <t>Awins Co., Ltd.</t>
        </is>
      </c>
      <c r="C1510" s="40" t="inlineStr">
        <is>
          <t>인수 전</t>
        </is>
      </c>
      <c r="D1510" s="40" t="inlineStr">
        <is>
          <t>2019</t>
        </is>
      </c>
      <c r="E1510" s="41" t="inlineStr">
        <is>
          <t>지분취득</t>
        </is>
      </c>
      <c r="F1510" s="41" t="inlineStr">
        <is>
          <t>카카오인베스트먼트 2019 연결감사보고서: '당기 중 완구, 유아용품 도소매업을 영위하는 ㈜에이윈즈의 지분 73.33%를 취득하여 지배력을 획득'. 이전대가 현금 2,200,000천원, 영업권(염가매수차액) (694,186)천원. 개인주주 보유주식 풋옵션 1차·2차 조건 기재</t>
        </is>
      </c>
      <c r="G1510" s="41" t="inlineStr">
        <is>
          <t>DART 감사보고서</t>
        </is>
      </c>
      <c r="H1510" s="40" t="inlineStr">
        <is>
          <t>2020-04-09</t>
        </is>
      </c>
      <c r="I1510" s="40" t="inlineStr">
        <is>
          <t>20200409001736</t>
        </is>
      </c>
      <c r="J1510" s="43" t="inlineStr">
        <is>
          <t>https://dart.fss.or.kr/dsaf001/main.do?rcpNo=20200409001736</t>
        </is>
      </c>
      <c r="K1510" s="41" t="inlineStr">
        <is>
          <t>pre_events_summary</t>
        </is>
      </c>
    </row>
    <row r="1511" ht="45" customHeight="1">
      <c r="A1511" s="40" t="inlineStr">
        <is>
          <t>K053</t>
        </is>
      </c>
      <c r="B1511" s="41" t="inlineStr">
        <is>
          <t>Awins Co., Ltd.</t>
        </is>
      </c>
      <c r="C1511" s="40" t="inlineStr">
        <is>
          <t>인수 전</t>
        </is>
      </c>
      <c r="D1511" s="40" t="inlineStr">
        <is>
          <t>2019-12-19</t>
        </is>
      </c>
      <c r="E1511" s="41" t="inlineStr">
        <is>
          <t>지분취득</t>
        </is>
      </c>
      <c r="F1511" s="41" t="inlineStr">
        <is>
          <t>키즈노트가 카카오인베스트먼트로부터 에이윈즈 20,000주(73.33%)를 3,714백만원에 취득. 취득목적 '취득주식의 발행회사와 사업연계를 통한 시너지 모색'</t>
        </is>
      </c>
      <c r="G1511" s="41" t="inlineStr">
        <is>
          <t>DART 기타공시</t>
        </is>
      </c>
      <c r="H1511" s="40" t="inlineStr">
        <is>
          <t>2019-12-20</t>
        </is>
      </c>
      <c r="I1511" s="40" t="inlineStr">
        <is>
          <t>20191220000432</t>
        </is>
      </c>
      <c r="J1511" s="43" t="inlineStr">
        <is>
          <t>https://dart.fss.or.kr/dsaf001/main.do?rcpNo=20191220000432</t>
        </is>
      </c>
      <c r="K1511" s="41" t="inlineStr">
        <is>
          <t>pre_events_summary,acquirer_entity</t>
        </is>
      </c>
    </row>
    <row r="1512" ht="45" customHeight="1">
      <c r="A1512" s="40" t="inlineStr">
        <is>
          <t>K053</t>
        </is>
      </c>
      <c r="B1512" s="41" t="inlineStr">
        <is>
          <t>Awins Co., Ltd.</t>
        </is>
      </c>
      <c r="C1512" s="40" t="inlineStr">
        <is>
          <t>인수 전</t>
        </is>
      </c>
      <c r="D1512" s="40" t="inlineStr">
        <is>
          <t>2019</t>
        </is>
      </c>
      <c r="E1512" s="41" t="inlineStr">
        <is>
          <t>소유주변경</t>
        </is>
      </c>
      <c r="F1512" s="41" t="inlineStr">
        <is>
          <t>카카오 2019 사업보고서: 에이윈즈(2007.07 설립, 완구·유아아동용품)와 키즈노트(2012.04 설립, 소프트웨어개발 및 정보서비스)가 카카오 종속회사. 에이윈즈는 '당기 중 지배력 획득을 통한 종속기업으로 편입'</t>
        </is>
      </c>
      <c r="G1512" s="41" t="inlineStr">
        <is>
          <t>DART 사업보고서</t>
        </is>
      </c>
      <c r="H1512" s="40" t="inlineStr">
        <is>
          <t>2020-03-30</t>
        </is>
      </c>
      <c r="I1512" s="40" t="inlineStr">
        <is>
          <t>20200330004659</t>
        </is>
      </c>
      <c r="J1512" s="43" t="inlineStr">
        <is>
          <t>https://dart.fss.or.kr/dsaf001/main.do?rcpNo=20200330004659</t>
        </is>
      </c>
      <c r="K1512" s="41" t="inlineStr">
        <is>
          <t>pre_incorp_chk,acquirer_core</t>
        </is>
      </c>
    </row>
    <row r="1513" ht="45" customHeight="1">
      <c r="A1513" s="40" t="inlineStr">
        <is>
          <t>K053</t>
        </is>
      </c>
      <c r="B1513" s="41" t="inlineStr">
        <is>
          <t>Awins Co., Ltd.</t>
        </is>
      </c>
      <c r="C1513" s="40" t="inlineStr">
        <is>
          <t>인수 후</t>
        </is>
      </c>
      <c r="D1513" s="40" t="inlineStr">
        <is>
          <t>2020-12-31</t>
        </is>
      </c>
      <c r="E1513" s="41" t="inlineStr">
        <is>
          <t>실적</t>
        </is>
      </c>
      <c r="F1513" s="41" t="inlineStr">
        <is>
          <t>키즈노트 2020 연결감사보고서: 에이윈즈 2020 매출 22,483,460,389원·순손실 488,251,647원, 2019 매출 17,597,434,882원·순이익 203,409,758원. 키즈노트 연결 자산총계 2020말 21,096,651,799원, 2019말 16,838,777,600원. 2019말 '주주간계약 관련 자기주식매입의무' 유동 273,570,000원·비유동 526,460,000원, 2020말 콜옵션 자산 266,508,410원(주당 110,000원, 행사기한 2023-05-15)</t>
        </is>
      </c>
      <c r="G1513" s="41" t="inlineStr">
        <is>
          <t>DART 감사보고서</t>
        </is>
      </c>
      <c r="H1513" s="40" t="inlineStr">
        <is>
          <t>2021-04-05</t>
        </is>
      </c>
      <c r="I1513" s="40" t="inlineStr">
        <is>
          <t>20210405000302</t>
        </is>
      </c>
      <c r="J1513" s="43" t="inlineStr">
        <is>
          <t>https://dart.fss.or.kr/dsaf001/main.do?rcpNo=20210405000302</t>
        </is>
      </c>
      <c r="K1513" s="41" t="inlineStr">
        <is>
          <t>target_rev_pre,acq_total_assets,notes</t>
        </is>
      </c>
    </row>
    <row r="1514" ht="45" customHeight="1">
      <c r="A1514" s="40" t="inlineStr">
        <is>
          <t>K053</t>
        </is>
      </c>
      <c r="B1514" s="41" t="inlineStr">
        <is>
          <t>Awins Co., Ltd.</t>
        </is>
      </c>
      <c r="C1514" s="40" t="inlineStr">
        <is>
          <t>인수 후</t>
        </is>
      </c>
      <c r="D1514" s="40" t="inlineStr">
        <is>
          <t>2022-12-31</t>
        </is>
      </c>
      <c r="E1514" s="41" t="inlineStr">
        <is>
          <t>청산</t>
        </is>
      </c>
      <c r="F1514" s="41" t="inlineStr">
        <is>
          <t>키즈노트 2022 연결감사보고서: '종속회사인 주식회사 에이윈즈는 이사회 결의에 따라 2023년 중 청산될 예정'. 중단영업손익 영업수익 2022 8,731,502,523원 / 2021 20,529,345,435원, 영업이익 2022 (2,166,021,155)원 / 2021 (130,393,059)원. CJ대한통운 손해배상소송 381,003,550원</t>
        </is>
      </c>
      <c r="G1514" s="41" t="inlineStr">
        <is>
          <t>DART 감사보고서</t>
        </is>
      </c>
      <c r="H1514" s="40" t="inlineStr">
        <is>
          <t>2023-04-04</t>
        </is>
      </c>
      <c r="I1514" s="40" t="inlineStr">
        <is>
          <t>20230404003020</t>
        </is>
      </c>
      <c r="J1514" s="43" t="inlineStr">
        <is>
          <t>https://dart.fss.or.kr/dsaf001/main.do?rcpNo=20230404003020</t>
        </is>
      </c>
      <c r="K1514" s="41" t="inlineStr">
        <is>
          <t>target_rev_post,target_op_post,post_events_summary</t>
        </is>
      </c>
    </row>
    <row r="1515" ht="45" customHeight="1">
      <c r="A1515" s="40" t="inlineStr">
        <is>
          <t>K053</t>
        </is>
      </c>
      <c r="B1515" s="41" t="inlineStr">
        <is>
          <t>Awins Co., Ltd.</t>
        </is>
      </c>
      <c r="C1515" s="40" t="inlineStr">
        <is>
          <t>인수 후</t>
        </is>
      </c>
      <c r="D1515" s="40" t="inlineStr">
        <is>
          <t>2022-12-31</t>
        </is>
      </c>
      <c r="E1515" s="41" t="inlineStr">
        <is>
          <t>손상차손</t>
        </is>
      </c>
      <c r="F1515" s="41" t="inlineStr">
        <is>
          <t>키즈노트 2022 별도감사보고서: 에이윈즈 투자주식 2021년 기초 3,551,366,623원 + 취득 248,527,500원 - 손상 2,720,054,617원 = 1,079,839,506원, 2022년 손상 1,079,839,506원으로 장부금액 0. 2021 취득분은 '지급한 대가 165,000천원'에 행사로 소멸한 콜옵션 가치 83,528천원을 더한 금액</t>
        </is>
      </c>
      <c r="G1515" s="41" t="inlineStr">
        <is>
          <t>DART 감사보고서</t>
        </is>
      </c>
      <c r="H1515" s="40" t="inlineStr">
        <is>
          <t>2023-04-04</t>
        </is>
      </c>
      <c r="I1515" s="40" t="inlineStr">
        <is>
          <t>20230404003005</t>
        </is>
      </c>
      <c r="J1515" s="43" t="inlineStr">
        <is>
          <t>https://dart.fss.or.kr/dsaf001/main.do?rcpNo=20230404003005</t>
        </is>
      </c>
      <c r="K1515" s="41" t="inlineStr">
        <is>
          <t>impairment</t>
        </is>
      </c>
    </row>
    <row r="1516" ht="45" customHeight="1">
      <c r="A1516" s="40" t="inlineStr">
        <is>
          <t>K053</t>
        </is>
      </c>
      <c r="B1516" s="41" t="inlineStr">
        <is>
          <t>Awins Co., Ltd.</t>
        </is>
      </c>
      <c r="C1516" s="40" t="inlineStr">
        <is>
          <t>인수 후</t>
        </is>
      </c>
      <c r="D1516" s="40" t="inlineStr">
        <is>
          <t>2023</t>
        </is>
      </c>
      <c r="E1516" s="41" t="inlineStr">
        <is>
          <t>매각</t>
        </is>
      </c>
      <c r="F1516" s="41" t="inlineStr">
        <is>
          <t>키즈노트 2023 감사보고서: '당기 중 종속기업인 주식회사 에이윈즈의 지분 전체를 300,005천원에 처분'. 2023 중단영업 영업수익 18,079,194원, 영업이익 (758,091,787)원</t>
        </is>
      </c>
      <c r="G1516" s="41" t="inlineStr">
        <is>
          <t>DART 감사보고서</t>
        </is>
      </c>
      <c r="H1516" s="40" t="inlineStr">
        <is>
          <t>2024-04-05</t>
        </is>
      </c>
      <c r="I1516" s="40" t="inlineStr">
        <is>
          <t>20240405003679</t>
        </is>
      </c>
      <c r="J1516" s="43" t="inlineStr">
        <is>
          <t>https://dart.fss.or.kr/dsaf001/main.do?rcpNo=20240405003679</t>
        </is>
      </c>
      <c r="K1516" s="41" t="inlineStr">
        <is>
          <t>post_events_summary,target_rev_post,target_op_post</t>
        </is>
      </c>
    </row>
    <row r="1517" ht="45" customHeight="1">
      <c r="A1517" s="40" t="inlineStr">
        <is>
          <t>K053</t>
        </is>
      </c>
      <c r="B1517" s="41" t="inlineStr">
        <is>
          <t>Awins Co., Ltd.</t>
        </is>
      </c>
      <c r="C1517" s="40" t="inlineStr">
        <is>
          <t>인수 후</t>
        </is>
      </c>
      <c r="D1517" s="40" t="inlineStr">
        <is>
          <t>2023-11-13</t>
        </is>
      </c>
      <c r="E1517" s="41" t="inlineStr">
        <is>
          <t>매각</t>
        </is>
      </c>
      <c r="F1517" s="41" t="inlineStr">
        <is>
          <t>아주경제: 카카오가 13일 장난감 프랜차이즈 판매점 운영사 에이윈즈 지분을 매각. 키즈노트(카카오인베스트먼트 자회사, 에이윈즈 88% 보유)도 지배력 상실로 관계기업 재분류</t>
        </is>
      </c>
      <c r="G1517" s="41" t="inlineStr">
        <is>
          <t>언론 보도</t>
        </is>
      </c>
      <c r="H1517" s="40" t="inlineStr">
        <is>
          <t>2023-11-16</t>
        </is>
      </c>
      <c r="I1517" s="40" t="n"/>
      <c r="J1517" s="43" t="inlineStr">
        <is>
          <t>https://www.ajunews.com/view/20231116100903452</t>
        </is>
      </c>
      <c r="K1517" s="41" t="inlineStr">
        <is>
          <t>post_events_summary</t>
        </is>
      </c>
    </row>
    <row r="1518" ht="45" customHeight="1">
      <c r="A1518" s="40" t="inlineStr">
        <is>
          <t>K054</t>
        </is>
      </c>
      <c r="B1518" s="41" t="inlineStr">
        <is>
          <t>Krispy Studio Corporation</t>
        </is>
      </c>
      <c r="C1518" s="40" t="inlineStr">
        <is>
          <t>발표</t>
        </is>
      </c>
      <c r="D1518" s="40" t="inlineStr">
        <is>
          <t>2021-04-30</t>
        </is>
      </c>
      <c r="E1518" s="41" t="inlineStr">
        <is>
          <t>발표</t>
        </is>
      </c>
      <c r="F1518" s="41" t="inlineStr">
        <is>
          <t>그레이고가 ㈜클로브클럽(의류 도소매) 6,000주(100%)를 2,000,004,000원에 현금 취득, 자기자본대비 21.56%, 취득목적 '그레이고와 클로브 브랜드 간 시너지 창출', 이사회 2021-04-23. 클로브클럽 2020 매출 1,139백만원, 순이익 200백만원.</t>
        </is>
      </c>
      <c r="G1518" s="41" t="inlineStr">
        <is>
          <t>DART 기타공시</t>
        </is>
      </c>
      <c r="H1518" s="40" t="inlineStr">
        <is>
          <t>2021-04-30</t>
        </is>
      </c>
      <c r="I1518" s="40" t="inlineStr">
        <is>
          <t>20210430001412</t>
        </is>
      </c>
      <c r="J1518" s="43" t="inlineStr">
        <is>
          <t>https://dart.fss.or.kr/dsaf001/main.do?rcpNo=20210430001412</t>
        </is>
      </c>
      <c r="K1518" s="41" t="inlineStr">
        <is>
          <t>subtype_chk,value_chk_local,purpose_quote,deal_to_equity_pct,announce_date_chk,status_chk,target_rev_pre</t>
        </is>
      </c>
    </row>
    <row r="1519" ht="45" customHeight="1">
      <c r="A1519" s="40" t="inlineStr">
        <is>
          <t>K054</t>
        </is>
      </c>
      <c r="B1519" s="41" t="inlineStr">
        <is>
          <t>Krispy Studio Corporation</t>
        </is>
      </c>
      <c r="C1519" s="40" t="inlineStr">
        <is>
          <t>인수 전</t>
        </is>
      </c>
      <c r="D1519" s="40" t="inlineStr">
        <is>
          <t>2019-12-31</t>
        </is>
      </c>
      <c r="E1519" s="41" t="inlineStr">
        <is>
          <t>사명변경</t>
        </is>
      </c>
      <c r="F1519" s="41" t="inlineStr">
        <is>
          <t>카카오 2019 사업보고서 종속회사 표에 '㈜그레이고(구, 크리스피스튜디오㈜)', 설립 2017.01, 모바일영상 콘텐츠제작업.</t>
        </is>
      </c>
      <c r="G1519" s="41" t="inlineStr">
        <is>
          <t>DART 사업보고서</t>
        </is>
      </c>
      <c r="H1519" s="40" t="inlineStr">
        <is>
          <t>2020-03-30</t>
        </is>
      </c>
      <c r="I1519" s="40" t="inlineStr">
        <is>
          <t>20200330004659</t>
        </is>
      </c>
      <c r="J1519" s="43" t="inlineStr">
        <is>
          <t>https://dart.fss.or.kr/dsaf001/main.do?rcpNo=20200330004659</t>
        </is>
      </c>
      <c r="K1519" s="41" t="inlineStr">
        <is>
          <t>notes,pre_incorp_chk,pre_events_summary</t>
        </is>
      </c>
    </row>
    <row r="1520" ht="45" customHeight="1">
      <c r="A1520" s="40" t="inlineStr">
        <is>
          <t>K054</t>
        </is>
      </c>
      <c r="B1520" s="41" t="inlineStr">
        <is>
          <t>Krispy Studio Corporation</t>
        </is>
      </c>
      <c r="C1520" s="40" t="inlineStr">
        <is>
          <t>인수 전</t>
        </is>
      </c>
      <c r="D1520" s="40" t="inlineStr">
        <is>
          <t>2018-02-26</t>
        </is>
      </c>
      <c r="E1520" s="41" t="inlineStr">
        <is>
          <t>지분취득</t>
        </is>
      </c>
      <c r="F1520" s="41" t="inlineStr">
        <is>
          <t>공시 회사명 '크리스피스튜디오(주)', ㈜나일론코리아미디어 63,800주를 796,096,400원에 취득.</t>
        </is>
      </c>
      <c r="G1520" s="41" t="inlineStr">
        <is>
          <t>DART 기타공시</t>
        </is>
      </c>
      <c r="H1520" s="40" t="inlineStr">
        <is>
          <t>2018-02-26</t>
        </is>
      </c>
      <c r="I1520" s="40" t="inlineStr">
        <is>
          <t>20180226000232</t>
        </is>
      </c>
      <c r="J1520" s="43" t="inlineStr">
        <is>
          <t>https://dart.fss.or.kr/dsaf001/main.do?rcpNo=20180226000232</t>
        </is>
      </c>
      <c r="K1520" s="41" t="inlineStr">
        <is>
          <t>notes,pre_events_summary</t>
        </is>
      </c>
    </row>
    <row r="1521" ht="45" customHeight="1">
      <c r="A1521" s="40" t="inlineStr">
        <is>
          <t>K054</t>
        </is>
      </c>
      <c r="B1521" s="41" t="inlineStr">
        <is>
          <t>Krispy Studio Corporation</t>
        </is>
      </c>
      <c r="C1521" s="40" t="inlineStr">
        <is>
          <t>인수 전</t>
        </is>
      </c>
      <c r="D1521" s="40" t="inlineStr">
        <is>
          <t>2019-08-29</t>
        </is>
      </c>
      <c r="E1521" s="41" t="inlineStr">
        <is>
          <t>사명변경</t>
        </is>
      </c>
      <c r="F1521" s="41" t="inlineStr">
        <is>
          <t>임원의변동 공시에서 회사명 '(주)그레이고' 표기(2019-04-01 공시 20190401002609까지는 '크리스피스튜디오(주)').</t>
        </is>
      </c>
      <c r="G1521" s="41" t="inlineStr">
        <is>
          <t>DART 기타공시</t>
        </is>
      </c>
      <c r="H1521" s="40" t="inlineStr">
        <is>
          <t>2019-08-29</t>
        </is>
      </c>
      <c r="I1521" s="40" t="inlineStr">
        <is>
          <t>20190829000299</t>
        </is>
      </c>
      <c r="J1521" s="43" t="inlineStr">
        <is>
          <t>https://dart.fss.or.kr/dsaf001/main.do?rcpNo=20190829000299</t>
        </is>
      </c>
      <c r="K1521" s="41" t="inlineStr">
        <is>
          <t>notes</t>
        </is>
      </c>
    </row>
    <row r="1522" ht="45" customHeight="1">
      <c r="A1522" s="40" t="inlineStr">
        <is>
          <t>K054</t>
        </is>
      </c>
      <c r="B1522" s="41" t="inlineStr">
        <is>
          <t>Krispy Studio Corporation</t>
        </is>
      </c>
      <c r="C1522" s="40" t="inlineStr">
        <is>
          <t>인수 전</t>
        </is>
      </c>
      <c r="D1522" s="40" t="inlineStr">
        <is>
          <t>2019-09-23</t>
        </is>
      </c>
      <c r="E1522" s="41" t="inlineStr">
        <is>
          <t>지분취득</t>
        </is>
      </c>
      <c r="F1522" s="41" t="inlineStr">
        <is>
          <t>그레이고가 ㈜메종드바하(스타일리스트업) 100%를 70억원에 취득, 취득목적 '신규 사업영역 확대'.</t>
        </is>
      </c>
      <c r="G1522" s="41" t="inlineStr">
        <is>
          <t>DART 기타공시</t>
        </is>
      </c>
      <c r="H1522" s="40" t="inlineStr">
        <is>
          <t>2019-09-23</t>
        </is>
      </c>
      <c r="I1522" s="40" t="inlineStr">
        <is>
          <t>20190923001432</t>
        </is>
      </c>
      <c r="J1522" s="43" t="inlineStr">
        <is>
          <t>https://dart.fss.or.kr/dsaf001/main.do?rcpNo=20190923001432</t>
        </is>
      </c>
      <c r="K1522" s="41" t="inlineStr">
        <is>
          <t>pre_events_summary</t>
        </is>
      </c>
    </row>
    <row r="1523" ht="45" customHeight="1">
      <c r="A1523" s="40" t="inlineStr">
        <is>
          <t>K054</t>
        </is>
      </c>
      <c r="B1523" s="41" t="inlineStr">
        <is>
          <t>Krispy Studio Corporation</t>
        </is>
      </c>
      <c r="C1523" s="40" t="inlineStr">
        <is>
          <t>인수 전</t>
        </is>
      </c>
      <c r="D1523" s="40" t="inlineStr">
        <is>
          <t>2020-12-31</t>
        </is>
      </c>
      <c r="E1523" s="41" t="inlineStr">
        <is>
          <t>기타</t>
        </is>
      </c>
      <c r="F1523" s="41" t="inlineStr">
        <is>
          <t>카카오 2020 사업보고서: (주)그레이고 최근사업연도말 자산총액 9,635백만원, 주요사업 광고대행업, 지분 84.5%; 카카오 연결 자산총계 11,953,970,238,956원.</t>
        </is>
      </c>
      <c r="G1523" s="41" t="inlineStr">
        <is>
          <t>DART 사업보고서</t>
        </is>
      </c>
      <c r="H1523" s="40" t="inlineStr">
        <is>
          <t>2021-03-18</t>
        </is>
      </c>
      <c r="I1523" s="40" t="inlineStr">
        <is>
          <t>20210318001373</t>
        </is>
      </c>
      <c r="J1523" s="43" t="inlineStr">
        <is>
          <t>https://dart.fss.or.kr/dsaf001/main.do?rcpNo=20210318001373</t>
        </is>
      </c>
      <c r="K1523" s="41" t="inlineStr">
        <is>
          <t>acq_total_assets,apex_total_assets,acquirer_core</t>
        </is>
      </c>
    </row>
    <row r="1524" ht="45" customHeight="1">
      <c r="A1524" s="40" t="inlineStr">
        <is>
          <t>K054</t>
        </is>
      </c>
      <c r="B1524" s="41" t="inlineStr">
        <is>
          <t>Krispy Studio Corporation</t>
        </is>
      </c>
      <c r="C1524" s="40" t="inlineStr">
        <is>
          <t>발표</t>
        </is>
      </c>
      <c r="D1524" s="40" t="inlineStr">
        <is>
          <t>2021-03-31</t>
        </is>
      </c>
      <c r="E1524" s="41" t="inlineStr">
        <is>
          <t>기타</t>
        </is>
      </c>
      <c r="F1524" s="41" t="inlineStr">
        <is>
          <t>카카오 2021.03 분기보고서: 발행주식총수 443,857,175주(액면 100원 환산, 2021-04-14 5:1 분할 반영).</t>
        </is>
      </c>
      <c r="G1524" s="41" t="inlineStr">
        <is>
          <t>DART 기타공시</t>
        </is>
      </c>
      <c r="H1524" s="40" t="inlineStr">
        <is>
          <t>2021-05-17</t>
        </is>
      </c>
      <c r="I1524" s="40" t="inlineStr">
        <is>
          <t>20210517002106</t>
        </is>
      </c>
      <c r="J1524" s="43" t="inlineStr">
        <is>
          <t>https://dart.fss.or.kr/dsaf001/main.do?rcpNo=20210517002106</t>
        </is>
      </c>
      <c r="K1524" s="41" t="inlineStr">
        <is>
          <t>acq_mktcap,size_basis</t>
        </is>
      </c>
    </row>
    <row r="1525" ht="45" customHeight="1">
      <c r="A1525" s="40" t="inlineStr">
        <is>
          <t>K054</t>
        </is>
      </c>
      <c r="B1525" s="41" t="inlineStr">
        <is>
          <t>Krispy Studio Corporation</t>
        </is>
      </c>
      <c r="C1525" s="40" t="inlineStr">
        <is>
          <t>발표</t>
        </is>
      </c>
      <c r="D1525" s="40" t="inlineStr">
        <is>
          <t>2021-04-22</t>
        </is>
      </c>
      <c r="E1525" s="41" t="inlineStr">
        <is>
          <t>기타</t>
        </is>
      </c>
      <c r="F1525" s="41" t="inlineStr">
        <is>
          <t>Yahoo Finance 035720.KS 2021-04-22 종가 117,500원.</t>
        </is>
      </c>
      <c r="G1525" s="41" t="inlineStr">
        <is>
          <t>기타</t>
        </is>
      </c>
      <c r="H1525" s="40" t="inlineStr">
        <is>
          <t>2021-04-22</t>
        </is>
      </c>
      <c r="I1525" s="40" t="n"/>
      <c r="J1525" s="43" t="inlineStr">
        <is>
          <t>https://query1.finance.yahoo.com/v8/finance/chart/035720.KS?period1=1618790400&amp;period2=1619740800&amp;interval=1d</t>
        </is>
      </c>
      <c r="K1525" s="41" t="inlineStr">
        <is>
          <t>acq_mktcap</t>
        </is>
      </c>
    </row>
    <row r="1526" ht="45" customHeight="1">
      <c r="A1526" s="40" t="inlineStr">
        <is>
          <t>K054</t>
        </is>
      </c>
      <c r="B1526" s="41" t="inlineStr">
        <is>
          <t>Krispy Studio Corporation</t>
        </is>
      </c>
      <c r="C1526" s="40" t="inlineStr">
        <is>
          <t>인수 후</t>
        </is>
      </c>
      <c r="D1526" s="40" t="inlineStr">
        <is>
          <t>2021-05-05</t>
        </is>
      </c>
      <c r="E1526" s="41" t="inlineStr">
        <is>
          <t>기타</t>
        </is>
      </c>
      <c r="F1526" s="41" t="inlineStr">
        <is>
          <t>최대주주등의주식보유변동: ㈜카카오엔터테인먼트 778,950주 84.46%→74.75%(유상증자 희석), 임원 신주 인수 단가 216,861원.</t>
        </is>
      </c>
      <c r="G1526" s="41" t="inlineStr">
        <is>
          <t>DART 기타공시</t>
        </is>
      </c>
      <c r="H1526" s="40" t="inlineStr">
        <is>
          <t>2021-05-12</t>
        </is>
      </c>
      <c r="I1526" s="40" t="inlineStr">
        <is>
          <t>20210512000746</t>
        </is>
      </c>
      <c r="J1526" s="43" t="inlineStr">
        <is>
          <t>https://dart.fss.or.kr/dsaf001/main.do?rcpNo=20210512000746</t>
        </is>
      </c>
      <c r="K1526" s="41" t="inlineStr">
        <is>
          <t>pre_incorp_chk,post_events_summary</t>
        </is>
      </c>
    </row>
    <row r="1527" ht="45" customHeight="1">
      <c r="A1527" s="40" t="inlineStr">
        <is>
          <t>K054</t>
        </is>
      </c>
      <c r="B1527" s="41" t="inlineStr">
        <is>
          <t>Krispy Studio Corporation</t>
        </is>
      </c>
      <c r="C1527" s="40" t="inlineStr">
        <is>
          <t>발표</t>
        </is>
      </c>
      <c r="D1527" s="40" t="inlineStr">
        <is>
          <t>2021-06-09</t>
        </is>
      </c>
      <c r="E1527" s="41" t="inlineStr">
        <is>
          <t>발표</t>
        </is>
      </c>
      <c r="F1527" s="41" t="inlineStr">
        <is>
          <t>카카오엔터테인먼트 자회사 그레이고가 캐주얼 의류 브랜드 '클로브' 운영사 클로브클럽 지분 100%를 4월 말 약 20억원에 인수. '그레이고의 연예인 IP커머스 사업 확장 차원'.</t>
        </is>
      </c>
      <c r="G1527" s="41" t="inlineStr">
        <is>
          <t>언론 보도</t>
        </is>
      </c>
      <c r="H1527" s="40" t="inlineStr">
        <is>
          <t>2021-06-09</t>
        </is>
      </c>
      <c r="I1527" s="40" t="n"/>
      <c r="J1527" s="43" t="inlineStr">
        <is>
          <t>https://www.inews24.com/view/1374578</t>
        </is>
      </c>
      <c r="K1527" s="41" t="inlineStr">
        <is>
          <t>purpose_quote,first_filing_date</t>
        </is>
      </c>
    </row>
    <row r="1528" ht="45" customHeight="1">
      <c r="A1528" s="40" t="inlineStr">
        <is>
          <t>K054</t>
        </is>
      </c>
      <c r="B1528" s="41" t="inlineStr">
        <is>
          <t>Krispy Studio Corporation</t>
        </is>
      </c>
      <c r="C1528" s="40" t="inlineStr">
        <is>
          <t>인수 후</t>
        </is>
      </c>
      <c r="D1528" s="40" t="inlineStr">
        <is>
          <t>2021-12-31</t>
        </is>
      </c>
      <c r="E1528" s="41" t="inlineStr">
        <is>
          <t>완료</t>
        </is>
      </c>
      <c r="F1528" s="41" t="inlineStr">
        <is>
          <t>카카오 2021 사업보고서: ㈜클로브클럽 '당기 중 지배력 획득을 통한 종속기업으로 편입', 사업결합 표 지분율 100.0%, 이전대가 2,000,004천원, 영업권 1,076,641천원; 그레이고 주요사업 'IP커머스플랫폼'.</t>
        </is>
      </c>
      <c r="G1528" s="41" t="inlineStr">
        <is>
          <t>DART 사업보고서</t>
        </is>
      </c>
      <c r="H1528" s="40" t="inlineStr">
        <is>
          <t>2022-03-21</t>
        </is>
      </c>
      <c r="I1528" s="40" t="inlineStr">
        <is>
          <t>20220321001331</t>
        </is>
      </c>
      <c r="J1528" s="43" t="inlineStr">
        <is>
          <t>https://dart.fss.or.kr/dsaf001/main.do?rcpNo=20220321001331</t>
        </is>
      </c>
      <c r="K1528" s="41" t="inlineStr">
        <is>
          <t>status_chk,impairment,acquirer_core</t>
        </is>
      </c>
    </row>
    <row r="1529" ht="45" customHeight="1">
      <c r="A1529" s="40" t="inlineStr">
        <is>
          <t>K054</t>
        </is>
      </c>
      <c r="B1529" s="41" t="inlineStr">
        <is>
          <t>Krispy Studio Corporation</t>
        </is>
      </c>
      <c r="C1529" s="40" t="inlineStr">
        <is>
          <t>인수 후</t>
        </is>
      </c>
      <c r="D1529" s="40" t="inlineStr">
        <is>
          <t>2022-08-25</t>
        </is>
      </c>
      <c r="E1529" s="41" t="inlineStr">
        <is>
          <t>기타</t>
        </is>
      </c>
      <c r="F1529" s="41" t="inlineStr">
        <is>
          <t>그레이고 제3자배정 유상증자 230,562주, 발행가 216,861원, 운영자금 49,999,905,882원, 납입일 2022-08-30.</t>
        </is>
      </c>
      <c r="G1529" s="41" t="inlineStr">
        <is>
          <t>DART 기타공시</t>
        </is>
      </c>
      <c r="H1529" s="40" t="inlineStr">
        <is>
          <t>2022-08-25</t>
        </is>
      </c>
      <c r="I1529" s="40" t="inlineStr">
        <is>
          <t>20220825000404</t>
        </is>
      </c>
      <c r="J1529" s="43" t="inlineStr">
        <is>
          <t>https://dart.fss.or.kr/dsaf001/main.do?rcpNo=20220825000404</t>
        </is>
      </c>
      <c r="K1529" s="41" t="inlineStr">
        <is>
          <t>post_events_summary</t>
        </is>
      </c>
    </row>
    <row r="1530" ht="45" customHeight="1">
      <c r="A1530" s="40" t="inlineStr">
        <is>
          <t>K054</t>
        </is>
      </c>
      <c r="B1530" s="41" t="inlineStr">
        <is>
          <t>Krispy Studio Corporation</t>
        </is>
      </c>
      <c r="C1530" s="40" t="inlineStr">
        <is>
          <t>인수 후</t>
        </is>
      </c>
      <c r="D1530" s="40" t="inlineStr">
        <is>
          <t>2022-08-30</t>
        </is>
      </c>
      <c r="E1530" s="41" t="inlineStr">
        <is>
          <t>매각</t>
        </is>
      </c>
      <c r="F1530" s="41" t="inlineStr">
        <is>
          <t>카카오엔터테인먼트가 그레이고 보통주 329,375주 처분(금액 50,000,113천원), 지분 71.73%→41.40%.</t>
        </is>
      </c>
      <c r="G1530" s="41" t="inlineStr">
        <is>
          <t>DART 기타공시</t>
        </is>
      </c>
      <c r="H1530" s="40" t="inlineStr">
        <is>
          <t>2022-09-06</t>
        </is>
      </c>
      <c r="I1530" s="40" t="inlineStr">
        <is>
          <t>20220906000348</t>
        </is>
      </c>
      <c r="J1530" s="43" t="inlineStr">
        <is>
          <t>https://dart.fss.or.kr/dsaf001/main.do?rcpNo=20220906000348</t>
        </is>
      </c>
      <c r="K1530" s="41" t="inlineStr">
        <is>
          <t>post_events_summary,notes</t>
        </is>
      </c>
    </row>
    <row r="1531" ht="45" customHeight="1">
      <c r="A1531" s="40" t="inlineStr">
        <is>
          <t>K054</t>
        </is>
      </c>
      <c r="B1531" s="41" t="inlineStr">
        <is>
          <t>Krispy Studio Corporation</t>
        </is>
      </c>
      <c r="C1531" s="40" t="inlineStr">
        <is>
          <t>인수 후</t>
        </is>
      </c>
      <c r="D1531" s="40" t="inlineStr">
        <is>
          <t>2022-09-17</t>
        </is>
      </c>
      <c r="E1531" s="41" t="inlineStr">
        <is>
          <t>소유주변경</t>
        </is>
      </c>
      <c r="F1531" s="41" t="inlineStr">
        <is>
          <t>가젤제1호유한회사 559,937주 42.53%로 주요주주, 카카오엔터테인먼트 34.15%.</t>
        </is>
      </c>
      <c r="G1531" s="41" t="inlineStr">
        <is>
          <t>DART 기타공시</t>
        </is>
      </c>
      <c r="H1531" s="40" t="inlineStr">
        <is>
          <t>2022-11-30</t>
        </is>
      </c>
      <c r="I1531" s="40" t="inlineStr">
        <is>
          <t>20221130001478</t>
        </is>
      </c>
      <c r="J1531" s="43" t="inlineStr">
        <is>
          <t>https://dart.fss.or.kr/dsaf001/main.do?rcpNo=20221130001478</t>
        </is>
      </c>
      <c r="K1531" s="41" t="inlineStr">
        <is>
          <t>post_events_summary</t>
        </is>
      </c>
    </row>
    <row r="1532" ht="45" customHeight="1">
      <c r="A1532" s="40" t="inlineStr">
        <is>
          <t>K054</t>
        </is>
      </c>
      <c r="B1532" s="41" t="inlineStr">
        <is>
          <t>Krispy Studio Corporation</t>
        </is>
      </c>
      <c r="C1532" s="40" t="inlineStr">
        <is>
          <t>인수 후</t>
        </is>
      </c>
      <c r="D1532" s="40" t="inlineStr">
        <is>
          <t>2022-12-31</t>
        </is>
      </c>
      <c r="E1532" s="41" t="inlineStr">
        <is>
          <t>기타</t>
        </is>
      </c>
      <c r="F1532" s="41" t="inlineStr">
        <is>
          <t>카카오 2022 사업보고서: ㈜그레이고·㈜메종드바하·㈜클로브클럽 '당기 중 지배력 상실로 인한 연결제외'; 그레이고는 관계기업(34.1%, 장부금액 71,005,487천원).</t>
        </is>
      </c>
      <c r="G1532" s="41" t="inlineStr">
        <is>
          <t>DART 사업보고서</t>
        </is>
      </c>
      <c r="H1532" s="40" t="inlineStr">
        <is>
          <t>2023-03-20</t>
        </is>
      </c>
      <c r="I1532" s="40" t="inlineStr">
        <is>
          <t>20230320001096</t>
        </is>
      </c>
      <c r="J1532" s="43" t="inlineStr">
        <is>
          <t>https://dart.fss.or.kr/dsaf001/main.do?rcpNo=20230320001096</t>
        </is>
      </c>
      <c r="K1532" s="41" t="inlineStr">
        <is>
          <t>post_events_summary,pre_incorp_chk</t>
        </is>
      </c>
    </row>
    <row r="1533" ht="45" customHeight="1">
      <c r="A1533" s="40" t="inlineStr">
        <is>
          <t>K054</t>
        </is>
      </c>
      <c r="B1533" s="41" t="inlineStr">
        <is>
          <t>Krispy Studio Corporation</t>
        </is>
      </c>
      <c r="C1533" s="40" t="inlineStr">
        <is>
          <t>인수 후</t>
        </is>
      </c>
      <c r="D1533" s="40" t="inlineStr">
        <is>
          <t>2023-12-31</t>
        </is>
      </c>
      <c r="E1533" s="41" t="inlineStr">
        <is>
          <t>실적</t>
        </is>
      </c>
      <c r="F1533" s="41" t="inlineStr">
        <is>
          <t>그레이고 2023 연결감사보고서: 클로브클럽 매출 2023 8,156,003천원(순이익 316,675천원), 2022 7,507,376천원(순이익 114,538천원); 영업권 1,076,641천원 유지(메종드바하 처분분 199,964천원 제외); 최대주주 가젤제1호 42.53%.</t>
        </is>
      </c>
      <c r="G1533" s="41" t="inlineStr">
        <is>
          <t>DART 감사보고서</t>
        </is>
      </c>
      <c r="H1533" s="40" t="inlineStr">
        <is>
          <t>2024-03-27</t>
        </is>
      </c>
      <c r="I1533" s="40" t="inlineStr">
        <is>
          <t>20240327000024</t>
        </is>
      </c>
      <c r="J1533" s="43" t="inlineStr">
        <is>
          <t>https://dart.fss.or.kr/dsaf001/main.do?rcpNo=20240327000024</t>
        </is>
      </c>
      <c r="K1533" s="41" t="inlineStr">
        <is>
          <t>target_rev_post,target_op_post,impairment,acquirer_core</t>
        </is>
      </c>
    </row>
    <row r="1534" ht="45" customHeight="1">
      <c r="A1534" s="40" t="inlineStr">
        <is>
          <t>K054</t>
        </is>
      </c>
      <c r="B1534" s="41" t="inlineStr">
        <is>
          <t>Krispy Studio Corporation</t>
        </is>
      </c>
      <c r="C1534" s="40" t="inlineStr">
        <is>
          <t>인수 후</t>
        </is>
      </c>
      <c r="D1534" s="40" t="inlineStr">
        <is>
          <t>2024-12-31</t>
        </is>
      </c>
      <c r="E1534" s="41" t="inlineStr">
        <is>
          <t>실적</t>
        </is>
      </c>
      <c r="F1534" s="41" t="inlineStr">
        <is>
          <t>그레이고 2024 연결감사보고서: 클로브클럽 매출 6,817,664천원, 당기순손실 351,796천원; 영업권 기초·기말 1,076,641천원으로 손상 없음.</t>
        </is>
      </c>
      <c r="G1534" s="41" t="inlineStr">
        <is>
          <t>DART 감사보고서</t>
        </is>
      </c>
      <c r="H1534" s="40" t="inlineStr">
        <is>
          <t>2025-04-02</t>
        </is>
      </c>
      <c r="I1534" s="40" t="inlineStr">
        <is>
          <t>20250402001805</t>
        </is>
      </c>
      <c r="J1534" s="43" t="inlineStr">
        <is>
          <t>https://dart.fss.or.kr/dsaf001/main.do?rcpNo=20250402001805</t>
        </is>
      </c>
      <c r="K1534" s="41" t="inlineStr">
        <is>
          <t>target_rev_post,target_op_post,impairment</t>
        </is>
      </c>
    </row>
    <row r="1535" ht="45" customHeight="1">
      <c r="A1535" s="40" t="inlineStr">
        <is>
          <t>K055</t>
        </is>
      </c>
      <c r="B1535" s="41" t="inlineStr">
        <is>
          <t>Radish Media, Inc.</t>
        </is>
      </c>
      <c r="C1535" s="40" t="inlineStr">
        <is>
          <t>발표</t>
        </is>
      </c>
      <c r="D1535" s="40" t="inlineStr">
        <is>
          <t>2021-05-11</t>
        </is>
      </c>
      <c r="E1535" s="41" t="inlineStr">
        <is>
          <t>발표</t>
        </is>
      </c>
      <c r="F1535" s="41" t="inlineStr">
        <is>
          <t>카카오엔터테인먼트 공정위 공시(타법인 주식 및 출자증권 취득결정): Radish Media(발행주식 108,270,568주) 52,319,121주, 취득금액 180,806,030,957원(USD 160,645,074.15, 2021-05-07 매매기준율 1,125.50원), 자기자본 1,129,269,048,038원(자기자본대비 16.01%), 취득후 71,936,313주(66.44%), 취득목적 '영미권 시장진출 강화에 대한 교두보 마련', 취득예정 2021-06-30, 이사회 2021-05-07. '공개매수 관련 건으로 … 공시 전일까지 공개매수참여 사전 의사를 밝힌 주주와 그 주식의 총수로 기재'. Radish 요약재무(US GAAP 원화환산, 백만원) 2020 자산 23,465·부채 4,017·자본 19,448·매출 21,839·순이익 -83,744; 2019 매출 2,226·순이익 -7,711.</t>
        </is>
      </c>
      <c r="G1535" s="41" t="inlineStr">
        <is>
          <t>DART 기타공시</t>
        </is>
      </c>
      <c r="H1535" s="40" t="inlineStr">
        <is>
          <t>2021-05-11</t>
        </is>
      </c>
      <c r="I1535" s="40" t="inlineStr">
        <is>
          <t>20210511000009</t>
        </is>
      </c>
      <c r="J1535" s="43" t="inlineStr">
        <is>
          <t>https://dart.fss.or.kr/dsaf001/main.do?rcpNo=20210511000009</t>
        </is>
      </c>
      <c r="K1535" s="41" t="inlineStr">
        <is>
          <t>value_chk_local,value_chk_usdmm,deal_to_equity_pct,purpose_quote,announce_date_chk,acquirer_entity,target_rev_pre,target_op_pre,chk_note,size_basis</t>
        </is>
      </c>
    </row>
    <row r="1536" ht="45" customHeight="1">
      <c r="A1536" s="40" t="inlineStr">
        <is>
          <t>K055</t>
        </is>
      </c>
      <c r="B1536" s="41" t="inlineStr">
        <is>
          <t>Radish Media, Inc.</t>
        </is>
      </c>
      <c r="C1536" s="40" t="inlineStr">
        <is>
          <t>발표</t>
        </is>
      </c>
      <c r="D1536" s="40" t="inlineStr">
        <is>
          <t>2021-05-11</t>
        </is>
      </c>
      <c r="E1536" s="41" t="inlineStr">
        <is>
          <t>발표</t>
        </is>
      </c>
      <c r="F1536" s="41" t="inlineStr">
        <is>
          <t>카카오엔터 보도자료: 2021-05-07 이사회에서 타파스·래디쉬 인수 결의. 타파스 지분 100% 확보, 기업가치 약 6천억원(5억1천만 달러); 래디쉬는 이사회 과반이 매각 결정, 5월 중 공개매수(텐더오퍼)로 최종 인수, 약 5천억원(4억4천만 달러). 타파스는 2020년 11월 해외 관계사로 편입, 2020년 매출 전년 대비 5배; 래디쉬 2020년 매출 10배 이상, 매출 약 90%가 오리지널 IP. 이진수 대표: '타파스와 래디쉬 인수를 통해 글로벌 콘텐츠 기업으로 또 한번 진화하는 계기'.</t>
        </is>
      </c>
      <c r="G1536" s="41" t="inlineStr">
        <is>
          <t>회사 보도자료</t>
        </is>
      </c>
      <c r="H1536" s="40" t="inlineStr">
        <is>
          <t>2021-05-11</t>
        </is>
      </c>
      <c r="I1536" s="40" t="n"/>
      <c r="J1536" s="43" t="inlineStr">
        <is>
          <t>https://www.kakaocorp.com/page/detail/9408</t>
        </is>
      </c>
      <c r="K1536" s="41" t="inlineStr">
        <is>
          <t>announce_date_chk,purpose_quote,first_filing_date,pre_events_summary,core_basis,earnings_call_note</t>
        </is>
      </c>
    </row>
    <row r="1537" ht="45" customHeight="1">
      <c r="A1537" s="40" t="inlineStr">
        <is>
          <t>K055</t>
        </is>
      </c>
      <c r="B1537" s="41" t="inlineStr">
        <is>
          <t>Radish Media, Inc.</t>
        </is>
      </c>
      <c r="C1537" s="40" t="inlineStr">
        <is>
          <t>발표</t>
        </is>
      </c>
      <c r="D1537" s="40" t="inlineStr">
        <is>
          <t>2021-05-11</t>
        </is>
      </c>
      <c r="E1537" s="41" t="inlineStr">
        <is>
          <t>발표</t>
        </is>
      </c>
      <c r="F1537" s="41" t="inlineStr">
        <is>
          <t>파이낸셜뉴스(김미희, 2021-05-11 09:57): 5월 7일 이사회 결의·11일 발표, 타파스 100% 확보(약 6천억원), 래디쉬 이달 공개매수(약 5천억원), 타파스는 지난해 11월 해외 관계사 편입 — 보도자료와 교차 확인.</t>
        </is>
      </c>
      <c r="G1537" s="41" t="inlineStr">
        <is>
          <t>언론 보도</t>
        </is>
      </c>
      <c r="H1537" s="40" t="inlineStr">
        <is>
          <t>2021-05-11</t>
        </is>
      </c>
      <c r="I1537" s="40" t="n"/>
      <c r="J1537" s="43" t="inlineStr">
        <is>
          <t>https://www.fnnews.com/news/202105110952349208</t>
        </is>
      </c>
      <c r="K1537" s="41" t="inlineStr">
        <is>
          <t>first_filing_date,announce_date_chk</t>
        </is>
      </c>
    </row>
    <row r="1538" ht="45" customHeight="1">
      <c r="A1538" s="40" t="inlineStr">
        <is>
          <t>K055</t>
        </is>
      </c>
      <c r="B1538" s="41" t="inlineStr">
        <is>
          <t>Radish Media, Inc.</t>
        </is>
      </c>
      <c r="C1538" s="40" t="inlineStr">
        <is>
          <t>발표</t>
        </is>
      </c>
      <c r="D1538" s="40" t="inlineStr">
        <is>
          <t>2021-07-05</t>
        </is>
      </c>
      <c r="E1538" s="41" t="inlineStr">
        <is>
          <t>발표</t>
        </is>
      </c>
      <c r="F1538" s="41" t="inlineStr">
        <is>
          <t>카카오 거래소 공시(종속회사의 주요경영사항): 카카오엔터테인먼트가 Radish Media 116,784,073주를 406,813,251,578원에 취득(자산총액대비 3.40%), 취득후 136,401,265주(99.14%), 목적 '영미권 시장 진출 강화에 따른 교두보 마련', 구주 취득예정 2021-07-25, 이사회 2021-07-05, 공정위 신고대상 해당. A. 구주 87,472,742주 USD 268,583,738.72, B. 신주 1차 약 9,770,443주 USD 30,000,000, C. 신주 2차 약 19,540,888주 USD 60,000,000(1,134.50원).</t>
        </is>
      </c>
      <c r="G1538" s="41" t="inlineStr">
        <is>
          <t>DART 기타공시</t>
        </is>
      </c>
      <c r="H1538" s="40" t="inlineStr">
        <is>
          <t>2021-07-05</t>
        </is>
      </c>
      <c r="I1538" s="40" t="inlineStr">
        <is>
          <t>20210705800520</t>
        </is>
      </c>
      <c r="J1538" s="43" t="inlineStr">
        <is>
          <t>https://dart.fss.or.kr/dsaf001/main.do?rcpNo=20210705800520</t>
        </is>
      </c>
      <c r="K1538" s="41" t="inlineStr">
        <is>
          <t>status_chk,notes,value_chk_local,acquirer_core</t>
        </is>
      </c>
    </row>
    <row r="1539" ht="45" customHeight="1">
      <c r="A1539" s="40" t="inlineStr">
        <is>
          <t>K055</t>
        </is>
      </c>
      <c r="B1539" s="41" t="inlineStr">
        <is>
          <t>Radish Media, Inc.</t>
        </is>
      </c>
      <c r="C1539" s="40" t="inlineStr">
        <is>
          <t>발표</t>
        </is>
      </c>
      <c r="D1539" s="40" t="inlineStr">
        <is>
          <t>2021-07-05</t>
        </is>
      </c>
      <c r="E1539" s="41" t="inlineStr">
        <is>
          <t>기타</t>
        </is>
      </c>
      <c r="F1539" s="41" t="inlineStr">
        <is>
          <t>카카오엔터 공정위 공시(특수관계인으로부터 주식의 취득): 거래상대방 ㈜카카오인베스트먼트(계열회사), 중개 Carta, Radish 1,486,399주 5,152백만원(USD 4,563,965.77, 2021-06-28 1,128.80원), 단가 3,466원, 취득후 107,089,934주(98.91%), 거래일 2021-07-25, 이사회 2021-06-28. '공개매수 완료 후에 Radish Media, Inc.에 추가 출자를 예정'.</t>
        </is>
      </c>
      <c r="G1539" s="41" t="inlineStr">
        <is>
          <t>DART 기타공시</t>
        </is>
      </c>
      <c r="H1539" s="40" t="inlineStr">
        <is>
          <t>2021-07-05</t>
        </is>
      </c>
      <c r="I1539" s="40" t="inlineStr">
        <is>
          <t>20210705000074</t>
        </is>
      </c>
      <c r="J1539" s="43" t="inlineStr">
        <is>
          <t>https://dart.fss.or.kr/dsaf001/main.do?rcpNo=20210705000074</t>
        </is>
      </c>
      <c r="K1539" s="41" t="inlineStr">
        <is>
          <t>chk_note,notes,post_events_summary</t>
        </is>
      </c>
    </row>
    <row r="1540" ht="45" customHeight="1">
      <c r="A1540" s="40" t="inlineStr">
        <is>
          <t>K055</t>
        </is>
      </c>
      <c r="B1540" s="41" t="inlineStr">
        <is>
          <t>Radish Media, Inc.</t>
        </is>
      </c>
      <c r="C1540" s="40" t="inlineStr">
        <is>
          <t>발표</t>
        </is>
      </c>
      <c r="D1540" s="40" t="inlineStr">
        <is>
          <t>2021-07-05</t>
        </is>
      </c>
      <c r="E1540" s="41" t="inlineStr">
        <is>
          <t>기타</t>
        </is>
      </c>
      <c r="F1540" s="41" t="inlineStr">
        <is>
          <t>카카오엔터 공정위 공시(타법인 주식 및 출자증권 취득결정): Radish 유상증자 참여 29,311,331주 102,105,000,000원(USD 90,000,000, 1,134.50원), 자기자본 1,129,945,726,868원(9.04%), 취득후 136,401,265주(99.14%), '1차 USD 30,000,000 및 2차 USD 60,000,000로 나누어 진행'.</t>
        </is>
      </c>
      <c r="G1540" s="41" t="inlineStr">
        <is>
          <t>DART 기타공시</t>
        </is>
      </c>
      <c r="H1540" s="40" t="inlineStr">
        <is>
          <t>2021-07-05</t>
        </is>
      </c>
      <c r="I1540" s="40" t="inlineStr">
        <is>
          <t>20210705000290</t>
        </is>
      </c>
      <c r="J1540" s="43" t="inlineStr">
        <is>
          <t>https://dart.fss.or.kr/dsaf001/main.do?rcpNo=20210705000290</t>
        </is>
      </c>
      <c r="K1540" s="41" t="inlineStr">
        <is>
          <t>notes,post_events_summary</t>
        </is>
      </c>
    </row>
    <row r="1541" ht="45" customHeight="1">
      <c r="A1541" s="40" t="inlineStr">
        <is>
          <t>K055</t>
        </is>
      </c>
      <c r="B1541" s="41" t="inlineStr">
        <is>
          <t>Radish Media, Inc.</t>
        </is>
      </c>
      <c r="C1541" s="40" t="inlineStr">
        <is>
          <t>인수 후</t>
        </is>
      </c>
      <c r="D1541" s="40" t="inlineStr">
        <is>
          <t>2021-08-23</t>
        </is>
      </c>
      <c r="E1541" s="41" t="inlineStr">
        <is>
          <t>기타</t>
        </is>
      </c>
      <c r="F1541" s="41" t="inlineStr">
        <is>
          <t>카카오 정정공시: 정정사유 '유상증자 취득주식수 및 1차 취득예정일 확정' — 신주 1차 9,770,444주(취득예정 2021-09-10), 2차 19,540,887주. 구주 87,472,742주·USD 268,583,738.72는 변동 없음.</t>
        </is>
      </c>
      <c r="G1541" s="41" t="inlineStr">
        <is>
          <t>DART 기타공시</t>
        </is>
      </c>
      <c r="H1541" s="40" t="inlineStr">
        <is>
          <t>2021-08-23</t>
        </is>
      </c>
      <c r="I1541" s="40" t="inlineStr">
        <is>
          <t>20210823800499</t>
        </is>
      </c>
      <c r="J1541" s="43" t="inlineStr">
        <is>
          <t>https://dart.fss.or.kr/dsaf001/main.do?rcpNo=20210823800499</t>
        </is>
      </c>
      <c r="K1541" s="41" t="inlineStr">
        <is>
          <t>post_events_summary,notes</t>
        </is>
      </c>
    </row>
    <row r="1542" ht="45" customHeight="1">
      <c r="A1542" s="40" t="inlineStr">
        <is>
          <t>K055</t>
        </is>
      </c>
      <c r="B1542" s="41" t="inlineStr">
        <is>
          <t>Radish Media, Inc.</t>
        </is>
      </c>
      <c r="C1542" s="40" t="inlineStr">
        <is>
          <t>인수 후</t>
        </is>
      </c>
      <c r="D1542" s="40" t="inlineStr">
        <is>
          <t>2021-07-09</t>
        </is>
      </c>
      <c r="E1542" s="41" t="inlineStr">
        <is>
          <t>완료</t>
        </is>
      </c>
      <c r="F1542" s="41" t="inlineStr">
        <is>
          <t>카카오 2021 반기보고서 연결주석 24 보고기간후 사건: '다. … ㈜카카오엔터테인먼트는 2021년 7월 5일 개최된 이사회결의에 의거하여 7월 9일자로 TAPAS MEDIA, INC.의 주식 12,346,655주(옵션포함)를 294,614백만원에 취득'; '라. … 8월 3일 Radish Media, Inc.의 주식 87,874,153주(옵션포함)를 309,780백만원에 취득'. 반기말 발행주식총수 444,460,230주.</t>
        </is>
      </c>
      <c r="G1542" s="41" t="inlineStr">
        <is>
          <t>DART 사업보고서</t>
        </is>
      </c>
      <c r="H1542" s="40" t="inlineStr">
        <is>
          <t>2021-08-17</t>
        </is>
      </c>
      <c r="I1542" s="40" t="inlineStr">
        <is>
          <t>20210817002037</t>
        </is>
      </c>
      <c r="J1542" s="43" t="inlineStr">
        <is>
          <t>https://dart.fss.or.kr/dsaf001/main.do?rcpNo=20210817002037</t>
        </is>
      </c>
      <c r="K1542" s="41" t="inlineStr">
        <is>
          <t>status_chk,value_chk_local,post_events_summary,pre_incorp_chk</t>
        </is>
      </c>
    </row>
    <row r="1543" ht="45" customHeight="1">
      <c r="A1543" s="40" t="inlineStr">
        <is>
          <t>K055</t>
        </is>
      </c>
      <c r="B1543" s="41" t="inlineStr">
        <is>
          <t>Radish Media, Inc.</t>
        </is>
      </c>
      <c r="C1543" s="40" t="inlineStr">
        <is>
          <t>인수 전</t>
        </is>
      </c>
      <c r="D1543" s="40" t="inlineStr">
        <is>
          <t>2020-07-08</t>
        </is>
      </c>
      <c r="E1543" s="41" t="inlineStr">
        <is>
          <t>지분취득</t>
        </is>
      </c>
      <c r="F1543" s="41" t="inlineStr">
        <is>
          <t>카카오페이지 공정위 공시(타법인주식및출자증권취득결정): Radish Media 13,787,759주, 32,243,216,398원(USD 27,029,270.18, 1,192.90원), 취득후 지분율 12.46%, 취득목적 '북미 웹소설 플랫폼에 대한 지분 투자', 이사회 2020-07-08, 취득예정 2020-07-17. Radish 요약재무(US GAAP, 백만원): 2019 자산 8,282·부채 15,911·자본 -7,629·매출 2,226·순이익 -7,711; 2018 매출 1,364·순이익 -3,254.</t>
        </is>
      </c>
      <c r="G1543" s="41" t="inlineStr">
        <is>
          <t>DART 기타공시</t>
        </is>
      </c>
      <c r="H1543" s="40" t="inlineStr">
        <is>
          <t>2020-07-15</t>
        </is>
      </c>
      <c r="I1543" s="40" t="inlineStr">
        <is>
          <t>20200715000299</t>
        </is>
      </c>
      <c r="J1543" s="43" t="inlineStr">
        <is>
          <t>https://dart.fss.or.kr/dsaf001/main.do?rcpNo=20200715000299</t>
        </is>
      </c>
      <c r="K1543" s="41" t="inlineStr">
        <is>
          <t>pre_events_summary,target_rev_pre,target_op_pre,notes</t>
        </is>
      </c>
    </row>
    <row r="1544" ht="45" customHeight="1">
      <c r="A1544" s="40" t="inlineStr">
        <is>
          <t>K055</t>
        </is>
      </c>
      <c r="B1544" s="41" t="inlineStr">
        <is>
          <t>Radish Media, Inc.</t>
        </is>
      </c>
      <c r="C1544" s="40" t="inlineStr">
        <is>
          <t>인수 전</t>
        </is>
      </c>
      <c r="D1544" s="40" t="inlineStr">
        <is>
          <t>2020-08-04</t>
        </is>
      </c>
      <c r="E1544" s="41" t="inlineStr">
        <is>
          <t>투자유치</t>
        </is>
      </c>
      <c r="F1544" s="41" t="inlineStr">
        <is>
          <t>TechCrunch(Anthony Ha): Radish가 $63.2M 조달, SoftBank Ventures Asia와 Kakao Page가 공동 주도. 창업자·CEO Seungyoon Lee. 그 전 누적 조달 약 $5M. 카카오페이지의 2020-07 취득(USD 27.03백만)이 이 라운드의 몫.</t>
        </is>
      </c>
      <c r="G1544" s="41" t="inlineStr">
        <is>
          <t>언론 보도</t>
        </is>
      </c>
      <c r="H1544" s="40" t="inlineStr">
        <is>
          <t>2020-08-04</t>
        </is>
      </c>
      <c r="I1544" s="40" t="n"/>
      <c r="J1544" s="43" t="inlineStr">
        <is>
          <t>https://techcrunch.com/2020/08/04/radish-softbank-kakao</t>
        </is>
      </c>
      <c r="K1544" s="41" t="inlineStr">
        <is>
          <t>pre_events_summary,chk_note,notes</t>
        </is>
      </c>
    </row>
    <row r="1545" ht="45" customHeight="1">
      <c r="A1545" s="40" t="inlineStr">
        <is>
          <t>K055</t>
        </is>
      </c>
      <c r="B1545" s="41" t="inlineStr">
        <is>
          <t>Radish Media, Inc.</t>
        </is>
      </c>
      <c r="C1545" s="40" t="inlineStr">
        <is>
          <t>인수 전</t>
        </is>
      </c>
      <c r="D1545" s="40" t="inlineStr">
        <is>
          <t>2020-12-31</t>
        </is>
      </c>
      <c r="E1545" s="41" t="inlineStr">
        <is>
          <t>기타</t>
        </is>
      </c>
      <c r="F1545" s="41" t="inlineStr">
        <is>
          <t>카카오페이지 2020 연결감사보고서 주석: 관계기업 Radish Media 13.16%(취득원가 32,179,245천원; '지분율이 20% 미만이나 … 이사회선임권 등 유의적인 영향력'), Tapas media 40.36%(취득원가 20,809,191천원 = 당기 취득 16,106,266 + 당기손익공정가치금융자산에서 대체 4,702,925; 대체 시 처분이익 3,507백만원). 2019년말 Tapas는 FVTPL 금융자산(취득원가 1,142,000천원). 2020년말 연결 자산총계 547,148,385,484원, 자본총계 357,282,783,536원, 영업수익 359,064,417,522원, 영업이익 40,739,837,200원.</t>
        </is>
      </c>
      <c r="G1545" s="41" t="inlineStr">
        <is>
          <t>DART 감사보고서</t>
        </is>
      </c>
      <c r="H1545" s="40" t="inlineStr">
        <is>
          <t>2021-04-01</t>
        </is>
      </c>
      <c r="I1545" s="40" t="inlineStr">
        <is>
          <t>20210401000639</t>
        </is>
      </c>
      <c r="J1545" s="43" t="inlineStr">
        <is>
          <t>https://dart.fss.or.kr/dsaf001/main.do?rcpNo=20210401000639</t>
        </is>
      </c>
      <c r="K1545" s="41" t="inlineStr">
        <is>
          <t>pre_events_summary,pre_incorp_chk,chk_note,acq_total_assets,acquirer_core</t>
        </is>
      </c>
    </row>
    <row r="1546" ht="45" customHeight="1">
      <c r="A1546" s="40" t="inlineStr">
        <is>
          <t>K055</t>
        </is>
      </c>
      <c r="B1546" s="41" t="inlineStr">
        <is>
          <t>Radish Media, Inc.</t>
        </is>
      </c>
      <c r="C1546" s="40" t="inlineStr">
        <is>
          <t>인수 전</t>
        </is>
      </c>
      <c r="D1546" s="40" t="inlineStr">
        <is>
          <t>2020-12-31</t>
        </is>
      </c>
      <c r="E1546" s="41" t="inlineStr">
        <is>
          <t>기타</t>
        </is>
      </c>
      <c r="F1546" s="41" t="inlineStr">
        <is>
          <t>카카오페이지 2020 (별도)감사보고서: 자산총계 532,404,680,012원(2020-12-31) — 카카오 거래소 공시(2021-07-05)의 '종속회사의 자산총액'과 같은 값.</t>
        </is>
      </c>
      <c r="G1546" s="41" t="inlineStr">
        <is>
          <t>DART 감사보고서</t>
        </is>
      </c>
      <c r="H1546" s="40" t="inlineStr">
        <is>
          <t>2021-04-01</t>
        </is>
      </c>
      <c r="I1546" s="40" t="inlineStr">
        <is>
          <t>20210401000629</t>
        </is>
      </c>
      <c r="J1546" s="43" t="inlineStr">
        <is>
          <t>https://dart.fss.or.kr/dsaf001/main.do?rcpNo=20210401000629</t>
        </is>
      </c>
      <c r="K1546" s="41" t="inlineStr">
        <is>
          <t>acq_total_assets,deal_to_assets_pct</t>
        </is>
      </c>
    </row>
    <row r="1547" ht="45" customHeight="1">
      <c r="A1547" s="40" t="inlineStr">
        <is>
          <t>K055</t>
        </is>
      </c>
      <c r="B1547" s="41" t="inlineStr">
        <is>
          <t>Radish Media, Inc.</t>
        </is>
      </c>
      <c r="C1547" s="40" t="inlineStr">
        <is>
          <t>발표</t>
        </is>
      </c>
      <c r="D1547" s="40" t="inlineStr">
        <is>
          <t>2021-07-05</t>
        </is>
      </c>
      <c r="E1547" s="41" t="inlineStr">
        <is>
          <t>발표</t>
        </is>
      </c>
      <c r="F1547" s="41" t="inlineStr">
        <is>
          <t>카카오 거래소 공시(타법인주식및출자증권취득결정(종속회사의 주요경영사항)): 종속회사 ㈜카카오엔터테인먼트가 TAPAS MEDIA 15,555,018주를 374,141,609,804원에 취득(자산총액 11,953,970,238,956원 대비 3.13%), 취득후 23,018,538주(100.00%), 목적 '영미권 시장 진출 강화에 따른 교두보 마련', 취득예정 2021-07-12, 이사회 2021-07-05. 구주 11,309,981주 USD 239,785,464.79 + 신주 약 4,245,037주 USD 90,000,000(1,134.50원), 현재 발행주식 18,773,501주, 기업어음 발행으로 조달 계획. Tapas 요약재무(백만원): 2020 자산 7,680·부채 1,430·자본 6,250·매출 16,234·순이익 -856; 2019 매출 4,249·순이익 -2,169; 2018 매출 2,930·순이익 -2,397. 종속회사 카카오엔터 자산총액 532,404,680,012원(2020년 재무제표).</t>
        </is>
      </c>
      <c r="G1547" s="41" t="inlineStr">
        <is>
          <t>DART 기타공시</t>
        </is>
      </c>
      <c r="H1547" s="40" t="inlineStr">
        <is>
          <t>2021-07-05</t>
        </is>
      </c>
      <c r="I1547" s="40" t="inlineStr">
        <is>
          <t>20210705800514</t>
        </is>
      </c>
      <c r="J1547" s="43" t="inlineStr">
        <is>
          <t>https://dart.fss.or.kr/dsaf001/main.do?rcpNo=20210705800514</t>
        </is>
      </c>
      <c r="K1547" s="41" t="inlineStr">
        <is>
          <t>apex_total_assets,acq_total_assets,acquirer_core,chk_note</t>
        </is>
      </c>
    </row>
    <row r="1548" ht="45" customHeight="1">
      <c r="A1548" s="40" t="inlineStr">
        <is>
          <t>K055</t>
        </is>
      </c>
      <c r="B1548" s="41" t="inlineStr">
        <is>
          <t>Radish Media, Inc.</t>
        </is>
      </c>
      <c r="C1548" s="40" t="inlineStr">
        <is>
          <t>인수 전</t>
        </is>
      </c>
      <c r="D1548" s="40" t="inlineStr">
        <is>
          <t>2020-12-31</t>
        </is>
      </c>
      <c r="E1548" s="41" t="inlineStr">
        <is>
          <t>기타</t>
        </is>
      </c>
      <c r="F1548" s="41" t="inlineStr">
        <is>
          <t>카카오 2020 사업보고서: 타법인출자 현황에서 Tapas Media 2,000,000주 처분(기말 0주), '카카오페이지의 해외 진출 강화를 위해 Tapas Media, Inc. 지분 200만주를 카카오페이지에게 장외 처분'; 계열회사 계통도에 '㈜카카오페이지 → Tapas Media, Inc. 37.1%'. 2020 연결 매출 4,156,816백만원(플랫폼 53.5%, 콘텐츠 46.5%), 유료콘텐츠는 '웹툰, 웹소설 등의 … 이용권을 카카오페이지와 픽코마(일본)앱을 통해 판매'.</t>
        </is>
      </c>
      <c r="G1548" s="41" t="inlineStr">
        <is>
          <t>DART 사업보고서</t>
        </is>
      </c>
      <c r="H1548" s="40" t="inlineStr">
        <is>
          <t>2021-03-18</t>
        </is>
      </c>
      <c r="I1548" s="40" t="inlineStr">
        <is>
          <t>20210318001373</t>
        </is>
      </c>
      <c r="J1548" s="43" t="inlineStr">
        <is>
          <t>https://dart.fss.or.kr/dsaf001/main.do?rcpNo=20210318001373</t>
        </is>
      </c>
      <c r="K1548" s="41" t="inlineStr">
        <is>
          <t>acquirer_core,core_basis</t>
        </is>
      </c>
    </row>
    <row r="1549" ht="45" customHeight="1">
      <c r="A1549" s="40" t="inlineStr">
        <is>
          <t>K055</t>
        </is>
      </c>
      <c r="B1549" s="41" t="inlineStr">
        <is>
          <t>Radish Media, Inc.</t>
        </is>
      </c>
      <c r="C1549" s="40" t="inlineStr">
        <is>
          <t>발표</t>
        </is>
      </c>
      <c r="D1549" s="40" t="inlineStr">
        <is>
          <t>2021</t>
        </is>
      </c>
      <c r="E1549" s="41" t="inlineStr">
        <is>
          <t>기타</t>
        </is>
      </c>
      <c r="F1549" s="41" t="inlineStr">
        <is>
          <t>Yahoo Finance 일별 시세(카카오 035720.KS; 2021-04 5:1 액면분할 이후 구간이라 분할 소급 조정 없음): 2021-05-10 종가 116,000원, 05-11 114,500원; 07-02 159,500원, 07-05 157,000원, 07-06 157,500원; 12-15 118,500원, 12-16 119,500원.</t>
        </is>
      </c>
      <c r="G1549" s="41" t="inlineStr">
        <is>
          <t>기타</t>
        </is>
      </c>
      <c r="H1549" s="40" t="inlineStr">
        <is>
          <t>2026-10-25</t>
        </is>
      </c>
      <c r="I1549" s="40" t="n"/>
      <c r="J1549" s="43" t="inlineStr">
        <is>
          <t>https://query1.finance.yahoo.com/v8/finance/chart/035720.KS?period1=1619827200&amp;period2=1640995200&amp;interval=1d</t>
        </is>
      </c>
      <c r="K1549" s="41" t="inlineStr">
        <is>
          <t>acq_mktcap,event_ticker_basis</t>
        </is>
      </c>
    </row>
    <row r="1550" ht="45" customHeight="1">
      <c r="A1550" s="40" t="inlineStr">
        <is>
          <t>K055</t>
        </is>
      </c>
      <c r="B1550" s="41" t="inlineStr">
        <is>
          <t>Radish Media, Inc.</t>
        </is>
      </c>
      <c r="C1550" s="40" t="inlineStr">
        <is>
          <t>발표</t>
        </is>
      </c>
      <c r="D1550" s="40" t="inlineStr">
        <is>
          <t>2021-05-17</t>
        </is>
      </c>
      <c r="E1550" s="41" t="inlineStr">
        <is>
          <t>기타</t>
        </is>
      </c>
      <c r="F1550" s="41" t="inlineStr">
        <is>
          <t>카카오 2021 1분기보고서 주식의 총수: 2021-04-14 액면분할(500원→100원) 후 보고서제출일 현재 발행주식총수 443,857,175주. (반기말 444,460,230주 — 20210817002037; 3분기말 445,361,320주 — 20211115002331)</t>
        </is>
      </c>
      <c r="G1550" s="41" t="inlineStr">
        <is>
          <t>DART 사업보고서</t>
        </is>
      </c>
      <c r="H1550" s="40" t="inlineStr">
        <is>
          <t>2021-05-17</t>
        </is>
      </c>
      <c r="I1550" s="40" t="inlineStr">
        <is>
          <t>20210517002106</t>
        </is>
      </c>
      <c r="J1550" s="43" t="inlineStr">
        <is>
          <t>https://dart.fss.or.kr/dsaf001/main.do?rcpNo=20210517002106</t>
        </is>
      </c>
      <c r="K1550" s="41" t="inlineStr">
        <is>
          <t>acq_mktcap</t>
        </is>
      </c>
    </row>
    <row r="1551" ht="45" customHeight="1">
      <c r="A1551" s="40" t="inlineStr">
        <is>
          <t>K055</t>
        </is>
      </c>
      <c r="B1551" s="41" t="inlineStr">
        <is>
          <t>Radish Media, Inc.</t>
        </is>
      </c>
      <c r="C1551" s="40" t="inlineStr">
        <is>
          <t>인수 후</t>
        </is>
      </c>
      <c r="D1551" s="40" t="inlineStr">
        <is>
          <t>2021-12-31</t>
        </is>
      </c>
      <c r="E1551" s="41" t="inlineStr">
        <is>
          <t>통합</t>
        </is>
      </c>
      <c r="F1551" s="41" t="inlineStr">
        <is>
          <t>카카오엔터 2021 연결감사보고서 주석 37 사업결합: Tapas Media 100.0% 이전대가 471,233,613천원(현금 292,804,835 + 지분상품 178,428,778), 식별가능순자산 -738,838, 영업권 472,675,537; Radish Media 98.9% 이전대가 378,944,079천원(현금 309,779,667 + 지분상품 69,164,412), 순자산 8,711,501, 비지배지분 10,891,338, 영업권 381,123,916; WuxiaWorld Limited 100.0% 이전대가 44,501,835천원(현금 26,924,656 + 지분상품 17,577,179), 순자산 6,407,290, 영업권 38,094,545. 관계기업 Radish·Tapas가 '지분 추가 취득에 따라 관계기업에서 종속기업으로 대체되었으며, 처분이익 190,788백만원'(다른 회사 포함). Radish는 2021년 중 관계기업으로 13,105,611천원 추가 취득. 영업권 CGU 기말: Tapas Media Inc 496,940,581천원, Radish Media Inc 431,490,424천원(손상 없음). 종속기업 요약(연결편입 이후, 중간지배기업 연결, 천원): Tapas 자산 34,804,333·매출 16,975,067·순손실 11,328,496; Radish 자산 58,865,924·매출 9,070,513·순손실 12,193,252. 기말 Radish 116,860,378주(94.58%), PROJECTTIGER, INC.는 'Tapas Media, Inc.와 합병으로 인한 연결제외'. 연결 자산총계 3,717,639,848,884원.</t>
        </is>
      </c>
      <c r="G1551" s="41" t="inlineStr">
        <is>
          <t>DART 감사보고서</t>
        </is>
      </c>
      <c r="H1551" s="40" t="inlineStr">
        <is>
          <t>2022-03-31</t>
        </is>
      </c>
      <c r="I1551" s="40" t="inlineStr">
        <is>
          <t>20220331003217</t>
        </is>
      </c>
      <c r="J1551" s="43" t="inlineStr">
        <is>
          <t>https://dart.fss.or.kr/dsaf001/main.do?rcpNo=20220331003217</t>
        </is>
      </c>
      <c r="K1551" s="41" t="inlineStr">
        <is>
          <t>post_events_summary,impairment,target_rev_post,target_op_post,pre_incorp_chk,notes</t>
        </is>
      </c>
    </row>
    <row r="1552" ht="45" customHeight="1">
      <c r="A1552" s="40" t="inlineStr">
        <is>
          <t>K055</t>
        </is>
      </c>
      <c r="B1552" s="41" t="inlineStr">
        <is>
          <t>Radish Media, Inc.</t>
        </is>
      </c>
      <c r="C1552" s="40" t="inlineStr">
        <is>
          <t>인수 후</t>
        </is>
      </c>
      <c r="D1552" s="40" t="inlineStr">
        <is>
          <t>2021-12-31</t>
        </is>
      </c>
      <c r="E1552" s="41" t="inlineStr">
        <is>
          <t>기타</t>
        </is>
      </c>
      <c r="F1552" s="41" t="inlineStr">
        <is>
          <t>카카오엔터 2021 (별도)감사보고서: 종속기업투자 Tapas Media 351,090,082천원(당기 취득 330,280,891 + 관계기업 대체 20,809,191), Radish Media 94.6% 390,220,024천원(당기 취득 344,935,168 + 대체 45,284,856); 특수관계자 자금거래(유상증자 및 기타투자) Tapas 334,360,494천원, Radish 358,155,813천원.</t>
        </is>
      </c>
      <c r="G1552" s="41" t="inlineStr">
        <is>
          <t>DART 감사보고서</t>
        </is>
      </c>
      <c r="H1552" s="40" t="inlineStr">
        <is>
          <t>2022-03-31</t>
        </is>
      </c>
      <c r="I1552" s="40" t="inlineStr">
        <is>
          <t>20220331003215</t>
        </is>
      </c>
      <c r="J1552" s="43" t="inlineStr">
        <is>
          <t>https://dart.fss.or.kr/dsaf001/main.do?rcpNo=20220331003215</t>
        </is>
      </c>
      <c r="K1552" s="41" t="inlineStr">
        <is>
          <t>notes,post_events_summary</t>
        </is>
      </c>
    </row>
    <row r="1553" ht="45" customHeight="1">
      <c r="A1553" s="40" t="inlineStr">
        <is>
          <t>K055</t>
        </is>
      </c>
      <c r="B1553" s="41" t="inlineStr">
        <is>
          <t>Radish Media, Inc.</t>
        </is>
      </c>
      <c r="C1553" s="40" t="inlineStr">
        <is>
          <t>인수 후</t>
        </is>
      </c>
      <c r="D1553" s="40" t="inlineStr">
        <is>
          <t>2021-12-31</t>
        </is>
      </c>
      <c r="E1553" s="41" t="inlineStr">
        <is>
          <t>통합</t>
        </is>
      </c>
      <c r="F1553" s="41" t="inlineStr">
        <is>
          <t>카카오 2021 사업보고서: 연결대상 변동에 Tapas Media·㈜타파스미디어코리아·Radish Media·래디쉬코리아·Wuxiaworld Limited·Wuxiaworld Publishing USA Ltd '당기 중 지배력 획득을 통한 종속기업으로 편입', PROJECTTIGER, INC. '당기 중 신규설립' 후 'Tapas Media, Inc.와 합병으로 인한 연결제외'. 사업결합 표: Tapas Media 외 1개사 100.0% 471,233,613/영업권 472,675,537, Radish Media 외 1개사 99.0% 378,944,079/381,123,916, Wuxiaworld Limited 외 1개사 100.0% 44,501,835/38,094,545(천원). 발행주식 445,905,990주.</t>
        </is>
      </c>
      <c r="G1553" s="41" t="inlineStr">
        <is>
          <t>DART 사업보고서</t>
        </is>
      </c>
      <c r="H1553" s="40" t="inlineStr">
        <is>
          <t>2022-03-21</t>
        </is>
      </c>
      <c r="I1553" s="40" t="inlineStr">
        <is>
          <t>20220321001331</t>
        </is>
      </c>
      <c r="J1553" s="43" t="inlineStr">
        <is>
          <t>https://dart.fss.or.kr/dsaf001/main.do?rcpNo=20220321001331</t>
        </is>
      </c>
      <c r="K1553" s="41" t="inlineStr">
        <is>
          <t>pre_incorp_chk,post_events_summary</t>
        </is>
      </c>
    </row>
    <row r="1554" ht="45" customHeight="1">
      <c r="A1554" s="40" t="inlineStr">
        <is>
          <t>K055</t>
        </is>
      </c>
      <c r="B1554" s="41" t="inlineStr">
        <is>
          <t>Radish Media, Inc.</t>
        </is>
      </c>
      <c r="C1554" s="40" t="inlineStr">
        <is>
          <t>인수 후</t>
        </is>
      </c>
      <c r="D1554" s="40" t="inlineStr">
        <is>
          <t>2021-11-04</t>
        </is>
      </c>
      <c r="E1554" s="41" t="inlineStr">
        <is>
          <t>어닝콜</t>
        </is>
      </c>
      <c r="F1554" s="41" t="inlineStr">
        <is>
          <t>카카오 2021년 3분기 실적 보도자료: '스토리 매출은 플랫폼과 IP 유통 거래액의 견조한 성장과 함께 타파스와 래디쉬의 편입으로 전 분기 대비 17%, 전년 동기 대비 47% 성장한 2,187억 원을 기록했다.' (2분기 2021-08-06·2022년 2분기·2022년 연간 보도자료에는 타파스·래디쉬 언급 없음을 확인)</t>
        </is>
      </c>
      <c r="G1554" s="41" t="inlineStr">
        <is>
          <t>IR 자료</t>
        </is>
      </c>
      <c r="H1554" s="40" t="inlineStr">
        <is>
          <t>2021-11-04</t>
        </is>
      </c>
      <c r="I1554" s="40" t="n"/>
      <c r="J1554" s="43" t="inlineStr">
        <is>
          <t>https://www.kakaocorp.com/page/detail/9587</t>
        </is>
      </c>
      <c r="K1554" s="41" t="inlineStr">
        <is>
          <t>earnings_call_note</t>
        </is>
      </c>
    </row>
    <row r="1555" ht="45" customHeight="1">
      <c r="A1555" s="40" t="inlineStr">
        <is>
          <t>K055</t>
        </is>
      </c>
      <c r="B1555" s="41" t="inlineStr">
        <is>
          <t>Radish Media, Inc.</t>
        </is>
      </c>
      <c r="C1555" s="40" t="inlineStr">
        <is>
          <t>인수 후</t>
        </is>
      </c>
      <c r="D1555" s="40" t="inlineStr">
        <is>
          <t>2022-05-19</t>
        </is>
      </c>
      <c r="E1555" s="41" t="inlineStr">
        <is>
          <t>합병</t>
        </is>
      </c>
      <c r="F1555" s="41" t="inlineStr">
        <is>
          <t>카카오엔터 영문 보도자료: Tapas Media와 Radish Media 합병, Radish Media가 존속회사, 양사 이사회 만장일치 승인, Chang Kim이 합병법인 CEO(카카오엔터 GSO 유지), Wuxiaworld와 함께 카카오엔터 산하. Tapas는 2021년 매출이 전년 대비 10배, 미국 상위 3위 만화앱.</t>
        </is>
      </c>
      <c r="G1555" s="41" t="inlineStr">
        <is>
          <t>회사 보도자료</t>
        </is>
      </c>
      <c r="H1555" s="40" t="inlineStr">
        <is>
          <t>2022-05-19</t>
        </is>
      </c>
      <c r="I1555" s="40" t="n"/>
      <c r="J1555" s="43" t="inlineStr">
        <is>
          <t>https://newsroom.kakaoent.com/news/kakao-entertainment-merges-us-based-digital-storytelling-platforms-tapas-and-radish-to-accelerate-growth-in-north-america/</t>
        </is>
      </c>
      <c r="K1555" s="41" t="inlineStr">
        <is>
          <t>post_events_summary</t>
        </is>
      </c>
    </row>
    <row r="1556" ht="45" customHeight="1">
      <c r="A1556" s="40" t="inlineStr">
        <is>
          <t>K055</t>
        </is>
      </c>
      <c r="B1556" s="41" t="inlineStr">
        <is>
          <t>Radish Media, Inc.</t>
        </is>
      </c>
      <c r="C1556" s="40" t="inlineStr">
        <is>
          <t>인수 후</t>
        </is>
      </c>
      <c r="D1556" s="40" t="inlineStr">
        <is>
          <t>2022-05-19</t>
        </is>
      </c>
      <c r="E1556" s="41" t="inlineStr">
        <is>
          <t>합병</t>
        </is>
      </c>
      <c r="F1556" s="41" t="inlineStr">
        <is>
          <t>KED Global(이승우): Radish가 1대 18 비율로 Tapas를 합병, 합병법인은 Chang Kim이 이끌고 Wuxiaworld를 지배하되 독립 운영; 북미 거래액 5,000억원 목표.</t>
        </is>
      </c>
      <c r="G1556" s="41" t="inlineStr">
        <is>
          <t>언론 보도</t>
        </is>
      </c>
      <c r="H1556" s="40" t="inlineStr">
        <is>
          <t>2022-05-19</t>
        </is>
      </c>
      <c r="I1556" s="40" t="n"/>
      <c r="J1556" s="43" t="inlineStr">
        <is>
          <t>https://www.kedglobal.com/newsView/ked202205190012</t>
        </is>
      </c>
      <c r="K1556" s="41" t="inlineStr">
        <is>
          <t>post_events_summary</t>
        </is>
      </c>
    </row>
    <row r="1557" ht="45" customHeight="1">
      <c r="A1557" s="40" t="inlineStr">
        <is>
          <t>K055</t>
        </is>
      </c>
      <c r="B1557" s="41" t="inlineStr">
        <is>
          <t>Radish Media, Inc.</t>
        </is>
      </c>
      <c r="C1557" s="40" t="inlineStr">
        <is>
          <t>인수 후</t>
        </is>
      </c>
      <c r="D1557" s="40" t="inlineStr">
        <is>
          <t>2022-07-28</t>
        </is>
      </c>
      <c r="E1557" s="41" t="inlineStr">
        <is>
          <t>경영진변경</t>
        </is>
      </c>
      <c r="F1557" s="41" t="inlineStr">
        <is>
          <t>The Beat(Heidi MacDonald): Bleeding Cool 인용, Tapas 전체 인력의 약 30% 감원(CFO·CCO·홍보책임자 등 임원 포함), Radish 인력 약 80% 감원; 오리지널 축소·UGC 전환, Tapas·Radish·Wuxiaworld를 Tapas 브랜드 아래 통합.</t>
        </is>
      </c>
      <c r="G1557" s="41" t="inlineStr">
        <is>
          <t>언론 보도</t>
        </is>
      </c>
      <c r="H1557" s="40" t="inlineStr">
        <is>
          <t>2022-07-28</t>
        </is>
      </c>
      <c r="I1557" s="40" t="n"/>
      <c r="J1557" s="43" t="inlineStr">
        <is>
          <t>https://www.comicsbeat.com/major-layoffs-and-reported-new-direction-at-tapas-media</t>
        </is>
      </c>
      <c r="K1557" s="41" t="inlineStr">
        <is>
          <t>post_events_summary</t>
        </is>
      </c>
    </row>
    <row r="1558" ht="45" customHeight="1">
      <c r="A1558" s="40" t="inlineStr">
        <is>
          <t>K055</t>
        </is>
      </c>
      <c r="B1558" s="41" t="inlineStr">
        <is>
          <t>Radish Media, Inc.</t>
        </is>
      </c>
      <c r="C1558" s="40" t="inlineStr">
        <is>
          <t>인수 후</t>
        </is>
      </c>
      <c r="D1558" s="40" t="inlineStr">
        <is>
          <t>2022-09-01</t>
        </is>
      </c>
      <c r="E1558" s="41" t="inlineStr">
        <is>
          <t>합병</t>
        </is>
      </c>
      <c r="F1558" s="41" t="inlineStr">
        <is>
          <t>웹툰가이드(윤정현, 2022-09-05): 타파스미디어와 래디쉬미디어가 9월 1일 합병을 마치고 '타파스엔터테인먼트'로 출범, 공동대표 김창원·박종철; 타파스 매출의 75% 이상이 카카오엔터 공급 IP; 2024년 북미 거래액 5,000억원 목표. (파이낸셜뉴스 2024-01-03은 '2022년 8월 합병'으로 적음)</t>
        </is>
      </c>
      <c r="G1558" s="41" t="inlineStr">
        <is>
          <t>언론 보도</t>
        </is>
      </c>
      <c r="H1558" s="40" t="inlineStr">
        <is>
          <t>2022-09-05</t>
        </is>
      </c>
      <c r="I1558" s="40" t="n"/>
      <c r="J1558" s="43" t="inlineStr">
        <is>
          <t>https://www.webtoonguide.com/ko/board/news-column/17257</t>
        </is>
      </c>
      <c r="K1558" s="41" t="inlineStr">
        <is>
          <t>post_events_summary</t>
        </is>
      </c>
    </row>
    <row r="1559" ht="45" customHeight="1">
      <c r="A1559" s="40" t="inlineStr">
        <is>
          <t>K055</t>
        </is>
      </c>
      <c r="B1559" s="41" t="inlineStr">
        <is>
          <t>Radish Media, Inc.</t>
        </is>
      </c>
      <c r="C1559" s="40" t="inlineStr">
        <is>
          <t>인수 후</t>
        </is>
      </c>
      <c r="D1559" s="40" t="inlineStr">
        <is>
          <t>2022-12-31</t>
        </is>
      </c>
      <c r="E1559" s="41" t="inlineStr">
        <is>
          <t>손상차손</t>
        </is>
      </c>
      <c r="F1559" s="41" t="inlineStr">
        <is>
          <t>카카오엔터 2022 연결감사보고서: 'Tapas Media, Inc. | 당기 중 종속회사인 Radish Meia, Inc.와 합병으로 인한 연결제외', '(*5) Radish Media, Inc.는 당기에 사명을 Tapas Entertainment, Inc.로 변경'(97.4%, 265,154,848주). 영업권: Tapas Media Inc CGU 496,940,581천원을 Tapas Entertainment로 이관, Tapas Entertainment(구 Radish) 기초 431,490,424 + 이관 496,940,581 − 손상 545,342,061 + 환율 74,467,086 = 기말 457,556,030천원; CGU 비교대상 장부가액 1,000,840백만원 vs 회수가능액 456,338백만원. Tapas Entertainment(중간지배기업 연결) 2022 자산 437,803,623·매출 49,109,882·순손실 228,203,755(천원).</t>
        </is>
      </c>
      <c r="G1559" s="41" t="inlineStr">
        <is>
          <t>DART 감사보고서</t>
        </is>
      </c>
      <c r="H1559" s="40" t="inlineStr">
        <is>
          <t>2023-03-31</t>
        </is>
      </c>
      <c r="I1559" s="40" t="inlineStr">
        <is>
          <t>20230331004024</t>
        </is>
      </c>
      <c r="J1559" s="43" t="inlineStr">
        <is>
          <t>https://dart.fss.or.kr/dsaf001/main.do?rcpNo=20230331004024</t>
        </is>
      </c>
      <c r="K1559" s="41" t="inlineStr">
        <is>
          <t>post_events_summary,impairment,target_rev_post,target_op_post,perf_basis</t>
        </is>
      </c>
    </row>
    <row r="1560" ht="45" customHeight="1">
      <c r="A1560" s="40" t="inlineStr">
        <is>
          <t>K055</t>
        </is>
      </c>
      <c r="B1560" s="41" t="inlineStr">
        <is>
          <t>Radish Media, Inc.</t>
        </is>
      </c>
      <c r="C1560" s="40" t="inlineStr">
        <is>
          <t>인수 후</t>
        </is>
      </c>
      <c r="D1560" s="40" t="inlineStr">
        <is>
          <t>2022-12-31</t>
        </is>
      </c>
      <c r="E1560" s="41" t="inlineStr">
        <is>
          <t>손상차손</t>
        </is>
      </c>
      <c r="F1560" s="41" t="inlineStr">
        <is>
          <t>카카오 2022 사업보고서 연결주석: 영업권 CGU '기타모바일서비스' 손상 602,456,509천원, '(주2) 당기 TAPAS ENTERTAINMENT, INC.(구.Radish Media, Inc.) 등의 손상이 반영'. TAPAS MEDIA는 'TAPAS ENTERTAINMENT, INC.(구.Radish Media, Inc.)와 합병으로 인한 연결제외'.</t>
        </is>
      </c>
      <c r="G1560" s="41" t="inlineStr">
        <is>
          <t>DART 사업보고서</t>
        </is>
      </c>
      <c r="H1560" s="40" t="inlineStr">
        <is>
          <t>2023-03-20</t>
        </is>
      </c>
      <c r="I1560" s="40" t="inlineStr">
        <is>
          <t>20230320001096</t>
        </is>
      </c>
      <c r="J1560" s="43" t="inlineStr">
        <is>
          <t>https://dart.fss.or.kr/dsaf001/main.do?rcpNo=20230320001096</t>
        </is>
      </c>
      <c r="K1560" s="41" t="inlineStr">
        <is>
          <t>impairment</t>
        </is>
      </c>
    </row>
    <row r="1561" ht="45" customHeight="1">
      <c r="A1561" s="40" t="inlineStr">
        <is>
          <t>K055</t>
        </is>
      </c>
      <c r="B1561" s="41" t="inlineStr">
        <is>
          <t>Radish Media, Inc.</t>
        </is>
      </c>
      <c r="C1561" s="40" t="inlineStr">
        <is>
          <t>인수 후</t>
        </is>
      </c>
      <c r="D1561" s="40" t="inlineStr">
        <is>
          <t>2023-12-31</t>
        </is>
      </c>
      <c r="E1561" s="41" t="inlineStr">
        <is>
          <t>손상차손</t>
        </is>
      </c>
      <c r="F1561" s="41" t="inlineStr">
        <is>
          <t>카카오엔터 2023 연결감사보고서: Tapas Entertainment 영업권 기초 457,556,030 − 손상 459,787,651 + 환율 13,618,154 = 기말 11,386,533천원; CGU(백만원) Tapas 장부가액 352,468 vs 회수가능액 (10,643), Radish 67,717 vs 1,509, WuxiaWorld 33,952 vs 12,288; '(주)삼양씨앤씨 포함한 25개 영업권 … 924,498백만원 … 손상'. Tapas Entertainment(98.5%) 2023 매출 71,139,270·순손실 425,234,093(천원). ㈜타파스엔터테인먼트코리아(구 레디쉬코리아) 청산으로 연결제외.</t>
        </is>
      </c>
      <c r="G1561" s="41" t="inlineStr">
        <is>
          <t>DART 감사보고서</t>
        </is>
      </c>
      <c r="H1561" s="40" t="inlineStr">
        <is>
          <t>2024-03-29</t>
        </is>
      </c>
      <c r="I1561" s="40" t="inlineStr">
        <is>
          <t>20240329003124</t>
        </is>
      </c>
      <c r="J1561" s="43" t="inlineStr">
        <is>
          <t>https://dart.fss.or.kr/dsaf001/main.do?rcpNo=20240329003124</t>
        </is>
      </c>
      <c r="K1561" s="41" t="inlineStr">
        <is>
          <t>post_events_summary,impairment,target_rev_post,target_op_post</t>
        </is>
      </c>
    </row>
    <row r="1562" ht="45" customHeight="1">
      <c r="A1562" s="40" t="inlineStr">
        <is>
          <t>K055</t>
        </is>
      </c>
      <c r="B1562" s="41" t="inlineStr">
        <is>
          <t>Radish Media, Inc.</t>
        </is>
      </c>
      <c r="C1562" s="40" t="inlineStr">
        <is>
          <t>인수 후</t>
        </is>
      </c>
      <c r="D1562" s="40" t="inlineStr">
        <is>
          <t>2023-12-31</t>
        </is>
      </c>
      <c r="E1562" s="41" t="inlineStr">
        <is>
          <t>손상차손</t>
        </is>
      </c>
      <c r="F1562" s="41" t="inlineStr">
        <is>
          <t>카카오 2023 사업보고서 연결주석: '(주2) 당기 ㈜에스엠엔터테인먼트 280,430백만원, TAPAS ENTERTAINMENT, INC.(구.Radish Media, Inc.) 459,788백만원, ㈜라이온하트스튜디오 142,955백만원, 멜론 사업부 231,361백만원 등의 손상이 반영'.</t>
        </is>
      </c>
      <c r="G1562" s="41" t="inlineStr">
        <is>
          <t>DART 사업보고서</t>
        </is>
      </c>
      <c r="H1562" s="40" t="inlineStr">
        <is>
          <t>2024-03-20</t>
        </is>
      </c>
      <c r="I1562" s="40" t="inlineStr">
        <is>
          <t>20240320002039</t>
        </is>
      </c>
      <c r="J1562" s="43" t="inlineStr">
        <is>
          <t>https://dart.fss.or.kr/dsaf001/main.do?rcpNo=20240320002039</t>
        </is>
      </c>
      <c r="K1562" s="41" t="inlineStr">
        <is>
          <t>impairment</t>
        </is>
      </c>
    </row>
    <row r="1563" ht="45" customHeight="1">
      <c r="A1563" s="40" t="inlineStr">
        <is>
          <t>K055</t>
        </is>
      </c>
      <c r="B1563" s="41" t="inlineStr">
        <is>
          <t>Radish Media, Inc.</t>
        </is>
      </c>
      <c r="C1563" s="40" t="inlineStr">
        <is>
          <t>인수 후</t>
        </is>
      </c>
      <c r="D1563" s="40" t="inlineStr">
        <is>
          <t>2024-02-15</t>
        </is>
      </c>
      <c r="E1563" s="41" t="inlineStr">
        <is>
          <t>어닝콜</t>
        </is>
      </c>
      <c r="F1563" s="41" t="inlineStr">
        <is>
          <t>코리아중앙데일리(이재림, 2024-02-15): 카카오 2023년 4분기 컨퍼런스콜 — 타파스·멜론·라이온하트·SM 등 인수 자회사 PPA 손상 약 2조원; 최혜령 CFO 'just because there was impairment loss doesn't mean that it signals any change in our strategic approach'(기사 재인용).</t>
        </is>
      </c>
      <c r="G1563" s="41" t="inlineStr">
        <is>
          <t>언론 보도</t>
        </is>
      </c>
      <c r="H1563" s="40" t="inlineStr">
        <is>
          <t>2024-02-15</t>
        </is>
      </c>
      <c r="I1563" s="40" t="n"/>
      <c r="J1563" s="43" t="inlineStr">
        <is>
          <t>https://www.koreajoongangdaily.com/business/record-high-revenue-not-enough-to-keep-kakao-in-the-black-for-2023/10089844</t>
        </is>
      </c>
      <c r="K1563" s="41" t="inlineStr">
        <is>
          <t>earnings_call_note</t>
        </is>
      </c>
    </row>
    <row r="1564" ht="45" customHeight="1">
      <c r="A1564" s="40" t="inlineStr">
        <is>
          <t>K055</t>
        </is>
      </c>
      <c r="B1564" s="41" t="inlineStr">
        <is>
          <t>Radish Media, Inc.</t>
        </is>
      </c>
      <c r="C1564" s="40" t="inlineStr">
        <is>
          <t>인수 후</t>
        </is>
      </c>
      <c r="D1564" s="40" t="inlineStr">
        <is>
          <t>2024-04-03</t>
        </is>
      </c>
      <c r="E1564" s="41" t="inlineStr">
        <is>
          <t>손상차손</t>
        </is>
      </c>
      <c r="F1564" s="41" t="inlineStr">
        <is>
          <t>뉴스토마토(윤영혜, 2024-04-03): 카카오엔터 2023 감사보고서상 영업권 손상의 약 절반인 4,600억원이 타파스엔터테인먼트, 누계손상 2조5,665억원; 회사 입장 '재무건전성 강화를 위해 … 보수적으로 일부 영업권 손상을 반영'.</t>
        </is>
      </c>
      <c r="G1564" s="41" t="inlineStr">
        <is>
          <t>언론 보도</t>
        </is>
      </c>
      <c r="H1564" s="40" t="inlineStr">
        <is>
          <t>2024-04-03</t>
        </is>
      </c>
      <c r="I1564" s="40" t="n"/>
      <c r="J1564" s="43" t="inlineStr">
        <is>
          <t>https://newstomato.com/ReadNews.aspx?no=1225750</t>
        </is>
      </c>
      <c r="K1564" s="41" t="inlineStr">
        <is>
          <t>earnings_call_note,impairment</t>
        </is>
      </c>
    </row>
    <row r="1565" ht="45" customHeight="1">
      <c r="A1565" s="40" t="inlineStr">
        <is>
          <t>K055</t>
        </is>
      </c>
      <c r="B1565" s="41" t="inlineStr">
        <is>
          <t>Radish Media, Inc.</t>
        </is>
      </c>
      <c r="C1565" s="40" t="inlineStr">
        <is>
          <t>인수 후</t>
        </is>
      </c>
      <c r="D1565" s="40" t="inlineStr">
        <is>
          <t>2024-12-31</t>
        </is>
      </c>
      <c r="E1565" s="41" t="inlineStr">
        <is>
          <t>추가취득</t>
        </is>
      </c>
      <c r="F1565" s="41" t="inlineStr">
        <is>
          <t>카카오엔터 2024 연결감사보고서: Tapas Entertainment 영업권 11,386,533 + 환율 1,594,856 = 12,981,389천원(손상 없음); '불균등 유상증자를 진행하여 Tapas Entertainment, Inc.에 대한 지분율은 98.52% 에서 99.99%로 증가'; 2024 매출 68,025,580·순손실 35,805,234(천원), 자본 -30,385백만원; CGU 가정 Radish 매출성장률 -100.00%~-89.00%.</t>
        </is>
      </c>
      <c r="G1565" s="41" t="inlineStr">
        <is>
          <t>DART 감사보고서</t>
        </is>
      </c>
      <c r="H1565" s="40" t="inlineStr">
        <is>
          <t>2025-03-28</t>
        </is>
      </c>
      <c r="I1565" s="40" t="inlineStr">
        <is>
          <t>20250328002113</t>
        </is>
      </c>
      <c r="J1565" s="43" t="inlineStr">
        <is>
          <t>https://dart.fss.or.kr/dsaf001/main.do?rcpNo=20250328002113</t>
        </is>
      </c>
      <c r="K1565" s="41" t="inlineStr">
        <is>
          <t>post_events_summary,target_rev_post,target_op_post</t>
        </is>
      </c>
    </row>
    <row r="1566" ht="45" customHeight="1">
      <c r="A1566" s="40" t="inlineStr">
        <is>
          <t>K055</t>
        </is>
      </c>
      <c r="B1566" s="41" t="inlineStr">
        <is>
          <t>Radish Media, Inc.</t>
        </is>
      </c>
      <c r="C1566" s="40" t="inlineStr">
        <is>
          <t>인수 후</t>
        </is>
      </c>
      <c r="D1566" s="40" t="inlineStr">
        <is>
          <t>2025-07-09</t>
        </is>
      </c>
      <c r="E1566" s="41" t="inlineStr">
        <is>
          <t>사업철수</t>
        </is>
      </c>
      <c r="F1566" s="41" t="inlineStr">
        <is>
          <t>아이뉴스24(정유림, 2025-07-09): 카카오엔터가 북미 웹소설 플랫폼 래디쉬 서비스를 2025-12-31 종료 공지, '회사의 글로벌 전략을 재정비하는 과정 중 하나'; 타파스엔터테인먼트 산하 타파스·래디쉬·우시아월드 중 래디쉬만 종료하고 타파스에 집중.</t>
        </is>
      </c>
      <c r="G1566" s="41" t="inlineStr">
        <is>
          <t>언론 보도</t>
        </is>
      </c>
      <c r="H1566" s="40" t="inlineStr">
        <is>
          <t>2025-07-09</t>
        </is>
      </c>
      <c r="I1566" s="40" t="n"/>
      <c r="J1566" s="43" t="inlineStr">
        <is>
          <t>https://www.inews24.com/view/1863516</t>
        </is>
      </c>
      <c r="K1566" s="41" t="inlineStr">
        <is>
          <t>post_events_summary,earnings_call_note</t>
        </is>
      </c>
    </row>
    <row r="1567" ht="45" customHeight="1">
      <c r="A1567" s="40" t="inlineStr">
        <is>
          <t>K055</t>
        </is>
      </c>
      <c r="B1567" s="41" t="inlineStr">
        <is>
          <t>Radish Media, Inc.</t>
        </is>
      </c>
      <c r="C1567" s="40" t="inlineStr">
        <is>
          <t>인수 후</t>
        </is>
      </c>
      <c r="D1567" s="40" t="inlineStr">
        <is>
          <t>2025-12-31</t>
        </is>
      </c>
      <c r="E1567" s="41" t="inlineStr">
        <is>
          <t>손상차손</t>
        </is>
      </c>
      <c r="F1567" s="41" t="inlineStr">
        <is>
          <t>카카오엔터 2025 연결감사보고서: Tapas Entertainment 영업권 12,981,389 − 손상 6,363,460 − 환율 366,698 = 6,251,231천원; CGU(백만원) Tapas Entertainment 장부가액 (6,709) vs 회수가능액 (56,221), WuxiaWorld 11,953 vs 5,590; 'Tapas Entertainment, Inc.를 포함한 9개 영업권의 장부금액이 회수가능액을 31,591백만원 초과'. Tapas Entertainment(99.9%) 2025 매출 59,698,545·순손실 14,664,486(천원), 자본 -44,452백만원.</t>
        </is>
      </c>
      <c r="G1567" s="41" t="inlineStr">
        <is>
          <t>DART 감사보고서</t>
        </is>
      </c>
      <c r="H1567" s="40" t="inlineStr">
        <is>
          <t>2026-03-27</t>
        </is>
      </c>
      <c r="I1567" s="40" t="inlineStr">
        <is>
          <t>20260327001465</t>
        </is>
      </c>
      <c r="J1567" s="43" t="inlineStr">
        <is>
          <t>https://dart.fss.or.kr/dsaf001/main.do?rcpNo=20260327001465</t>
        </is>
      </c>
      <c r="K1567" s="41" t="inlineStr">
        <is>
          <t>post_events_summary,impairment,target_rev_post,target_op_post</t>
        </is>
      </c>
    </row>
    <row r="1568" ht="45" customHeight="1">
      <c r="A1568" s="40" t="inlineStr">
        <is>
          <t>K055</t>
        </is>
      </c>
      <c r="B1568" s="41" t="inlineStr">
        <is>
          <t>Radish Media, Inc.</t>
        </is>
      </c>
      <c r="C1568" s="40" t="inlineStr">
        <is>
          <t>인수 후</t>
        </is>
      </c>
      <c r="D1568" s="40" t="inlineStr">
        <is>
          <t>2026-10-06</t>
        </is>
      </c>
      <c r="E1568" s="41" t="inlineStr">
        <is>
          <t>사업철수</t>
        </is>
      </c>
      <c r="F1568" s="41" t="inlineStr">
        <is>
          <t>아이뉴스24(정유림, 2026-10-06): 타파스 서비스 2027-03-31 종료, 전용 결제수단 '잉크' 신규 구매·충전 중단; 래디쉬는 2025년 말 종료; 회사 '핵심 역량과 자원을 효율적으로 활용해 사업 전반의 실행력을 높이기 위한 변화를 추진 중'.</t>
        </is>
      </c>
      <c r="G1568" s="41" t="inlineStr">
        <is>
          <t>언론 보도</t>
        </is>
      </c>
      <c r="H1568" s="40" t="inlineStr">
        <is>
          <t>2026-10-06</t>
        </is>
      </c>
      <c r="I1568" s="40" t="n"/>
      <c r="J1568" s="43" t="inlineStr">
        <is>
          <t>https://inews24.com/view/2012303</t>
        </is>
      </c>
      <c r="K1568" s="41" t="inlineStr">
        <is>
          <t>post_events_summary</t>
        </is>
      </c>
    </row>
    <row r="1569" ht="45" customHeight="1">
      <c r="A1569" s="40" t="inlineStr">
        <is>
          <t>K055</t>
        </is>
      </c>
      <c r="B1569" s="41" t="inlineStr">
        <is>
          <t>Radish Media, Inc.</t>
        </is>
      </c>
      <c r="C1569" s="40" t="inlineStr">
        <is>
          <t>인수 후</t>
        </is>
      </c>
      <c r="D1569" s="40" t="inlineStr">
        <is>
          <t>2026-09-22</t>
        </is>
      </c>
      <c r="E1569" s="41" t="inlineStr">
        <is>
          <t>사업철수</t>
        </is>
      </c>
      <c r="F1569" s="41" t="inlineStr">
        <is>
          <t>딜사이트(머니투데이 인용, 2026-09-22): '카카오엔터테인먼트가 북미 웹툰 플랫폼 타파스 서비스를 종료한다', 2021년 타파스·래디쉬에 약 1조1,000억원 투자.</t>
        </is>
      </c>
      <c r="G1569" s="41" t="inlineStr">
        <is>
          <t>언론 보도</t>
        </is>
      </c>
      <c r="H1569" s="40" t="inlineStr">
        <is>
          <t>2026-09-22</t>
        </is>
      </c>
      <c r="I1569" s="40" t="n"/>
      <c r="J1569" s="43" t="inlineStr">
        <is>
          <t>https://dealsite.co.kr/articles/169491</t>
        </is>
      </c>
      <c r="K1569" s="41" t="inlineStr">
        <is>
          <t>post_events_summary</t>
        </is>
      </c>
    </row>
    <row r="1570" ht="45" customHeight="1">
      <c r="A1570" s="40" t="inlineStr">
        <is>
          <t>K055</t>
        </is>
      </c>
      <c r="B1570" s="41" t="inlineStr">
        <is>
          <t>Radish Media, Inc.</t>
        </is>
      </c>
      <c r="C1570" s="40" t="inlineStr">
        <is>
          <t>인수 후</t>
        </is>
      </c>
      <c r="D1570" s="40" t="inlineStr">
        <is>
          <t>2026-09-20</t>
        </is>
      </c>
      <c r="E1570" s="41" t="inlineStr">
        <is>
          <t>매각</t>
        </is>
      </c>
      <c r="F1570" s="41" t="inlineStr">
        <is>
          <t>OtakuKart(Martha Pierce): 2026-09-20 발표 — Wuxiaworld 창업자 Ren(RWX)이 카카오엔터 자회사 Tapas Entertainment로부터 Wuxiaworld를 되사들임(가격 비공개). 이전 시점 월 매출총이익 30만 달러 이상 → 2026년 7월 약 3만 달러 매출총손실. Tapas 종료일 2027-03-31.</t>
        </is>
      </c>
      <c r="G1570" s="41" t="inlineStr">
        <is>
          <t>언론 보도</t>
        </is>
      </c>
      <c r="H1570" s="40" t="inlineStr">
        <is>
          <t>2026-09</t>
        </is>
      </c>
      <c r="I1570" s="40" t="n"/>
      <c r="J1570" s="43" t="inlineStr">
        <is>
          <t>https://otakukart.com/wuxiaworld-founder-ren-buys-back-web-novel-platform-from-tapas-amid-shutdown-plans/</t>
        </is>
      </c>
      <c r="K1570" s="41" t="inlineStr">
        <is>
          <t>post_events_summary</t>
        </is>
      </c>
    </row>
    <row r="1571" ht="45" customHeight="1">
      <c r="A1571" s="40" t="inlineStr">
        <is>
          <t>K055</t>
        </is>
      </c>
      <c r="B1571" s="41" t="inlineStr">
        <is>
          <t>Radish Media, Inc.</t>
        </is>
      </c>
      <c r="C1571" s="40" t="inlineStr">
        <is>
          <t>인수 후</t>
        </is>
      </c>
      <c r="D1571" s="40" t="inlineStr">
        <is>
          <t>2026-09-22</t>
        </is>
      </c>
      <c r="E1571" s="41" t="inlineStr">
        <is>
          <t>매각</t>
        </is>
      </c>
      <c r="F1571" s="41" t="inlineStr">
        <is>
          <t>Wuxiaworld 블로그 'Ren Blog 1: The Return'(게시 시각 2026-09-22 13:44 UTC, 페이지 데이터 timePosted): Tapas Entertainment 'is being shut down', 되사기는 'from start to finish took just under a month', 이전 당시 'monthly gross profit of over $300,000', 2026년 7월 'gross loss of around $30,000'(블로그 목록 요약에서 확인, 본문은 스크립트 렌더링이라 원문 전체는 받지 못함).</t>
        </is>
      </c>
      <c r="G1571" s="41" t="inlineStr">
        <is>
          <t>회사 보도자료</t>
        </is>
      </c>
      <c r="H1571" s="40" t="inlineStr">
        <is>
          <t>2026-09-22</t>
        </is>
      </c>
      <c r="I1571" s="40" t="n"/>
      <c r="J1571" s="43" t="inlineStr">
        <is>
          <t>https://www.wuxiaworld.com/blog/ren-blog-1-the-return</t>
        </is>
      </c>
      <c r="K1571" s="41" t="inlineStr">
        <is>
          <t>post_events_summary</t>
        </is>
      </c>
    </row>
    <row r="1572" ht="45" customHeight="1">
      <c r="A1572" s="40" t="inlineStr">
        <is>
          <t>K055</t>
        </is>
      </c>
      <c r="B1572" s="41" t="inlineStr">
        <is>
          <t>Radish Media, Inc.</t>
        </is>
      </c>
      <c r="C1572" s="40" t="inlineStr">
        <is>
          <t>발표</t>
        </is>
      </c>
      <c r="D1572" s="40" t="inlineStr">
        <is>
          <t>2021-12-16</t>
        </is>
      </c>
      <c r="E1572" s="41" t="inlineStr">
        <is>
          <t>발표</t>
        </is>
      </c>
      <c r="F1572" s="41" t="inlineStr">
        <is>
          <t>카카오엔터 보도자료(2021-12-16): 래디쉬를 통해 '아시아 판타지' 웹소설 플랫폼 우시아월드 인수, 2014년 미국 외교관 출신 징핑 라이 설립, 마케팅 없이 매년 약 40% 매출 성장, 매출 85%가 정기 구독, 카카오엔터 IP가 작품의 약 5%·매출의 약 4분의 1; '3년 내 글로벌 거래액 3배 확대', 타파스·래디쉬·우시아월드 '스토리 IP 삼각편대'. 래디쉬는 매출 90%가 오리지널 IP. 거래 금액·지분율은 국문 보도자료에 없음.</t>
        </is>
      </c>
      <c r="G1572" s="41" t="inlineStr">
        <is>
          <t>회사 보도자료</t>
        </is>
      </c>
      <c r="H1572" s="40" t="inlineStr">
        <is>
          <t>2021-12-16</t>
        </is>
      </c>
      <c r="I1572" s="40" t="n"/>
      <c r="J1572" s="43" t="inlineStr">
        <is>
          <t>https://www.kakaocorp.com/page/detail/9641</t>
        </is>
      </c>
      <c r="K1572" s="41" t="inlineStr">
        <is>
          <t>post_events_summary,earnings_call_note</t>
        </is>
      </c>
    </row>
    <row r="1573" ht="45" customHeight="1">
      <c r="A1573" s="40" t="inlineStr">
        <is>
          <t>K056</t>
        </is>
      </c>
      <c r="B1573" s="41" t="inlineStr">
        <is>
          <t>Tapas Media, Inc.</t>
        </is>
      </c>
      <c r="C1573" s="40" t="inlineStr">
        <is>
          <t>발표</t>
        </is>
      </c>
      <c r="D1573" s="40" t="inlineStr">
        <is>
          <t>2021-05-11</t>
        </is>
      </c>
      <c r="E1573" s="41" t="inlineStr">
        <is>
          <t>발표</t>
        </is>
      </c>
      <c r="F1573" s="41" t="inlineStr">
        <is>
          <t>카카오엔터테인먼트 공정위 공시(특수관계인으로부터 주식의 취득): 거래상대방 김창원(회사와의 관계 '임원'), 중개 Nasdaq Private Market, TAPAS MEDIA(해외계열회사) 3,720,000주, 취득금액 93,348백만원(USD 82,938,830.66, 1,125.50원), 단가 25,093원, 취득후 11,183,520주(60.47%), 거래일 2021-06-30(예정), 목적 '영미권 시장진출 강화에 대한 교두보 마련', 이사회 2021-05-07.</t>
        </is>
      </c>
      <c r="G1573" s="41" t="inlineStr">
        <is>
          <t>DART 기타공시</t>
        </is>
      </c>
      <c r="H1573" s="40" t="inlineStr">
        <is>
          <t>2021-05-11</t>
        </is>
      </c>
      <c r="I1573" s="40" t="inlineStr">
        <is>
          <t>20210511000011</t>
        </is>
      </c>
      <c r="J1573" s="43" t="inlineStr">
        <is>
          <t>https://dart.fss.or.kr/dsaf001/main.do?rcpNo=20210511000011</t>
        </is>
      </c>
      <c r="K1573" s="41" t="inlineStr">
        <is>
          <t>value_chk_local,value_chk_usdmm,purpose_quote,announce_date_chk,chk_note,notes,size_basis</t>
        </is>
      </c>
    </row>
    <row r="1574" ht="45" customHeight="1">
      <c r="A1574" s="40" t="inlineStr">
        <is>
          <t>K056</t>
        </is>
      </c>
      <c r="B1574" s="41" t="inlineStr">
        <is>
          <t>Tapas Media, Inc.</t>
        </is>
      </c>
      <c r="C1574" s="40" t="inlineStr">
        <is>
          <t>발표</t>
        </is>
      </c>
      <c r="D1574" s="40" t="inlineStr">
        <is>
          <t>2021-05-11</t>
        </is>
      </c>
      <c r="E1574" s="41" t="inlineStr">
        <is>
          <t>발표</t>
        </is>
      </c>
      <c r="F1574" s="41" t="inlineStr">
        <is>
          <t>카카오엔터테인먼트 공정위 공시(타법인 주식 및 출자증권 취득결정): Radish Media(발행주식 108,270,568주) 52,319,121주, 취득금액 180,806,030,957원(USD 160,645,074.15, 2021-05-07 매매기준율 1,125.50원), 자기자본 1,129,269,048,038원(자기자본대비 16.01%), 취득후 71,936,313주(66.44%), 취득목적 '영미권 시장진출 강화에 대한 교두보 마련', 취득예정 2021-06-30, 이사회 2021-05-07. '공개매수 관련 건으로 … 공시 전일까지 공개매수참여 사전 의사를 밝힌 주주와 그 주식의 총수로 기재'. Radish 요약재무(US GAAP 원화환산, 백만원) 2020 자산 23,465·부채 4,017·자본 19,448·매출 21,839·순이익 -83,744; 2019 매출 2,226·순이익 -7,711.</t>
        </is>
      </c>
      <c r="G1574" s="41" t="inlineStr">
        <is>
          <t>DART 기타공시</t>
        </is>
      </c>
      <c r="H1574" s="40" t="inlineStr">
        <is>
          <t>2021-05-11</t>
        </is>
      </c>
      <c r="I1574" s="40" t="inlineStr">
        <is>
          <t>20210511000009</t>
        </is>
      </c>
      <c r="J1574" s="43" t="inlineStr">
        <is>
          <t>https://dart.fss.or.kr/dsaf001/main.do?rcpNo=20210511000009</t>
        </is>
      </c>
      <c r="K1574" s="41" t="inlineStr">
        <is>
          <t>deal_to_equity_pct,size_basis</t>
        </is>
      </c>
    </row>
    <row r="1575" ht="45" customHeight="1">
      <c r="A1575" s="40" t="inlineStr">
        <is>
          <t>K056</t>
        </is>
      </c>
      <c r="B1575" s="41" t="inlineStr">
        <is>
          <t>Tapas Media, Inc.</t>
        </is>
      </c>
      <c r="C1575" s="40" t="inlineStr">
        <is>
          <t>발표</t>
        </is>
      </c>
      <c r="D1575" s="40" t="inlineStr">
        <is>
          <t>2021-05-11</t>
        </is>
      </c>
      <c r="E1575" s="41" t="inlineStr">
        <is>
          <t>발표</t>
        </is>
      </c>
      <c r="F1575" s="41" t="inlineStr">
        <is>
          <t>카카오엔터 보도자료: 2021-05-07 이사회에서 타파스·래디쉬 인수 결의. 타파스 지분 100% 확보, 기업가치 약 6천억원(5억1천만 달러); 래디쉬는 이사회 과반이 매각 결정, 5월 중 공개매수(텐더오퍼)로 최종 인수, 약 5천억원(4억4천만 달러). 타파스는 2020년 11월 해외 관계사로 편입, 2020년 매출 전년 대비 5배; 래디쉬 2020년 매출 10배 이상, 매출 약 90%가 오리지널 IP. 이진수 대표: '타파스와 래디쉬 인수를 통해 글로벌 콘텐츠 기업으로 또 한번 진화하는 계기'.</t>
        </is>
      </c>
      <c r="G1575" s="41" t="inlineStr">
        <is>
          <t>회사 보도자료</t>
        </is>
      </c>
      <c r="H1575" s="40" t="inlineStr">
        <is>
          <t>2021-05-11</t>
        </is>
      </c>
      <c r="I1575" s="40" t="n"/>
      <c r="J1575" s="43" t="inlineStr">
        <is>
          <t>https://www.kakaocorp.com/page/detail/9408</t>
        </is>
      </c>
      <c r="K1575" s="41" t="inlineStr">
        <is>
          <t>announce_date_chk,purpose_quote,first_filing_date,pre_events_summary,core_basis,earnings_call_note</t>
        </is>
      </c>
    </row>
    <row r="1576" ht="45" customHeight="1">
      <c r="A1576" s="40" t="inlineStr">
        <is>
          <t>K056</t>
        </is>
      </c>
      <c r="B1576" s="41" t="inlineStr">
        <is>
          <t>Tapas Media, Inc.</t>
        </is>
      </c>
      <c r="C1576" s="40" t="inlineStr">
        <is>
          <t>발표</t>
        </is>
      </c>
      <c r="D1576" s="40" t="inlineStr">
        <is>
          <t>2021-05-11</t>
        </is>
      </c>
      <c r="E1576" s="41" t="inlineStr">
        <is>
          <t>발표</t>
        </is>
      </c>
      <c r="F1576" s="41" t="inlineStr">
        <is>
          <t>파이낸셜뉴스(김미희, 2021-05-11 09:57): 5월 7일 이사회 결의·11일 발표, 타파스 100% 확보(약 6천억원), 래디쉬 이달 공개매수(약 5천억원), 타파스는 지난해 11월 해외 관계사 편입 — 보도자료와 교차 확인.</t>
        </is>
      </c>
      <c r="G1576" s="41" t="inlineStr">
        <is>
          <t>언론 보도</t>
        </is>
      </c>
      <c r="H1576" s="40" t="inlineStr">
        <is>
          <t>2021-05-11</t>
        </is>
      </c>
      <c r="I1576" s="40" t="n"/>
      <c r="J1576" s="43" t="inlineStr">
        <is>
          <t>https://www.fnnews.com/news/202105110952349208</t>
        </is>
      </c>
      <c r="K1576" s="41" t="inlineStr">
        <is>
          <t>first_filing_date</t>
        </is>
      </c>
    </row>
    <row r="1577" ht="45" customHeight="1">
      <c r="A1577" s="40" t="inlineStr">
        <is>
          <t>K056</t>
        </is>
      </c>
      <c r="B1577" s="41" t="inlineStr">
        <is>
          <t>Tapas Media, Inc.</t>
        </is>
      </c>
      <c r="C1577" s="40" t="inlineStr">
        <is>
          <t>발표</t>
        </is>
      </c>
      <c r="D1577" s="40" t="inlineStr">
        <is>
          <t>2021-07-05</t>
        </is>
      </c>
      <c r="E1577" s="41" t="inlineStr">
        <is>
          <t>발표</t>
        </is>
      </c>
      <c r="F1577" s="41" t="inlineStr">
        <is>
          <t>카카오 거래소 공시(타법인주식및출자증권취득결정(종속회사의 주요경영사항)): 종속회사 ㈜카카오엔터테인먼트가 TAPAS MEDIA 15,555,018주를 374,141,609,804원에 취득(자산총액 11,953,970,238,956원 대비 3.13%), 취득후 23,018,538주(100.00%), 목적 '영미권 시장 진출 강화에 따른 교두보 마련', 취득예정 2021-07-12, 이사회 2021-07-05. 구주 11,309,981주 USD 239,785,464.79 + 신주 약 4,245,037주 USD 90,000,000(1,134.50원), 현재 발행주식 18,773,501주, 기업어음 발행으로 조달 계획. Tapas 요약재무(백만원): 2020 자산 7,680·부채 1,430·자본 6,250·매출 16,234·순이익 -856; 2019 매출 4,249·순이익 -2,169; 2018 매출 2,930·순이익 -2,397. 종속회사 카카오엔터 자산총액 532,404,680,012원(2020년 재무제표).</t>
        </is>
      </c>
      <c r="G1577" s="41" t="inlineStr">
        <is>
          <t>DART 기타공시</t>
        </is>
      </c>
      <c r="H1577" s="40" t="inlineStr">
        <is>
          <t>2021-07-05</t>
        </is>
      </c>
      <c r="I1577" s="40" t="inlineStr">
        <is>
          <t>20210705800514</t>
        </is>
      </c>
      <c r="J1577" s="43" t="inlineStr">
        <is>
          <t>https://dart.fss.or.kr/dsaf001/main.do?rcpNo=20210705800514</t>
        </is>
      </c>
      <c r="K1577" s="41" t="inlineStr">
        <is>
          <t>status_chk,notes,target_rev_pre,target_op_pre,apex_total_assets,acq_total_assets,acquirer_core</t>
        </is>
      </c>
    </row>
    <row r="1578" ht="45" customHeight="1">
      <c r="A1578" s="40" t="inlineStr">
        <is>
          <t>K056</t>
        </is>
      </c>
      <c r="B1578" s="41" t="inlineStr">
        <is>
          <t>Tapas Media, Inc.</t>
        </is>
      </c>
      <c r="C1578" s="40" t="inlineStr">
        <is>
          <t>발표</t>
        </is>
      </c>
      <c r="D1578" s="40" t="inlineStr">
        <is>
          <t>2021-07-06</t>
        </is>
      </c>
      <c r="E1578" s="41" t="inlineStr">
        <is>
          <t>발표</t>
        </is>
      </c>
      <c r="F1578" s="41" t="inlineStr">
        <is>
          <t>예스24 거래소 공시(타법인주식및출자증권처분결정): TAPAS MEDIA 1,019,462주 처분, 처분금액 24,428,348,444원(매각예정 주당 USD 21.20, 2021-07-06 최초고지환율 1,130.30원), 예스24 자기자본 168,293,709,077원 대비 14.5%, 처분후 0주, 처분목적 '타법인의 발행회사 인수에 따른 구주 매각.', 처분예정 2021-07-12, 이사회 2021-07-06, 현재 발행주식 18,773,501주. 같은 날 지주사 한세예스24홀딩스도 자회사 주요경영사항으로 공시(20210706800620).</t>
        </is>
      </c>
      <c r="G1578" s="41" t="inlineStr">
        <is>
          <t>DART 기타공시</t>
        </is>
      </c>
      <c r="H1578" s="40" t="inlineStr">
        <is>
          <t>2021-07-06</t>
        </is>
      </c>
      <c r="I1578" s="40" t="inlineStr">
        <is>
          <t>20210706900601</t>
        </is>
      </c>
      <c r="J1578" s="43" t="inlineStr">
        <is>
          <t>https://dart.fss.or.kr/dsaf001/main.do?rcpNo=20210706900601</t>
        </is>
      </c>
      <c r="K1578" s="41" t="inlineStr">
        <is>
          <t>notes,event_ticker_basis</t>
        </is>
      </c>
    </row>
    <row r="1579" ht="45" customHeight="1">
      <c r="A1579" s="40" t="inlineStr">
        <is>
          <t>K056</t>
        </is>
      </c>
      <c r="B1579" s="41" t="inlineStr">
        <is>
          <t>Tapas Media, Inc.</t>
        </is>
      </c>
      <c r="C1579" s="40" t="inlineStr">
        <is>
          <t>인수 후</t>
        </is>
      </c>
      <c r="D1579" s="40" t="inlineStr">
        <is>
          <t>2021-07-09</t>
        </is>
      </c>
      <c r="E1579" s="41" t="inlineStr">
        <is>
          <t>완료</t>
        </is>
      </c>
      <c r="F1579" s="41" t="inlineStr">
        <is>
          <t>카카오 2021 반기보고서 연결주석 24 보고기간후 사건: '다. … ㈜카카오엔터테인먼트는 2021년 7월 5일 개최된 이사회결의에 의거하여 7월 9일자로 TAPAS MEDIA, INC.의 주식 12,346,655주(옵션포함)를 294,614백만원에 취득'; '라. … 8월 3일 Radish Media, Inc.의 주식 87,874,153주(옵션포함)를 309,780백만원에 취득'. 반기말 발행주식총수 444,460,230주.</t>
        </is>
      </c>
      <c r="G1579" s="41" t="inlineStr">
        <is>
          <t>DART 사업보고서</t>
        </is>
      </c>
      <c r="H1579" s="40" t="inlineStr">
        <is>
          <t>2021-08-17</t>
        </is>
      </c>
      <c r="I1579" s="40" t="inlineStr">
        <is>
          <t>20210817002037</t>
        </is>
      </c>
      <c r="J1579" s="43" t="inlineStr">
        <is>
          <t>https://dart.fss.or.kr/dsaf001/main.do?rcpNo=20210817002037</t>
        </is>
      </c>
      <c r="K1579" s="41" t="inlineStr">
        <is>
          <t>status_chk,value_chk_local,post_events_summary,pre_incorp_chk</t>
        </is>
      </c>
    </row>
    <row r="1580" ht="45" customHeight="1">
      <c r="A1580" s="40" t="inlineStr">
        <is>
          <t>K056</t>
        </is>
      </c>
      <c r="B1580" s="41" t="inlineStr">
        <is>
          <t>Tapas Media, Inc.</t>
        </is>
      </c>
      <c r="C1580" s="40" t="inlineStr">
        <is>
          <t>인수 전</t>
        </is>
      </c>
      <c r="D1580" s="40" t="inlineStr">
        <is>
          <t>2013-12-15</t>
        </is>
      </c>
      <c r="E1580" s="41" t="inlineStr">
        <is>
          <t>지분취득</t>
        </is>
      </c>
      <c r="F1580" s="41" t="inlineStr">
        <is>
          <t>다음커뮤니케이션(현 ㈜카카오) 2013 사업보고서 타법인출자 현황: 'Tapas Media, INC | 2013-12-15 | 웹툰서비스(미국) | 2,101,400(천원) | 2,000,000주 | 25.5%'. 카카오 계보의 첫 Tapas 지분.</t>
        </is>
      </c>
      <c r="G1580" s="41" t="inlineStr">
        <is>
          <t>DART 사업보고서</t>
        </is>
      </c>
      <c r="H1580" s="40" t="inlineStr">
        <is>
          <t>2014-03-31</t>
        </is>
      </c>
      <c r="I1580" s="40" t="inlineStr">
        <is>
          <t>20140331002739</t>
        </is>
      </c>
      <c r="J1580" s="43" t="inlineStr">
        <is>
          <t>https://dart.fss.or.kr/dsaf001/main.do?rcpNo=20140331002739</t>
        </is>
      </c>
      <c r="K1580" s="41" t="inlineStr">
        <is>
          <t>pre_events_summary</t>
        </is>
      </c>
    </row>
    <row r="1581" ht="45" customHeight="1">
      <c r="A1581" s="40" t="inlineStr">
        <is>
          <t>K056</t>
        </is>
      </c>
      <c r="B1581" s="41" t="inlineStr">
        <is>
          <t>Tapas Media, Inc.</t>
        </is>
      </c>
      <c r="C1581" s="40" t="inlineStr">
        <is>
          <t>인수 전</t>
        </is>
      </c>
      <c r="D1581" s="40" t="inlineStr">
        <is>
          <t>2019-12-31</t>
        </is>
      </c>
      <c r="E1581" s="41" t="inlineStr">
        <is>
          <t>기타</t>
        </is>
      </c>
      <c r="F1581" s="41" t="inlineStr">
        <is>
          <t>카카오 2019 사업보고서 타법인출자 현황: Tapas Media, Inc.(비상장) 최초취득 2014.10.01(다음카카오 합병일) 전략투자 1,839백만원, 2,000,000주, 지분율 기초 13.66% → 기말 10.27%(희석), 장부 247백만원.</t>
        </is>
      </c>
      <c r="G1581" s="41" t="inlineStr">
        <is>
          <t>DART 사업보고서</t>
        </is>
      </c>
      <c r="H1581" s="40" t="inlineStr">
        <is>
          <t>2020-03-30</t>
        </is>
      </c>
      <c r="I1581" s="40" t="inlineStr">
        <is>
          <t>20200330004659</t>
        </is>
      </c>
      <c r="J1581" s="43" t="inlineStr">
        <is>
          <t>https://dart.fss.or.kr/dsaf001/main.do?rcpNo=20200330004659</t>
        </is>
      </c>
      <c r="K1581" s="41" t="inlineStr">
        <is>
          <t>pre_events_summary</t>
        </is>
      </c>
    </row>
    <row r="1582" ht="45" customHeight="1">
      <c r="A1582" s="40" t="inlineStr">
        <is>
          <t>K056</t>
        </is>
      </c>
      <c r="B1582" s="41" t="inlineStr">
        <is>
          <t>Tapas Media, Inc.</t>
        </is>
      </c>
      <c r="C1582" s="40" t="inlineStr">
        <is>
          <t>인수 전</t>
        </is>
      </c>
      <c r="D1582" s="40" t="inlineStr">
        <is>
          <t>2020-09-24</t>
        </is>
      </c>
      <c r="E1582" s="41" t="inlineStr">
        <is>
          <t>지분취득</t>
        </is>
      </c>
      <c r="F1582" s="41" t="inlineStr">
        <is>
          <t>카카오페이지 공정위 공시(특수관계인으로부터 주식의 취득): 거래상대방 ㈜카카오(계열회사), 중개 Nasdaq Private Market, TAPAS MEDIA 2,000,000주 6,032백만원(USD 5,180,000, 주당 USD 2.59), 취득후 3,980,198주(21.68%), 거래일 2020-11-02(예정), 목적 '(주)카카오페이지의 해외 진출 강화'. '카카오페이지가 TAPAS MEDIA의 지분 취득을 위하여 진행하는 공개매수에 (주)카카오가 참여하는 건'.</t>
        </is>
      </c>
      <c r="G1582" s="41" t="inlineStr">
        <is>
          <t>DART 기타공시</t>
        </is>
      </c>
      <c r="H1582" s="40" t="inlineStr">
        <is>
          <t>2020-09-24</t>
        </is>
      </c>
      <c r="I1582" s="40" t="inlineStr">
        <is>
          <t>20200924000377</t>
        </is>
      </c>
      <c r="J1582" s="43" t="inlineStr">
        <is>
          <t>https://dart.fss.or.kr/dsaf001/main.do?rcpNo=20200924000377</t>
        </is>
      </c>
      <c r="K1582" s="41" t="inlineStr">
        <is>
          <t>pre_events_summary,notes</t>
        </is>
      </c>
    </row>
    <row r="1583" ht="45" customHeight="1">
      <c r="A1583" s="40" t="inlineStr">
        <is>
          <t>K056</t>
        </is>
      </c>
      <c r="B1583" s="41" t="inlineStr">
        <is>
          <t>Tapas Media, Inc.</t>
        </is>
      </c>
      <c r="C1583" s="40" t="inlineStr">
        <is>
          <t>인수 전</t>
        </is>
      </c>
      <c r="D1583" s="40" t="inlineStr">
        <is>
          <t>2020-12-31</t>
        </is>
      </c>
      <c r="E1583" s="41" t="inlineStr">
        <is>
          <t>기타</t>
        </is>
      </c>
      <c r="F1583" s="41" t="inlineStr">
        <is>
          <t>카카오 2020 사업보고서: 타법인출자 현황에서 Tapas Media 2,000,000주 처분(기말 0주), '카카오페이지의 해외 진출 강화를 위해 Tapas Media, Inc. 지분 200만주를 카카오페이지에게 장외 처분'; 계열회사 계통도에 '㈜카카오페이지 → Tapas Media, Inc. 37.1%'. 2020 연결 매출 4,156,816백만원(플랫폼 53.5%, 콘텐츠 46.5%), 유료콘텐츠는 '웹툰, 웹소설 등의 … 이용권을 카카오페이지와 픽코마(일본)앱을 통해 판매'.</t>
        </is>
      </c>
      <c r="G1583" s="41" t="inlineStr">
        <is>
          <t>DART 사업보고서</t>
        </is>
      </c>
      <c r="H1583" s="40" t="inlineStr">
        <is>
          <t>2021-03-18</t>
        </is>
      </c>
      <c r="I1583" s="40" t="inlineStr">
        <is>
          <t>20210318001373</t>
        </is>
      </c>
      <c r="J1583" s="43" t="inlineStr">
        <is>
          <t>https://dart.fss.or.kr/dsaf001/main.do?rcpNo=20210318001373</t>
        </is>
      </c>
      <c r="K1583" s="41" t="inlineStr">
        <is>
          <t>pre_events_summary,acquirer_core,core_basis</t>
        </is>
      </c>
    </row>
    <row r="1584" ht="45" customHeight="1">
      <c r="A1584" s="40" t="inlineStr">
        <is>
          <t>K056</t>
        </is>
      </c>
      <c r="B1584" s="41" t="inlineStr">
        <is>
          <t>Tapas Media, Inc.</t>
        </is>
      </c>
      <c r="C1584" s="40" t="inlineStr">
        <is>
          <t>인수 전</t>
        </is>
      </c>
      <c r="D1584" s="40" t="inlineStr">
        <is>
          <t>2020-12-31</t>
        </is>
      </c>
      <c r="E1584" s="41" t="inlineStr">
        <is>
          <t>기타</t>
        </is>
      </c>
      <c r="F1584" s="41" t="inlineStr">
        <is>
          <t>카카오페이지 2020 연결감사보고서 주석: 관계기업 Radish Media 13.16%(취득원가 32,179,245천원; '지분율이 20% 미만이나 … 이사회선임권 등 유의적인 영향력'), Tapas media 40.36%(취득원가 20,809,191천원 = 당기 취득 16,106,266 + 당기손익공정가치금융자산에서 대체 4,702,925; 대체 시 처분이익 3,507백만원). 2019년말 Tapas는 FVTPL 금융자산(취득원가 1,142,000천원). 2020년말 연결 자산총계 547,148,385,484원, 자본총계 357,282,783,536원, 영업수익 359,064,417,522원, 영업이익 40,739,837,200원.</t>
        </is>
      </c>
      <c r="G1584" s="41" t="inlineStr">
        <is>
          <t>DART 감사보고서</t>
        </is>
      </c>
      <c r="H1584" s="40" t="inlineStr">
        <is>
          <t>2021-04-01</t>
        </is>
      </c>
      <c r="I1584" s="40" t="inlineStr">
        <is>
          <t>20210401000639</t>
        </is>
      </c>
      <c r="J1584" s="43" t="inlineStr">
        <is>
          <t>https://dart.fss.or.kr/dsaf001/main.do?rcpNo=20210401000639</t>
        </is>
      </c>
      <c r="K1584" s="41" t="inlineStr">
        <is>
          <t>pre_events_summary,pre_incorp_chk,chk_note,acq_total_assets,acquirer_core</t>
        </is>
      </c>
    </row>
    <row r="1585" ht="45" customHeight="1">
      <c r="A1585" s="40" t="inlineStr">
        <is>
          <t>K056</t>
        </is>
      </c>
      <c r="B1585" s="41" t="inlineStr">
        <is>
          <t>Tapas Media, Inc.</t>
        </is>
      </c>
      <c r="C1585" s="40" t="inlineStr">
        <is>
          <t>인수 전</t>
        </is>
      </c>
      <c r="D1585" s="40" t="inlineStr">
        <is>
          <t>2020-12-31</t>
        </is>
      </c>
      <c r="E1585" s="41" t="inlineStr">
        <is>
          <t>기타</t>
        </is>
      </c>
      <c r="F1585" s="41" t="inlineStr">
        <is>
          <t>카카오페이지 2020 (별도)감사보고서: 자산총계 532,404,680,012원(2020-12-31) — 카카오 거래소 공시(2021-07-05)의 '종속회사의 자산총액'과 같은 값.</t>
        </is>
      </c>
      <c r="G1585" s="41" t="inlineStr">
        <is>
          <t>DART 감사보고서</t>
        </is>
      </c>
      <c r="H1585" s="40" t="inlineStr">
        <is>
          <t>2021-04-01</t>
        </is>
      </c>
      <c r="I1585" s="40" t="inlineStr">
        <is>
          <t>20210401000629</t>
        </is>
      </c>
      <c r="J1585" s="43" t="inlineStr">
        <is>
          <t>https://dart.fss.or.kr/dsaf001/main.do?rcpNo=20210401000629</t>
        </is>
      </c>
      <c r="K1585" s="41" t="inlineStr">
        <is>
          <t>acq_total_assets,deal_to_assets_pct</t>
        </is>
      </c>
    </row>
    <row r="1586" ht="45" customHeight="1">
      <c r="A1586" s="40" t="inlineStr">
        <is>
          <t>K056</t>
        </is>
      </c>
      <c r="B1586" s="41" t="inlineStr">
        <is>
          <t>Tapas Media, Inc.</t>
        </is>
      </c>
      <c r="C1586" s="40" t="inlineStr">
        <is>
          <t>인수 전</t>
        </is>
      </c>
      <c r="D1586" s="40" t="inlineStr">
        <is>
          <t>2019-04-03</t>
        </is>
      </c>
      <c r="E1586" s="41" t="inlineStr">
        <is>
          <t>지분취득</t>
        </is>
      </c>
      <c r="F1586" s="41" t="inlineStr">
        <is>
          <t>예스24 2021 반기보고서 타법인출자 현황: 'Tapas media, Inc. | 비상장 | 2019.04.03 | 단순투자 | 2,504(백만원) | 1,019,462주 | 5.20%', 반기말 장부 24,422백만원(평가 +21,918).</t>
        </is>
      </c>
      <c r="G1586" s="41" t="inlineStr">
        <is>
          <t>DART 사업보고서</t>
        </is>
      </c>
      <c r="H1586" s="40" t="inlineStr">
        <is>
          <t>2021-08-17</t>
        </is>
      </c>
      <c r="I1586" s="40" t="inlineStr">
        <is>
          <t>20210817000552</t>
        </is>
      </c>
      <c r="J1586" s="43" t="inlineStr">
        <is>
          <t>https://dart.fss.or.kr/dsaf001/main.do?rcpNo=20210817000552</t>
        </is>
      </c>
      <c r="K1586" s="41" t="inlineStr">
        <is>
          <t>pre_events_summary</t>
        </is>
      </c>
    </row>
    <row r="1587" ht="45" customHeight="1">
      <c r="A1587" s="40" t="inlineStr">
        <is>
          <t>K056</t>
        </is>
      </c>
      <c r="B1587" s="41" t="inlineStr">
        <is>
          <t>Tapas Media, Inc.</t>
        </is>
      </c>
      <c r="C1587" s="40" t="inlineStr">
        <is>
          <t>발표</t>
        </is>
      </c>
      <c r="D1587" s="40" t="inlineStr">
        <is>
          <t>2021</t>
        </is>
      </c>
      <c r="E1587" s="41" t="inlineStr">
        <is>
          <t>기타</t>
        </is>
      </c>
      <c r="F1587" s="41" t="inlineStr">
        <is>
          <t>Yahoo Finance 일별 시세(카카오 035720.KS; 2021-04 5:1 액면분할 이후 구간이라 분할 소급 조정 없음): 2021-05-10 종가 116,000원, 05-11 114,500원; 07-02 159,500원, 07-05 157,000원, 07-06 157,500원; 12-15 118,500원, 12-16 119,500원.</t>
        </is>
      </c>
      <c r="G1587" s="41" t="inlineStr">
        <is>
          <t>기타</t>
        </is>
      </c>
      <c r="H1587" s="40" t="inlineStr">
        <is>
          <t>2026-10-25</t>
        </is>
      </c>
      <c r="I1587" s="40" t="n"/>
      <c r="J1587" s="43" t="inlineStr">
        <is>
          <t>https://query1.finance.yahoo.com/v8/finance/chart/035720.KS?period1=1619827200&amp;period2=1640995200&amp;interval=1d</t>
        </is>
      </c>
      <c r="K1587" s="41" t="inlineStr">
        <is>
          <t>acq_mktcap,event_ticker_basis</t>
        </is>
      </c>
    </row>
    <row r="1588" ht="45" customHeight="1">
      <c r="A1588" s="40" t="inlineStr">
        <is>
          <t>K056</t>
        </is>
      </c>
      <c r="B1588" s="41" t="inlineStr">
        <is>
          <t>Tapas Media, Inc.</t>
        </is>
      </c>
      <c r="C1588" s="40" t="inlineStr">
        <is>
          <t>발표</t>
        </is>
      </c>
      <c r="D1588" s="40" t="inlineStr">
        <is>
          <t>2021-05-17</t>
        </is>
      </c>
      <c r="E1588" s="41" t="inlineStr">
        <is>
          <t>기타</t>
        </is>
      </c>
      <c r="F1588" s="41" t="inlineStr">
        <is>
          <t>카카오 2021 1분기보고서 주식의 총수: 2021-04-14 액면분할(500원→100원) 후 보고서제출일 현재 발행주식총수 443,857,175주. (반기말 444,460,230주 — 20210817002037; 3분기말 445,361,320주 — 20211115002331)</t>
        </is>
      </c>
      <c r="G1588" s="41" t="inlineStr">
        <is>
          <t>DART 사업보고서</t>
        </is>
      </c>
      <c r="H1588" s="40" t="inlineStr">
        <is>
          <t>2021-05-17</t>
        </is>
      </c>
      <c r="I1588" s="40" t="inlineStr">
        <is>
          <t>20210517002106</t>
        </is>
      </c>
      <c r="J1588" s="43" t="inlineStr">
        <is>
          <t>https://dart.fss.or.kr/dsaf001/main.do?rcpNo=20210517002106</t>
        </is>
      </c>
      <c r="K1588" s="41" t="inlineStr">
        <is>
          <t>acq_mktcap</t>
        </is>
      </c>
    </row>
    <row r="1589" ht="45" customHeight="1">
      <c r="A1589" s="40" t="inlineStr">
        <is>
          <t>K056</t>
        </is>
      </c>
      <c r="B1589" s="41" t="inlineStr">
        <is>
          <t>Tapas Media, Inc.</t>
        </is>
      </c>
      <c r="C1589" s="40" t="inlineStr">
        <is>
          <t>인수 후</t>
        </is>
      </c>
      <c r="D1589" s="40" t="inlineStr">
        <is>
          <t>2021-12-31</t>
        </is>
      </c>
      <c r="E1589" s="41" t="inlineStr">
        <is>
          <t>통합</t>
        </is>
      </c>
      <c r="F1589" s="41" t="inlineStr">
        <is>
          <t>카카오엔터 2021 연결감사보고서 주석 37 사업결합: Tapas Media 100.0% 이전대가 471,233,613천원(현금 292,804,835 + 지분상품 178,428,778), 식별가능순자산 -738,838, 영업권 472,675,537; Radish Media 98.9% 이전대가 378,944,079천원(현금 309,779,667 + 지분상품 69,164,412), 순자산 8,711,501, 비지배지분 10,891,338, 영업권 381,123,916; WuxiaWorld Limited 100.0% 이전대가 44,501,835천원(현금 26,924,656 + 지분상품 17,577,179), 순자산 6,407,290, 영업권 38,094,545. 관계기업 Radish·Tapas가 '지분 추가 취득에 따라 관계기업에서 종속기업으로 대체되었으며, 처분이익 190,788백만원'(다른 회사 포함). Radish는 2021년 중 관계기업으로 13,105,611천원 추가 취득. 영업권 CGU 기말: Tapas Media Inc 496,940,581천원, Radish Media Inc 431,490,424천원(손상 없음). 종속기업 요약(연결편입 이후, 중간지배기업 연결, 천원): Tapas 자산 34,804,333·매출 16,975,067·순손실 11,328,496; Radish 자산 58,865,924·매출 9,070,513·순손실 12,193,252. 기말 Radish 116,860,378주(94.58%), PROJECTTIGER, INC.는 'Tapas Media, Inc.와 합병으로 인한 연결제외'. 연결 자산총계 3,717,639,848,884원.</t>
        </is>
      </c>
      <c r="G1589" s="41" t="inlineStr">
        <is>
          <t>DART 감사보고서</t>
        </is>
      </c>
      <c r="H1589" s="40" t="inlineStr">
        <is>
          <t>2022-03-31</t>
        </is>
      </c>
      <c r="I1589" s="40" t="inlineStr">
        <is>
          <t>20220331003217</t>
        </is>
      </c>
      <c r="J1589" s="43" t="inlineStr">
        <is>
          <t>https://dart.fss.or.kr/dsaf001/main.do?rcpNo=20220331003217</t>
        </is>
      </c>
      <c r="K1589" s="41" t="inlineStr">
        <is>
          <t>post_events_summary,impairment,target_rev_post,target_op_post,notes</t>
        </is>
      </c>
    </row>
    <row r="1590" ht="45" customHeight="1">
      <c r="A1590" s="40" t="inlineStr">
        <is>
          <t>K056</t>
        </is>
      </c>
      <c r="B1590" s="41" t="inlineStr">
        <is>
          <t>Tapas Media, Inc.</t>
        </is>
      </c>
      <c r="C1590" s="40" t="inlineStr">
        <is>
          <t>인수 후</t>
        </is>
      </c>
      <c r="D1590" s="40" t="inlineStr">
        <is>
          <t>2021-12-31</t>
        </is>
      </c>
      <c r="E1590" s="41" t="inlineStr">
        <is>
          <t>기타</t>
        </is>
      </c>
      <c r="F1590" s="41" t="inlineStr">
        <is>
          <t>카카오엔터 2021 (별도)감사보고서: 종속기업투자 Tapas Media 351,090,082천원(당기 취득 330,280,891 + 관계기업 대체 20,809,191), Radish Media 94.6% 390,220,024천원(당기 취득 344,935,168 + 대체 45,284,856); 특수관계자 자금거래(유상증자 및 기타투자) Tapas 334,360,494천원, Radish 358,155,813천원.</t>
        </is>
      </c>
      <c r="G1590" s="41" t="inlineStr">
        <is>
          <t>DART 감사보고서</t>
        </is>
      </c>
      <c r="H1590" s="40" t="inlineStr">
        <is>
          <t>2022-03-31</t>
        </is>
      </c>
      <c r="I1590" s="40" t="inlineStr">
        <is>
          <t>20220331003215</t>
        </is>
      </c>
      <c r="J1590" s="43" t="inlineStr">
        <is>
          <t>https://dart.fss.or.kr/dsaf001/main.do?rcpNo=20220331003215</t>
        </is>
      </c>
      <c r="K1590" s="41" t="inlineStr">
        <is>
          <t>post_events_summary</t>
        </is>
      </c>
    </row>
    <row r="1591" ht="45" customHeight="1">
      <c r="A1591" s="40" t="inlineStr">
        <is>
          <t>K056</t>
        </is>
      </c>
      <c r="B1591" s="41" t="inlineStr">
        <is>
          <t>Tapas Media, Inc.</t>
        </is>
      </c>
      <c r="C1591" s="40" t="inlineStr">
        <is>
          <t>인수 후</t>
        </is>
      </c>
      <c r="D1591" s="40" t="inlineStr">
        <is>
          <t>2021-12-31</t>
        </is>
      </c>
      <c r="E1591" s="41" t="inlineStr">
        <is>
          <t>통합</t>
        </is>
      </c>
      <c r="F1591" s="41" t="inlineStr">
        <is>
          <t>카카오 2021 사업보고서: 연결대상 변동에 Tapas Media·㈜타파스미디어코리아·Radish Media·래디쉬코리아·Wuxiaworld Limited·Wuxiaworld Publishing USA Ltd '당기 중 지배력 획득을 통한 종속기업으로 편입', PROJECTTIGER, INC. '당기 중 신규설립' 후 'Tapas Media, Inc.와 합병으로 인한 연결제외'. 사업결합 표: Tapas Media 외 1개사 100.0% 471,233,613/영업권 472,675,537, Radish Media 외 1개사 99.0% 378,944,079/381,123,916, Wuxiaworld Limited 외 1개사 100.0% 44,501,835/38,094,545(천원). 발행주식 445,905,990주.</t>
        </is>
      </c>
      <c r="G1591" s="41" t="inlineStr">
        <is>
          <t>DART 사업보고서</t>
        </is>
      </c>
      <c r="H1591" s="40" t="inlineStr">
        <is>
          <t>2022-03-21</t>
        </is>
      </c>
      <c r="I1591" s="40" t="inlineStr">
        <is>
          <t>20220321001331</t>
        </is>
      </c>
      <c r="J1591" s="43" t="inlineStr">
        <is>
          <t>https://dart.fss.or.kr/dsaf001/main.do?rcpNo=20220321001331</t>
        </is>
      </c>
      <c r="K1591" s="41" t="inlineStr">
        <is>
          <t>pre_incorp_chk,post_events_summary</t>
        </is>
      </c>
    </row>
    <row r="1592" ht="45" customHeight="1">
      <c r="A1592" s="40" t="inlineStr">
        <is>
          <t>K056</t>
        </is>
      </c>
      <c r="B1592" s="41" t="inlineStr">
        <is>
          <t>Tapas Media, Inc.</t>
        </is>
      </c>
      <c r="C1592" s="40" t="inlineStr">
        <is>
          <t>인수 후</t>
        </is>
      </c>
      <c r="D1592" s="40" t="inlineStr">
        <is>
          <t>2021-11-04</t>
        </is>
      </c>
      <c r="E1592" s="41" t="inlineStr">
        <is>
          <t>어닝콜</t>
        </is>
      </c>
      <c r="F1592" s="41" t="inlineStr">
        <is>
          <t>카카오 2021년 3분기 실적 보도자료: '스토리 매출은 플랫폼과 IP 유통 거래액의 견조한 성장과 함께 타파스와 래디쉬의 편입으로 전 분기 대비 17%, 전년 동기 대비 47% 성장한 2,187억 원을 기록했다.' (2분기 2021-08-06·2022년 2분기·2022년 연간 보도자료에는 타파스·래디쉬 언급 없음을 확인)</t>
        </is>
      </c>
      <c r="G1592" s="41" t="inlineStr">
        <is>
          <t>IR 자료</t>
        </is>
      </c>
      <c r="H1592" s="40" t="inlineStr">
        <is>
          <t>2021-11-04</t>
        </is>
      </c>
      <c r="I1592" s="40" t="n"/>
      <c r="J1592" s="43" t="inlineStr">
        <is>
          <t>https://www.kakaocorp.com/page/detail/9587</t>
        </is>
      </c>
      <c r="K1592" s="41" t="inlineStr">
        <is>
          <t>earnings_call_note,post_events_summary</t>
        </is>
      </c>
    </row>
    <row r="1593" ht="45" customHeight="1">
      <c r="A1593" s="40" t="inlineStr">
        <is>
          <t>K056</t>
        </is>
      </c>
      <c r="B1593" s="41" t="inlineStr">
        <is>
          <t>Tapas Media, Inc.</t>
        </is>
      </c>
      <c r="C1593" s="40" t="inlineStr">
        <is>
          <t>인수 후</t>
        </is>
      </c>
      <c r="D1593" s="40" t="inlineStr">
        <is>
          <t>2022-05-19</t>
        </is>
      </c>
      <c r="E1593" s="41" t="inlineStr">
        <is>
          <t>합병</t>
        </is>
      </c>
      <c r="F1593" s="41" t="inlineStr">
        <is>
          <t>카카오엔터 영문 보도자료: Tapas Media와 Radish Media 합병, Radish Media가 존속회사, 양사 이사회 만장일치 승인, Chang Kim이 합병법인 CEO(카카오엔터 GSO 유지), Wuxiaworld와 함께 카카오엔터 산하. Tapas는 2021년 매출이 전년 대비 10배, 미국 상위 3위 만화앱.</t>
        </is>
      </c>
      <c r="G1593" s="41" t="inlineStr">
        <is>
          <t>회사 보도자료</t>
        </is>
      </c>
      <c r="H1593" s="40" t="inlineStr">
        <is>
          <t>2022-05-19</t>
        </is>
      </c>
      <c r="I1593" s="40" t="n"/>
      <c r="J1593" s="43" t="inlineStr">
        <is>
          <t>https://newsroom.kakaoent.com/news/kakao-entertainment-merges-us-based-digital-storytelling-platforms-tapas-and-radish-to-accelerate-growth-in-north-america/</t>
        </is>
      </c>
      <c r="K1593" s="41" t="inlineStr">
        <is>
          <t>post_events_summary,earnings_call_note</t>
        </is>
      </c>
    </row>
    <row r="1594" ht="45" customHeight="1">
      <c r="A1594" s="40" t="inlineStr">
        <is>
          <t>K056</t>
        </is>
      </c>
      <c r="B1594" s="41" t="inlineStr">
        <is>
          <t>Tapas Media, Inc.</t>
        </is>
      </c>
      <c r="C1594" s="40" t="inlineStr">
        <is>
          <t>인수 후</t>
        </is>
      </c>
      <c r="D1594" s="40" t="inlineStr">
        <is>
          <t>2022-05-19</t>
        </is>
      </c>
      <c r="E1594" s="41" t="inlineStr">
        <is>
          <t>합병</t>
        </is>
      </c>
      <c r="F1594" s="41" t="inlineStr">
        <is>
          <t>KED Global(이승우): Radish가 1대 18 비율로 Tapas를 합병, 합병법인은 Chang Kim이 이끌고 Wuxiaworld를 지배하되 독립 운영; 북미 거래액 5,000억원 목표.</t>
        </is>
      </c>
      <c r="G1594" s="41" t="inlineStr">
        <is>
          <t>언론 보도</t>
        </is>
      </c>
      <c r="H1594" s="40" t="inlineStr">
        <is>
          <t>2022-05-19</t>
        </is>
      </c>
      <c r="I1594" s="40" t="n"/>
      <c r="J1594" s="43" t="inlineStr">
        <is>
          <t>https://www.kedglobal.com/newsView/ked202205190012</t>
        </is>
      </c>
      <c r="K1594" s="41" t="inlineStr">
        <is>
          <t>post_events_summary</t>
        </is>
      </c>
    </row>
    <row r="1595" ht="45" customHeight="1">
      <c r="A1595" s="40" t="inlineStr">
        <is>
          <t>K056</t>
        </is>
      </c>
      <c r="B1595" s="41" t="inlineStr">
        <is>
          <t>Tapas Media, Inc.</t>
        </is>
      </c>
      <c r="C1595" s="40" t="inlineStr">
        <is>
          <t>인수 후</t>
        </is>
      </c>
      <c r="D1595" s="40" t="inlineStr">
        <is>
          <t>2022-07-28</t>
        </is>
      </c>
      <c r="E1595" s="41" t="inlineStr">
        <is>
          <t>경영진변경</t>
        </is>
      </c>
      <c r="F1595" s="41" t="inlineStr">
        <is>
          <t>The Beat(Heidi MacDonald): Bleeding Cool 인용, Tapas 전체 인력의 약 30% 감원(CFO·CCO·홍보책임자 등 임원 포함), Radish 인력 약 80% 감원; 오리지널 축소·UGC 전환, Tapas·Radish·Wuxiaworld를 Tapas 브랜드 아래 통합.</t>
        </is>
      </c>
      <c r="G1595" s="41" t="inlineStr">
        <is>
          <t>언론 보도</t>
        </is>
      </c>
      <c r="H1595" s="40" t="inlineStr">
        <is>
          <t>2022-07-28</t>
        </is>
      </c>
      <c r="I1595" s="40" t="n"/>
      <c r="J1595" s="43" t="inlineStr">
        <is>
          <t>https://www.comicsbeat.com/major-layoffs-and-reported-new-direction-at-tapas-media</t>
        </is>
      </c>
      <c r="K1595" s="41" t="inlineStr">
        <is>
          <t>post_events_summary</t>
        </is>
      </c>
    </row>
    <row r="1596" ht="45" customHeight="1">
      <c r="A1596" s="40" t="inlineStr">
        <is>
          <t>K056</t>
        </is>
      </c>
      <c r="B1596" s="41" t="inlineStr">
        <is>
          <t>Tapas Media, Inc.</t>
        </is>
      </c>
      <c r="C1596" s="40" t="inlineStr">
        <is>
          <t>인수 후</t>
        </is>
      </c>
      <c r="D1596" s="40" t="inlineStr">
        <is>
          <t>2022-09-01</t>
        </is>
      </c>
      <c r="E1596" s="41" t="inlineStr">
        <is>
          <t>합병</t>
        </is>
      </c>
      <c r="F1596" s="41" t="inlineStr">
        <is>
          <t>웹툰가이드(윤정현, 2022-09-05): 타파스미디어와 래디쉬미디어가 9월 1일 합병을 마치고 '타파스엔터테인먼트'로 출범, 공동대표 김창원·박종철; 타파스 매출의 75% 이상이 카카오엔터 공급 IP; 2024년 북미 거래액 5,000억원 목표. (파이낸셜뉴스 2024-01-03은 '2022년 8월 합병'으로 적음)</t>
        </is>
      </c>
      <c r="G1596" s="41" t="inlineStr">
        <is>
          <t>언론 보도</t>
        </is>
      </c>
      <c r="H1596" s="40" t="inlineStr">
        <is>
          <t>2022-09-05</t>
        </is>
      </c>
      <c r="I1596" s="40" t="n"/>
      <c r="J1596" s="43" t="inlineStr">
        <is>
          <t>https://www.webtoonguide.com/ko/board/news-column/17257</t>
        </is>
      </c>
      <c r="K1596" s="41" t="inlineStr">
        <is>
          <t>post_events_summary,core_basis</t>
        </is>
      </c>
    </row>
    <row r="1597" ht="45" customHeight="1">
      <c r="A1597" s="40" t="inlineStr">
        <is>
          <t>K056</t>
        </is>
      </c>
      <c r="B1597" s="41" t="inlineStr">
        <is>
          <t>Tapas Media, Inc.</t>
        </is>
      </c>
      <c r="C1597" s="40" t="inlineStr">
        <is>
          <t>인수 후</t>
        </is>
      </c>
      <c r="D1597" s="40" t="inlineStr">
        <is>
          <t>2022-12-31</t>
        </is>
      </c>
      <c r="E1597" s="41" t="inlineStr">
        <is>
          <t>손상차손</t>
        </is>
      </c>
      <c r="F1597" s="41" t="inlineStr">
        <is>
          <t>카카오엔터 2022 연결감사보고서: 'Tapas Media, Inc. | 당기 중 종속회사인 Radish Meia, Inc.와 합병으로 인한 연결제외', '(*5) Radish Media, Inc.는 당기에 사명을 Tapas Entertainment, Inc.로 변경'(97.4%, 265,154,848주). 영업권: Tapas Media Inc CGU 496,940,581천원을 Tapas Entertainment로 이관, Tapas Entertainment(구 Radish) 기초 431,490,424 + 이관 496,940,581 − 손상 545,342,061 + 환율 74,467,086 = 기말 457,556,030천원; CGU 비교대상 장부가액 1,000,840백만원 vs 회수가능액 456,338백만원. Tapas Entertainment(중간지배기업 연결) 2022 자산 437,803,623·매출 49,109,882·순손실 228,203,755(천원).</t>
        </is>
      </c>
      <c r="G1597" s="41" t="inlineStr">
        <is>
          <t>DART 감사보고서</t>
        </is>
      </c>
      <c r="H1597" s="40" t="inlineStr">
        <is>
          <t>2023-03-31</t>
        </is>
      </c>
      <c r="I1597" s="40" t="inlineStr">
        <is>
          <t>20230331004024</t>
        </is>
      </c>
      <c r="J1597" s="43" t="inlineStr">
        <is>
          <t>https://dart.fss.or.kr/dsaf001/main.do?rcpNo=20230331004024</t>
        </is>
      </c>
      <c r="K1597" s="41" t="inlineStr">
        <is>
          <t>post_events_summary,impairment,target_rev_post,target_op_post,perf_basis</t>
        </is>
      </c>
    </row>
    <row r="1598" ht="45" customHeight="1">
      <c r="A1598" s="40" t="inlineStr">
        <is>
          <t>K056</t>
        </is>
      </c>
      <c r="B1598" s="41" t="inlineStr">
        <is>
          <t>Tapas Media, Inc.</t>
        </is>
      </c>
      <c r="C1598" s="40" t="inlineStr">
        <is>
          <t>인수 후</t>
        </is>
      </c>
      <c r="D1598" s="40" t="inlineStr">
        <is>
          <t>2022-12-31</t>
        </is>
      </c>
      <c r="E1598" s="41" t="inlineStr">
        <is>
          <t>손상차손</t>
        </is>
      </c>
      <c r="F1598" s="41" t="inlineStr">
        <is>
          <t>카카오 2022 사업보고서 연결주석: 영업권 CGU '기타모바일서비스' 손상 602,456,509천원, '(주2) 당기 TAPAS ENTERTAINMENT, INC.(구.Radish Media, Inc.) 등의 손상이 반영'. TAPAS MEDIA는 'TAPAS ENTERTAINMENT, INC.(구.Radish Media, Inc.)와 합병으로 인한 연결제외'.</t>
        </is>
      </c>
      <c r="G1598" s="41" t="inlineStr">
        <is>
          <t>DART 사업보고서</t>
        </is>
      </c>
      <c r="H1598" s="40" t="inlineStr">
        <is>
          <t>2023-03-20</t>
        </is>
      </c>
      <c r="I1598" s="40" t="inlineStr">
        <is>
          <t>20230320001096</t>
        </is>
      </c>
      <c r="J1598" s="43" t="inlineStr">
        <is>
          <t>https://dart.fss.or.kr/dsaf001/main.do?rcpNo=20230320001096</t>
        </is>
      </c>
      <c r="K1598" s="41" t="inlineStr">
        <is>
          <t>impairment</t>
        </is>
      </c>
    </row>
    <row r="1599" ht="45" customHeight="1">
      <c r="A1599" s="40" t="inlineStr">
        <is>
          <t>K056</t>
        </is>
      </c>
      <c r="B1599" s="41" t="inlineStr">
        <is>
          <t>Tapas Media, Inc.</t>
        </is>
      </c>
      <c r="C1599" s="40" t="inlineStr">
        <is>
          <t>인수 후</t>
        </is>
      </c>
      <c r="D1599" s="40" t="inlineStr">
        <is>
          <t>2023-01</t>
        </is>
      </c>
      <c r="E1599" s="41" t="inlineStr">
        <is>
          <t>경영진변경</t>
        </is>
      </c>
      <c r="F1599" s="41" t="inlineStr">
        <is>
          <t>Popverse(Graeme McMillan, 2023-01-11): 창업자·CEO Chang Kim이 2023년 1월부터 '장기 안식'(LinkedIn), Tapas와 카카오엔터 GSO 역할 모두 종료; 약 6개월 전 대규모 감원과 임원직 폐지, 사내 오리지널 IP 개발에서 선회.</t>
        </is>
      </c>
      <c r="G1599" s="41" t="inlineStr">
        <is>
          <t>언론 보도</t>
        </is>
      </c>
      <c r="H1599" s="40" t="inlineStr">
        <is>
          <t>2023-01-11</t>
        </is>
      </c>
      <c r="I1599" s="40" t="n"/>
      <c r="J1599" s="43" t="inlineStr">
        <is>
          <t>https://www.thepopverse.com/tapas-media-founder-chang-kim-steps-away-from-the-company</t>
        </is>
      </c>
      <c r="K1599" s="41" t="inlineStr">
        <is>
          <t>post_events_summary,pre_events_summary</t>
        </is>
      </c>
    </row>
    <row r="1600" ht="45" customHeight="1">
      <c r="A1600" s="40" t="inlineStr">
        <is>
          <t>K056</t>
        </is>
      </c>
      <c r="B1600" s="41" t="inlineStr">
        <is>
          <t>Tapas Media, Inc.</t>
        </is>
      </c>
      <c r="C1600" s="40" t="inlineStr">
        <is>
          <t>인수 후</t>
        </is>
      </c>
      <c r="D1600" s="40" t="inlineStr">
        <is>
          <t>2023-03-14</t>
        </is>
      </c>
      <c r="E1600" s="41" t="inlineStr">
        <is>
          <t>사업철수</t>
        </is>
      </c>
      <c r="F1600" s="41" t="inlineStr">
        <is>
          <t>The Beat(2023-03-14): TechCrunch 인용, 카카오엔터가 Tapas Entertainment 한국 사무소(현지 보도상 약 20명) 폐쇄, 2023년 2월 미국 사무소 감원(Radish 포함); 카카오 대변인 'Tapas Entertainment is streamlining operations to respond flexibly'.</t>
        </is>
      </c>
      <c r="G1600" s="41" t="inlineStr">
        <is>
          <t>언론 보도</t>
        </is>
      </c>
      <c r="H1600" s="40" t="inlineStr">
        <is>
          <t>2023-03-14</t>
        </is>
      </c>
      <c r="I1600" s="40" t="n"/>
      <c r="J1600" s="43" t="inlineStr">
        <is>
          <t>https://www.comicsbeat.com/kakao-entertainment-tapas-layoffs/</t>
        </is>
      </c>
      <c r="K1600" s="41" t="inlineStr">
        <is>
          <t>post_events_summary</t>
        </is>
      </c>
    </row>
    <row r="1601" ht="45" customHeight="1">
      <c r="A1601" s="40" t="inlineStr">
        <is>
          <t>K056</t>
        </is>
      </c>
      <c r="B1601" s="41" t="inlineStr">
        <is>
          <t>Tapas Media, Inc.</t>
        </is>
      </c>
      <c r="C1601" s="40" t="inlineStr">
        <is>
          <t>인수 후</t>
        </is>
      </c>
      <c r="D1601" s="40" t="inlineStr">
        <is>
          <t>2023-12-31</t>
        </is>
      </c>
      <c r="E1601" s="41" t="inlineStr">
        <is>
          <t>손상차손</t>
        </is>
      </c>
      <c r="F1601" s="41" t="inlineStr">
        <is>
          <t>카카오엔터 2023 연결감사보고서: Tapas Entertainment 영업권 기초 457,556,030 − 손상 459,787,651 + 환율 13,618,154 = 기말 11,386,533천원; CGU(백만원) Tapas 장부가액 352,468 vs 회수가능액 (10,643), Radish 67,717 vs 1,509, WuxiaWorld 33,952 vs 12,288; '(주)삼양씨앤씨 포함한 25개 영업권 … 924,498백만원 … 손상'. Tapas Entertainment(98.5%) 2023 매출 71,139,270·순손실 425,234,093(천원). ㈜타파스엔터테인먼트코리아(구 레디쉬코리아) 청산으로 연결제외.</t>
        </is>
      </c>
      <c r="G1601" s="41" t="inlineStr">
        <is>
          <t>DART 감사보고서</t>
        </is>
      </c>
      <c r="H1601" s="40" t="inlineStr">
        <is>
          <t>2024-03-29</t>
        </is>
      </c>
      <c r="I1601" s="40" t="inlineStr">
        <is>
          <t>20240329003124</t>
        </is>
      </c>
      <c r="J1601" s="43" t="inlineStr">
        <is>
          <t>https://dart.fss.or.kr/dsaf001/main.do?rcpNo=20240329003124</t>
        </is>
      </c>
      <c r="K1601" s="41" t="inlineStr">
        <is>
          <t>post_events_summary,impairment,target_rev_post,target_op_post</t>
        </is>
      </c>
    </row>
    <row r="1602" ht="45" customHeight="1">
      <c r="A1602" s="40" t="inlineStr">
        <is>
          <t>K056</t>
        </is>
      </c>
      <c r="B1602" s="41" t="inlineStr">
        <is>
          <t>Tapas Media, Inc.</t>
        </is>
      </c>
      <c r="C1602" s="40" t="inlineStr">
        <is>
          <t>인수 후</t>
        </is>
      </c>
      <c r="D1602" s="40" t="inlineStr">
        <is>
          <t>2023-12-31</t>
        </is>
      </c>
      <c r="E1602" s="41" t="inlineStr">
        <is>
          <t>손상차손</t>
        </is>
      </c>
      <c r="F1602" s="41" t="inlineStr">
        <is>
          <t>카카오 2023 사업보고서 연결주석: '(주2) 당기 ㈜에스엠엔터테인먼트 280,430백만원, TAPAS ENTERTAINMENT, INC.(구.Radish Media, Inc.) 459,788백만원, ㈜라이온하트스튜디오 142,955백만원, 멜론 사업부 231,361백만원 등의 손상이 반영'.</t>
        </is>
      </c>
      <c r="G1602" s="41" t="inlineStr">
        <is>
          <t>DART 사업보고서</t>
        </is>
      </c>
      <c r="H1602" s="40" t="inlineStr">
        <is>
          <t>2024-03-20</t>
        </is>
      </c>
      <c r="I1602" s="40" t="inlineStr">
        <is>
          <t>20240320002039</t>
        </is>
      </c>
      <c r="J1602" s="43" t="inlineStr">
        <is>
          <t>https://dart.fss.or.kr/dsaf001/main.do?rcpNo=20240320002039</t>
        </is>
      </c>
      <c r="K1602" s="41" t="inlineStr">
        <is>
          <t>impairment</t>
        </is>
      </c>
    </row>
    <row r="1603" ht="45" customHeight="1">
      <c r="A1603" s="40" t="inlineStr">
        <is>
          <t>K056</t>
        </is>
      </c>
      <c r="B1603" s="41" t="inlineStr">
        <is>
          <t>Tapas Media, Inc.</t>
        </is>
      </c>
      <c r="C1603" s="40" t="inlineStr">
        <is>
          <t>인수 후</t>
        </is>
      </c>
      <c r="D1603" s="40" t="inlineStr">
        <is>
          <t>2024-02-15</t>
        </is>
      </c>
      <c r="E1603" s="41" t="inlineStr">
        <is>
          <t>어닝콜</t>
        </is>
      </c>
      <c r="F1603" s="41" t="inlineStr">
        <is>
          <t>코리아중앙데일리(이재림, 2024-02-15): 카카오 2023년 4분기 컨퍼런스콜 — 타파스·멜론·라이온하트·SM 등 인수 자회사 PPA 손상 약 2조원; 최혜령 CFO 'just because there was impairment loss doesn't mean that it signals any change in our strategic approach'(기사 재인용).</t>
        </is>
      </c>
      <c r="G1603" s="41" t="inlineStr">
        <is>
          <t>언론 보도</t>
        </is>
      </c>
      <c r="H1603" s="40" t="inlineStr">
        <is>
          <t>2024-02-15</t>
        </is>
      </c>
      <c r="I1603" s="40" t="n"/>
      <c r="J1603" s="43" t="inlineStr">
        <is>
          <t>https://www.koreajoongangdaily.com/business/record-high-revenue-not-enough-to-keep-kakao-in-the-black-for-2023/10089844</t>
        </is>
      </c>
      <c r="K1603" s="41" t="inlineStr">
        <is>
          <t>earnings_call_note</t>
        </is>
      </c>
    </row>
    <row r="1604" ht="45" customHeight="1">
      <c r="A1604" s="40" t="inlineStr">
        <is>
          <t>K056</t>
        </is>
      </c>
      <c r="B1604" s="41" t="inlineStr">
        <is>
          <t>Tapas Media, Inc.</t>
        </is>
      </c>
      <c r="C1604" s="40" t="inlineStr">
        <is>
          <t>인수 후</t>
        </is>
      </c>
      <c r="D1604" s="40" t="inlineStr">
        <is>
          <t>2024-04-03</t>
        </is>
      </c>
      <c r="E1604" s="41" t="inlineStr">
        <is>
          <t>손상차손</t>
        </is>
      </c>
      <c r="F1604" s="41" t="inlineStr">
        <is>
          <t>뉴스토마토(윤영혜, 2024-04-03): 카카오엔터 2023 감사보고서상 영업권 손상의 약 절반인 4,600억원이 타파스엔터테인먼트, 누계손상 2조5,665억원; 회사 입장 '재무건전성 강화를 위해 … 보수적으로 일부 영업권 손상을 반영'.</t>
        </is>
      </c>
      <c r="G1604" s="41" t="inlineStr">
        <is>
          <t>언론 보도</t>
        </is>
      </c>
      <c r="H1604" s="40" t="inlineStr">
        <is>
          <t>2024-04-03</t>
        </is>
      </c>
      <c r="I1604" s="40" t="n"/>
      <c r="J1604" s="43" t="inlineStr">
        <is>
          <t>https://newstomato.com/ReadNews.aspx?no=1225750</t>
        </is>
      </c>
      <c r="K1604" s="41" t="inlineStr">
        <is>
          <t>earnings_call_note,impairment</t>
        </is>
      </c>
    </row>
    <row r="1605" ht="45" customHeight="1">
      <c r="A1605" s="40" t="inlineStr">
        <is>
          <t>K056</t>
        </is>
      </c>
      <c r="B1605" s="41" t="inlineStr">
        <is>
          <t>Tapas Media, Inc.</t>
        </is>
      </c>
      <c r="C1605" s="40" t="inlineStr">
        <is>
          <t>인수 후</t>
        </is>
      </c>
      <c r="D1605" s="40" t="inlineStr">
        <is>
          <t>2024-01-01</t>
        </is>
      </c>
      <c r="E1605" s="41" t="inlineStr">
        <is>
          <t>실적</t>
        </is>
      </c>
      <c r="F1605" s="41" t="inlineStr">
        <is>
          <t>파이낸셜뉴스(임수빈, 2024-01-03): 2024-01-01 타파스 앱 일 거래액 약 16만8천 달러(약 2억2천만원)로 최고치, 2022년 8월 타파스미디어·래디쉬 합병으로 타파스엔터테인먼트 출범 후 약 1년 5개월 만.</t>
        </is>
      </c>
      <c r="G1605" s="41" t="inlineStr">
        <is>
          <t>언론 보도</t>
        </is>
      </c>
      <c r="H1605" s="40" t="inlineStr">
        <is>
          <t>2024-01-03</t>
        </is>
      </c>
      <c r="I1605" s="40" t="n"/>
      <c r="J1605" s="43" t="inlineStr">
        <is>
          <t>https://www.fnnews.com/news/202401031017070567</t>
        </is>
      </c>
      <c r="K1605" s="41" t="inlineStr">
        <is>
          <t>post_events_summary</t>
        </is>
      </c>
    </row>
    <row r="1606" ht="45" customHeight="1">
      <c r="A1606" s="40" t="inlineStr">
        <is>
          <t>K056</t>
        </is>
      </c>
      <c r="B1606" s="41" t="inlineStr">
        <is>
          <t>Tapas Media, Inc.</t>
        </is>
      </c>
      <c r="C1606" s="40" t="inlineStr">
        <is>
          <t>인수 후</t>
        </is>
      </c>
      <c r="D1606" s="40" t="inlineStr">
        <is>
          <t>2024-12-31</t>
        </is>
      </c>
      <c r="E1606" s="41" t="inlineStr">
        <is>
          <t>추가취득</t>
        </is>
      </c>
      <c r="F1606" s="41" t="inlineStr">
        <is>
          <t>카카오엔터 2024 연결감사보고서: Tapas Entertainment 영업권 11,386,533 + 환율 1,594,856 = 12,981,389천원(손상 없음); '불균등 유상증자를 진행하여 Tapas Entertainment, Inc.에 대한 지분율은 98.52% 에서 99.99%로 증가'; 2024 매출 68,025,580·순손실 35,805,234(천원), 자본 -30,385백만원; CGU 가정 Radish 매출성장률 -100.00%~-89.00%.</t>
        </is>
      </c>
      <c r="G1606" s="41" t="inlineStr">
        <is>
          <t>DART 감사보고서</t>
        </is>
      </c>
      <c r="H1606" s="40" t="inlineStr">
        <is>
          <t>2025-03-28</t>
        </is>
      </c>
      <c r="I1606" s="40" t="inlineStr">
        <is>
          <t>20250328002113</t>
        </is>
      </c>
      <c r="J1606" s="43" t="inlineStr">
        <is>
          <t>https://dart.fss.or.kr/dsaf001/main.do?rcpNo=20250328002113</t>
        </is>
      </c>
      <c r="K1606" s="41" t="inlineStr">
        <is>
          <t>post_events_summary,target_rev_post,target_op_post</t>
        </is>
      </c>
    </row>
    <row r="1607" ht="45" customHeight="1">
      <c r="A1607" s="40" t="inlineStr">
        <is>
          <t>K056</t>
        </is>
      </c>
      <c r="B1607" s="41" t="inlineStr">
        <is>
          <t>Tapas Media, Inc.</t>
        </is>
      </c>
      <c r="C1607" s="40" t="inlineStr">
        <is>
          <t>인수 후</t>
        </is>
      </c>
      <c r="D1607" s="40" t="inlineStr">
        <is>
          <t>2025-07-09</t>
        </is>
      </c>
      <c r="E1607" s="41" t="inlineStr">
        <is>
          <t>사업철수</t>
        </is>
      </c>
      <c r="F1607" s="41" t="inlineStr">
        <is>
          <t>아이뉴스24(정유림, 2025-07-09): 카카오엔터가 북미 웹소설 플랫폼 래디쉬 서비스를 2025-12-31 종료 공지, '회사의 글로벌 전략을 재정비하는 과정 중 하나'; 타파스엔터테인먼트 산하 타파스·래디쉬·우시아월드 중 래디쉬만 종료하고 타파스에 집중.</t>
        </is>
      </c>
      <c r="G1607" s="41" t="inlineStr">
        <is>
          <t>언론 보도</t>
        </is>
      </c>
      <c r="H1607" s="40" t="inlineStr">
        <is>
          <t>2025-07-09</t>
        </is>
      </c>
      <c r="I1607" s="40" t="n"/>
      <c r="J1607" s="43" t="inlineStr">
        <is>
          <t>https://www.inews24.com/view/1863516</t>
        </is>
      </c>
      <c r="K1607" s="41" t="inlineStr">
        <is>
          <t>post_events_summary</t>
        </is>
      </c>
    </row>
    <row r="1608" ht="45" customHeight="1">
      <c r="A1608" s="40" t="inlineStr">
        <is>
          <t>K056</t>
        </is>
      </c>
      <c r="B1608" s="41" t="inlineStr">
        <is>
          <t>Tapas Media, Inc.</t>
        </is>
      </c>
      <c r="C1608" s="40" t="inlineStr">
        <is>
          <t>인수 후</t>
        </is>
      </c>
      <c r="D1608" s="40" t="inlineStr">
        <is>
          <t>2025-12-31</t>
        </is>
      </c>
      <c r="E1608" s="41" t="inlineStr">
        <is>
          <t>손상차손</t>
        </is>
      </c>
      <c r="F1608" s="41" t="inlineStr">
        <is>
          <t>카카오엔터 2025 연결감사보고서: Tapas Entertainment 영업권 12,981,389 − 손상 6,363,460 − 환율 366,698 = 6,251,231천원; CGU(백만원) Tapas Entertainment 장부가액 (6,709) vs 회수가능액 (56,221), WuxiaWorld 11,953 vs 5,590; 'Tapas Entertainment, Inc.를 포함한 9개 영업권의 장부금액이 회수가능액을 31,591백만원 초과'. Tapas Entertainment(99.9%) 2025 매출 59,698,545·순손실 14,664,486(천원), 자본 -44,452백만원.</t>
        </is>
      </c>
      <c r="G1608" s="41" t="inlineStr">
        <is>
          <t>DART 감사보고서</t>
        </is>
      </c>
      <c r="H1608" s="40" t="inlineStr">
        <is>
          <t>2026-03-27</t>
        </is>
      </c>
      <c r="I1608" s="40" t="inlineStr">
        <is>
          <t>20260327001465</t>
        </is>
      </c>
      <c r="J1608" s="43" t="inlineStr">
        <is>
          <t>https://dart.fss.or.kr/dsaf001/main.do?rcpNo=20260327001465</t>
        </is>
      </c>
      <c r="K1608" s="41" t="inlineStr">
        <is>
          <t>post_events_summary,impairment,target_rev_post,target_op_post</t>
        </is>
      </c>
    </row>
    <row r="1609" ht="45" customHeight="1">
      <c r="A1609" s="40" t="inlineStr">
        <is>
          <t>K056</t>
        </is>
      </c>
      <c r="B1609" s="41" t="inlineStr">
        <is>
          <t>Tapas Media, Inc.</t>
        </is>
      </c>
      <c r="C1609" s="40" t="inlineStr">
        <is>
          <t>인수 후</t>
        </is>
      </c>
      <c r="D1609" s="40" t="inlineStr">
        <is>
          <t>2026-09-20</t>
        </is>
      </c>
      <c r="E1609" s="41" t="inlineStr">
        <is>
          <t>매각</t>
        </is>
      </c>
      <c r="F1609" s="41" t="inlineStr">
        <is>
          <t>OtakuKart(Martha Pierce): 2026-09-20 발표 — Wuxiaworld 창업자 Ren(RWX)이 카카오엔터 자회사 Tapas Entertainment로부터 Wuxiaworld를 되사들임(가격 비공개). 이전 시점 월 매출총이익 30만 달러 이상 → 2026년 7월 약 3만 달러 매출총손실. Tapas 종료일 2027-03-31.</t>
        </is>
      </c>
      <c r="G1609" s="41" t="inlineStr">
        <is>
          <t>언론 보도</t>
        </is>
      </c>
      <c r="H1609" s="40" t="inlineStr">
        <is>
          <t>2026-09</t>
        </is>
      </c>
      <c r="I1609" s="40" t="n"/>
      <c r="J1609" s="43" t="inlineStr">
        <is>
          <t>https://otakukart.com/wuxiaworld-founder-ren-buys-back-web-novel-platform-from-tapas-amid-shutdown-plans/</t>
        </is>
      </c>
      <c r="K1609" s="41" t="inlineStr">
        <is>
          <t>post_events_summary</t>
        </is>
      </c>
    </row>
    <row r="1610" ht="45" customHeight="1">
      <c r="A1610" s="40" t="inlineStr">
        <is>
          <t>K056</t>
        </is>
      </c>
      <c r="B1610" s="41" t="inlineStr">
        <is>
          <t>Tapas Media, Inc.</t>
        </is>
      </c>
      <c r="C1610" s="40" t="inlineStr">
        <is>
          <t>인수 후</t>
        </is>
      </c>
      <c r="D1610" s="40" t="inlineStr">
        <is>
          <t>2026-09-22</t>
        </is>
      </c>
      <c r="E1610" s="41" t="inlineStr">
        <is>
          <t>사업철수</t>
        </is>
      </c>
      <c r="F1610" s="41" t="inlineStr">
        <is>
          <t>The Beat(Heidi MacDonald, 2026-09-22): 업계 소식통(biggo.com) 인용, 카카오가 Tapas 종료를 앞두고 9월 22일 출판사·권리자에게 사전 통지 예정, 투자 상각 보도; Radish는 2025년 종료. 연혁: Chang Kim이 Young-Jun Jang과 2012년 Comic Panda로 출시 → Tapastic → Tapas. Tapas 창작자 7.5만명·작품 10만편·누적 가입 1천만명.</t>
        </is>
      </c>
      <c r="G1610" s="41" t="inlineStr">
        <is>
          <t>언론 보도</t>
        </is>
      </c>
      <c r="H1610" s="40" t="inlineStr">
        <is>
          <t>2026-09-22</t>
        </is>
      </c>
      <c r="I1610" s="40" t="n"/>
      <c r="J1610" s="43" t="inlineStr">
        <is>
          <t>https://comicsbeat.com/report-kakao-is-shutting-down-tapas-webtoon-platform</t>
        </is>
      </c>
      <c r="K1610" s="41" t="inlineStr">
        <is>
          <t>post_events_summary,pre_events_summary</t>
        </is>
      </c>
    </row>
    <row r="1611" ht="45" customHeight="1">
      <c r="A1611" s="40" t="inlineStr">
        <is>
          <t>K056</t>
        </is>
      </c>
      <c r="B1611" s="41" t="inlineStr">
        <is>
          <t>Tapas Media, Inc.</t>
        </is>
      </c>
      <c r="C1611" s="40" t="inlineStr">
        <is>
          <t>인수 후</t>
        </is>
      </c>
      <c r="D1611" s="40" t="inlineStr">
        <is>
          <t>2026-09-22</t>
        </is>
      </c>
      <c r="E1611" s="41" t="inlineStr">
        <is>
          <t>사업철수</t>
        </is>
      </c>
      <c r="F1611" s="41" t="inlineStr">
        <is>
          <t>딜사이트(머니투데이 인용, 2026-09-22): '카카오엔터테인먼트가 북미 웹툰 플랫폼 타파스 서비스를 종료한다', 2021년 타파스·래디쉬에 약 1조1,000억원 투자.</t>
        </is>
      </c>
      <c r="G1611" s="41" t="inlineStr">
        <is>
          <t>언론 보도</t>
        </is>
      </c>
      <c r="H1611" s="40" t="inlineStr">
        <is>
          <t>2026-09-22</t>
        </is>
      </c>
      <c r="I1611" s="40" t="n"/>
      <c r="J1611" s="43" t="inlineStr">
        <is>
          <t>https://dealsite.co.kr/articles/169491</t>
        </is>
      </c>
      <c r="K1611" s="41" t="inlineStr">
        <is>
          <t>post_events_summary</t>
        </is>
      </c>
    </row>
    <row r="1612" ht="45" customHeight="1">
      <c r="A1612" s="40" t="inlineStr">
        <is>
          <t>K056</t>
        </is>
      </c>
      <c r="B1612" s="41" t="inlineStr">
        <is>
          <t>Tapas Media, Inc.</t>
        </is>
      </c>
      <c r="C1612" s="40" t="inlineStr">
        <is>
          <t>인수 후</t>
        </is>
      </c>
      <c r="D1612" s="40" t="inlineStr">
        <is>
          <t>2026-09-22</t>
        </is>
      </c>
      <c r="E1612" s="41" t="inlineStr">
        <is>
          <t>사업철수</t>
        </is>
      </c>
      <c r="F1612" s="41" t="inlineStr">
        <is>
          <t>CEO스코어데일리(진채연, 2026-09-22): 카카오 노조(카카오지회)가 타파스 사업 종료 경위 공개와 구성원·이용자 보호 대책 요구, 누적 손실·부채 현황을 구성원에게 공유하지 않았다고 주장.</t>
        </is>
      </c>
      <c r="G1612" s="41" t="inlineStr">
        <is>
          <t>언론 보도</t>
        </is>
      </c>
      <c r="H1612" s="40" t="inlineStr">
        <is>
          <t>2026-09-22</t>
        </is>
      </c>
      <c r="I1612" s="40" t="n"/>
      <c r="J1612" s="43" t="inlineStr">
        <is>
          <t>https://www.ceoscoredaily.com/page/view/2026092216232713769</t>
        </is>
      </c>
      <c r="K1612" s="41" t="inlineStr">
        <is>
          <t>post_events_summary</t>
        </is>
      </c>
    </row>
    <row r="1613" ht="45" customHeight="1">
      <c r="A1613" s="40" t="inlineStr">
        <is>
          <t>K056</t>
        </is>
      </c>
      <c r="B1613" s="41" t="inlineStr">
        <is>
          <t>Tapas Media, Inc.</t>
        </is>
      </c>
      <c r="C1613" s="40" t="inlineStr">
        <is>
          <t>인수 후</t>
        </is>
      </c>
      <c r="D1613" s="40" t="inlineStr">
        <is>
          <t>2026-10-06</t>
        </is>
      </c>
      <c r="E1613" s="41" t="inlineStr">
        <is>
          <t>사업철수</t>
        </is>
      </c>
      <c r="F1613" s="41" t="inlineStr">
        <is>
          <t>아이뉴스24(정유림, 2026-10-06): 타파스 서비스 2027-03-31 종료, 전용 결제수단 '잉크' 신규 구매·충전 중단; 래디쉬는 2025년 말 종료; 회사 '핵심 역량과 자원을 효율적으로 활용해 사업 전반의 실행력을 높이기 위한 변화를 추진 중'.</t>
        </is>
      </c>
      <c r="G1613" s="41" t="inlineStr">
        <is>
          <t>언론 보도</t>
        </is>
      </c>
      <c r="H1613" s="40" t="inlineStr">
        <is>
          <t>2026-10-06</t>
        </is>
      </c>
      <c r="I1613" s="40" t="n"/>
      <c r="J1613" s="43" t="inlineStr">
        <is>
          <t>https://inews24.com/view/2012303</t>
        </is>
      </c>
      <c r="K1613" s="41" t="inlineStr">
        <is>
          <t>post_events_summary,earnings_call_note</t>
        </is>
      </c>
    </row>
    <row r="1614" ht="45" customHeight="1">
      <c r="A1614" s="40" t="inlineStr">
        <is>
          <t>K057</t>
        </is>
      </c>
      <c r="B1614" s="41" t="inlineStr">
        <is>
          <t>INISOFT Co.,Ltd.</t>
        </is>
      </c>
      <c r="C1614" s="40" t="inlineStr">
        <is>
          <t>발표</t>
        </is>
      </c>
      <c r="D1614" s="40" t="inlineStr">
        <is>
          <t>2021-05-27</t>
        </is>
      </c>
      <c r="E1614" s="41" t="inlineStr">
        <is>
          <t>발표</t>
        </is>
      </c>
      <c r="F1614" s="41" t="inlineStr">
        <is>
          <t>IB 소식통 인용, 카카오엔터테인먼트가 INISOFT 지분 100%를 250억원에 인수. 2001년 설립, 2009년 Dice Player 개발, 고객 HBO·Microsoft·NTT Docomo·Tsutaya TV·CJ ENM. 'the first step in developing its own OTT platform'.</t>
        </is>
      </c>
      <c r="G1614" s="41" t="inlineStr">
        <is>
          <t>언론 보도</t>
        </is>
      </c>
      <c r="H1614" s="40" t="inlineStr">
        <is>
          <t>2021-05-27</t>
        </is>
      </c>
      <c r="I1614" s="40" t="n"/>
      <c r="J1614" s="43" t="inlineStr">
        <is>
          <t>https://www.kedglobal.com/newsView/ked202105270017</t>
        </is>
      </c>
      <c r="K1614" s="41" t="inlineStr">
        <is>
          <t>announce_date_chk,first_filing_date,purpose_quote,pre_events_summary</t>
        </is>
      </c>
    </row>
    <row r="1615" ht="45" customHeight="1">
      <c r="A1615" s="40" t="inlineStr">
        <is>
          <t>K057</t>
        </is>
      </c>
      <c r="B1615" s="41" t="inlineStr">
        <is>
          <t>INISOFT Co.,Ltd.</t>
        </is>
      </c>
      <c r="C1615" s="40" t="inlineStr">
        <is>
          <t>인수 후</t>
        </is>
      </c>
      <c r="D1615" s="40" t="inlineStr">
        <is>
          <t>2021-12-31</t>
        </is>
      </c>
      <c r="E1615" s="41" t="inlineStr">
        <is>
          <t>완료</t>
        </is>
      </c>
      <c r="F1615" s="41" t="inlineStr">
        <is>
          <t>사업결합: ㈜아이앤아이소프트 외 1개사 취득지분 99.8%, 이전대가 25,958,400천원, 영업권 11,132,928천원. (주8) ㈜카카오엔터테인먼트(구. ㈜카카오페이지)의 종속기업. 투자주식수 249,600주.</t>
        </is>
      </c>
      <c r="G1615" s="41" t="inlineStr">
        <is>
          <t>DART 사업보고서</t>
        </is>
      </c>
      <c r="H1615" s="40" t="inlineStr">
        <is>
          <t>2022-03-21</t>
        </is>
      </c>
      <c r="I1615" s="40" t="inlineStr">
        <is>
          <t>20220321001331</t>
        </is>
      </c>
      <c r="J1615" s="43" t="inlineStr">
        <is>
          <t>https://dart.fss.or.kr/dsaf001/main.do?rcpNo=20220321001331</t>
        </is>
      </c>
      <c r="K1615" s="41" t="inlineStr">
        <is>
          <t>value_chk_local,acquirer_entity,chk_note,post_events_summary</t>
        </is>
      </c>
    </row>
    <row r="1616" ht="45" customHeight="1">
      <c r="A1616" s="40" t="inlineStr">
        <is>
          <t>K057</t>
        </is>
      </c>
      <c r="B1616" s="41" t="inlineStr">
        <is>
          <t>INISOFT Co.,Ltd.</t>
        </is>
      </c>
      <c r="C1616" s="40" t="inlineStr">
        <is>
          <t>인수 후</t>
        </is>
      </c>
      <c r="D1616" s="40" t="inlineStr">
        <is>
          <t>2021-09-30</t>
        </is>
      </c>
      <c r="E1616" s="41" t="inlineStr">
        <is>
          <t>완료</t>
        </is>
      </c>
      <c r="F1616" s="41" t="inlineStr">
        <is>
          <t>카카오 3분기보고서 연결대상 변동: ㈜아이앤아이소프트·INISOFT JAPAN '당분기 중 지배력 획득을 통한 종속기업으로 편입' (반기보고서 2021.06에는 미기재, 접수 20210817002037).</t>
        </is>
      </c>
      <c r="G1616" s="41" t="inlineStr">
        <is>
          <t>DART 사업보고서</t>
        </is>
      </c>
      <c r="H1616" s="40" t="inlineStr">
        <is>
          <t>2021-11-15</t>
        </is>
      </c>
      <c r="I1616" s="40" t="inlineStr">
        <is>
          <t>20211115002331</t>
        </is>
      </c>
      <c r="J1616" s="43" t="inlineStr">
        <is>
          <t>https://dart.fss.or.kr/dsaf001/main.do?rcpNo=20211115002331</t>
        </is>
      </c>
      <c r="K1616" s="41" t="inlineStr">
        <is>
          <t>status_chk,chk_note</t>
        </is>
      </c>
    </row>
    <row r="1617" ht="45" customHeight="1">
      <c r="A1617" s="40" t="inlineStr">
        <is>
          <t>K057</t>
        </is>
      </c>
      <c r="B1617" s="41" t="inlineStr">
        <is>
          <t>INISOFT Co.,Ltd.</t>
        </is>
      </c>
      <c r="C1617" s="40" t="inlineStr">
        <is>
          <t>인수 후</t>
        </is>
      </c>
      <c r="D1617" s="40" t="inlineStr">
        <is>
          <t>2022-05-30</t>
        </is>
      </c>
      <c r="E1617" s="41" t="inlineStr">
        <is>
          <t>실적</t>
        </is>
      </c>
      <c r="F1617" s="41" t="inlineStr">
        <is>
          <t>아이앤아이소프트 대표 김태현, 설립일 2001.02.06, 계열편입일 2021.09.01, 대표품목 'DRM 소프트웨어 서비스'; 2021 매출 5,894·영업이익 3,020·순이익 2,615(백만원); 기타주주 400주(0.16%).</t>
        </is>
      </c>
      <c r="G1617" s="41" t="inlineStr">
        <is>
          <t>DART 기타공시</t>
        </is>
      </c>
      <c r="H1617" s="40" t="inlineStr">
        <is>
          <t>2022-05-30</t>
        </is>
      </c>
      <c r="I1617" s="40" t="inlineStr">
        <is>
          <t>20220530000524</t>
        </is>
      </c>
      <c r="J1617" s="43" t="inlineStr">
        <is>
          <t>https://dart.fss.or.kr/dsaf001/main.do?rcpNo=20220530000524</t>
        </is>
      </c>
      <c r="K1617" s="41" t="inlineStr">
        <is>
          <t>pre_events_summary,pre_incorp_chk,target_rev_post,target_op_post,notes</t>
        </is>
      </c>
    </row>
    <row r="1618" ht="45" customHeight="1">
      <c r="A1618" s="40" t="inlineStr">
        <is>
          <t>K057</t>
        </is>
      </c>
      <c r="B1618" s="41" t="inlineStr">
        <is>
          <t>INISOFT Co.,Ltd.</t>
        </is>
      </c>
      <c r="C1618" s="40" t="inlineStr">
        <is>
          <t>인수 후</t>
        </is>
      </c>
      <c r="D1618" s="40" t="inlineStr">
        <is>
          <t>2023-05-30</t>
        </is>
      </c>
      <c r="E1618" s="41" t="inlineStr">
        <is>
          <t>실적</t>
        </is>
      </c>
      <c r="F1618" s="41" t="inlineStr">
        <is>
          <t>2022 매출 5,238·영업이익 2,166·순이익 1,726(백만원).</t>
        </is>
      </c>
      <c r="G1618" s="41" t="inlineStr">
        <is>
          <t>DART 기타공시</t>
        </is>
      </c>
      <c r="H1618" s="40" t="inlineStr">
        <is>
          <t>2023-05-30</t>
        </is>
      </c>
      <c r="I1618" s="40" t="inlineStr">
        <is>
          <t>20230530000152</t>
        </is>
      </c>
      <c r="J1618" s="43" t="inlineStr">
        <is>
          <t>https://dart.fss.or.kr/dsaf001/main.do?rcpNo=20230530000152</t>
        </is>
      </c>
      <c r="K1618" s="41" t="inlineStr">
        <is>
          <t>target_rev_post,target_op_post</t>
        </is>
      </c>
    </row>
    <row r="1619" ht="45" customHeight="1">
      <c r="A1619" s="40" t="inlineStr">
        <is>
          <t>K057</t>
        </is>
      </c>
      <c r="B1619" s="41" t="inlineStr">
        <is>
          <t>INISOFT Co.,Ltd.</t>
        </is>
      </c>
      <c r="C1619" s="40" t="inlineStr">
        <is>
          <t>인수 후</t>
        </is>
      </c>
      <c r="D1619" s="40" t="inlineStr">
        <is>
          <t>2026-05-29</t>
        </is>
      </c>
      <c r="E1619" s="41" t="inlineStr">
        <is>
          <t>실적</t>
        </is>
      </c>
      <c r="F1619" s="41" t="inlineStr">
        <is>
          <t>2025 매출 2,809·영업이익 502·순이익 352(백만원); 2024 2,730/560/511(20250529000331); 2023 3,719/1,225/1,360(20240530000294).</t>
        </is>
      </c>
      <c r="G1619" s="41" t="inlineStr">
        <is>
          <t>DART 기타공시</t>
        </is>
      </c>
      <c r="H1619" s="40" t="inlineStr">
        <is>
          <t>2026-05-29</t>
        </is>
      </c>
      <c r="I1619" s="40" t="inlineStr">
        <is>
          <t>20260529000210</t>
        </is>
      </c>
      <c r="J1619" s="43" t="inlineStr">
        <is>
          <t>https://dart.fss.or.kr/dsaf001/main.do?rcpNo=20260529000210</t>
        </is>
      </c>
      <c r="K1619" s="41" t="inlineStr">
        <is>
          <t>target_rev_post,target_op_post,perf_basis</t>
        </is>
      </c>
    </row>
    <row r="1620" ht="45" customHeight="1">
      <c r="A1620" s="40" t="inlineStr">
        <is>
          <t>K057</t>
        </is>
      </c>
      <c r="B1620" s="41" t="inlineStr">
        <is>
          <t>INISOFT Co.,Ltd.</t>
        </is>
      </c>
      <c r="C1620" s="40" t="inlineStr">
        <is>
          <t>인수 전</t>
        </is>
      </c>
      <c r="D1620" s="40" t="inlineStr">
        <is>
          <t>2020-12-31</t>
        </is>
      </c>
      <c r="E1620" s="41" t="inlineStr">
        <is>
          <t>기타</t>
        </is>
      </c>
      <c r="F1620" s="41" t="inlineStr">
        <is>
          <t>카카오페이지 2020 연결: 자산총계 547,148,385,484원, 자본총계 357,282,783,536원.</t>
        </is>
      </c>
      <c r="G1620" s="41" t="inlineStr">
        <is>
          <t>DART 감사보고서</t>
        </is>
      </c>
      <c r="H1620" s="40" t="inlineStr">
        <is>
          <t>2021-04-01</t>
        </is>
      </c>
      <c r="I1620" s="40" t="inlineStr">
        <is>
          <t>20210401000639</t>
        </is>
      </c>
      <c r="J1620" s="43" t="inlineStr">
        <is>
          <t>https://dart.fss.or.kr/dsaf001/main.do?rcpNo=20210401000639</t>
        </is>
      </c>
      <c r="K1620" s="41" t="inlineStr">
        <is>
          <t>acq_total_assets,deal_to_assets_pct,deal_to_equity_pct</t>
        </is>
      </c>
    </row>
    <row r="1621" ht="45" customHeight="1">
      <c r="A1621" s="40" t="inlineStr">
        <is>
          <t>K057</t>
        </is>
      </c>
      <c r="B1621" s="41" t="inlineStr">
        <is>
          <t>INISOFT Co.,Ltd.</t>
        </is>
      </c>
      <c r="C1621" s="40" t="inlineStr">
        <is>
          <t>인수 전</t>
        </is>
      </c>
      <c r="D1621" s="40" t="inlineStr">
        <is>
          <t>2021-06-30</t>
        </is>
      </c>
      <c r="E1621" s="41" t="inlineStr">
        <is>
          <t>기타</t>
        </is>
      </c>
      <c r="F1621" s="41" t="inlineStr">
        <is>
          <t>카카오 연결 자산총계 2020년말 11,953,970,238,956원; 발행주식총수 보통주 444,460,230주(2021-04-14 기준 액면 500원→100원 분할).</t>
        </is>
      </c>
      <c r="G1621" s="41" t="inlineStr">
        <is>
          <t>DART 사업보고서</t>
        </is>
      </c>
      <c r="H1621" s="40" t="inlineStr">
        <is>
          <t>2021-08-17</t>
        </is>
      </c>
      <c r="I1621" s="40" t="inlineStr">
        <is>
          <t>20210817002037</t>
        </is>
      </c>
      <c r="J1621" s="43" t="inlineStr">
        <is>
          <t>https://dart.fss.or.kr/dsaf001/main.do?rcpNo=20210817002037</t>
        </is>
      </c>
      <c r="K1621" s="41" t="inlineStr">
        <is>
          <t>apex_total_assets,acq_mktcap</t>
        </is>
      </c>
    </row>
    <row r="1622" ht="45" customHeight="1">
      <c r="A1622" s="40" t="inlineStr">
        <is>
          <t>K057</t>
        </is>
      </c>
      <c r="B1622" s="41" t="inlineStr">
        <is>
          <t>INISOFT Co.,Ltd.</t>
        </is>
      </c>
      <c r="C1622" s="40" t="inlineStr">
        <is>
          <t>발표</t>
        </is>
      </c>
      <c r="D1622" s="40" t="inlineStr">
        <is>
          <t>2021-05-26</t>
        </is>
      </c>
      <c r="E1622" s="41" t="inlineStr">
        <is>
          <t>기타</t>
        </is>
      </c>
      <c r="F1622" s="41" t="inlineStr">
        <is>
          <t>035720.KS 종가 2021-05-26 119,500원, 2021-05-27 125,000원.</t>
        </is>
      </c>
      <c r="G1622" s="41" t="inlineStr">
        <is>
          <t>기타</t>
        </is>
      </c>
      <c r="H1622" s="40" t="inlineStr">
        <is>
          <t>2026-10-26</t>
        </is>
      </c>
      <c r="I1622" s="40" t="n"/>
      <c r="J1622" s="43" t="inlineStr">
        <is>
          <t>https://query1.finance.yahoo.com/v8/finance/chart/035720.KS?period1=1621814400&amp;period2=1622246400&amp;interval=1d</t>
        </is>
      </c>
      <c r="K1622" s="41" t="inlineStr">
        <is>
          <t>acq_mktcap</t>
        </is>
      </c>
    </row>
    <row r="1623" ht="45" customHeight="1">
      <c r="A1623" s="40" t="inlineStr">
        <is>
          <t>K057</t>
        </is>
      </c>
      <c r="B1623" s="41" t="inlineStr">
        <is>
          <t>INISOFT Co.,Ltd.</t>
        </is>
      </c>
      <c r="C1623" s="40" t="inlineStr">
        <is>
          <t>인수 후</t>
        </is>
      </c>
      <c r="D1623" s="40" t="inlineStr">
        <is>
          <t>2021-12-31</t>
        </is>
      </c>
      <c r="E1623" s="41" t="inlineStr">
        <is>
          <t>기타</t>
        </is>
      </c>
      <c r="F1623" s="41" t="inlineStr">
        <is>
          <t>카카오엔터테인먼트 연결 영업부문 Story·Music·Media; 2021 영업수익 Story 484,796,064·Music 481,671,904·Media 280,411,457(천원). 아이앤아이소프트 업종 '동영상 스트리밍 등 IT Biz', 지분 99.84%.</t>
        </is>
      </c>
      <c r="G1623" s="41" t="inlineStr">
        <is>
          <t>DART 사업보고서</t>
        </is>
      </c>
      <c r="H1623" s="40" t="inlineStr">
        <is>
          <t>2022-03-31</t>
        </is>
      </c>
      <c r="I1623" s="40" t="inlineStr">
        <is>
          <t>20220331003217</t>
        </is>
      </c>
      <c r="J1623" s="43" t="inlineStr">
        <is>
          <t>https://dart.fss.or.kr/dsaf001/main.do?rcpNo=20220331003217</t>
        </is>
      </c>
      <c r="K1623" s="41" t="inlineStr">
        <is>
          <t>acquirer_core</t>
        </is>
      </c>
    </row>
    <row r="1624" ht="45" customHeight="1">
      <c r="A1624" s="40" t="inlineStr">
        <is>
          <t>K057</t>
        </is>
      </c>
      <c r="B1624" s="41" t="inlineStr">
        <is>
          <t>INISOFT Co.,Ltd.</t>
        </is>
      </c>
      <c r="C1624" s="40" t="inlineStr">
        <is>
          <t>인수 후</t>
        </is>
      </c>
      <c r="D1624" s="40" t="inlineStr">
        <is>
          <t>2022-12-31</t>
        </is>
      </c>
      <c r="E1624" s="41" t="inlineStr">
        <is>
          <t>청산</t>
        </is>
      </c>
      <c r="F1624" s="41" t="inlineStr">
        <is>
          <t>INISOFT JAPAN G.K. '당기 중 청산으로 인한 연결제외'; 아이앤아이소프트 영업권 당기초 11,132,928 증가 1,041,250 당기말 12,174,178(천원).</t>
        </is>
      </c>
      <c r="G1624" s="41" t="inlineStr">
        <is>
          <t>DART 사업보고서</t>
        </is>
      </c>
      <c r="H1624" s="40" t="inlineStr">
        <is>
          <t>2023-03-31</t>
        </is>
      </c>
      <c r="I1624" s="40" t="inlineStr">
        <is>
          <t>20230331004024</t>
        </is>
      </c>
      <c r="J1624" s="43" t="inlineStr">
        <is>
          <t>https://dart.fss.or.kr/dsaf001/main.do?rcpNo=20230331004024</t>
        </is>
      </c>
      <c r="K1624" s="41" t="inlineStr">
        <is>
          <t>post_events_summary,impairment</t>
        </is>
      </c>
    </row>
    <row r="1625" ht="45" customHeight="1">
      <c r="A1625" s="40" t="inlineStr">
        <is>
          <t>K057</t>
        </is>
      </c>
      <c r="B1625" s="41" t="inlineStr">
        <is>
          <t>INISOFT Co.,Ltd.</t>
        </is>
      </c>
      <c r="C1625" s="40" t="inlineStr">
        <is>
          <t>인수 후</t>
        </is>
      </c>
      <c r="D1625" s="40" t="inlineStr">
        <is>
          <t>2023-12-31</t>
        </is>
      </c>
      <c r="E1625" s="41" t="inlineStr">
        <is>
          <t>손상차손</t>
        </is>
      </c>
      <c r="F1625" s="41" t="inlineStr">
        <is>
          <t>영업권 CGU ㈜아이앤아이소프트 당기초 12,174,178 손상 (6,288,049) 당기말 5,886,129(천원); 지분 250,000주 100.0%, 업종 '소프트웨어 개발 및 공급'.</t>
        </is>
      </c>
      <c r="G1625" s="41" t="inlineStr">
        <is>
          <t>DART 사업보고서</t>
        </is>
      </c>
      <c r="H1625" s="40" t="inlineStr">
        <is>
          <t>2024-03-29</t>
        </is>
      </c>
      <c r="I1625" s="40" t="inlineStr">
        <is>
          <t>20240329003124</t>
        </is>
      </c>
      <c r="J1625" s="43" t="inlineStr">
        <is>
          <t>https://dart.fss.or.kr/dsaf001/main.do?rcpNo=20240329003124</t>
        </is>
      </c>
      <c r="K1625" s="41" t="inlineStr">
        <is>
          <t>impairment,post_events_summary</t>
        </is>
      </c>
    </row>
    <row r="1626" ht="45" customHeight="1">
      <c r="A1626" s="40" t="inlineStr">
        <is>
          <t>K057</t>
        </is>
      </c>
      <c r="B1626" s="41" t="inlineStr">
        <is>
          <t>INISOFT Co.,Ltd.</t>
        </is>
      </c>
      <c r="C1626" s="40" t="inlineStr">
        <is>
          <t>인수 후</t>
        </is>
      </c>
      <c r="D1626" s="40" t="inlineStr">
        <is>
          <t>2024-12-31</t>
        </is>
      </c>
      <c r="E1626" s="41" t="inlineStr">
        <is>
          <t>손상차손</t>
        </is>
      </c>
      <c r="F1626" s="41" t="inlineStr">
        <is>
          <t>영업권 CGU ㈜아이앤아이소프트 당기초 5,886,129 손상 (5,886,129) 당기말 0(천원).</t>
        </is>
      </c>
      <c r="G1626" s="41" t="inlineStr">
        <is>
          <t>DART 사업보고서</t>
        </is>
      </c>
      <c r="H1626" s="40" t="inlineStr">
        <is>
          <t>2025-03-28</t>
        </is>
      </c>
      <c r="I1626" s="40" t="inlineStr">
        <is>
          <t>20250328002113</t>
        </is>
      </c>
      <c r="J1626" s="43" t="inlineStr">
        <is>
          <t>https://dart.fss.or.kr/dsaf001/main.do?rcpNo=20250328002113</t>
        </is>
      </c>
      <c r="K1626" s="41" t="inlineStr">
        <is>
          <t>impairment</t>
        </is>
      </c>
    </row>
    <row r="1627" ht="45" customHeight="1">
      <c r="A1627" s="40" t="inlineStr">
        <is>
          <t>K057</t>
        </is>
      </c>
      <c r="B1627" s="41" t="inlineStr">
        <is>
          <t>INISOFT Co.,Ltd.</t>
        </is>
      </c>
      <c r="C1627" s="40" t="inlineStr">
        <is>
          <t>인수 후</t>
        </is>
      </c>
      <c r="D1627" s="40" t="inlineStr">
        <is>
          <t>2026-10-26</t>
        </is>
      </c>
      <c r="E1627" s="41" t="inlineStr">
        <is>
          <t>기타</t>
        </is>
      </c>
      <c r="F1627" s="41" t="inlineStr">
        <is>
          <t>회사 홈페이지: 'INISOFT is highly specialized in DRM protected media streaming and playback'; 제품 VidKeyService·VidPlayer·VidCoder·VidStreamer·VidLive.</t>
        </is>
      </c>
      <c r="G1627" s="41" t="inlineStr">
        <is>
          <t>기타</t>
        </is>
      </c>
      <c r="H1627" s="40" t="inlineStr">
        <is>
          <t>2026-10-26</t>
        </is>
      </c>
      <c r="I1627" s="40" t="n"/>
      <c r="J1627" s="43" t="inlineStr">
        <is>
          <t>https://www.inisoft.co.kr</t>
        </is>
      </c>
      <c r="K1627" s="41" t="inlineStr">
        <is>
          <t>notes,core_basis</t>
        </is>
      </c>
    </row>
    <row r="1628" ht="45" customHeight="1">
      <c r="A1628" s="40" t="inlineStr">
        <is>
          <t>K058</t>
        </is>
      </c>
      <c r="B1628" s="41" t="inlineStr">
        <is>
          <t>Radish Media, Inc.</t>
        </is>
      </c>
      <c r="C1628" s="40" t="inlineStr">
        <is>
          <t>발표</t>
        </is>
      </c>
      <c r="D1628" s="40" t="inlineStr">
        <is>
          <t>2021-07-05</t>
        </is>
      </c>
      <c r="E1628" s="41" t="inlineStr">
        <is>
          <t>발표</t>
        </is>
      </c>
      <c r="F1628" s="41" t="inlineStr">
        <is>
          <t>카카오 거래소 공시(종속회사의 주요경영사항): 카카오엔터테인먼트가 Radish Media 116,784,073주를 406,813,251,578원에 취득(자산총액대비 3.40%), 취득후 136,401,265주(99.14%), 목적 '영미권 시장 진출 강화에 따른 교두보 마련', 구주 취득예정 2021-07-25, 이사회 2021-07-05, 공정위 신고대상 해당. A. 구주 87,472,742주 USD 268,583,738.72, B. 신주 1차 약 9,770,443주 USD 30,000,000, C. 신주 2차 약 19,540,888주 USD 60,000,000(1,134.50원).</t>
        </is>
      </c>
      <c r="G1628" s="41" t="inlineStr">
        <is>
          <t>DART 기타공시</t>
        </is>
      </c>
      <c r="H1628" s="40" t="inlineStr">
        <is>
          <t>2021-07-05</t>
        </is>
      </c>
      <c r="I1628" s="40" t="inlineStr">
        <is>
          <t>20210705800520</t>
        </is>
      </c>
      <c r="J1628" s="43" t="inlineStr">
        <is>
          <t>https://dart.fss.or.kr/dsaf001/main.do?rcpNo=20210705800520</t>
        </is>
      </c>
      <c r="K1628" s="41" t="inlineStr">
        <is>
          <t>value_chk_local,value_chk_usdmm,deal_to_assets_pct,purpose_quote,first_filing_date,size_basis,notes</t>
        </is>
      </c>
    </row>
    <row r="1629" ht="45" customHeight="1">
      <c r="A1629" s="40" t="inlineStr">
        <is>
          <t>K058</t>
        </is>
      </c>
      <c r="B1629" s="41" t="inlineStr">
        <is>
          <t>Radish Media, Inc.</t>
        </is>
      </c>
      <c r="C1629" s="40" t="inlineStr">
        <is>
          <t>인수 후</t>
        </is>
      </c>
      <c r="D1629" s="40" t="inlineStr">
        <is>
          <t>2021-08-23</t>
        </is>
      </c>
      <c r="E1629" s="41" t="inlineStr">
        <is>
          <t>기타</t>
        </is>
      </c>
      <c r="F1629" s="41" t="inlineStr">
        <is>
          <t>카카오 정정공시: 정정사유 '유상증자 취득주식수 및 1차 취득예정일 확정' — 신주 1차 9,770,444주(취득예정 2021-09-10), 2차 19,540,887주. 구주 87,472,742주·USD 268,583,738.72는 변동 없음.</t>
        </is>
      </c>
      <c r="G1629" s="41" t="inlineStr">
        <is>
          <t>DART 기타공시</t>
        </is>
      </c>
      <c r="H1629" s="40" t="inlineStr">
        <is>
          <t>2021-08-23</t>
        </is>
      </c>
      <c r="I1629" s="40" t="inlineStr">
        <is>
          <t>20210823800499</t>
        </is>
      </c>
      <c r="J1629" s="43" t="inlineStr">
        <is>
          <t>https://dart.fss.or.kr/dsaf001/main.do?rcpNo=20210823800499</t>
        </is>
      </c>
      <c r="K1629" s="41" t="inlineStr">
        <is>
          <t>chk_note,status_chk,first_filing_date</t>
        </is>
      </c>
    </row>
    <row r="1630" ht="45" customHeight="1">
      <c r="A1630" s="40" t="inlineStr">
        <is>
          <t>K058</t>
        </is>
      </c>
      <c r="B1630" s="41" t="inlineStr">
        <is>
          <t>Radish Media, Inc.</t>
        </is>
      </c>
      <c r="C1630" s="40" t="inlineStr">
        <is>
          <t>발표</t>
        </is>
      </c>
      <c r="D1630" s="40" t="inlineStr">
        <is>
          <t>2021-07-05</t>
        </is>
      </c>
      <c r="E1630" s="41" t="inlineStr">
        <is>
          <t>기타</t>
        </is>
      </c>
      <c r="F1630" s="41" t="inlineStr">
        <is>
          <t>카카오엔터 공정위 공시(특수관계인으로부터 주식의 취득): 거래상대방 ㈜카카오인베스트먼트(계열회사), 중개 Carta, Radish 1,486,399주 5,152백만원(USD 4,563,965.77, 2021-06-28 1,128.80원), 단가 3,466원, 취득후 107,089,934주(98.91%), 거래일 2021-07-25, 이사회 2021-06-28. '공개매수 완료 후에 Radish Media, Inc.에 추가 출자를 예정'.</t>
        </is>
      </c>
      <c r="G1630" s="41" t="inlineStr">
        <is>
          <t>DART 기타공시</t>
        </is>
      </c>
      <c r="H1630" s="40" t="inlineStr">
        <is>
          <t>2021-07-05</t>
        </is>
      </c>
      <c r="I1630" s="40" t="inlineStr">
        <is>
          <t>20210705000074</t>
        </is>
      </c>
      <c r="J1630" s="43" t="inlineStr">
        <is>
          <t>https://dart.fss.or.kr/dsaf001/main.do?rcpNo=20210705000074</t>
        </is>
      </c>
      <c r="K1630" s="41" t="inlineStr">
        <is>
          <t>value_chk_local,chk_note,notes</t>
        </is>
      </c>
    </row>
    <row r="1631" ht="45" customHeight="1">
      <c r="A1631" s="40" t="inlineStr">
        <is>
          <t>K058</t>
        </is>
      </c>
      <c r="B1631" s="41" t="inlineStr">
        <is>
          <t>Radish Media, Inc.</t>
        </is>
      </c>
      <c r="C1631" s="40" t="inlineStr">
        <is>
          <t>발표</t>
        </is>
      </c>
      <c r="D1631" s="40" t="inlineStr">
        <is>
          <t>2021-07-05</t>
        </is>
      </c>
      <c r="E1631" s="41" t="inlineStr">
        <is>
          <t>기타</t>
        </is>
      </c>
      <c r="F1631" s="41" t="inlineStr">
        <is>
          <t>카카오엔터 공정위 공시(타법인 주식 및 출자증권 취득결정): Radish 유상증자 참여 29,311,331주 102,105,000,000원(USD 90,000,000, 1,134.50원), 자기자본 1,129,945,726,868원(9.04%), 취득후 136,401,265주(99.14%), '1차 USD 30,000,000 및 2차 USD 60,000,000로 나누어 진행'.</t>
        </is>
      </c>
      <c r="G1631" s="41" t="inlineStr">
        <is>
          <t>DART 기타공시</t>
        </is>
      </c>
      <c r="H1631" s="40" t="inlineStr">
        <is>
          <t>2021-07-05</t>
        </is>
      </c>
      <c r="I1631" s="40" t="inlineStr">
        <is>
          <t>20210705000290</t>
        </is>
      </c>
      <c r="J1631" s="43" t="inlineStr">
        <is>
          <t>https://dart.fss.or.kr/dsaf001/main.do?rcpNo=20210705000290</t>
        </is>
      </c>
      <c r="K1631" s="41" t="inlineStr">
        <is>
          <t>deal_to_equity_pct,status_chk,notes,purpose_quote</t>
        </is>
      </c>
    </row>
    <row r="1632" ht="45" customHeight="1">
      <c r="A1632" s="40" t="inlineStr">
        <is>
          <t>K058</t>
        </is>
      </c>
      <c r="B1632" s="41" t="inlineStr">
        <is>
          <t>Radish Media, Inc.</t>
        </is>
      </c>
      <c r="C1632" s="40" t="inlineStr">
        <is>
          <t>인수 후</t>
        </is>
      </c>
      <c r="D1632" s="40" t="inlineStr">
        <is>
          <t>2021-07-09</t>
        </is>
      </c>
      <c r="E1632" s="41" t="inlineStr">
        <is>
          <t>완료</t>
        </is>
      </c>
      <c r="F1632" s="41" t="inlineStr">
        <is>
          <t>카카오 2021 반기보고서 연결주석 24 보고기간후 사건: '다. … ㈜카카오엔터테인먼트는 2021년 7월 5일 개최된 이사회결의에 의거하여 7월 9일자로 TAPAS MEDIA, INC.의 주식 12,346,655주(옵션포함)를 294,614백만원에 취득'; '라. … 8월 3일 Radish Media, Inc.의 주식 87,874,153주(옵션포함)를 309,780백만원에 취득'. 반기말 발행주식총수 444,460,230주.</t>
        </is>
      </c>
      <c r="G1632" s="41" t="inlineStr">
        <is>
          <t>DART 사업보고서</t>
        </is>
      </c>
      <c r="H1632" s="40" t="inlineStr">
        <is>
          <t>2021-08-17</t>
        </is>
      </c>
      <c r="I1632" s="40" t="inlineStr">
        <is>
          <t>20210817002037</t>
        </is>
      </c>
      <c r="J1632" s="43" t="inlineStr">
        <is>
          <t>https://dart.fss.or.kr/dsaf001/main.do?rcpNo=20210817002037</t>
        </is>
      </c>
      <c r="K1632" s="41" t="inlineStr">
        <is>
          <t>status_chk,value_chk_local,value_chk_usdmm,acq_mktcap,pre_incorp_chk</t>
        </is>
      </c>
    </row>
    <row r="1633" ht="45" customHeight="1">
      <c r="A1633" s="40" t="inlineStr">
        <is>
          <t>K058</t>
        </is>
      </c>
      <c r="B1633" s="41" t="inlineStr">
        <is>
          <t>Radish Media, Inc.</t>
        </is>
      </c>
      <c r="C1633" s="40" t="inlineStr">
        <is>
          <t>발표</t>
        </is>
      </c>
      <c r="D1633" s="40" t="inlineStr">
        <is>
          <t>2021-05-11</t>
        </is>
      </c>
      <c r="E1633" s="41" t="inlineStr">
        <is>
          <t>발표</t>
        </is>
      </c>
      <c r="F1633" s="41" t="inlineStr">
        <is>
          <t>카카오엔터테인먼트 공정위 공시(타법인 주식 및 출자증권 취득결정): Radish Media(발행주식 108,270,568주) 52,319,121주, 취득금액 180,806,030,957원(USD 160,645,074.15, 2021-05-07 매매기준율 1,125.50원), 자기자본 1,129,269,048,038원(자기자본대비 16.01%), 취득후 71,936,313주(66.44%), 취득목적 '영미권 시장진출 강화에 대한 교두보 마련', 취득예정 2021-06-30, 이사회 2021-05-07. '공개매수 관련 건으로 … 공시 전일까지 공개매수참여 사전 의사를 밝힌 주주와 그 주식의 총수로 기재'. Radish 요약재무(US GAAP 원화환산, 백만원) 2020 자산 23,465·부채 4,017·자본 19,448·매출 21,839·순이익 -83,744; 2019 매출 2,226·순이익 -7,711.</t>
        </is>
      </c>
      <c r="G1633" s="41" t="inlineStr">
        <is>
          <t>DART 기타공시</t>
        </is>
      </c>
      <c r="H1633" s="40" t="inlineStr">
        <is>
          <t>2021-05-11</t>
        </is>
      </c>
      <c r="I1633" s="40" t="inlineStr">
        <is>
          <t>20210511000009</t>
        </is>
      </c>
      <c r="J1633" s="43" t="inlineStr">
        <is>
          <t>https://dart.fss.or.kr/dsaf001/main.do?rcpNo=20210511000009</t>
        </is>
      </c>
      <c r="K1633" s="41" t="inlineStr">
        <is>
          <t>announce_date_chk,notes,chk_note,target_rev_pre,target_op_pre,purpose_quote</t>
        </is>
      </c>
    </row>
    <row r="1634" ht="45" customHeight="1">
      <c r="A1634" s="40" t="inlineStr">
        <is>
          <t>K058</t>
        </is>
      </c>
      <c r="B1634" s="41" t="inlineStr">
        <is>
          <t>Radish Media, Inc.</t>
        </is>
      </c>
      <c r="C1634" s="40" t="inlineStr">
        <is>
          <t>발표</t>
        </is>
      </c>
      <c r="D1634" s="40" t="inlineStr">
        <is>
          <t>2021-05-11</t>
        </is>
      </c>
      <c r="E1634" s="41" t="inlineStr">
        <is>
          <t>발표</t>
        </is>
      </c>
      <c r="F1634" s="41" t="inlineStr">
        <is>
          <t>카카오엔터 보도자료: 2021-05-07 이사회에서 타파스·래디쉬 인수 결의. 타파스 지분 100% 확보, 기업가치 약 6천억원(5억1천만 달러); 래디쉬는 이사회 과반이 매각 결정, 5월 중 공개매수(텐더오퍼)로 최종 인수, 약 5천억원(4억4천만 달러). 타파스는 2020년 11월 해외 관계사로 편입, 2020년 매출 전년 대비 5배; 래디쉬 2020년 매출 10배 이상, 매출 약 90%가 오리지널 IP. 이진수 대표: '타파스와 래디쉬 인수를 통해 글로벌 콘텐츠 기업으로 또 한번 진화하는 계기'.</t>
        </is>
      </c>
      <c r="G1634" s="41" t="inlineStr">
        <is>
          <t>회사 보도자료</t>
        </is>
      </c>
      <c r="H1634" s="40" t="inlineStr">
        <is>
          <t>2021-05-11</t>
        </is>
      </c>
      <c r="I1634" s="40" t="n"/>
      <c r="J1634" s="43" t="inlineStr">
        <is>
          <t>https://www.kakaocorp.com/page/detail/9408</t>
        </is>
      </c>
      <c r="K1634" s="41" t="inlineStr">
        <is>
          <t>announce_date_chk,first_filing_date,pre_events_summary,notes,earnings_call_note</t>
        </is>
      </c>
    </row>
    <row r="1635" ht="45" customHeight="1">
      <c r="A1635" s="40" t="inlineStr">
        <is>
          <t>K058</t>
        </is>
      </c>
      <c r="B1635" s="41" t="inlineStr">
        <is>
          <t>Radish Media, Inc.</t>
        </is>
      </c>
      <c r="C1635" s="40" t="inlineStr">
        <is>
          <t>인수 전</t>
        </is>
      </c>
      <c r="D1635" s="40" t="inlineStr">
        <is>
          <t>2020-07-08</t>
        </is>
      </c>
      <c r="E1635" s="41" t="inlineStr">
        <is>
          <t>지분취득</t>
        </is>
      </c>
      <c r="F1635" s="41" t="inlineStr">
        <is>
          <t>카카오페이지 공정위 공시(타법인주식및출자증권취득결정): Radish Media 13,787,759주, 32,243,216,398원(USD 27,029,270.18, 1,192.90원), 취득후 지분율 12.46%, 취득목적 '북미 웹소설 플랫폼에 대한 지분 투자', 이사회 2020-07-08, 취득예정 2020-07-17. Radish 요약재무(US GAAP, 백만원): 2019 자산 8,282·부채 15,911·자본 -7,629·매출 2,226·순이익 -7,711; 2018 매출 1,364·순이익 -3,254.</t>
        </is>
      </c>
      <c r="G1635" s="41" t="inlineStr">
        <is>
          <t>DART 기타공시</t>
        </is>
      </c>
      <c r="H1635" s="40" t="inlineStr">
        <is>
          <t>2020-07-15</t>
        </is>
      </c>
      <c r="I1635" s="40" t="inlineStr">
        <is>
          <t>20200715000299</t>
        </is>
      </c>
      <c r="J1635" s="43" t="inlineStr">
        <is>
          <t>https://dart.fss.or.kr/dsaf001/main.do?rcpNo=20200715000299</t>
        </is>
      </c>
      <c r="K1635" s="41" t="inlineStr">
        <is>
          <t>pre_events_summary,notes,target_rev_pre,target_op_pre</t>
        </is>
      </c>
    </row>
    <row r="1636" ht="45" customHeight="1">
      <c r="A1636" s="40" t="inlineStr">
        <is>
          <t>K058</t>
        </is>
      </c>
      <c r="B1636" s="41" t="inlineStr">
        <is>
          <t>Radish Media, Inc.</t>
        </is>
      </c>
      <c r="C1636" s="40" t="inlineStr">
        <is>
          <t>인수 전</t>
        </is>
      </c>
      <c r="D1636" s="40" t="inlineStr">
        <is>
          <t>2020-08-04</t>
        </is>
      </c>
      <c r="E1636" s="41" t="inlineStr">
        <is>
          <t>투자유치</t>
        </is>
      </c>
      <c r="F1636" s="41" t="inlineStr">
        <is>
          <t>TechCrunch(Anthony Ha): Radish가 $63.2M 조달, SoftBank Ventures Asia와 Kakao Page가 공동 주도. 창업자·CEO Seungyoon Lee. 그 전 누적 조달 약 $5M. 카카오페이지의 2020-07 취득(USD 27.03백만)이 이 라운드의 몫.</t>
        </is>
      </c>
      <c r="G1636" s="41" t="inlineStr">
        <is>
          <t>언론 보도</t>
        </is>
      </c>
      <c r="H1636" s="40" t="inlineStr">
        <is>
          <t>2020-08-04</t>
        </is>
      </c>
      <c r="I1636" s="40" t="n"/>
      <c r="J1636" s="43" t="inlineStr">
        <is>
          <t>https://techcrunch.com/2020/08/04/radish-softbank-kakao</t>
        </is>
      </c>
      <c r="K1636" s="41" t="inlineStr">
        <is>
          <t>pre_events_summary</t>
        </is>
      </c>
    </row>
    <row r="1637" ht="45" customHeight="1">
      <c r="A1637" s="40" t="inlineStr">
        <is>
          <t>K058</t>
        </is>
      </c>
      <c r="B1637" s="41" t="inlineStr">
        <is>
          <t>Radish Media, Inc.</t>
        </is>
      </c>
      <c r="C1637" s="40" t="inlineStr">
        <is>
          <t>인수 전</t>
        </is>
      </c>
      <c r="D1637" s="40" t="inlineStr">
        <is>
          <t>2020-12-31</t>
        </is>
      </c>
      <c r="E1637" s="41" t="inlineStr">
        <is>
          <t>기타</t>
        </is>
      </c>
      <c r="F1637" s="41" t="inlineStr">
        <is>
          <t>카카오페이지 2020 연결감사보고서 주석: 관계기업 Radish Media 13.16%(취득원가 32,179,245천원; '지분율이 20% 미만이나 … 이사회선임권 등 유의적인 영향력'), Tapas media 40.36%(취득원가 20,809,191천원 = 당기 취득 16,106,266 + 당기손익공정가치금융자산에서 대체 4,702,925; 대체 시 처분이익 3,507백만원). 2019년말 Tapas는 FVTPL 금융자산(취득원가 1,142,000천원). 2020년말 연결 자산총계 547,148,385,484원, 자본총계 357,282,783,536원, 영업수익 359,064,417,522원, 영업이익 40,739,837,200원.</t>
        </is>
      </c>
      <c r="G1637" s="41" t="inlineStr">
        <is>
          <t>DART 감사보고서</t>
        </is>
      </c>
      <c r="H1637" s="40" t="inlineStr">
        <is>
          <t>2021-04-01</t>
        </is>
      </c>
      <c r="I1637" s="40" t="inlineStr">
        <is>
          <t>20210401000639</t>
        </is>
      </c>
      <c r="J1637" s="43" t="inlineStr">
        <is>
          <t>https://dart.fss.or.kr/dsaf001/main.do?rcpNo=20210401000639</t>
        </is>
      </c>
      <c r="K1637" s="41" t="inlineStr">
        <is>
          <t>pre_events_summary,pre_incorp_chk,acq_total_assets,acquirer_core</t>
        </is>
      </c>
    </row>
    <row r="1638" ht="45" customHeight="1">
      <c r="A1638" s="40" t="inlineStr">
        <is>
          <t>K058</t>
        </is>
      </c>
      <c r="B1638" s="41" t="inlineStr">
        <is>
          <t>Radish Media, Inc.</t>
        </is>
      </c>
      <c r="C1638" s="40" t="inlineStr">
        <is>
          <t>인수 전</t>
        </is>
      </c>
      <c r="D1638" s="40" t="inlineStr">
        <is>
          <t>2020-12-31</t>
        </is>
      </c>
      <c r="E1638" s="41" t="inlineStr">
        <is>
          <t>기타</t>
        </is>
      </c>
      <c r="F1638" s="41" t="inlineStr">
        <is>
          <t>카카오페이지 2020 (별도)감사보고서: 자산총계 532,404,680,012원(2020-12-31) — 카카오 거래소 공시(2021-07-05)의 '종속회사의 자산총액'과 같은 값.</t>
        </is>
      </c>
      <c r="G1638" s="41" t="inlineStr">
        <is>
          <t>DART 감사보고서</t>
        </is>
      </c>
      <c r="H1638" s="40" t="inlineStr">
        <is>
          <t>2021-04-01</t>
        </is>
      </c>
      <c r="I1638" s="40" t="inlineStr">
        <is>
          <t>20210401000629</t>
        </is>
      </c>
      <c r="J1638" s="43" t="inlineStr">
        <is>
          <t>https://dart.fss.or.kr/dsaf001/main.do?rcpNo=20210401000629</t>
        </is>
      </c>
      <c r="K1638" s="41" t="inlineStr">
        <is>
          <t>acq_total_assets,deal_to_assets_pct</t>
        </is>
      </c>
    </row>
    <row r="1639" ht="45" customHeight="1">
      <c r="A1639" s="40" t="inlineStr">
        <is>
          <t>K058</t>
        </is>
      </c>
      <c r="B1639" s="41" t="inlineStr">
        <is>
          <t>Radish Media, Inc.</t>
        </is>
      </c>
      <c r="C1639" s="40" t="inlineStr">
        <is>
          <t>발표</t>
        </is>
      </c>
      <c r="D1639" s="40" t="inlineStr">
        <is>
          <t>2021-07-05</t>
        </is>
      </c>
      <c r="E1639" s="41" t="inlineStr">
        <is>
          <t>발표</t>
        </is>
      </c>
      <c r="F1639" s="41" t="inlineStr">
        <is>
          <t>카카오 거래소 공시(타법인주식및출자증권취득결정(종속회사의 주요경영사항)): 종속회사 ㈜카카오엔터테인먼트가 TAPAS MEDIA 15,555,018주를 374,141,609,804원에 취득(자산총액 11,953,970,238,956원 대비 3.13%), 취득후 23,018,538주(100.00%), 목적 '영미권 시장 진출 강화에 따른 교두보 마련', 취득예정 2021-07-12, 이사회 2021-07-05. 구주 11,309,981주 USD 239,785,464.79 + 신주 약 4,245,037주 USD 90,000,000(1,134.50원), 현재 발행주식 18,773,501주, 기업어음 발행으로 조달 계획. Tapas 요약재무(백만원): 2020 자산 7,680·부채 1,430·자본 6,250·매출 16,234·순이익 -856; 2019 매출 4,249·순이익 -2,169; 2018 매출 2,930·순이익 -2,397. 종속회사 카카오엔터 자산총액 532,404,680,012원(2020년 재무제표).</t>
        </is>
      </c>
      <c r="G1639" s="41" t="inlineStr">
        <is>
          <t>DART 기타공시</t>
        </is>
      </c>
      <c r="H1639" s="40" t="inlineStr">
        <is>
          <t>2021-07-05</t>
        </is>
      </c>
      <c r="I1639" s="40" t="inlineStr">
        <is>
          <t>20210705800514</t>
        </is>
      </c>
      <c r="J1639" s="43" t="inlineStr">
        <is>
          <t>https://dart.fss.or.kr/dsaf001/main.do?rcpNo=20210705800514</t>
        </is>
      </c>
      <c r="K1639" s="41" t="inlineStr">
        <is>
          <t>apex_total_assets,acquirer_core</t>
        </is>
      </c>
    </row>
    <row r="1640" ht="45" customHeight="1">
      <c r="A1640" s="40" t="inlineStr">
        <is>
          <t>K058</t>
        </is>
      </c>
      <c r="B1640" s="41" t="inlineStr">
        <is>
          <t>Radish Media, Inc.</t>
        </is>
      </c>
      <c r="C1640" s="40" t="inlineStr">
        <is>
          <t>인수 전</t>
        </is>
      </c>
      <c r="D1640" s="40" t="inlineStr">
        <is>
          <t>2020-12-31</t>
        </is>
      </c>
      <c r="E1640" s="41" t="inlineStr">
        <is>
          <t>기타</t>
        </is>
      </c>
      <c r="F1640" s="41" t="inlineStr">
        <is>
          <t>카카오 2020 사업보고서: 타법인출자 현황에서 Tapas Media 2,000,000주 처분(기말 0주), '카카오페이지의 해외 진출 강화를 위해 Tapas Media, Inc. 지분 200만주를 카카오페이지에게 장외 처분'; 계열회사 계통도에 '㈜카카오페이지 → Tapas Media, Inc. 37.1%'. 2020 연결 매출 4,156,816백만원(플랫폼 53.5%, 콘텐츠 46.5%), 유료콘텐츠는 '웹툰, 웹소설 등의 … 이용권을 카카오페이지와 픽코마(일본)앱을 통해 판매'.</t>
        </is>
      </c>
      <c r="G1640" s="41" t="inlineStr">
        <is>
          <t>DART 사업보고서</t>
        </is>
      </c>
      <c r="H1640" s="40" t="inlineStr">
        <is>
          <t>2021-03-18</t>
        </is>
      </c>
      <c r="I1640" s="40" t="inlineStr">
        <is>
          <t>20210318001373</t>
        </is>
      </c>
      <c r="J1640" s="43" t="inlineStr">
        <is>
          <t>https://dart.fss.or.kr/dsaf001/main.do?rcpNo=20210318001373</t>
        </is>
      </c>
      <c r="K1640" s="41" t="inlineStr">
        <is>
          <t>acquirer_core,core_basis</t>
        </is>
      </c>
    </row>
    <row r="1641" ht="45" customHeight="1">
      <c r="A1641" s="40" t="inlineStr">
        <is>
          <t>K058</t>
        </is>
      </c>
      <c r="B1641" s="41" t="inlineStr">
        <is>
          <t>Radish Media, Inc.</t>
        </is>
      </c>
      <c r="C1641" s="40" t="inlineStr">
        <is>
          <t>발표</t>
        </is>
      </c>
      <c r="D1641" s="40" t="inlineStr">
        <is>
          <t>2021</t>
        </is>
      </c>
      <c r="E1641" s="41" t="inlineStr">
        <is>
          <t>기타</t>
        </is>
      </c>
      <c r="F1641" s="41" t="inlineStr">
        <is>
          <t>Yahoo Finance 일별 시세(카카오 035720.KS; 2021-04 5:1 액면분할 이후 구간이라 분할 소급 조정 없음): 2021-05-10 종가 116,000원, 05-11 114,500원; 07-02 159,500원, 07-05 157,000원, 07-06 157,500원; 12-15 118,500원, 12-16 119,500원.</t>
        </is>
      </c>
      <c r="G1641" s="41" t="inlineStr">
        <is>
          <t>기타</t>
        </is>
      </c>
      <c r="H1641" s="40" t="inlineStr">
        <is>
          <t>2026-10-25</t>
        </is>
      </c>
      <c r="I1641" s="40" t="n"/>
      <c r="J1641" s="43" t="inlineStr">
        <is>
          <t>https://query1.finance.yahoo.com/v8/finance/chart/035720.KS?period1=1619827200&amp;period2=1640995200&amp;interval=1d</t>
        </is>
      </c>
      <c r="K1641" s="41" t="inlineStr">
        <is>
          <t>acq_mktcap,event_ticker_basis</t>
        </is>
      </c>
    </row>
    <row r="1642" ht="45" customHeight="1">
      <c r="A1642" s="40" t="inlineStr">
        <is>
          <t>K058</t>
        </is>
      </c>
      <c r="B1642" s="41" t="inlineStr">
        <is>
          <t>Radish Media, Inc.</t>
        </is>
      </c>
      <c r="C1642" s="40" t="inlineStr">
        <is>
          <t>인수 후</t>
        </is>
      </c>
      <c r="D1642" s="40" t="inlineStr">
        <is>
          <t>2021-12-31</t>
        </is>
      </c>
      <c r="E1642" s="41" t="inlineStr">
        <is>
          <t>통합</t>
        </is>
      </c>
      <c r="F1642" s="41" t="inlineStr">
        <is>
          <t>카카오엔터 2021 연결감사보고서 주석 37 사업결합: Tapas Media 100.0% 이전대가 471,233,613천원(현금 292,804,835 + 지분상품 178,428,778), 식별가능순자산 -738,838, 영업권 472,675,537; Radish Media 98.9% 이전대가 378,944,079천원(현금 309,779,667 + 지분상품 69,164,412), 순자산 8,711,501, 비지배지분 10,891,338, 영업권 381,123,916; WuxiaWorld Limited 100.0% 이전대가 44,501,835천원(현금 26,924,656 + 지분상품 17,577,179), 순자산 6,407,290, 영업권 38,094,545. 관계기업 Radish·Tapas가 '지분 추가 취득에 따라 관계기업에서 종속기업으로 대체되었으며, 처분이익 190,788백만원'(다른 회사 포함). Radish는 2021년 중 관계기업으로 13,105,611천원 추가 취득. 영업권 CGU 기말: Tapas Media Inc 496,940,581천원, Radish Media Inc 431,490,424천원(손상 없음). 종속기업 요약(연결편입 이후, 중간지배기업 연결, 천원): Tapas 자산 34,804,333·매출 16,975,067·순손실 11,328,496; Radish 자산 58,865,924·매출 9,070,513·순손실 12,193,252. 기말 Radish 116,860,378주(94.58%), PROJECTTIGER, INC.는 'Tapas Media, Inc.와 합병으로 인한 연결제외'. 연결 자산총계 3,717,639,848,884원.</t>
        </is>
      </c>
      <c r="G1642" s="41" t="inlineStr">
        <is>
          <t>DART 감사보고서</t>
        </is>
      </c>
      <c r="H1642" s="40" t="inlineStr">
        <is>
          <t>2022-03-31</t>
        </is>
      </c>
      <c r="I1642" s="40" t="inlineStr">
        <is>
          <t>20220331003217</t>
        </is>
      </c>
      <c r="J1642" s="43" t="inlineStr">
        <is>
          <t>https://dart.fss.or.kr/dsaf001/main.do?rcpNo=20220331003217</t>
        </is>
      </c>
      <c r="K1642" s="41" t="inlineStr">
        <is>
          <t>post_events_summary,impairment,target_rev_post,target_op_post,notes,value_chk_local</t>
        </is>
      </c>
    </row>
    <row r="1643" ht="45" customHeight="1">
      <c r="A1643" s="40" t="inlineStr">
        <is>
          <t>K058</t>
        </is>
      </c>
      <c r="B1643" s="41" t="inlineStr">
        <is>
          <t>Radish Media, Inc.</t>
        </is>
      </c>
      <c r="C1643" s="40" t="inlineStr">
        <is>
          <t>인수 후</t>
        </is>
      </c>
      <c r="D1643" s="40" t="inlineStr">
        <is>
          <t>2021-12-31</t>
        </is>
      </c>
      <c r="E1643" s="41" t="inlineStr">
        <is>
          <t>기타</t>
        </is>
      </c>
      <c r="F1643" s="41" t="inlineStr">
        <is>
          <t>카카오엔터 2021 (별도)감사보고서: 종속기업투자 Tapas Media 351,090,082천원(당기 취득 330,280,891 + 관계기업 대체 20,809,191), Radish Media 94.6% 390,220,024천원(당기 취득 344,935,168 + 대체 45,284,856); 특수관계자 자금거래(유상증자 및 기타투자) Tapas 334,360,494천원, Radish 358,155,813천원.</t>
        </is>
      </c>
      <c r="G1643" s="41" t="inlineStr">
        <is>
          <t>DART 감사보고서</t>
        </is>
      </c>
      <c r="H1643" s="40" t="inlineStr">
        <is>
          <t>2022-03-31</t>
        </is>
      </c>
      <c r="I1643" s="40" t="inlineStr">
        <is>
          <t>20220331003215</t>
        </is>
      </c>
      <c r="J1643" s="43" t="inlineStr">
        <is>
          <t>https://dart.fss.or.kr/dsaf001/main.do?rcpNo=20220331003215</t>
        </is>
      </c>
      <c r="K1643" s="41" t="inlineStr">
        <is>
          <t>notes,post_events_summary</t>
        </is>
      </c>
    </row>
    <row r="1644" ht="45" customHeight="1">
      <c r="A1644" s="40" t="inlineStr">
        <is>
          <t>K058</t>
        </is>
      </c>
      <c r="B1644" s="41" t="inlineStr">
        <is>
          <t>Radish Media, Inc.</t>
        </is>
      </c>
      <c r="C1644" s="40" t="inlineStr">
        <is>
          <t>인수 후</t>
        </is>
      </c>
      <c r="D1644" s="40" t="inlineStr">
        <is>
          <t>2021-12-31</t>
        </is>
      </c>
      <c r="E1644" s="41" t="inlineStr">
        <is>
          <t>통합</t>
        </is>
      </c>
      <c r="F1644" s="41" t="inlineStr">
        <is>
          <t>카카오 2021 사업보고서: 연결대상 변동에 Tapas Media·㈜타파스미디어코리아·Radish Media·래디쉬코리아·Wuxiaworld Limited·Wuxiaworld Publishing USA Ltd '당기 중 지배력 획득을 통한 종속기업으로 편입', PROJECTTIGER, INC. '당기 중 신규설립' 후 'Tapas Media, Inc.와 합병으로 인한 연결제외'. 사업결합 표: Tapas Media 외 1개사 100.0% 471,233,613/영업권 472,675,537, Radish Media 외 1개사 99.0% 378,944,079/381,123,916, Wuxiaworld Limited 외 1개사 100.0% 44,501,835/38,094,545(천원). 발행주식 445,905,990주.</t>
        </is>
      </c>
      <c r="G1644" s="41" t="inlineStr">
        <is>
          <t>DART 사업보고서</t>
        </is>
      </c>
      <c r="H1644" s="40" t="inlineStr">
        <is>
          <t>2022-03-21</t>
        </is>
      </c>
      <c r="I1644" s="40" t="inlineStr">
        <is>
          <t>20220321001331</t>
        </is>
      </c>
      <c r="J1644" s="43" t="inlineStr">
        <is>
          <t>https://dart.fss.or.kr/dsaf001/main.do?rcpNo=20220321001331</t>
        </is>
      </c>
      <c r="K1644" s="41" t="inlineStr">
        <is>
          <t>pre_incorp_chk,post_events_summary</t>
        </is>
      </c>
    </row>
    <row r="1645" ht="45" customHeight="1">
      <c r="A1645" s="40" t="inlineStr">
        <is>
          <t>K058</t>
        </is>
      </c>
      <c r="B1645" s="41" t="inlineStr">
        <is>
          <t>Radish Media, Inc.</t>
        </is>
      </c>
      <c r="C1645" s="40" t="inlineStr">
        <is>
          <t>인수 후</t>
        </is>
      </c>
      <c r="D1645" s="40" t="inlineStr">
        <is>
          <t>2021-11-04</t>
        </is>
      </c>
      <c r="E1645" s="41" t="inlineStr">
        <is>
          <t>어닝콜</t>
        </is>
      </c>
      <c r="F1645" s="41" t="inlineStr">
        <is>
          <t>카카오 2021년 3분기 실적 보도자료: '스토리 매출은 플랫폼과 IP 유통 거래액의 견조한 성장과 함께 타파스와 래디쉬의 편입으로 전 분기 대비 17%, 전년 동기 대비 47% 성장한 2,187억 원을 기록했다.' (2분기 2021-08-06·2022년 2분기·2022년 연간 보도자료에는 타파스·래디쉬 언급 없음을 확인)</t>
        </is>
      </c>
      <c r="G1645" s="41" t="inlineStr">
        <is>
          <t>IR 자료</t>
        </is>
      </c>
      <c r="H1645" s="40" t="inlineStr">
        <is>
          <t>2021-11-04</t>
        </is>
      </c>
      <c r="I1645" s="40" t="n"/>
      <c r="J1645" s="43" t="inlineStr">
        <is>
          <t>https://www.kakaocorp.com/page/detail/9587</t>
        </is>
      </c>
      <c r="K1645" s="41" t="inlineStr">
        <is>
          <t>earnings_call_note</t>
        </is>
      </c>
    </row>
    <row r="1646" ht="45" customHeight="1">
      <c r="A1646" s="40" t="inlineStr">
        <is>
          <t>K058</t>
        </is>
      </c>
      <c r="B1646" s="41" t="inlineStr">
        <is>
          <t>Radish Media, Inc.</t>
        </is>
      </c>
      <c r="C1646" s="40" t="inlineStr">
        <is>
          <t>인수 후</t>
        </is>
      </c>
      <c r="D1646" s="40" t="inlineStr">
        <is>
          <t>2022-05-19</t>
        </is>
      </c>
      <c r="E1646" s="41" t="inlineStr">
        <is>
          <t>합병</t>
        </is>
      </c>
      <c r="F1646" s="41" t="inlineStr">
        <is>
          <t>카카오엔터 영문 보도자료: Tapas Media와 Radish Media 합병, Radish Media가 존속회사, 양사 이사회 만장일치 승인, Chang Kim이 합병법인 CEO(카카오엔터 GSO 유지), Wuxiaworld와 함께 카카오엔터 산하. Tapas는 2021년 매출이 전년 대비 10배, 미국 상위 3위 만화앱.</t>
        </is>
      </c>
      <c r="G1646" s="41" t="inlineStr">
        <is>
          <t>회사 보도자료</t>
        </is>
      </c>
      <c r="H1646" s="40" t="inlineStr">
        <is>
          <t>2022-05-19</t>
        </is>
      </c>
      <c r="I1646" s="40" t="n"/>
      <c r="J1646" s="43" t="inlineStr">
        <is>
          <t>https://newsroom.kakaoent.com/news/kakao-entertainment-merges-us-based-digital-storytelling-platforms-tapas-and-radish-to-accelerate-growth-in-north-america/</t>
        </is>
      </c>
      <c r="K1646" s="41" t="inlineStr">
        <is>
          <t>post_events_summary</t>
        </is>
      </c>
    </row>
    <row r="1647" ht="45" customHeight="1">
      <c r="A1647" s="40" t="inlineStr">
        <is>
          <t>K058</t>
        </is>
      </c>
      <c r="B1647" s="41" t="inlineStr">
        <is>
          <t>Radish Media, Inc.</t>
        </is>
      </c>
      <c r="C1647" s="40" t="inlineStr">
        <is>
          <t>인수 후</t>
        </is>
      </c>
      <c r="D1647" s="40" t="inlineStr">
        <is>
          <t>2022-05-19</t>
        </is>
      </c>
      <c r="E1647" s="41" t="inlineStr">
        <is>
          <t>합병</t>
        </is>
      </c>
      <c r="F1647" s="41" t="inlineStr">
        <is>
          <t>KED Global(이승우): Radish가 1대 18 비율로 Tapas를 합병, 합병법인은 Chang Kim이 이끌고 Wuxiaworld를 지배하되 독립 운영; 북미 거래액 5,000억원 목표.</t>
        </is>
      </c>
      <c r="G1647" s="41" t="inlineStr">
        <is>
          <t>언론 보도</t>
        </is>
      </c>
      <c r="H1647" s="40" t="inlineStr">
        <is>
          <t>2022-05-19</t>
        </is>
      </c>
      <c r="I1647" s="40" t="n"/>
      <c r="J1647" s="43" t="inlineStr">
        <is>
          <t>https://www.kedglobal.com/newsView/ked202205190012</t>
        </is>
      </c>
      <c r="K1647" s="41" t="inlineStr">
        <is>
          <t>post_events_summary</t>
        </is>
      </c>
    </row>
    <row r="1648" ht="45" customHeight="1">
      <c r="A1648" s="40" t="inlineStr">
        <is>
          <t>K058</t>
        </is>
      </c>
      <c r="B1648" s="41" t="inlineStr">
        <is>
          <t>Radish Media, Inc.</t>
        </is>
      </c>
      <c r="C1648" s="40" t="inlineStr">
        <is>
          <t>인수 후</t>
        </is>
      </c>
      <c r="D1648" s="40" t="inlineStr">
        <is>
          <t>2022-07-28</t>
        </is>
      </c>
      <c r="E1648" s="41" t="inlineStr">
        <is>
          <t>경영진변경</t>
        </is>
      </c>
      <c r="F1648" s="41" t="inlineStr">
        <is>
          <t>The Beat(Heidi MacDonald): Bleeding Cool 인용, Tapas 전체 인력의 약 30% 감원(CFO·CCO·홍보책임자 등 임원 포함), Radish 인력 약 80% 감원; 오리지널 축소·UGC 전환, Tapas·Radish·Wuxiaworld를 Tapas 브랜드 아래 통합.</t>
        </is>
      </c>
      <c r="G1648" s="41" t="inlineStr">
        <is>
          <t>언론 보도</t>
        </is>
      </c>
      <c r="H1648" s="40" t="inlineStr">
        <is>
          <t>2022-07-28</t>
        </is>
      </c>
      <c r="I1648" s="40" t="n"/>
      <c r="J1648" s="43" t="inlineStr">
        <is>
          <t>https://www.comicsbeat.com/major-layoffs-and-reported-new-direction-at-tapas-media</t>
        </is>
      </c>
      <c r="K1648" s="41" t="inlineStr">
        <is>
          <t>post_events_summary</t>
        </is>
      </c>
    </row>
    <row r="1649" ht="45" customHeight="1">
      <c r="A1649" s="40" t="inlineStr">
        <is>
          <t>K058</t>
        </is>
      </c>
      <c r="B1649" s="41" t="inlineStr">
        <is>
          <t>Radish Media, Inc.</t>
        </is>
      </c>
      <c r="C1649" s="40" t="inlineStr">
        <is>
          <t>인수 후</t>
        </is>
      </c>
      <c r="D1649" s="40" t="inlineStr">
        <is>
          <t>2022-09-01</t>
        </is>
      </c>
      <c r="E1649" s="41" t="inlineStr">
        <is>
          <t>합병</t>
        </is>
      </c>
      <c r="F1649" s="41" t="inlineStr">
        <is>
          <t>웹툰가이드(윤정현, 2022-09-05): 타파스미디어와 래디쉬미디어가 9월 1일 합병을 마치고 '타파스엔터테인먼트'로 출범, 공동대표 김창원·박종철; 타파스 매출의 75% 이상이 카카오엔터 공급 IP; 2024년 북미 거래액 5,000억원 목표. (파이낸셜뉴스 2024-01-03은 '2022년 8월 합병'으로 적음)</t>
        </is>
      </c>
      <c r="G1649" s="41" t="inlineStr">
        <is>
          <t>언론 보도</t>
        </is>
      </c>
      <c r="H1649" s="40" t="inlineStr">
        <is>
          <t>2022-09-05</t>
        </is>
      </c>
      <c r="I1649" s="40" t="n"/>
      <c r="J1649" s="43" t="inlineStr">
        <is>
          <t>https://www.webtoonguide.com/ko/board/news-column/17257</t>
        </is>
      </c>
      <c r="K1649" s="41" t="inlineStr">
        <is>
          <t>post_events_summary</t>
        </is>
      </c>
    </row>
    <row r="1650" ht="45" customHeight="1">
      <c r="A1650" s="40" t="inlineStr">
        <is>
          <t>K058</t>
        </is>
      </c>
      <c r="B1650" s="41" t="inlineStr">
        <is>
          <t>Radish Media, Inc.</t>
        </is>
      </c>
      <c r="C1650" s="40" t="inlineStr">
        <is>
          <t>인수 후</t>
        </is>
      </c>
      <c r="D1650" s="40" t="inlineStr">
        <is>
          <t>2022-12-31</t>
        </is>
      </c>
      <c r="E1650" s="41" t="inlineStr">
        <is>
          <t>손상차손</t>
        </is>
      </c>
      <c r="F1650" s="41" t="inlineStr">
        <is>
          <t>카카오엔터 2022 연결감사보고서: 'Tapas Media, Inc. | 당기 중 종속회사인 Radish Meia, Inc.와 합병으로 인한 연결제외', '(*5) Radish Media, Inc.는 당기에 사명을 Tapas Entertainment, Inc.로 변경'(97.4%, 265,154,848주). 영업권: Tapas Media Inc CGU 496,940,581천원을 Tapas Entertainment로 이관, Tapas Entertainment(구 Radish) 기초 431,490,424 + 이관 496,940,581 − 손상 545,342,061 + 환율 74,467,086 = 기말 457,556,030천원; CGU 비교대상 장부가액 1,000,840백만원 vs 회수가능액 456,338백만원. Tapas Entertainment(중간지배기업 연결) 2022 자산 437,803,623·매출 49,109,882·순손실 228,203,755(천원).</t>
        </is>
      </c>
      <c r="G1650" s="41" t="inlineStr">
        <is>
          <t>DART 감사보고서</t>
        </is>
      </c>
      <c r="H1650" s="40" t="inlineStr">
        <is>
          <t>2023-03-31</t>
        </is>
      </c>
      <c r="I1650" s="40" t="inlineStr">
        <is>
          <t>20230331004024</t>
        </is>
      </c>
      <c r="J1650" s="43" t="inlineStr">
        <is>
          <t>https://dart.fss.or.kr/dsaf001/main.do?rcpNo=20230331004024</t>
        </is>
      </c>
      <c r="K1650" s="41" t="inlineStr">
        <is>
          <t>post_events_summary,impairment,target_rev_post,target_op_post,perf_basis,notes</t>
        </is>
      </c>
    </row>
    <row r="1651" ht="45" customHeight="1">
      <c r="A1651" s="40" t="inlineStr">
        <is>
          <t>K058</t>
        </is>
      </c>
      <c r="B1651" s="41" t="inlineStr">
        <is>
          <t>Radish Media, Inc.</t>
        </is>
      </c>
      <c r="C1651" s="40" t="inlineStr">
        <is>
          <t>인수 후</t>
        </is>
      </c>
      <c r="D1651" s="40" t="inlineStr">
        <is>
          <t>2022-12-31</t>
        </is>
      </c>
      <c r="E1651" s="41" t="inlineStr">
        <is>
          <t>손상차손</t>
        </is>
      </c>
      <c r="F1651" s="41" t="inlineStr">
        <is>
          <t>카카오 2022 사업보고서 연결주석: 영업권 CGU '기타모바일서비스' 손상 602,456,509천원, '(주2) 당기 TAPAS ENTERTAINMENT, INC.(구.Radish Media, Inc.) 등의 손상이 반영'. TAPAS MEDIA는 'TAPAS ENTERTAINMENT, INC.(구.Radish Media, Inc.)와 합병으로 인한 연결제외'.</t>
        </is>
      </c>
      <c r="G1651" s="41" t="inlineStr">
        <is>
          <t>DART 사업보고서</t>
        </is>
      </c>
      <c r="H1651" s="40" t="inlineStr">
        <is>
          <t>2023-03-20</t>
        </is>
      </c>
      <c r="I1651" s="40" t="inlineStr">
        <is>
          <t>20230320001096</t>
        </is>
      </c>
      <c r="J1651" s="43" t="inlineStr">
        <is>
          <t>https://dart.fss.or.kr/dsaf001/main.do?rcpNo=20230320001096</t>
        </is>
      </c>
      <c r="K1651" s="41" t="inlineStr">
        <is>
          <t>impairment</t>
        </is>
      </c>
    </row>
    <row r="1652" ht="45" customHeight="1">
      <c r="A1652" s="40" t="inlineStr">
        <is>
          <t>K058</t>
        </is>
      </c>
      <c r="B1652" s="41" t="inlineStr">
        <is>
          <t>Radish Media, Inc.</t>
        </is>
      </c>
      <c r="C1652" s="40" t="inlineStr">
        <is>
          <t>인수 후</t>
        </is>
      </c>
      <c r="D1652" s="40" t="inlineStr">
        <is>
          <t>2023-12-31</t>
        </is>
      </c>
      <c r="E1652" s="41" t="inlineStr">
        <is>
          <t>손상차손</t>
        </is>
      </c>
      <c r="F1652" s="41" t="inlineStr">
        <is>
          <t>카카오엔터 2023 연결감사보고서: Tapas Entertainment 영업권 기초 457,556,030 − 손상 459,787,651 + 환율 13,618,154 = 기말 11,386,533천원; CGU(백만원) Tapas 장부가액 352,468 vs 회수가능액 (10,643), Radish 67,717 vs 1,509, WuxiaWorld 33,952 vs 12,288; '(주)삼양씨앤씨 포함한 25개 영업권 … 924,498백만원 … 손상'. Tapas Entertainment(98.5%) 2023 매출 71,139,270·순손실 425,234,093(천원). ㈜타파스엔터테인먼트코리아(구 레디쉬코리아) 청산으로 연결제외.</t>
        </is>
      </c>
      <c r="G1652" s="41" t="inlineStr">
        <is>
          <t>DART 감사보고서</t>
        </is>
      </c>
      <c r="H1652" s="40" t="inlineStr">
        <is>
          <t>2024-03-29</t>
        </is>
      </c>
      <c r="I1652" s="40" t="inlineStr">
        <is>
          <t>20240329003124</t>
        </is>
      </c>
      <c r="J1652" s="43" t="inlineStr">
        <is>
          <t>https://dart.fss.or.kr/dsaf001/main.do?rcpNo=20240329003124</t>
        </is>
      </c>
      <c r="K1652" s="41" t="inlineStr">
        <is>
          <t>post_events_summary,impairment,target_rev_post,target_op_post</t>
        </is>
      </c>
    </row>
    <row r="1653" ht="45" customHeight="1">
      <c r="A1653" s="40" t="inlineStr">
        <is>
          <t>K058</t>
        </is>
      </c>
      <c r="B1653" s="41" t="inlineStr">
        <is>
          <t>Radish Media, Inc.</t>
        </is>
      </c>
      <c r="C1653" s="40" t="inlineStr">
        <is>
          <t>인수 후</t>
        </is>
      </c>
      <c r="D1653" s="40" t="inlineStr">
        <is>
          <t>2023-12-31</t>
        </is>
      </c>
      <c r="E1653" s="41" t="inlineStr">
        <is>
          <t>손상차손</t>
        </is>
      </c>
      <c r="F1653" s="41" t="inlineStr">
        <is>
          <t>카카오 2023 사업보고서 연결주석: '(주2) 당기 ㈜에스엠엔터테인먼트 280,430백만원, TAPAS ENTERTAINMENT, INC.(구.Radish Media, Inc.) 459,788백만원, ㈜라이온하트스튜디오 142,955백만원, 멜론 사업부 231,361백만원 등의 손상이 반영'.</t>
        </is>
      </c>
      <c r="G1653" s="41" t="inlineStr">
        <is>
          <t>DART 사업보고서</t>
        </is>
      </c>
      <c r="H1653" s="40" t="inlineStr">
        <is>
          <t>2024-03-20</t>
        </is>
      </c>
      <c r="I1653" s="40" t="inlineStr">
        <is>
          <t>20240320002039</t>
        </is>
      </c>
      <c r="J1653" s="43" t="inlineStr">
        <is>
          <t>https://dart.fss.or.kr/dsaf001/main.do?rcpNo=20240320002039</t>
        </is>
      </c>
      <c r="K1653" s="41" t="inlineStr">
        <is>
          <t>impairment</t>
        </is>
      </c>
    </row>
    <row r="1654" ht="45" customHeight="1">
      <c r="A1654" s="40" t="inlineStr">
        <is>
          <t>K058</t>
        </is>
      </c>
      <c r="B1654" s="41" t="inlineStr">
        <is>
          <t>Radish Media, Inc.</t>
        </is>
      </c>
      <c r="C1654" s="40" t="inlineStr">
        <is>
          <t>인수 후</t>
        </is>
      </c>
      <c r="D1654" s="40" t="inlineStr">
        <is>
          <t>2024-02-15</t>
        </is>
      </c>
      <c r="E1654" s="41" t="inlineStr">
        <is>
          <t>어닝콜</t>
        </is>
      </c>
      <c r="F1654" s="41" t="inlineStr">
        <is>
          <t>코리아중앙데일리(이재림, 2024-02-15): 카카오 2023년 4분기 컨퍼런스콜 — 타파스·멜론·라이온하트·SM 등 인수 자회사 PPA 손상 약 2조원; 최혜령 CFO 'just because there was impairment loss doesn't mean that it signals any change in our strategic approach'(기사 재인용).</t>
        </is>
      </c>
      <c r="G1654" s="41" t="inlineStr">
        <is>
          <t>언론 보도</t>
        </is>
      </c>
      <c r="H1654" s="40" t="inlineStr">
        <is>
          <t>2024-02-15</t>
        </is>
      </c>
      <c r="I1654" s="40" t="n"/>
      <c r="J1654" s="43" t="inlineStr">
        <is>
          <t>https://www.koreajoongangdaily.com/business/record-high-revenue-not-enough-to-keep-kakao-in-the-black-for-2023/10089844</t>
        </is>
      </c>
      <c r="K1654" s="41" t="inlineStr">
        <is>
          <t>earnings_call_note</t>
        </is>
      </c>
    </row>
    <row r="1655" ht="45" customHeight="1">
      <c r="A1655" s="40" t="inlineStr">
        <is>
          <t>K058</t>
        </is>
      </c>
      <c r="B1655" s="41" t="inlineStr">
        <is>
          <t>Radish Media, Inc.</t>
        </is>
      </c>
      <c r="C1655" s="40" t="inlineStr">
        <is>
          <t>인수 후</t>
        </is>
      </c>
      <c r="D1655" s="40" t="inlineStr">
        <is>
          <t>2024-04-03</t>
        </is>
      </c>
      <c r="E1655" s="41" t="inlineStr">
        <is>
          <t>손상차손</t>
        </is>
      </c>
      <c r="F1655" s="41" t="inlineStr">
        <is>
          <t>뉴스토마토(윤영혜, 2024-04-03): 카카오엔터 2023 감사보고서상 영업권 손상의 약 절반인 4,600억원이 타파스엔터테인먼트, 누계손상 2조5,665억원; 회사 입장 '재무건전성 강화를 위해 … 보수적으로 일부 영업권 손상을 반영'.</t>
        </is>
      </c>
      <c r="G1655" s="41" t="inlineStr">
        <is>
          <t>언론 보도</t>
        </is>
      </c>
      <c r="H1655" s="40" t="inlineStr">
        <is>
          <t>2024-04-03</t>
        </is>
      </c>
      <c r="I1655" s="40" t="n"/>
      <c r="J1655" s="43" t="inlineStr">
        <is>
          <t>https://newstomato.com/ReadNews.aspx?no=1225750</t>
        </is>
      </c>
      <c r="K1655" s="41" t="inlineStr">
        <is>
          <t>earnings_call_note,impairment</t>
        </is>
      </c>
    </row>
    <row r="1656" ht="45" customHeight="1">
      <c r="A1656" s="40" t="inlineStr">
        <is>
          <t>K058</t>
        </is>
      </c>
      <c r="B1656" s="41" t="inlineStr">
        <is>
          <t>Radish Media, Inc.</t>
        </is>
      </c>
      <c r="C1656" s="40" t="inlineStr">
        <is>
          <t>인수 후</t>
        </is>
      </c>
      <c r="D1656" s="40" t="inlineStr">
        <is>
          <t>2024-12-31</t>
        </is>
      </c>
      <c r="E1656" s="41" t="inlineStr">
        <is>
          <t>추가취득</t>
        </is>
      </c>
      <c r="F1656" s="41" t="inlineStr">
        <is>
          <t>카카오엔터 2024 연결감사보고서: Tapas Entertainment 영업권 11,386,533 + 환율 1,594,856 = 12,981,389천원(손상 없음); '불균등 유상증자를 진행하여 Tapas Entertainment, Inc.에 대한 지분율은 98.52% 에서 99.99%로 증가'; 2024 매출 68,025,580·순손실 35,805,234(천원), 자본 -30,385백만원; CGU 가정 Radish 매출성장률 -100.00%~-89.00%.</t>
        </is>
      </c>
      <c r="G1656" s="41" t="inlineStr">
        <is>
          <t>DART 감사보고서</t>
        </is>
      </c>
      <c r="H1656" s="40" t="inlineStr">
        <is>
          <t>2025-03-28</t>
        </is>
      </c>
      <c r="I1656" s="40" t="inlineStr">
        <is>
          <t>20250328002113</t>
        </is>
      </c>
      <c r="J1656" s="43" t="inlineStr">
        <is>
          <t>https://dart.fss.or.kr/dsaf001/main.do?rcpNo=20250328002113</t>
        </is>
      </c>
      <c r="K1656" s="41" t="inlineStr">
        <is>
          <t>post_events_summary,target_rev_post,target_op_post,notes</t>
        </is>
      </c>
    </row>
    <row r="1657" ht="45" customHeight="1">
      <c r="A1657" s="40" t="inlineStr">
        <is>
          <t>K058</t>
        </is>
      </c>
      <c r="B1657" s="41" t="inlineStr">
        <is>
          <t>Radish Media, Inc.</t>
        </is>
      </c>
      <c r="C1657" s="40" t="inlineStr">
        <is>
          <t>인수 후</t>
        </is>
      </c>
      <c r="D1657" s="40" t="inlineStr">
        <is>
          <t>2025-07-09</t>
        </is>
      </c>
      <c r="E1657" s="41" t="inlineStr">
        <is>
          <t>사업철수</t>
        </is>
      </c>
      <c r="F1657" s="41" t="inlineStr">
        <is>
          <t>아이뉴스24(정유림, 2025-07-09): 카카오엔터가 북미 웹소설 플랫폼 래디쉬 서비스를 2025-12-31 종료 공지, '회사의 글로벌 전략을 재정비하는 과정 중 하나'; 타파스엔터테인먼트 산하 타파스·래디쉬·우시아월드 중 래디쉬만 종료하고 타파스에 집중.</t>
        </is>
      </c>
      <c r="G1657" s="41" t="inlineStr">
        <is>
          <t>언론 보도</t>
        </is>
      </c>
      <c r="H1657" s="40" t="inlineStr">
        <is>
          <t>2025-07-09</t>
        </is>
      </c>
      <c r="I1657" s="40" t="n"/>
      <c r="J1657" s="43" t="inlineStr">
        <is>
          <t>https://www.inews24.com/view/1863516</t>
        </is>
      </c>
      <c r="K1657" s="41" t="inlineStr">
        <is>
          <t>post_events_summary,earnings_call_note</t>
        </is>
      </c>
    </row>
    <row r="1658" ht="45" customHeight="1">
      <c r="A1658" s="40" t="inlineStr">
        <is>
          <t>K058</t>
        </is>
      </c>
      <c r="B1658" s="41" t="inlineStr">
        <is>
          <t>Radish Media, Inc.</t>
        </is>
      </c>
      <c r="C1658" s="40" t="inlineStr">
        <is>
          <t>인수 후</t>
        </is>
      </c>
      <c r="D1658" s="40" t="inlineStr">
        <is>
          <t>2025-12-31</t>
        </is>
      </c>
      <c r="E1658" s="41" t="inlineStr">
        <is>
          <t>손상차손</t>
        </is>
      </c>
      <c r="F1658" s="41" t="inlineStr">
        <is>
          <t>카카오엔터 2025 연결감사보고서: Tapas Entertainment 영업권 12,981,389 − 손상 6,363,460 − 환율 366,698 = 6,251,231천원; CGU(백만원) Tapas Entertainment 장부가액 (6,709) vs 회수가능액 (56,221), WuxiaWorld 11,953 vs 5,590; 'Tapas Entertainment, Inc.를 포함한 9개 영업권의 장부금액이 회수가능액을 31,591백만원 초과'. Tapas Entertainment(99.9%) 2025 매출 59,698,545·순손실 14,664,486(천원), 자본 -44,452백만원.</t>
        </is>
      </c>
      <c r="G1658" s="41" t="inlineStr">
        <is>
          <t>DART 감사보고서</t>
        </is>
      </c>
      <c r="H1658" s="40" t="inlineStr">
        <is>
          <t>2026-03-27</t>
        </is>
      </c>
      <c r="I1658" s="40" t="inlineStr">
        <is>
          <t>20260327001465</t>
        </is>
      </c>
      <c r="J1658" s="43" t="inlineStr">
        <is>
          <t>https://dart.fss.or.kr/dsaf001/main.do?rcpNo=20260327001465</t>
        </is>
      </c>
      <c r="K1658" s="41" t="inlineStr">
        <is>
          <t>post_events_summary,impairment,target_rev_post,target_op_post</t>
        </is>
      </c>
    </row>
    <row r="1659" ht="45" customHeight="1">
      <c r="A1659" s="40" t="inlineStr">
        <is>
          <t>K058</t>
        </is>
      </c>
      <c r="B1659" s="41" t="inlineStr">
        <is>
          <t>Radish Media, Inc.</t>
        </is>
      </c>
      <c r="C1659" s="40" t="inlineStr">
        <is>
          <t>인수 후</t>
        </is>
      </c>
      <c r="D1659" s="40" t="inlineStr">
        <is>
          <t>2026-09-20</t>
        </is>
      </c>
      <c r="E1659" s="41" t="inlineStr">
        <is>
          <t>매각</t>
        </is>
      </c>
      <c r="F1659" s="41" t="inlineStr">
        <is>
          <t>OtakuKart(Martha Pierce): 2026-09-20 발표 — Wuxiaworld 창업자 Ren(RWX)이 카카오엔터 자회사 Tapas Entertainment로부터 Wuxiaworld를 되사들임(가격 비공개). 이전 시점 월 매출총이익 30만 달러 이상 → 2026년 7월 약 3만 달러 매출총손실. Tapas 종료일 2027-03-31.</t>
        </is>
      </c>
      <c r="G1659" s="41" t="inlineStr">
        <is>
          <t>언론 보도</t>
        </is>
      </c>
      <c r="H1659" s="40" t="inlineStr">
        <is>
          <t>2026-09</t>
        </is>
      </c>
      <c r="I1659" s="40" t="n"/>
      <c r="J1659" s="43" t="inlineStr">
        <is>
          <t>https://otakukart.com/wuxiaworld-founder-ren-buys-back-web-novel-platform-from-tapas-amid-shutdown-plans/</t>
        </is>
      </c>
      <c r="K1659" s="41" t="inlineStr">
        <is>
          <t>post_events_summary</t>
        </is>
      </c>
    </row>
    <row r="1660" ht="45" customHeight="1">
      <c r="A1660" s="40" t="inlineStr">
        <is>
          <t>K058</t>
        </is>
      </c>
      <c r="B1660" s="41" t="inlineStr">
        <is>
          <t>Radish Media, Inc.</t>
        </is>
      </c>
      <c r="C1660" s="40" t="inlineStr">
        <is>
          <t>인수 후</t>
        </is>
      </c>
      <c r="D1660" s="40" t="inlineStr">
        <is>
          <t>2026-10-06</t>
        </is>
      </c>
      <c r="E1660" s="41" t="inlineStr">
        <is>
          <t>사업철수</t>
        </is>
      </c>
      <c r="F1660" s="41" t="inlineStr">
        <is>
          <t>아이뉴스24(정유림, 2026-10-06): 타파스 서비스 2027-03-31 종료, 전용 결제수단 '잉크' 신규 구매·충전 중단; 래디쉬는 2025년 말 종료; 회사 '핵심 역량과 자원을 효율적으로 활용해 사업 전반의 실행력을 높이기 위한 변화를 추진 중'.</t>
        </is>
      </c>
      <c r="G1660" s="41" t="inlineStr">
        <is>
          <t>언론 보도</t>
        </is>
      </c>
      <c r="H1660" s="40" t="inlineStr">
        <is>
          <t>2026-10-06</t>
        </is>
      </c>
      <c r="I1660" s="40" t="n"/>
      <c r="J1660" s="43" t="inlineStr">
        <is>
          <t>https://inews24.com/view/2012303</t>
        </is>
      </c>
      <c r="K1660" s="41" t="inlineStr">
        <is>
          <t>post_events_summary</t>
        </is>
      </c>
    </row>
    <row r="1661" ht="45" customHeight="1">
      <c r="A1661" s="40" t="inlineStr">
        <is>
          <t>K059</t>
        </is>
      </c>
      <c r="B1661" s="41" t="inlineStr">
        <is>
          <t>Tapas Media, Inc.</t>
        </is>
      </c>
      <c r="C1661" s="40" t="inlineStr">
        <is>
          <t>발표</t>
        </is>
      </c>
      <c r="D1661" s="40" t="inlineStr">
        <is>
          <t>2021-07-05</t>
        </is>
      </c>
      <c r="E1661" s="41" t="inlineStr">
        <is>
          <t>발표</t>
        </is>
      </c>
      <c r="F1661" s="41" t="inlineStr">
        <is>
          <t>카카오 거래소 공시(타법인주식및출자증권취득결정(종속회사의 주요경영사항)): 종속회사 ㈜카카오엔터테인먼트가 TAPAS MEDIA 15,555,018주를 374,141,609,804원에 취득(자산총액 11,953,970,238,956원 대비 3.13%), 취득후 23,018,538주(100.00%), 목적 '영미권 시장 진출 강화에 따른 교두보 마련', 취득예정 2021-07-12, 이사회 2021-07-05. 구주 11,309,981주 USD 239,785,464.79 + 신주 약 4,245,037주 USD 90,000,000(1,134.50원), 현재 발행주식 18,773,501주, 기업어음 발행으로 조달 계획. Tapas 요약재무(백만원): 2020 자산 7,680·부채 1,430·자본 6,250·매출 16,234·순이익 -856; 2019 매출 4,249·순이익 -2,169; 2018 매출 2,930·순이익 -2,397. 종속회사 카카오엔터 자산총액 532,404,680,012원(2020년 재무제표).</t>
        </is>
      </c>
      <c r="G1661" s="41" t="inlineStr">
        <is>
          <t>DART 기타공시</t>
        </is>
      </c>
      <c r="H1661" s="40" t="inlineStr">
        <is>
          <t>2021-07-05</t>
        </is>
      </c>
      <c r="I1661" s="40" t="inlineStr">
        <is>
          <t>20210705800514</t>
        </is>
      </c>
      <c r="J1661" s="43" t="inlineStr">
        <is>
          <t>https://dart.fss.or.kr/dsaf001/main.do?rcpNo=20210705800514</t>
        </is>
      </c>
      <c r="K1661" s="41" t="inlineStr">
        <is>
          <t>value_chk_local,value_chk_usdmm,deal_to_assets_pct,purpose_quote,first_filing_date,size_basis,chk_note,notes,target_rev_pre,target_op_pre,apex_total_assets,acq_total_assets,acquirer_core</t>
        </is>
      </c>
    </row>
    <row r="1662" ht="45" customHeight="1">
      <c r="A1662" s="40" t="inlineStr">
        <is>
          <t>K059</t>
        </is>
      </c>
      <c r="B1662" s="41" t="inlineStr">
        <is>
          <t>Tapas Media, Inc.</t>
        </is>
      </c>
      <c r="C1662" s="40" t="inlineStr">
        <is>
          <t>인수 후</t>
        </is>
      </c>
      <c r="D1662" s="40" t="inlineStr">
        <is>
          <t>2021-07-09</t>
        </is>
      </c>
      <c r="E1662" s="41" t="inlineStr">
        <is>
          <t>완료</t>
        </is>
      </c>
      <c r="F1662" s="41" t="inlineStr">
        <is>
          <t>카카오 2021 반기보고서 연결주석 24 보고기간후 사건: '다. … ㈜카카오엔터테인먼트는 2021년 7월 5일 개최된 이사회결의에 의거하여 7월 9일자로 TAPAS MEDIA, INC.의 주식 12,346,655주(옵션포함)를 294,614백만원에 취득'; '라. … 8월 3일 Radish Media, Inc.의 주식 87,874,153주(옵션포함)를 309,780백만원에 취득'. 반기말 발행주식총수 444,460,230주.</t>
        </is>
      </c>
      <c r="G1662" s="41" t="inlineStr">
        <is>
          <t>DART 사업보고서</t>
        </is>
      </c>
      <c r="H1662" s="40" t="inlineStr">
        <is>
          <t>2021-08-17</t>
        </is>
      </c>
      <c r="I1662" s="40" t="inlineStr">
        <is>
          <t>20210817002037</t>
        </is>
      </c>
      <c r="J1662" s="43" t="inlineStr">
        <is>
          <t>https://dart.fss.or.kr/dsaf001/main.do?rcpNo=20210817002037</t>
        </is>
      </c>
      <c r="K1662" s="41" t="inlineStr">
        <is>
          <t>status_chk,value_chk_local,value_chk_usdmm,acq_mktcap,pre_incorp_chk</t>
        </is>
      </c>
    </row>
    <row r="1663" ht="45" customHeight="1">
      <c r="A1663" s="40" t="inlineStr">
        <is>
          <t>K059</t>
        </is>
      </c>
      <c r="B1663" s="41" t="inlineStr">
        <is>
          <t>Tapas Media, Inc.</t>
        </is>
      </c>
      <c r="C1663" s="40" t="inlineStr">
        <is>
          <t>발표</t>
        </is>
      </c>
      <c r="D1663" s="40" t="inlineStr">
        <is>
          <t>2021-07-05</t>
        </is>
      </c>
      <c r="E1663" s="41" t="inlineStr">
        <is>
          <t>기타</t>
        </is>
      </c>
      <c r="F1663" s="41" t="inlineStr">
        <is>
          <t>카카오엔터 공정위 공시(타법인 주식 및 출자증권 취득결정): Radish 유상증자 참여 29,311,331주 102,105,000,000원(USD 90,000,000, 1,134.50원), 자기자본 1,129,945,726,868원(9.04%), 취득후 136,401,265주(99.14%), '1차 USD 30,000,000 및 2차 USD 60,000,000로 나누어 진행'.</t>
        </is>
      </c>
      <c r="G1663" s="41" t="inlineStr">
        <is>
          <t>DART 기타공시</t>
        </is>
      </c>
      <c r="H1663" s="40" t="inlineStr">
        <is>
          <t>2021-07-05</t>
        </is>
      </c>
      <c r="I1663" s="40" t="inlineStr">
        <is>
          <t>20210705000290</t>
        </is>
      </c>
      <c r="J1663" s="43" t="inlineStr">
        <is>
          <t>https://dart.fss.or.kr/dsaf001/main.do?rcpNo=20210705000290</t>
        </is>
      </c>
      <c r="K1663" s="41" t="inlineStr">
        <is>
          <t>deal_to_equity_pct,size_basis</t>
        </is>
      </c>
    </row>
    <row r="1664" ht="45" customHeight="1">
      <c r="A1664" s="40" t="inlineStr">
        <is>
          <t>K059</t>
        </is>
      </c>
      <c r="B1664" s="41" t="inlineStr">
        <is>
          <t>Tapas Media, Inc.</t>
        </is>
      </c>
      <c r="C1664" s="40" t="inlineStr">
        <is>
          <t>발표</t>
        </is>
      </c>
      <c r="D1664" s="40" t="inlineStr">
        <is>
          <t>2021-05-11</t>
        </is>
      </c>
      <c r="E1664" s="41" t="inlineStr">
        <is>
          <t>발표</t>
        </is>
      </c>
      <c r="F1664" s="41" t="inlineStr">
        <is>
          <t>카카오엔터테인먼트 공정위 공시(특수관계인으로부터 주식의 취득): 거래상대방 김창원(회사와의 관계 '임원'), 중개 Nasdaq Private Market, TAPAS MEDIA(해외계열회사) 3,720,000주, 취득금액 93,348백만원(USD 82,938,830.66, 1,125.50원), 단가 25,093원, 취득후 11,183,520주(60.47%), 거래일 2021-06-30(예정), 목적 '영미권 시장진출 강화에 대한 교두보 마련', 이사회 2021-05-07.</t>
        </is>
      </c>
      <c r="G1664" s="41" t="inlineStr">
        <is>
          <t>DART 기타공시</t>
        </is>
      </c>
      <c r="H1664" s="40" t="inlineStr">
        <is>
          <t>2021-05-11</t>
        </is>
      </c>
      <c r="I1664" s="40" t="inlineStr">
        <is>
          <t>20210511000011</t>
        </is>
      </c>
      <c r="J1664" s="43" t="inlineStr">
        <is>
          <t>https://dart.fss.or.kr/dsaf001/main.do?rcpNo=20210511000011</t>
        </is>
      </c>
      <c r="K1664" s="41" t="inlineStr">
        <is>
          <t>chk_note,notes</t>
        </is>
      </c>
    </row>
    <row r="1665" ht="45" customHeight="1">
      <c r="A1665" s="40" t="inlineStr">
        <is>
          <t>K059</t>
        </is>
      </c>
      <c r="B1665" s="41" t="inlineStr">
        <is>
          <t>Tapas Media, Inc.</t>
        </is>
      </c>
      <c r="C1665" s="40" t="inlineStr">
        <is>
          <t>발표</t>
        </is>
      </c>
      <c r="D1665" s="40" t="inlineStr">
        <is>
          <t>2021-07-06</t>
        </is>
      </c>
      <c r="E1665" s="41" t="inlineStr">
        <is>
          <t>발표</t>
        </is>
      </c>
      <c r="F1665" s="41" t="inlineStr">
        <is>
          <t>예스24 거래소 공시(타법인주식및출자증권처분결정): TAPAS MEDIA 1,019,462주 처분, 처분금액 24,428,348,444원(매각예정 주당 USD 21.20, 2021-07-06 최초고지환율 1,130.30원), 예스24 자기자본 168,293,709,077원 대비 14.5%, 처분후 0주, 처분목적 '타법인의 발행회사 인수에 따른 구주 매각.', 처분예정 2021-07-12, 이사회 2021-07-06, 현재 발행주식 18,773,501주. 같은 날 지주사 한세예스24홀딩스도 자회사 주요경영사항으로 공시(20210706800620).</t>
        </is>
      </c>
      <c r="G1665" s="41" t="inlineStr">
        <is>
          <t>DART 기타공시</t>
        </is>
      </c>
      <c r="H1665" s="40" t="inlineStr">
        <is>
          <t>2021-07-06</t>
        </is>
      </c>
      <c r="I1665" s="40" t="inlineStr">
        <is>
          <t>20210706900601</t>
        </is>
      </c>
      <c r="J1665" s="43" t="inlineStr">
        <is>
          <t>https://dart.fss.or.kr/dsaf001/main.do?rcpNo=20210706900601</t>
        </is>
      </c>
      <c r="K1665" s="41" t="inlineStr">
        <is>
          <t>chk_note,notes,first_filing_date</t>
        </is>
      </c>
    </row>
    <row r="1666" ht="45" customHeight="1">
      <c r="A1666" s="40" t="inlineStr">
        <is>
          <t>K059</t>
        </is>
      </c>
      <c r="B1666" s="41" t="inlineStr">
        <is>
          <t>Tapas Media, Inc.</t>
        </is>
      </c>
      <c r="C1666" s="40" t="inlineStr">
        <is>
          <t>발표</t>
        </is>
      </c>
      <c r="D1666" s="40" t="inlineStr">
        <is>
          <t>2021-07-13</t>
        </is>
      </c>
      <c r="E1666" s="41" t="inlineStr">
        <is>
          <t>기타</t>
        </is>
      </c>
      <c r="F1666" s="41" t="inlineStr">
        <is>
          <t>예스24 정정: 정정사유 '처분예정일자 연장' — 2021-07-12 → 2021-07-30.</t>
        </is>
      </c>
      <c r="G1666" s="41" t="inlineStr">
        <is>
          <t>DART 기타공시</t>
        </is>
      </c>
      <c r="H1666" s="40" t="inlineStr">
        <is>
          <t>2021-07-13</t>
        </is>
      </c>
      <c r="I1666" s="40" t="inlineStr">
        <is>
          <t>20210713900001</t>
        </is>
      </c>
      <c r="J1666" s="43" t="inlineStr">
        <is>
          <t>https://dart.fss.or.kr/dsaf001/main.do?rcpNo=20210713900001</t>
        </is>
      </c>
      <c r="K1666" s="41" t="inlineStr">
        <is>
          <t>chk_note</t>
        </is>
      </c>
    </row>
    <row r="1667" ht="45" customHeight="1">
      <c r="A1667" s="40" t="inlineStr">
        <is>
          <t>K059</t>
        </is>
      </c>
      <c r="B1667" s="41" t="inlineStr">
        <is>
          <t>Tapas Media, Inc.</t>
        </is>
      </c>
      <c r="C1667" s="40" t="inlineStr">
        <is>
          <t>인수 후</t>
        </is>
      </c>
      <c r="D1667" s="40" t="inlineStr">
        <is>
          <t>2021-07-23</t>
        </is>
      </c>
      <c r="E1667" s="41" t="inlineStr">
        <is>
          <t>완료</t>
        </is>
      </c>
      <c r="F1667" s="41" t="inlineStr">
        <is>
          <t>예스24 정정: 정정사유 '거래종결에 따른 매각대금 입금 및 처분일자 확정' — 처분금액 24,428,348,444원 → 24,793,120,465원(매각 주당가격 USD 21.20, 송금일 기준환율 1,147.10원), 자기자본대비 14.5% → 14.7%, 처분일 2021-07-23.</t>
        </is>
      </c>
      <c r="G1667" s="41" t="inlineStr">
        <is>
          <t>DART 기타공시</t>
        </is>
      </c>
      <c r="H1667" s="40" t="inlineStr">
        <is>
          <t>2021-07-23</t>
        </is>
      </c>
      <c r="I1667" s="40" t="inlineStr">
        <is>
          <t>20210723900451</t>
        </is>
      </c>
      <c r="J1667" s="43" t="inlineStr">
        <is>
          <t>https://dart.fss.or.kr/dsaf001/main.do?rcpNo=20210723900451</t>
        </is>
      </c>
      <c r="K1667" s="41" t="inlineStr">
        <is>
          <t>status_chk,notes</t>
        </is>
      </c>
    </row>
    <row r="1668" ht="45" customHeight="1">
      <c r="A1668" s="40" t="inlineStr">
        <is>
          <t>K059</t>
        </is>
      </c>
      <c r="B1668" s="41" t="inlineStr">
        <is>
          <t>Tapas Media, Inc.</t>
        </is>
      </c>
      <c r="C1668" s="40" t="inlineStr">
        <is>
          <t>발표</t>
        </is>
      </c>
      <c r="D1668" s="40" t="inlineStr">
        <is>
          <t>2021-05-11</t>
        </is>
      </c>
      <c r="E1668" s="41" t="inlineStr">
        <is>
          <t>발표</t>
        </is>
      </c>
      <c r="F1668" s="41" t="inlineStr">
        <is>
          <t>카카오엔터 보도자료: 2021-05-07 이사회에서 타파스·래디쉬 인수 결의. 타파스 지분 100% 확보, 기업가치 약 6천억원(5억1천만 달러); 래디쉬는 이사회 과반이 매각 결정, 5월 중 공개매수(텐더오퍼)로 최종 인수, 약 5천억원(4억4천만 달러). 타파스는 2020년 11월 해외 관계사로 편입, 2020년 매출 전년 대비 5배; 래디쉬 2020년 매출 10배 이상, 매출 약 90%가 오리지널 IP. 이진수 대표: '타파스와 래디쉬 인수를 통해 글로벌 콘텐츠 기업으로 또 한번 진화하는 계기'.</t>
        </is>
      </c>
      <c r="G1668" s="41" t="inlineStr">
        <is>
          <t>회사 보도자료</t>
        </is>
      </c>
      <c r="H1668" s="40" t="inlineStr">
        <is>
          <t>2021-05-11</t>
        </is>
      </c>
      <c r="I1668" s="40" t="n"/>
      <c r="J1668" s="43" t="inlineStr">
        <is>
          <t>https://www.kakaocorp.com/page/detail/9408</t>
        </is>
      </c>
      <c r="K1668" s="41" t="inlineStr">
        <is>
          <t>announce_date_chk,first_filing_date,purpose_quote,pre_events_summary,core_basis,earnings_call_note</t>
        </is>
      </c>
    </row>
    <row r="1669" ht="45" customHeight="1">
      <c r="A1669" s="40" t="inlineStr">
        <is>
          <t>K059</t>
        </is>
      </c>
      <c r="B1669" s="41" t="inlineStr">
        <is>
          <t>Tapas Media, Inc.</t>
        </is>
      </c>
      <c r="C1669" s="40" t="inlineStr">
        <is>
          <t>발표</t>
        </is>
      </c>
      <c r="D1669" s="40" t="inlineStr">
        <is>
          <t>2021-05-11</t>
        </is>
      </c>
      <c r="E1669" s="41" t="inlineStr">
        <is>
          <t>발표</t>
        </is>
      </c>
      <c r="F1669" s="41" t="inlineStr">
        <is>
          <t>파이낸셜뉴스(김미희, 2021-05-11 09:57): 5월 7일 이사회 결의·11일 발표, 타파스 100% 확보(약 6천억원), 래디쉬 이달 공개매수(약 5천억원), 타파스는 지난해 11월 해외 관계사 편입 — 보도자료와 교차 확인.</t>
        </is>
      </c>
      <c r="G1669" s="41" t="inlineStr">
        <is>
          <t>언론 보도</t>
        </is>
      </c>
      <c r="H1669" s="40" t="inlineStr">
        <is>
          <t>2021-05-11</t>
        </is>
      </c>
      <c r="I1669" s="40" t="n"/>
      <c r="J1669" s="43" t="inlineStr">
        <is>
          <t>https://www.fnnews.com/news/202105110952349208</t>
        </is>
      </c>
      <c r="K1669" s="41" t="inlineStr">
        <is>
          <t>announce_date_chk</t>
        </is>
      </c>
    </row>
    <row r="1670" ht="45" customHeight="1">
      <c r="A1670" s="40" t="inlineStr">
        <is>
          <t>K059</t>
        </is>
      </c>
      <c r="B1670" s="41" t="inlineStr">
        <is>
          <t>Tapas Media, Inc.</t>
        </is>
      </c>
      <c r="C1670" s="40" t="inlineStr">
        <is>
          <t>인수 전</t>
        </is>
      </c>
      <c r="D1670" s="40" t="inlineStr">
        <is>
          <t>2013-12-15</t>
        </is>
      </c>
      <c r="E1670" s="41" t="inlineStr">
        <is>
          <t>지분취득</t>
        </is>
      </c>
      <c r="F1670" s="41" t="inlineStr">
        <is>
          <t>다음커뮤니케이션(현 ㈜카카오) 2013 사업보고서 타법인출자 현황: 'Tapas Media, INC | 2013-12-15 | 웹툰서비스(미국) | 2,101,400(천원) | 2,000,000주 | 25.5%'. 카카오 계보의 첫 Tapas 지분.</t>
        </is>
      </c>
      <c r="G1670" s="41" t="inlineStr">
        <is>
          <t>DART 사업보고서</t>
        </is>
      </c>
      <c r="H1670" s="40" t="inlineStr">
        <is>
          <t>2014-03-31</t>
        </is>
      </c>
      <c r="I1670" s="40" t="inlineStr">
        <is>
          <t>20140331002739</t>
        </is>
      </c>
      <c r="J1670" s="43" t="inlineStr">
        <is>
          <t>https://dart.fss.or.kr/dsaf001/main.do?rcpNo=20140331002739</t>
        </is>
      </c>
      <c r="K1670" s="41" t="inlineStr">
        <is>
          <t>pre_events_summary</t>
        </is>
      </c>
    </row>
    <row r="1671" ht="45" customHeight="1">
      <c r="A1671" s="40" t="inlineStr">
        <is>
          <t>K059</t>
        </is>
      </c>
      <c r="B1671" s="41" t="inlineStr">
        <is>
          <t>Tapas Media, Inc.</t>
        </is>
      </c>
      <c r="C1671" s="40" t="inlineStr">
        <is>
          <t>인수 전</t>
        </is>
      </c>
      <c r="D1671" s="40" t="inlineStr">
        <is>
          <t>2019-12-31</t>
        </is>
      </c>
      <c r="E1671" s="41" t="inlineStr">
        <is>
          <t>기타</t>
        </is>
      </c>
      <c r="F1671" s="41" t="inlineStr">
        <is>
          <t>카카오 2019 사업보고서 타법인출자 현황: Tapas Media, Inc.(비상장) 최초취득 2014.10.01(다음카카오 합병일) 전략투자 1,839백만원, 2,000,000주, 지분율 기초 13.66% → 기말 10.27%(희석), 장부 247백만원.</t>
        </is>
      </c>
      <c r="G1671" s="41" t="inlineStr">
        <is>
          <t>DART 사업보고서</t>
        </is>
      </c>
      <c r="H1671" s="40" t="inlineStr">
        <is>
          <t>2020-03-30</t>
        </is>
      </c>
      <c r="I1671" s="40" t="inlineStr">
        <is>
          <t>20200330004659</t>
        </is>
      </c>
      <c r="J1671" s="43" t="inlineStr">
        <is>
          <t>https://dart.fss.or.kr/dsaf001/main.do?rcpNo=20200330004659</t>
        </is>
      </c>
      <c r="K1671" s="41" t="inlineStr">
        <is>
          <t>pre_events_summary</t>
        </is>
      </c>
    </row>
    <row r="1672" ht="45" customHeight="1">
      <c r="A1672" s="40" t="inlineStr">
        <is>
          <t>K059</t>
        </is>
      </c>
      <c r="B1672" s="41" t="inlineStr">
        <is>
          <t>Tapas Media, Inc.</t>
        </is>
      </c>
      <c r="C1672" s="40" t="inlineStr">
        <is>
          <t>인수 전</t>
        </is>
      </c>
      <c r="D1672" s="40" t="inlineStr">
        <is>
          <t>2020-09-24</t>
        </is>
      </c>
      <c r="E1672" s="41" t="inlineStr">
        <is>
          <t>지분취득</t>
        </is>
      </c>
      <c r="F1672" s="41" t="inlineStr">
        <is>
          <t>카카오페이지 공정위 공시(특수관계인으로부터 주식의 취득): 거래상대방 ㈜카카오(계열회사), 중개 Nasdaq Private Market, TAPAS MEDIA 2,000,000주 6,032백만원(USD 5,180,000, 주당 USD 2.59), 취득후 3,980,198주(21.68%), 거래일 2020-11-02(예정), 목적 '(주)카카오페이지의 해외 진출 강화'. '카카오페이지가 TAPAS MEDIA의 지분 취득을 위하여 진행하는 공개매수에 (주)카카오가 참여하는 건'.</t>
        </is>
      </c>
      <c r="G1672" s="41" t="inlineStr">
        <is>
          <t>DART 기타공시</t>
        </is>
      </c>
      <c r="H1672" s="40" t="inlineStr">
        <is>
          <t>2020-09-24</t>
        </is>
      </c>
      <c r="I1672" s="40" t="inlineStr">
        <is>
          <t>20200924000377</t>
        </is>
      </c>
      <c r="J1672" s="43" t="inlineStr">
        <is>
          <t>https://dart.fss.or.kr/dsaf001/main.do?rcpNo=20200924000377</t>
        </is>
      </c>
      <c r="K1672" s="41" t="inlineStr">
        <is>
          <t>pre_events_summary,notes</t>
        </is>
      </c>
    </row>
    <row r="1673" ht="45" customHeight="1">
      <c r="A1673" s="40" t="inlineStr">
        <is>
          <t>K059</t>
        </is>
      </c>
      <c r="B1673" s="41" t="inlineStr">
        <is>
          <t>Tapas Media, Inc.</t>
        </is>
      </c>
      <c r="C1673" s="40" t="inlineStr">
        <is>
          <t>인수 전</t>
        </is>
      </c>
      <c r="D1673" s="40" t="inlineStr">
        <is>
          <t>2020-12-31</t>
        </is>
      </c>
      <c r="E1673" s="41" t="inlineStr">
        <is>
          <t>기타</t>
        </is>
      </c>
      <c r="F1673" s="41" t="inlineStr">
        <is>
          <t>카카오 2020 사업보고서: 타법인출자 현황에서 Tapas Media 2,000,000주 처분(기말 0주), '카카오페이지의 해외 진출 강화를 위해 Tapas Media, Inc. 지분 200만주를 카카오페이지에게 장외 처분'; 계열회사 계통도에 '㈜카카오페이지 → Tapas Media, Inc. 37.1%'. 2020 연결 매출 4,156,816백만원(플랫폼 53.5%, 콘텐츠 46.5%), 유료콘텐츠는 '웹툰, 웹소설 등의 … 이용권을 카카오페이지와 픽코마(일본)앱을 통해 판매'.</t>
        </is>
      </c>
      <c r="G1673" s="41" t="inlineStr">
        <is>
          <t>DART 사업보고서</t>
        </is>
      </c>
      <c r="H1673" s="40" t="inlineStr">
        <is>
          <t>2021-03-18</t>
        </is>
      </c>
      <c r="I1673" s="40" t="inlineStr">
        <is>
          <t>20210318001373</t>
        </is>
      </c>
      <c r="J1673" s="43" t="inlineStr">
        <is>
          <t>https://dart.fss.or.kr/dsaf001/main.do?rcpNo=20210318001373</t>
        </is>
      </c>
      <c r="K1673" s="41" t="inlineStr">
        <is>
          <t>pre_events_summary,acquirer_core,core_basis</t>
        </is>
      </c>
    </row>
    <row r="1674" ht="45" customHeight="1">
      <c r="A1674" s="40" t="inlineStr">
        <is>
          <t>K059</t>
        </is>
      </c>
      <c r="B1674" s="41" t="inlineStr">
        <is>
          <t>Tapas Media, Inc.</t>
        </is>
      </c>
      <c r="C1674" s="40" t="inlineStr">
        <is>
          <t>인수 전</t>
        </is>
      </c>
      <c r="D1674" s="40" t="inlineStr">
        <is>
          <t>2020-12-31</t>
        </is>
      </c>
      <c r="E1674" s="41" t="inlineStr">
        <is>
          <t>기타</t>
        </is>
      </c>
      <c r="F1674" s="41" t="inlineStr">
        <is>
          <t>카카오페이지 2020 연결감사보고서 주석: 관계기업 Radish Media 13.16%(취득원가 32,179,245천원; '지분율이 20% 미만이나 … 이사회선임권 등 유의적인 영향력'), Tapas media 40.36%(취득원가 20,809,191천원 = 당기 취득 16,106,266 + 당기손익공정가치금융자산에서 대체 4,702,925; 대체 시 처분이익 3,507백만원). 2019년말 Tapas는 FVTPL 금융자산(취득원가 1,142,000천원). 2020년말 연결 자산총계 547,148,385,484원, 자본총계 357,282,783,536원, 영업수익 359,064,417,522원, 영업이익 40,739,837,200원.</t>
        </is>
      </c>
      <c r="G1674" s="41" t="inlineStr">
        <is>
          <t>DART 감사보고서</t>
        </is>
      </c>
      <c r="H1674" s="40" t="inlineStr">
        <is>
          <t>2021-04-01</t>
        </is>
      </c>
      <c r="I1674" s="40" t="inlineStr">
        <is>
          <t>20210401000639</t>
        </is>
      </c>
      <c r="J1674" s="43" t="inlineStr">
        <is>
          <t>https://dart.fss.or.kr/dsaf001/main.do?rcpNo=20210401000639</t>
        </is>
      </c>
      <c r="K1674" s="41" t="inlineStr">
        <is>
          <t>pre_events_summary,pre_incorp_chk,chk_note,acq_total_assets</t>
        </is>
      </c>
    </row>
    <row r="1675" ht="45" customHeight="1">
      <c r="A1675" s="40" t="inlineStr">
        <is>
          <t>K059</t>
        </is>
      </c>
      <c r="B1675" s="41" t="inlineStr">
        <is>
          <t>Tapas Media, Inc.</t>
        </is>
      </c>
      <c r="C1675" s="40" t="inlineStr">
        <is>
          <t>인수 전</t>
        </is>
      </c>
      <c r="D1675" s="40" t="inlineStr">
        <is>
          <t>2020-12-31</t>
        </is>
      </c>
      <c r="E1675" s="41" t="inlineStr">
        <is>
          <t>기타</t>
        </is>
      </c>
      <c r="F1675" s="41" t="inlineStr">
        <is>
          <t>카카오페이지 2020 (별도)감사보고서: 자산총계 532,404,680,012원(2020-12-31) — 카카오 거래소 공시(2021-07-05)의 '종속회사의 자산총액'과 같은 값.</t>
        </is>
      </c>
      <c r="G1675" s="41" t="inlineStr">
        <is>
          <t>DART 감사보고서</t>
        </is>
      </c>
      <c r="H1675" s="40" t="inlineStr">
        <is>
          <t>2021-04-01</t>
        </is>
      </c>
      <c r="I1675" s="40" t="inlineStr">
        <is>
          <t>20210401000629</t>
        </is>
      </c>
      <c r="J1675" s="43" t="inlineStr">
        <is>
          <t>https://dart.fss.or.kr/dsaf001/main.do?rcpNo=20210401000629</t>
        </is>
      </c>
      <c r="K1675" s="41" t="inlineStr">
        <is>
          <t>acq_total_assets,deal_to_assets_pct</t>
        </is>
      </c>
    </row>
    <row r="1676" ht="45" customHeight="1">
      <c r="A1676" s="40" t="inlineStr">
        <is>
          <t>K059</t>
        </is>
      </c>
      <c r="B1676" s="41" t="inlineStr">
        <is>
          <t>Tapas Media, Inc.</t>
        </is>
      </c>
      <c r="C1676" s="40" t="inlineStr">
        <is>
          <t>인수 전</t>
        </is>
      </c>
      <c r="D1676" s="40" t="inlineStr">
        <is>
          <t>2019-04-03</t>
        </is>
      </c>
      <c r="E1676" s="41" t="inlineStr">
        <is>
          <t>지분취득</t>
        </is>
      </c>
      <c r="F1676" s="41" t="inlineStr">
        <is>
          <t>예스24 2021 반기보고서 타법인출자 현황: 'Tapas media, Inc. | 비상장 | 2019.04.03 | 단순투자 | 2,504(백만원) | 1,019,462주 | 5.20%', 반기말 장부 24,422백만원(평가 +21,918).</t>
        </is>
      </c>
      <c r="G1676" s="41" t="inlineStr">
        <is>
          <t>DART 사업보고서</t>
        </is>
      </c>
      <c r="H1676" s="40" t="inlineStr">
        <is>
          <t>2021-08-17</t>
        </is>
      </c>
      <c r="I1676" s="40" t="inlineStr">
        <is>
          <t>20210817000552</t>
        </is>
      </c>
      <c r="J1676" s="43" t="inlineStr">
        <is>
          <t>https://dart.fss.or.kr/dsaf001/main.do?rcpNo=20210817000552</t>
        </is>
      </c>
      <c r="K1676" s="41" t="inlineStr">
        <is>
          <t>pre_events_summary</t>
        </is>
      </c>
    </row>
    <row r="1677" ht="45" customHeight="1">
      <c r="A1677" s="40" t="inlineStr">
        <is>
          <t>K059</t>
        </is>
      </c>
      <c r="B1677" s="41" t="inlineStr">
        <is>
          <t>Tapas Media, Inc.</t>
        </is>
      </c>
      <c r="C1677" s="40" t="inlineStr">
        <is>
          <t>발표</t>
        </is>
      </c>
      <c r="D1677" s="40" t="inlineStr">
        <is>
          <t>2021</t>
        </is>
      </c>
      <c r="E1677" s="41" t="inlineStr">
        <is>
          <t>기타</t>
        </is>
      </c>
      <c r="F1677" s="41" t="inlineStr">
        <is>
          <t>Yahoo Finance 일별 시세(카카오 035720.KS; 2021-04 5:1 액면분할 이후 구간이라 분할 소급 조정 없음): 2021-05-10 종가 116,000원, 05-11 114,500원; 07-02 159,500원, 07-05 157,000원, 07-06 157,500원; 12-15 118,500원, 12-16 119,500원.</t>
        </is>
      </c>
      <c r="G1677" s="41" t="inlineStr">
        <is>
          <t>기타</t>
        </is>
      </c>
      <c r="H1677" s="40" t="inlineStr">
        <is>
          <t>2026-10-25</t>
        </is>
      </c>
      <c r="I1677" s="40" t="n"/>
      <c r="J1677" s="43" t="inlineStr">
        <is>
          <t>https://query1.finance.yahoo.com/v8/finance/chart/035720.KS?period1=1619827200&amp;period2=1640995200&amp;interval=1d</t>
        </is>
      </c>
      <c r="K1677" s="41" t="inlineStr">
        <is>
          <t>acq_mktcap,event_ticker_basis</t>
        </is>
      </c>
    </row>
    <row r="1678" ht="45" customHeight="1">
      <c r="A1678" s="40" t="inlineStr">
        <is>
          <t>K059</t>
        </is>
      </c>
      <c r="B1678" s="41" t="inlineStr">
        <is>
          <t>Tapas Media, Inc.</t>
        </is>
      </c>
      <c r="C1678" s="40" t="inlineStr">
        <is>
          <t>발표</t>
        </is>
      </c>
      <c r="D1678" s="40" t="inlineStr">
        <is>
          <t>2021-05-17</t>
        </is>
      </c>
      <c r="E1678" s="41" t="inlineStr">
        <is>
          <t>기타</t>
        </is>
      </c>
      <c r="F1678" s="41" t="inlineStr">
        <is>
          <t>카카오 2021 1분기보고서 주식의 총수: 2021-04-14 액면분할(500원→100원) 후 보고서제출일 현재 발행주식총수 443,857,175주. (반기말 444,460,230주 — 20210817002037; 3분기말 445,361,320주 — 20211115002331)</t>
        </is>
      </c>
      <c r="G1678" s="41" t="inlineStr">
        <is>
          <t>DART 사업보고서</t>
        </is>
      </c>
      <c r="H1678" s="40" t="inlineStr">
        <is>
          <t>2021-05-17</t>
        </is>
      </c>
      <c r="I1678" s="40" t="inlineStr">
        <is>
          <t>20210517002106</t>
        </is>
      </c>
      <c r="J1678" s="43" t="inlineStr">
        <is>
          <t>https://dart.fss.or.kr/dsaf001/main.do?rcpNo=20210517002106</t>
        </is>
      </c>
      <c r="K1678" s="41" t="inlineStr">
        <is>
          <t>acq_mktcap</t>
        </is>
      </c>
    </row>
    <row r="1679" ht="45" customHeight="1">
      <c r="A1679" s="40" t="inlineStr">
        <is>
          <t>K059</t>
        </is>
      </c>
      <c r="B1679" s="41" t="inlineStr">
        <is>
          <t>Tapas Media, Inc.</t>
        </is>
      </c>
      <c r="C1679" s="40" t="inlineStr">
        <is>
          <t>인수 후</t>
        </is>
      </c>
      <c r="D1679" s="40" t="inlineStr">
        <is>
          <t>2021-12-31</t>
        </is>
      </c>
      <c r="E1679" s="41" t="inlineStr">
        <is>
          <t>통합</t>
        </is>
      </c>
      <c r="F1679" s="41" t="inlineStr">
        <is>
          <t>카카오엔터 2021 연결감사보고서 주석 37 사업결합: Tapas Media 100.0% 이전대가 471,233,613천원(현금 292,804,835 + 지분상품 178,428,778), 식별가능순자산 -738,838, 영업권 472,675,537; Radish Media 98.9% 이전대가 378,944,079천원(현금 309,779,667 + 지분상품 69,164,412), 순자산 8,711,501, 비지배지분 10,891,338, 영업권 381,123,916; WuxiaWorld Limited 100.0% 이전대가 44,501,835천원(현금 26,924,656 + 지분상품 17,577,179), 순자산 6,407,290, 영업권 38,094,545. 관계기업 Radish·Tapas가 '지분 추가 취득에 따라 관계기업에서 종속기업으로 대체되었으며, 처분이익 190,788백만원'(다른 회사 포함). Radish는 2021년 중 관계기업으로 13,105,611천원 추가 취득. 영업권 CGU 기말: Tapas Media Inc 496,940,581천원, Radish Media Inc 431,490,424천원(손상 없음). 종속기업 요약(연결편입 이후, 중간지배기업 연결, 천원): Tapas 자산 34,804,333·매출 16,975,067·순손실 11,328,496; Radish 자산 58,865,924·매출 9,070,513·순손실 12,193,252. 기말 Radish 116,860,378주(94.58%), PROJECTTIGER, INC.는 'Tapas Media, Inc.와 합병으로 인한 연결제외'. 연결 자산총계 3,717,639,848,884원.</t>
        </is>
      </c>
      <c r="G1679" s="41" t="inlineStr">
        <is>
          <t>DART 감사보고서</t>
        </is>
      </c>
      <c r="H1679" s="40" t="inlineStr">
        <is>
          <t>2022-03-31</t>
        </is>
      </c>
      <c r="I1679" s="40" t="inlineStr">
        <is>
          <t>20220331003217</t>
        </is>
      </c>
      <c r="J1679" s="43" t="inlineStr">
        <is>
          <t>https://dart.fss.or.kr/dsaf001/main.do?rcpNo=20220331003217</t>
        </is>
      </c>
      <c r="K1679" s="41" t="inlineStr">
        <is>
          <t>post_events_summary,impairment,target_rev_post,target_op_post,notes,value_chk_local</t>
        </is>
      </c>
    </row>
    <row r="1680" ht="45" customHeight="1">
      <c r="A1680" s="40" t="inlineStr">
        <is>
          <t>K059</t>
        </is>
      </c>
      <c r="B1680" s="41" t="inlineStr">
        <is>
          <t>Tapas Media, Inc.</t>
        </is>
      </c>
      <c r="C1680" s="40" t="inlineStr">
        <is>
          <t>인수 후</t>
        </is>
      </c>
      <c r="D1680" s="40" t="inlineStr">
        <is>
          <t>2021-12-31</t>
        </is>
      </c>
      <c r="E1680" s="41" t="inlineStr">
        <is>
          <t>기타</t>
        </is>
      </c>
      <c r="F1680" s="41" t="inlineStr">
        <is>
          <t>카카오엔터 2021 (별도)감사보고서: 종속기업투자 Tapas Media 351,090,082천원(당기 취득 330,280,891 + 관계기업 대체 20,809,191), Radish Media 94.6% 390,220,024천원(당기 취득 344,935,168 + 대체 45,284,856); 특수관계자 자금거래(유상증자 및 기타투자) Tapas 334,360,494천원, Radish 358,155,813천원.</t>
        </is>
      </c>
      <c r="G1680" s="41" t="inlineStr">
        <is>
          <t>DART 감사보고서</t>
        </is>
      </c>
      <c r="H1680" s="40" t="inlineStr">
        <is>
          <t>2022-03-31</t>
        </is>
      </c>
      <c r="I1680" s="40" t="inlineStr">
        <is>
          <t>20220331003215</t>
        </is>
      </c>
      <c r="J1680" s="43" t="inlineStr">
        <is>
          <t>https://dart.fss.or.kr/dsaf001/main.do?rcpNo=20220331003215</t>
        </is>
      </c>
      <c r="K1680" s="41" t="inlineStr">
        <is>
          <t>notes,post_events_summary</t>
        </is>
      </c>
    </row>
    <row r="1681" ht="45" customHeight="1">
      <c r="A1681" s="40" t="inlineStr">
        <is>
          <t>K059</t>
        </is>
      </c>
      <c r="B1681" s="41" t="inlineStr">
        <is>
          <t>Tapas Media, Inc.</t>
        </is>
      </c>
      <c r="C1681" s="40" t="inlineStr">
        <is>
          <t>인수 후</t>
        </is>
      </c>
      <c r="D1681" s="40" t="inlineStr">
        <is>
          <t>2021-12-31</t>
        </is>
      </c>
      <c r="E1681" s="41" t="inlineStr">
        <is>
          <t>통합</t>
        </is>
      </c>
      <c r="F1681" s="41" t="inlineStr">
        <is>
          <t>카카오 2021 사업보고서: 연결대상 변동에 Tapas Media·㈜타파스미디어코리아·Radish Media·래디쉬코리아·Wuxiaworld Limited·Wuxiaworld Publishing USA Ltd '당기 중 지배력 획득을 통한 종속기업으로 편입', PROJECTTIGER, INC. '당기 중 신규설립' 후 'Tapas Media, Inc.와 합병으로 인한 연결제외'. 사업결합 표: Tapas Media 외 1개사 100.0% 471,233,613/영업권 472,675,537, Radish Media 외 1개사 99.0% 378,944,079/381,123,916, Wuxiaworld Limited 외 1개사 100.0% 44,501,835/38,094,545(천원). 발행주식 445,905,990주.</t>
        </is>
      </c>
      <c r="G1681" s="41" t="inlineStr">
        <is>
          <t>DART 사업보고서</t>
        </is>
      </c>
      <c r="H1681" s="40" t="inlineStr">
        <is>
          <t>2022-03-21</t>
        </is>
      </c>
      <c r="I1681" s="40" t="inlineStr">
        <is>
          <t>20220321001331</t>
        </is>
      </c>
      <c r="J1681" s="43" t="inlineStr">
        <is>
          <t>https://dart.fss.or.kr/dsaf001/main.do?rcpNo=20220321001331</t>
        </is>
      </c>
      <c r="K1681" s="41" t="inlineStr">
        <is>
          <t>pre_incorp_chk,post_events_summary,notes</t>
        </is>
      </c>
    </row>
    <row r="1682" ht="45" customHeight="1">
      <c r="A1682" s="40" t="inlineStr">
        <is>
          <t>K059</t>
        </is>
      </c>
      <c r="B1682" s="41" t="inlineStr">
        <is>
          <t>Tapas Media, Inc.</t>
        </is>
      </c>
      <c r="C1682" s="40" t="inlineStr">
        <is>
          <t>인수 후</t>
        </is>
      </c>
      <c r="D1682" s="40" t="inlineStr">
        <is>
          <t>2021-11-04</t>
        </is>
      </c>
      <c r="E1682" s="41" t="inlineStr">
        <is>
          <t>어닝콜</t>
        </is>
      </c>
      <c r="F1682" s="41" t="inlineStr">
        <is>
          <t>카카오 2021년 3분기 실적 보도자료: '스토리 매출은 플랫폼과 IP 유통 거래액의 견조한 성장과 함께 타파스와 래디쉬의 편입으로 전 분기 대비 17%, 전년 동기 대비 47% 성장한 2,187억 원을 기록했다.' (2분기 2021-08-06·2022년 2분기·2022년 연간 보도자료에는 타파스·래디쉬 언급 없음을 확인)</t>
        </is>
      </c>
      <c r="G1682" s="41" t="inlineStr">
        <is>
          <t>IR 자료</t>
        </is>
      </c>
      <c r="H1682" s="40" t="inlineStr">
        <is>
          <t>2021-11-04</t>
        </is>
      </c>
      <c r="I1682" s="40" t="n"/>
      <c r="J1682" s="43" t="inlineStr">
        <is>
          <t>https://www.kakaocorp.com/page/detail/9587</t>
        </is>
      </c>
      <c r="K1682" s="41" t="inlineStr">
        <is>
          <t>earnings_call_note,post_events_summary</t>
        </is>
      </c>
    </row>
    <row r="1683" ht="45" customHeight="1">
      <c r="A1683" s="40" t="inlineStr">
        <is>
          <t>K059</t>
        </is>
      </c>
      <c r="B1683" s="41" t="inlineStr">
        <is>
          <t>Tapas Media, Inc.</t>
        </is>
      </c>
      <c r="C1683" s="40" t="inlineStr">
        <is>
          <t>인수 후</t>
        </is>
      </c>
      <c r="D1683" s="40" t="inlineStr">
        <is>
          <t>2022-05-19</t>
        </is>
      </c>
      <c r="E1683" s="41" t="inlineStr">
        <is>
          <t>합병</t>
        </is>
      </c>
      <c r="F1683" s="41" t="inlineStr">
        <is>
          <t>카카오엔터 영문 보도자료: Tapas Media와 Radish Media 합병, Radish Media가 존속회사, 양사 이사회 만장일치 승인, Chang Kim이 합병법인 CEO(카카오엔터 GSO 유지), Wuxiaworld와 함께 카카오엔터 산하. Tapas는 2021년 매출이 전년 대비 10배, 미국 상위 3위 만화앱.</t>
        </is>
      </c>
      <c r="G1683" s="41" t="inlineStr">
        <is>
          <t>회사 보도자료</t>
        </is>
      </c>
      <c r="H1683" s="40" t="inlineStr">
        <is>
          <t>2022-05-19</t>
        </is>
      </c>
      <c r="I1683" s="40" t="n"/>
      <c r="J1683" s="43" t="inlineStr">
        <is>
          <t>https://newsroom.kakaoent.com/news/kakao-entertainment-merges-us-based-digital-storytelling-platforms-tapas-and-radish-to-accelerate-growth-in-north-america/</t>
        </is>
      </c>
      <c r="K1683" s="41" t="inlineStr">
        <is>
          <t>post_events_summary,earnings_call_note</t>
        </is>
      </c>
    </row>
    <row r="1684" ht="45" customHeight="1">
      <c r="A1684" s="40" t="inlineStr">
        <is>
          <t>K059</t>
        </is>
      </c>
      <c r="B1684" s="41" t="inlineStr">
        <is>
          <t>Tapas Media, Inc.</t>
        </is>
      </c>
      <c r="C1684" s="40" t="inlineStr">
        <is>
          <t>인수 후</t>
        </is>
      </c>
      <c r="D1684" s="40" t="inlineStr">
        <is>
          <t>2022-05-19</t>
        </is>
      </c>
      <c r="E1684" s="41" t="inlineStr">
        <is>
          <t>합병</t>
        </is>
      </c>
      <c r="F1684" s="41" t="inlineStr">
        <is>
          <t>KED Global(이승우): Radish가 1대 18 비율로 Tapas를 합병, 합병법인은 Chang Kim이 이끌고 Wuxiaworld를 지배하되 독립 운영; 북미 거래액 5,000억원 목표.</t>
        </is>
      </c>
      <c r="G1684" s="41" t="inlineStr">
        <is>
          <t>언론 보도</t>
        </is>
      </c>
      <c r="H1684" s="40" t="inlineStr">
        <is>
          <t>2022-05-19</t>
        </is>
      </c>
      <c r="I1684" s="40" t="n"/>
      <c r="J1684" s="43" t="inlineStr">
        <is>
          <t>https://www.kedglobal.com/newsView/ked202205190012</t>
        </is>
      </c>
      <c r="K1684" s="41" t="inlineStr">
        <is>
          <t>post_events_summary</t>
        </is>
      </c>
    </row>
    <row r="1685" ht="45" customHeight="1">
      <c r="A1685" s="40" t="inlineStr">
        <is>
          <t>K059</t>
        </is>
      </c>
      <c r="B1685" s="41" t="inlineStr">
        <is>
          <t>Tapas Media, Inc.</t>
        </is>
      </c>
      <c r="C1685" s="40" t="inlineStr">
        <is>
          <t>인수 후</t>
        </is>
      </c>
      <c r="D1685" s="40" t="inlineStr">
        <is>
          <t>2022-07-28</t>
        </is>
      </c>
      <c r="E1685" s="41" t="inlineStr">
        <is>
          <t>경영진변경</t>
        </is>
      </c>
      <c r="F1685" s="41" t="inlineStr">
        <is>
          <t>The Beat(Heidi MacDonald): Bleeding Cool 인용, Tapas 전체 인력의 약 30% 감원(CFO·CCO·홍보책임자 등 임원 포함), Radish 인력 약 80% 감원; 오리지널 축소·UGC 전환, Tapas·Radish·Wuxiaworld를 Tapas 브랜드 아래 통합.</t>
        </is>
      </c>
      <c r="G1685" s="41" t="inlineStr">
        <is>
          <t>언론 보도</t>
        </is>
      </c>
      <c r="H1685" s="40" t="inlineStr">
        <is>
          <t>2022-07-28</t>
        </is>
      </c>
      <c r="I1685" s="40" t="n"/>
      <c r="J1685" s="43" t="inlineStr">
        <is>
          <t>https://www.comicsbeat.com/major-layoffs-and-reported-new-direction-at-tapas-media</t>
        </is>
      </c>
      <c r="K1685" s="41" t="inlineStr">
        <is>
          <t>post_events_summary</t>
        </is>
      </c>
    </row>
    <row r="1686" ht="45" customHeight="1">
      <c r="A1686" s="40" t="inlineStr">
        <is>
          <t>K059</t>
        </is>
      </c>
      <c r="B1686" s="41" t="inlineStr">
        <is>
          <t>Tapas Media, Inc.</t>
        </is>
      </c>
      <c r="C1686" s="40" t="inlineStr">
        <is>
          <t>인수 후</t>
        </is>
      </c>
      <c r="D1686" s="40" t="inlineStr">
        <is>
          <t>2022-09-01</t>
        </is>
      </c>
      <c r="E1686" s="41" t="inlineStr">
        <is>
          <t>합병</t>
        </is>
      </c>
      <c r="F1686" s="41" t="inlineStr">
        <is>
          <t>웹툰가이드(윤정현, 2022-09-05): 타파스미디어와 래디쉬미디어가 9월 1일 합병을 마치고 '타파스엔터테인먼트'로 출범, 공동대표 김창원·박종철; 타파스 매출의 75% 이상이 카카오엔터 공급 IP; 2024년 북미 거래액 5,000억원 목표. (파이낸셜뉴스 2024-01-03은 '2022년 8월 합병'으로 적음)</t>
        </is>
      </c>
      <c r="G1686" s="41" t="inlineStr">
        <is>
          <t>언론 보도</t>
        </is>
      </c>
      <c r="H1686" s="40" t="inlineStr">
        <is>
          <t>2022-09-05</t>
        </is>
      </c>
      <c r="I1686" s="40" t="n"/>
      <c r="J1686" s="43" t="inlineStr">
        <is>
          <t>https://www.webtoonguide.com/ko/board/news-column/17257</t>
        </is>
      </c>
      <c r="K1686" s="41" t="inlineStr">
        <is>
          <t>post_events_summary,core_basis</t>
        </is>
      </c>
    </row>
    <row r="1687" ht="45" customHeight="1">
      <c r="A1687" s="40" t="inlineStr">
        <is>
          <t>K059</t>
        </is>
      </c>
      <c r="B1687" s="41" t="inlineStr">
        <is>
          <t>Tapas Media, Inc.</t>
        </is>
      </c>
      <c r="C1687" s="40" t="inlineStr">
        <is>
          <t>인수 후</t>
        </is>
      </c>
      <c r="D1687" s="40" t="inlineStr">
        <is>
          <t>2022-12-31</t>
        </is>
      </c>
      <c r="E1687" s="41" t="inlineStr">
        <is>
          <t>손상차손</t>
        </is>
      </c>
      <c r="F1687" s="41" t="inlineStr">
        <is>
          <t>카카오엔터 2022 연결감사보고서: 'Tapas Media, Inc. | 당기 중 종속회사인 Radish Meia, Inc.와 합병으로 인한 연결제외', '(*5) Radish Media, Inc.는 당기에 사명을 Tapas Entertainment, Inc.로 변경'(97.4%, 265,154,848주). 영업권: Tapas Media Inc CGU 496,940,581천원을 Tapas Entertainment로 이관, Tapas Entertainment(구 Radish) 기초 431,490,424 + 이관 496,940,581 − 손상 545,342,061 + 환율 74,467,086 = 기말 457,556,030천원; CGU 비교대상 장부가액 1,000,840백만원 vs 회수가능액 456,338백만원. Tapas Entertainment(중간지배기업 연결) 2022 자산 437,803,623·매출 49,109,882·순손실 228,203,755(천원).</t>
        </is>
      </c>
      <c r="G1687" s="41" t="inlineStr">
        <is>
          <t>DART 감사보고서</t>
        </is>
      </c>
      <c r="H1687" s="40" t="inlineStr">
        <is>
          <t>2023-03-31</t>
        </is>
      </c>
      <c r="I1687" s="40" t="inlineStr">
        <is>
          <t>20230331004024</t>
        </is>
      </c>
      <c r="J1687" s="43" t="inlineStr">
        <is>
          <t>https://dart.fss.or.kr/dsaf001/main.do?rcpNo=20230331004024</t>
        </is>
      </c>
      <c r="K1687" s="41" t="inlineStr">
        <is>
          <t>post_events_summary,impairment,target_rev_post,target_op_post,perf_basis</t>
        </is>
      </c>
    </row>
    <row r="1688" ht="45" customHeight="1">
      <c r="A1688" s="40" t="inlineStr">
        <is>
          <t>K059</t>
        </is>
      </c>
      <c r="B1688" s="41" t="inlineStr">
        <is>
          <t>Tapas Media, Inc.</t>
        </is>
      </c>
      <c r="C1688" s="40" t="inlineStr">
        <is>
          <t>인수 후</t>
        </is>
      </c>
      <c r="D1688" s="40" t="inlineStr">
        <is>
          <t>2022-12-31</t>
        </is>
      </c>
      <c r="E1688" s="41" t="inlineStr">
        <is>
          <t>손상차손</t>
        </is>
      </c>
      <c r="F1688" s="41" t="inlineStr">
        <is>
          <t>카카오 2022 사업보고서 연결주석: 영업권 CGU '기타모바일서비스' 손상 602,456,509천원, '(주2) 당기 TAPAS ENTERTAINMENT, INC.(구.Radish Media, Inc.) 등의 손상이 반영'. TAPAS MEDIA는 'TAPAS ENTERTAINMENT, INC.(구.Radish Media, Inc.)와 합병으로 인한 연결제외'.</t>
        </is>
      </c>
      <c r="G1688" s="41" t="inlineStr">
        <is>
          <t>DART 사업보고서</t>
        </is>
      </c>
      <c r="H1688" s="40" t="inlineStr">
        <is>
          <t>2023-03-20</t>
        </is>
      </c>
      <c r="I1688" s="40" t="inlineStr">
        <is>
          <t>20230320001096</t>
        </is>
      </c>
      <c r="J1688" s="43" t="inlineStr">
        <is>
          <t>https://dart.fss.or.kr/dsaf001/main.do?rcpNo=20230320001096</t>
        </is>
      </c>
      <c r="K1688" s="41" t="inlineStr">
        <is>
          <t>impairment</t>
        </is>
      </c>
    </row>
    <row r="1689" ht="45" customHeight="1">
      <c r="A1689" s="40" t="inlineStr">
        <is>
          <t>K059</t>
        </is>
      </c>
      <c r="B1689" s="41" t="inlineStr">
        <is>
          <t>Tapas Media, Inc.</t>
        </is>
      </c>
      <c r="C1689" s="40" t="inlineStr">
        <is>
          <t>인수 후</t>
        </is>
      </c>
      <c r="D1689" s="40" t="inlineStr">
        <is>
          <t>2023-01</t>
        </is>
      </c>
      <c r="E1689" s="41" t="inlineStr">
        <is>
          <t>경영진변경</t>
        </is>
      </c>
      <c r="F1689" s="41" t="inlineStr">
        <is>
          <t>Popverse(Graeme McMillan, 2023-01-11): 창업자·CEO Chang Kim이 2023년 1월부터 '장기 안식'(LinkedIn), Tapas와 카카오엔터 GSO 역할 모두 종료; 약 6개월 전 대규모 감원과 임원직 폐지, 사내 오리지널 IP 개발에서 선회.</t>
        </is>
      </c>
      <c r="G1689" s="41" t="inlineStr">
        <is>
          <t>언론 보도</t>
        </is>
      </c>
      <c r="H1689" s="40" t="inlineStr">
        <is>
          <t>2023-01-11</t>
        </is>
      </c>
      <c r="I1689" s="40" t="n"/>
      <c r="J1689" s="43" t="inlineStr">
        <is>
          <t>https://www.thepopverse.com/tapas-media-founder-chang-kim-steps-away-from-the-company</t>
        </is>
      </c>
      <c r="K1689" s="41" t="inlineStr">
        <is>
          <t>post_events_summary,pre_events_summary</t>
        </is>
      </c>
    </row>
    <row r="1690" ht="45" customHeight="1">
      <c r="A1690" s="40" t="inlineStr">
        <is>
          <t>K059</t>
        </is>
      </c>
      <c r="B1690" s="41" t="inlineStr">
        <is>
          <t>Tapas Media, Inc.</t>
        </is>
      </c>
      <c r="C1690" s="40" t="inlineStr">
        <is>
          <t>인수 후</t>
        </is>
      </c>
      <c r="D1690" s="40" t="inlineStr">
        <is>
          <t>2023-03-14</t>
        </is>
      </c>
      <c r="E1690" s="41" t="inlineStr">
        <is>
          <t>사업철수</t>
        </is>
      </c>
      <c r="F1690" s="41" t="inlineStr">
        <is>
          <t>The Beat(2023-03-14): TechCrunch 인용, 카카오엔터가 Tapas Entertainment 한국 사무소(현지 보도상 약 20명) 폐쇄, 2023년 2월 미국 사무소 감원(Radish 포함); 카카오 대변인 'Tapas Entertainment is streamlining operations to respond flexibly'.</t>
        </is>
      </c>
      <c r="G1690" s="41" t="inlineStr">
        <is>
          <t>언론 보도</t>
        </is>
      </c>
      <c r="H1690" s="40" t="inlineStr">
        <is>
          <t>2023-03-14</t>
        </is>
      </c>
      <c r="I1690" s="40" t="n"/>
      <c r="J1690" s="43" t="inlineStr">
        <is>
          <t>https://www.comicsbeat.com/kakao-entertainment-tapas-layoffs/</t>
        </is>
      </c>
      <c r="K1690" s="41" t="inlineStr">
        <is>
          <t>post_events_summary</t>
        </is>
      </c>
    </row>
    <row r="1691" ht="45" customHeight="1">
      <c r="A1691" s="40" t="inlineStr">
        <is>
          <t>K059</t>
        </is>
      </c>
      <c r="B1691" s="41" t="inlineStr">
        <is>
          <t>Tapas Media, Inc.</t>
        </is>
      </c>
      <c r="C1691" s="40" t="inlineStr">
        <is>
          <t>인수 후</t>
        </is>
      </c>
      <c r="D1691" s="40" t="inlineStr">
        <is>
          <t>2023-12-31</t>
        </is>
      </c>
      <c r="E1691" s="41" t="inlineStr">
        <is>
          <t>손상차손</t>
        </is>
      </c>
      <c r="F1691" s="41" t="inlineStr">
        <is>
          <t>카카오엔터 2023 연결감사보고서: Tapas Entertainment 영업권 기초 457,556,030 − 손상 459,787,651 + 환율 13,618,154 = 기말 11,386,533천원; CGU(백만원) Tapas 장부가액 352,468 vs 회수가능액 (10,643), Radish 67,717 vs 1,509, WuxiaWorld 33,952 vs 12,288; '(주)삼양씨앤씨 포함한 25개 영업권 … 924,498백만원 … 손상'. Tapas Entertainment(98.5%) 2023 매출 71,139,270·순손실 425,234,093(천원). ㈜타파스엔터테인먼트코리아(구 레디쉬코리아) 청산으로 연결제외.</t>
        </is>
      </c>
      <c r="G1691" s="41" t="inlineStr">
        <is>
          <t>DART 감사보고서</t>
        </is>
      </c>
      <c r="H1691" s="40" t="inlineStr">
        <is>
          <t>2024-03-29</t>
        </is>
      </c>
      <c r="I1691" s="40" t="inlineStr">
        <is>
          <t>20240329003124</t>
        </is>
      </c>
      <c r="J1691" s="43" t="inlineStr">
        <is>
          <t>https://dart.fss.or.kr/dsaf001/main.do?rcpNo=20240329003124</t>
        </is>
      </c>
      <c r="K1691" s="41" t="inlineStr">
        <is>
          <t>post_events_summary,impairment,target_rev_post,target_op_post</t>
        </is>
      </c>
    </row>
    <row r="1692" ht="45" customHeight="1">
      <c r="A1692" s="40" t="inlineStr">
        <is>
          <t>K059</t>
        </is>
      </c>
      <c r="B1692" s="41" t="inlineStr">
        <is>
          <t>Tapas Media, Inc.</t>
        </is>
      </c>
      <c r="C1692" s="40" t="inlineStr">
        <is>
          <t>인수 후</t>
        </is>
      </c>
      <c r="D1692" s="40" t="inlineStr">
        <is>
          <t>2023-12-31</t>
        </is>
      </c>
      <c r="E1692" s="41" t="inlineStr">
        <is>
          <t>손상차손</t>
        </is>
      </c>
      <c r="F1692" s="41" t="inlineStr">
        <is>
          <t>카카오 2023 사업보고서 연결주석: '(주2) 당기 ㈜에스엠엔터테인먼트 280,430백만원, TAPAS ENTERTAINMENT, INC.(구.Radish Media, Inc.) 459,788백만원, ㈜라이온하트스튜디오 142,955백만원, 멜론 사업부 231,361백만원 등의 손상이 반영'.</t>
        </is>
      </c>
      <c r="G1692" s="41" t="inlineStr">
        <is>
          <t>DART 사업보고서</t>
        </is>
      </c>
      <c r="H1692" s="40" t="inlineStr">
        <is>
          <t>2024-03-20</t>
        </is>
      </c>
      <c r="I1692" s="40" t="inlineStr">
        <is>
          <t>20240320002039</t>
        </is>
      </c>
      <c r="J1692" s="43" t="inlineStr">
        <is>
          <t>https://dart.fss.or.kr/dsaf001/main.do?rcpNo=20240320002039</t>
        </is>
      </c>
      <c r="K1692" s="41" t="inlineStr">
        <is>
          <t>impairment</t>
        </is>
      </c>
    </row>
    <row r="1693" ht="45" customHeight="1">
      <c r="A1693" s="40" t="inlineStr">
        <is>
          <t>K059</t>
        </is>
      </c>
      <c r="B1693" s="41" t="inlineStr">
        <is>
          <t>Tapas Media, Inc.</t>
        </is>
      </c>
      <c r="C1693" s="40" t="inlineStr">
        <is>
          <t>인수 후</t>
        </is>
      </c>
      <c r="D1693" s="40" t="inlineStr">
        <is>
          <t>2024-02-15</t>
        </is>
      </c>
      <c r="E1693" s="41" t="inlineStr">
        <is>
          <t>어닝콜</t>
        </is>
      </c>
      <c r="F1693" s="41" t="inlineStr">
        <is>
          <t>코리아중앙데일리(이재림, 2024-02-15): 카카오 2023년 4분기 컨퍼런스콜 — 타파스·멜론·라이온하트·SM 등 인수 자회사 PPA 손상 약 2조원; 최혜령 CFO 'just because there was impairment loss doesn't mean that it signals any change in our strategic approach'(기사 재인용).</t>
        </is>
      </c>
      <c r="G1693" s="41" t="inlineStr">
        <is>
          <t>언론 보도</t>
        </is>
      </c>
      <c r="H1693" s="40" t="inlineStr">
        <is>
          <t>2024-02-15</t>
        </is>
      </c>
      <c r="I1693" s="40" t="n"/>
      <c r="J1693" s="43" t="inlineStr">
        <is>
          <t>https://www.koreajoongangdaily.com/business/record-high-revenue-not-enough-to-keep-kakao-in-the-black-for-2023/10089844</t>
        </is>
      </c>
      <c r="K1693" s="41" t="inlineStr">
        <is>
          <t>earnings_call_note</t>
        </is>
      </c>
    </row>
    <row r="1694" ht="45" customHeight="1">
      <c r="A1694" s="40" t="inlineStr">
        <is>
          <t>K059</t>
        </is>
      </c>
      <c r="B1694" s="41" t="inlineStr">
        <is>
          <t>Tapas Media, Inc.</t>
        </is>
      </c>
      <c r="C1694" s="40" t="inlineStr">
        <is>
          <t>인수 후</t>
        </is>
      </c>
      <c r="D1694" s="40" t="inlineStr">
        <is>
          <t>2024-04-03</t>
        </is>
      </c>
      <c r="E1694" s="41" t="inlineStr">
        <is>
          <t>손상차손</t>
        </is>
      </c>
      <c r="F1694" s="41" t="inlineStr">
        <is>
          <t>뉴스토마토(윤영혜, 2024-04-03): 카카오엔터 2023 감사보고서상 영업권 손상의 약 절반인 4,600억원이 타파스엔터테인먼트, 누계손상 2조5,665억원; 회사 입장 '재무건전성 강화를 위해 … 보수적으로 일부 영업권 손상을 반영'.</t>
        </is>
      </c>
      <c r="G1694" s="41" t="inlineStr">
        <is>
          <t>언론 보도</t>
        </is>
      </c>
      <c r="H1694" s="40" t="inlineStr">
        <is>
          <t>2024-04-03</t>
        </is>
      </c>
      <c r="I1694" s="40" t="n"/>
      <c r="J1694" s="43" t="inlineStr">
        <is>
          <t>https://newstomato.com/ReadNews.aspx?no=1225750</t>
        </is>
      </c>
      <c r="K1694" s="41" t="inlineStr">
        <is>
          <t>earnings_call_note,impairment</t>
        </is>
      </c>
    </row>
    <row r="1695" ht="45" customHeight="1">
      <c r="A1695" s="40" t="inlineStr">
        <is>
          <t>K059</t>
        </is>
      </c>
      <c r="B1695" s="41" t="inlineStr">
        <is>
          <t>Tapas Media, Inc.</t>
        </is>
      </c>
      <c r="C1695" s="40" t="inlineStr">
        <is>
          <t>인수 후</t>
        </is>
      </c>
      <c r="D1695" s="40" t="inlineStr">
        <is>
          <t>2024-01-01</t>
        </is>
      </c>
      <c r="E1695" s="41" t="inlineStr">
        <is>
          <t>실적</t>
        </is>
      </c>
      <c r="F1695" s="41" t="inlineStr">
        <is>
          <t>파이낸셜뉴스(임수빈, 2024-01-03): 2024-01-01 타파스 앱 일 거래액 약 16만8천 달러(약 2억2천만원)로 최고치, 2022년 8월 타파스미디어·래디쉬 합병으로 타파스엔터테인먼트 출범 후 약 1년 5개월 만.</t>
        </is>
      </c>
      <c r="G1695" s="41" t="inlineStr">
        <is>
          <t>언론 보도</t>
        </is>
      </c>
      <c r="H1695" s="40" t="inlineStr">
        <is>
          <t>2024-01-03</t>
        </is>
      </c>
      <c r="I1695" s="40" t="n"/>
      <c r="J1695" s="43" t="inlineStr">
        <is>
          <t>https://www.fnnews.com/news/202401031017070567</t>
        </is>
      </c>
      <c r="K1695" s="41" t="inlineStr">
        <is>
          <t>post_events_summary</t>
        </is>
      </c>
    </row>
    <row r="1696" ht="45" customHeight="1">
      <c r="A1696" s="40" t="inlineStr">
        <is>
          <t>K059</t>
        </is>
      </c>
      <c r="B1696" s="41" t="inlineStr">
        <is>
          <t>Tapas Media, Inc.</t>
        </is>
      </c>
      <c r="C1696" s="40" t="inlineStr">
        <is>
          <t>인수 후</t>
        </is>
      </c>
      <c r="D1696" s="40" t="inlineStr">
        <is>
          <t>2024-12-31</t>
        </is>
      </c>
      <c r="E1696" s="41" t="inlineStr">
        <is>
          <t>추가취득</t>
        </is>
      </c>
      <c r="F1696" s="41" t="inlineStr">
        <is>
          <t>카카오엔터 2024 연결감사보고서: Tapas Entertainment 영업권 11,386,533 + 환율 1,594,856 = 12,981,389천원(손상 없음); '불균등 유상증자를 진행하여 Tapas Entertainment, Inc.에 대한 지분율은 98.52% 에서 99.99%로 증가'; 2024 매출 68,025,580·순손실 35,805,234(천원), 자본 -30,385백만원; CGU 가정 Radish 매출성장률 -100.00%~-89.00%.</t>
        </is>
      </c>
      <c r="G1696" s="41" t="inlineStr">
        <is>
          <t>DART 감사보고서</t>
        </is>
      </c>
      <c r="H1696" s="40" t="inlineStr">
        <is>
          <t>2025-03-28</t>
        </is>
      </c>
      <c r="I1696" s="40" t="inlineStr">
        <is>
          <t>20250328002113</t>
        </is>
      </c>
      <c r="J1696" s="43" t="inlineStr">
        <is>
          <t>https://dart.fss.or.kr/dsaf001/main.do?rcpNo=20250328002113</t>
        </is>
      </c>
      <c r="K1696" s="41" t="inlineStr">
        <is>
          <t>post_events_summary,target_rev_post,target_op_post</t>
        </is>
      </c>
    </row>
    <row r="1697" ht="45" customHeight="1">
      <c r="A1697" s="40" t="inlineStr">
        <is>
          <t>K059</t>
        </is>
      </c>
      <c r="B1697" s="41" t="inlineStr">
        <is>
          <t>Tapas Media, Inc.</t>
        </is>
      </c>
      <c r="C1697" s="40" t="inlineStr">
        <is>
          <t>인수 후</t>
        </is>
      </c>
      <c r="D1697" s="40" t="inlineStr">
        <is>
          <t>2025-07-09</t>
        </is>
      </c>
      <c r="E1697" s="41" t="inlineStr">
        <is>
          <t>사업철수</t>
        </is>
      </c>
      <c r="F1697" s="41" t="inlineStr">
        <is>
          <t>아이뉴스24(정유림, 2025-07-09): 카카오엔터가 북미 웹소설 플랫폼 래디쉬 서비스를 2025-12-31 종료 공지, '회사의 글로벌 전략을 재정비하는 과정 중 하나'; 타파스엔터테인먼트 산하 타파스·래디쉬·우시아월드 중 래디쉬만 종료하고 타파스에 집중.</t>
        </is>
      </c>
      <c r="G1697" s="41" t="inlineStr">
        <is>
          <t>언론 보도</t>
        </is>
      </c>
      <c r="H1697" s="40" t="inlineStr">
        <is>
          <t>2025-07-09</t>
        </is>
      </c>
      <c r="I1697" s="40" t="n"/>
      <c r="J1697" s="43" t="inlineStr">
        <is>
          <t>https://www.inews24.com/view/1863516</t>
        </is>
      </c>
      <c r="K1697" s="41" t="inlineStr">
        <is>
          <t>post_events_summary</t>
        </is>
      </c>
    </row>
    <row r="1698" ht="45" customHeight="1">
      <c r="A1698" s="40" t="inlineStr">
        <is>
          <t>K059</t>
        </is>
      </c>
      <c r="B1698" s="41" t="inlineStr">
        <is>
          <t>Tapas Media, Inc.</t>
        </is>
      </c>
      <c r="C1698" s="40" t="inlineStr">
        <is>
          <t>인수 후</t>
        </is>
      </c>
      <c r="D1698" s="40" t="inlineStr">
        <is>
          <t>2025-12-31</t>
        </is>
      </c>
      <c r="E1698" s="41" t="inlineStr">
        <is>
          <t>손상차손</t>
        </is>
      </c>
      <c r="F1698" s="41" t="inlineStr">
        <is>
          <t>카카오엔터 2025 연결감사보고서: Tapas Entertainment 영업권 12,981,389 − 손상 6,363,460 − 환율 366,698 = 6,251,231천원; CGU(백만원) Tapas Entertainment 장부가액 (6,709) vs 회수가능액 (56,221), WuxiaWorld 11,953 vs 5,590; 'Tapas Entertainment, Inc.를 포함한 9개 영업권의 장부금액이 회수가능액을 31,591백만원 초과'. Tapas Entertainment(99.9%) 2025 매출 59,698,545·순손실 14,664,486(천원), 자본 -44,452백만원.</t>
        </is>
      </c>
      <c r="G1698" s="41" t="inlineStr">
        <is>
          <t>DART 감사보고서</t>
        </is>
      </c>
      <c r="H1698" s="40" t="inlineStr">
        <is>
          <t>2026-03-27</t>
        </is>
      </c>
      <c r="I1698" s="40" t="inlineStr">
        <is>
          <t>20260327001465</t>
        </is>
      </c>
      <c r="J1698" s="43" t="inlineStr">
        <is>
          <t>https://dart.fss.or.kr/dsaf001/main.do?rcpNo=20260327001465</t>
        </is>
      </c>
      <c r="K1698" s="41" t="inlineStr">
        <is>
          <t>post_events_summary,impairment,target_rev_post,target_op_post</t>
        </is>
      </c>
    </row>
    <row r="1699" ht="45" customHeight="1">
      <c r="A1699" s="40" t="inlineStr">
        <is>
          <t>K059</t>
        </is>
      </c>
      <c r="B1699" s="41" t="inlineStr">
        <is>
          <t>Tapas Media, Inc.</t>
        </is>
      </c>
      <c r="C1699" s="40" t="inlineStr">
        <is>
          <t>인수 후</t>
        </is>
      </c>
      <c r="D1699" s="40" t="inlineStr">
        <is>
          <t>2026-09-20</t>
        </is>
      </c>
      <c r="E1699" s="41" t="inlineStr">
        <is>
          <t>매각</t>
        </is>
      </c>
      <c r="F1699" s="41" t="inlineStr">
        <is>
          <t>OtakuKart(Martha Pierce): 2026-09-20 발표 — Wuxiaworld 창업자 Ren(RWX)이 카카오엔터 자회사 Tapas Entertainment로부터 Wuxiaworld를 되사들임(가격 비공개). 이전 시점 월 매출총이익 30만 달러 이상 → 2026년 7월 약 3만 달러 매출총손실. Tapas 종료일 2027-03-31.</t>
        </is>
      </c>
      <c r="G1699" s="41" t="inlineStr">
        <is>
          <t>언론 보도</t>
        </is>
      </c>
      <c r="H1699" s="40" t="inlineStr">
        <is>
          <t>2026-09</t>
        </is>
      </c>
      <c r="I1699" s="40" t="n"/>
      <c r="J1699" s="43" t="inlineStr">
        <is>
          <t>https://otakukart.com/wuxiaworld-founder-ren-buys-back-web-novel-platform-from-tapas-amid-shutdown-plans/</t>
        </is>
      </c>
      <c r="K1699" s="41" t="inlineStr">
        <is>
          <t>post_events_summary</t>
        </is>
      </c>
    </row>
    <row r="1700" ht="45" customHeight="1">
      <c r="A1700" s="40" t="inlineStr">
        <is>
          <t>K059</t>
        </is>
      </c>
      <c r="B1700" s="41" t="inlineStr">
        <is>
          <t>Tapas Media, Inc.</t>
        </is>
      </c>
      <c r="C1700" s="40" t="inlineStr">
        <is>
          <t>인수 후</t>
        </is>
      </c>
      <c r="D1700" s="40" t="inlineStr">
        <is>
          <t>2026-09-22</t>
        </is>
      </c>
      <c r="E1700" s="41" t="inlineStr">
        <is>
          <t>사업철수</t>
        </is>
      </c>
      <c r="F1700" s="41" t="inlineStr">
        <is>
          <t>The Beat(Heidi MacDonald, 2026-09-22): 업계 소식통(biggo.com) 인용, 카카오가 Tapas 종료를 앞두고 9월 22일 출판사·권리자에게 사전 통지 예정, 투자 상각 보도; Radish는 2025년 종료. 연혁: Chang Kim이 Young-Jun Jang과 2012년 Comic Panda로 출시 → Tapastic → Tapas. Tapas 창작자 7.5만명·작품 10만편·누적 가입 1천만명.</t>
        </is>
      </c>
      <c r="G1700" s="41" t="inlineStr">
        <is>
          <t>언론 보도</t>
        </is>
      </c>
      <c r="H1700" s="40" t="inlineStr">
        <is>
          <t>2026-09-22</t>
        </is>
      </c>
      <c r="I1700" s="40" t="n"/>
      <c r="J1700" s="43" t="inlineStr">
        <is>
          <t>https://comicsbeat.com/report-kakao-is-shutting-down-tapas-webtoon-platform</t>
        </is>
      </c>
      <c r="K1700" s="41" t="inlineStr">
        <is>
          <t>post_events_summary,pre_events_summary</t>
        </is>
      </c>
    </row>
    <row r="1701" ht="45" customHeight="1">
      <c r="A1701" s="40" t="inlineStr">
        <is>
          <t>K059</t>
        </is>
      </c>
      <c r="B1701" s="41" t="inlineStr">
        <is>
          <t>Tapas Media, Inc.</t>
        </is>
      </c>
      <c r="C1701" s="40" t="inlineStr">
        <is>
          <t>인수 후</t>
        </is>
      </c>
      <c r="D1701" s="40" t="inlineStr">
        <is>
          <t>2026-09-22</t>
        </is>
      </c>
      <c r="E1701" s="41" t="inlineStr">
        <is>
          <t>사업철수</t>
        </is>
      </c>
      <c r="F1701" s="41" t="inlineStr">
        <is>
          <t>딜사이트(머니투데이 인용, 2026-09-22): '카카오엔터테인먼트가 북미 웹툰 플랫폼 타파스 서비스를 종료한다', 2021년 타파스·래디쉬에 약 1조1,000억원 투자.</t>
        </is>
      </c>
      <c r="G1701" s="41" t="inlineStr">
        <is>
          <t>언론 보도</t>
        </is>
      </c>
      <c r="H1701" s="40" t="inlineStr">
        <is>
          <t>2026-09-22</t>
        </is>
      </c>
      <c r="I1701" s="40" t="n"/>
      <c r="J1701" s="43" t="inlineStr">
        <is>
          <t>https://dealsite.co.kr/articles/169491</t>
        </is>
      </c>
      <c r="K1701" s="41" t="inlineStr">
        <is>
          <t>post_events_summary</t>
        </is>
      </c>
    </row>
    <row r="1702" ht="45" customHeight="1">
      <c r="A1702" s="40" t="inlineStr">
        <is>
          <t>K059</t>
        </is>
      </c>
      <c r="B1702" s="41" t="inlineStr">
        <is>
          <t>Tapas Media, Inc.</t>
        </is>
      </c>
      <c r="C1702" s="40" t="inlineStr">
        <is>
          <t>인수 후</t>
        </is>
      </c>
      <c r="D1702" s="40" t="inlineStr">
        <is>
          <t>2026-09-22</t>
        </is>
      </c>
      <c r="E1702" s="41" t="inlineStr">
        <is>
          <t>사업철수</t>
        </is>
      </c>
      <c r="F1702" s="41" t="inlineStr">
        <is>
          <t>CEO스코어데일리(진채연, 2026-09-22): 카카오 노조(카카오지회)가 타파스 사업 종료 경위 공개와 구성원·이용자 보호 대책 요구, 누적 손실·부채 현황을 구성원에게 공유하지 않았다고 주장.</t>
        </is>
      </c>
      <c r="G1702" s="41" t="inlineStr">
        <is>
          <t>언론 보도</t>
        </is>
      </c>
      <c r="H1702" s="40" t="inlineStr">
        <is>
          <t>2026-09-22</t>
        </is>
      </c>
      <c r="I1702" s="40" t="n"/>
      <c r="J1702" s="43" t="inlineStr">
        <is>
          <t>https://www.ceoscoredaily.com/page/view/2026092216232713769</t>
        </is>
      </c>
      <c r="K1702" s="41" t="inlineStr">
        <is>
          <t>post_events_summary</t>
        </is>
      </c>
    </row>
    <row r="1703" ht="45" customHeight="1">
      <c r="A1703" s="40" t="inlineStr">
        <is>
          <t>K059</t>
        </is>
      </c>
      <c r="B1703" s="41" t="inlineStr">
        <is>
          <t>Tapas Media, Inc.</t>
        </is>
      </c>
      <c r="C1703" s="40" t="inlineStr">
        <is>
          <t>인수 후</t>
        </is>
      </c>
      <c r="D1703" s="40" t="inlineStr">
        <is>
          <t>2026-10-06</t>
        </is>
      </c>
      <c r="E1703" s="41" t="inlineStr">
        <is>
          <t>사업철수</t>
        </is>
      </c>
      <c r="F1703" s="41" t="inlineStr">
        <is>
          <t>아이뉴스24(정유림, 2026-10-06): 타파스 서비스 2027-03-31 종료, 전용 결제수단 '잉크' 신규 구매·충전 중단; 래디쉬는 2025년 말 종료; 회사 '핵심 역량과 자원을 효율적으로 활용해 사업 전반의 실행력을 높이기 위한 변화를 추진 중'.</t>
        </is>
      </c>
      <c r="G1703" s="41" t="inlineStr">
        <is>
          <t>언론 보도</t>
        </is>
      </c>
      <c r="H1703" s="40" t="inlineStr">
        <is>
          <t>2026-10-06</t>
        </is>
      </c>
      <c r="I1703" s="40" t="n"/>
      <c r="J1703" s="43" t="inlineStr">
        <is>
          <t>https://inews24.com/view/2012303</t>
        </is>
      </c>
      <c r="K1703" s="41" t="inlineStr">
        <is>
          <t>post_events_summary,earnings_call_note</t>
        </is>
      </c>
    </row>
    <row r="1704" ht="45" customHeight="1">
      <c r="A1704" s="40" t="inlineStr">
        <is>
          <t>K060</t>
        </is>
      </c>
      <c r="B1704" s="41" t="inlineStr">
        <is>
          <t>Tapas Media, Inc.</t>
        </is>
      </c>
      <c r="C1704" s="40" t="inlineStr">
        <is>
          <t>발표</t>
        </is>
      </c>
      <c r="D1704" s="40" t="inlineStr">
        <is>
          <t>2021-07-06</t>
        </is>
      </c>
      <c r="E1704" s="41" t="inlineStr">
        <is>
          <t>발표</t>
        </is>
      </c>
      <c r="F1704" s="41" t="inlineStr">
        <is>
          <t>예스24 거래소 공시(타법인주식및출자증권처분결정): TAPAS MEDIA 1,019,462주 처분, 처분금액 24,428,348,444원(매각예정 주당 USD 21.20, 2021-07-06 최초고지환율 1,130.30원), 예스24 자기자본 168,293,709,077원 대비 14.5%, 처분후 0주, 처분목적 '타법인의 발행회사 인수에 따른 구주 매각.', 처분예정 2021-07-12, 이사회 2021-07-06, 현재 발행주식 18,773,501주. 같은 날 지주사 한세예스24홀딩스도 자회사 주요경영사항으로 공시(20210706800620).</t>
        </is>
      </c>
      <c r="G1704" s="41" t="inlineStr">
        <is>
          <t>DART 기타공시</t>
        </is>
      </c>
      <c r="H1704" s="40" t="inlineStr">
        <is>
          <t>2021-07-06</t>
        </is>
      </c>
      <c r="I1704" s="40" t="inlineStr">
        <is>
          <t>20210706900601</t>
        </is>
      </c>
      <c r="J1704" s="43" t="inlineStr">
        <is>
          <t>https://dart.fss.or.kr/dsaf001/main.do?rcpNo=20210706900601</t>
        </is>
      </c>
      <c r="K1704" s="41" t="inlineStr">
        <is>
          <t>value_chk_local,announce_date_chk,purpose_quote,first_filing_date,chk_note,subtype_chk,size_basis</t>
        </is>
      </c>
    </row>
    <row r="1705" ht="45" customHeight="1">
      <c r="A1705" s="40" t="inlineStr">
        <is>
          <t>K060</t>
        </is>
      </c>
      <c r="B1705" s="41" t="inlineStr">
        <is>
          <t>Tapas Media, Inc.</t>
        </is>
      </c>
      <c r="C1705" s="40" t="inlineStr">
        <is>
          <t>발표</t>
        </is>
      </c>
      <c r="D1705" s="40" t="inlineStr">
        <is>
          <t>2021-07-13</t>
        </is>
      </c>
      <c r="E1705" s="41" t="inlineStr">
        <is>
          <t>기타</t>
        </is>
      </c>
      <c r="F1705" s="41" t="inlineStr">
        <is>
          <t>예스24 정정: 정정사유 '처분예정일자 연장' — 2021-07-12 → 2021-07-30.</t>
        </is>
      </c>
      <c r="G1705" s="41" t="inlineStr">
        <is>
          <t>DART 기타공시</t>
        </is>
      </c>
      <c r="H1705" s="40" t="inlineStr">
        <is>
          <t>2021-07-13</t>
        </is>
      </c>
      <c r="I1705" s="40" t="inlineStr">
        <is>
          <t>20210713900001</t>
        </is>
      </c>
      <c r="J1705" s="43" t="inlineStr">
        <is>
          <t>https://dart.fss.or.kr/dsaf001/main.do?rcpNo=20210713900001</t>
        </is>
      </c>
      <c r="K1705" s="41" t="inlineStr">
        <is>
          <t>status_chk</t>
        </is>
      </c>
    </row>
    <row r="1706" ht="45" customHeight="1">
      <c r="A1706" s="40" t="inlineStr">
        <is>
          <t>K060</t>
        </is>
      </c>
      <c r="B1706" s="41" t="inlineStr">
        <is>
          <t>Tapas Media, Inc.</t>
        </is>
      </c>
      <c r="C1706" s="40" t="inlineStr">
        <is>
          <t>인수 후</t>
        </is>
      </c>
      <c r="D1706" s="40" t="inlineStr">
        <is>
          <t>2021-07-23</t>
        </is>
      </c>
      <c r="E1706" s="41" t="inlineStr">
        <is>
          <t>완료</t>
        </is>
      </c>
      <c r="F1706" s="41" t="inlineStr">
        <is>
          <t>예스24 정정: 정정사유 '거래종결에 따른 매각대금 입금 및 처분일자 확정' — 처분금액 24,428,348,444원 → 24,793,120,465원(매각 주당가격 USD 21.20, 송금일 기준환율 1,147.10원), 자기자본대비 14.5% → 14.7%, 처분일 2021-07-23.</t>
        </is>
      </c>
      <c r="G1706" s="41" t="inlineStr">
        <is>
          <t>DART 기타공시</t>
        </is>
      </c>
      <c r="H1706" s="40" t="inlineStr">
        <is>
          <t>2021-07-23</t>
        </is>
      </c>
      <c r="I1706" s="40" t="inlineStr">
        <is>
          <t>20210723900451</t>
        </is>
      </c>
      <c r="J1706" s="43" t="inlineStr">
        <is>
          <t>https://dart.fss.or.kr/dsaf001/main.do?rcpNo=20210723900451</t>
        </is>
      </c>
      <c r="K1706" s="41" t="inlineStr">
        <is>
          <t>status_chk,value_chk_local,value_chk_usdmm,chk_note</t>
        </is>
      </c>
    </row>
    <row r="1707" ht="45" customHeight="1">
      <c r="A1707" s="40" t="inlineStr">
        <is>
          <t>K060</t>
        </is>
      </c>
      <c r="B1707" s="41" t="inlineStr">
        <is>
          <t>Tapas Media, Inc.</t>
        </is>
      </c>
      <c r="C1707" s="40" t="inlineStr">
        <is>
          <t>발표</t>
        </is>
      </c>
      <c r="D1707" s="40" t="inlineStr">
        <is>
          <t>2021-07-06</t>
        </is>
      </c>
      <c r="E1707" s="41" t="inlineStr">
        <is>
          <t>발표</t>
        </is>
      </c>
      <c r="F1707" s="41" t="inlineStr">
        <is>
          <t>한세예스24홀딩스 거래소 공시(자회사 예스이십사㈜의 주요경영사항): 예스24 공시와 같은 내용 — TAPAS MEDIA 1,019,462주, 24,428,348,444원, 처분목적 '타법인의 발행회사 인수에 따른 구주 매각.'</t>
        </is>
      </c>
      <c r="G1707" s="41" t="inlineStr">
        <is>
          <t>DART 기타공시</t>
        </is>
      </c>
      <c r="H1707" s="40" t="inlineStr">
        <is>
          <t>2021-07-06</t>
        </is>
      </c>
      <c r="I1707" s="40" t="inlineStr">
        <is>
          <t>20210706800620</t>
        </is>
      </c>
      <c r="J1707" s="43" t="inlineStr">
        <is>
          <t>https://dart.fss.or.kr/dsaf001/main.do?rcpNo=20210706800620</t>
        </is>
      </c>
      <c r="K1707" s="41" t="inlineStr">
        <is>
          <t>first_filing_date,notes</t>
        </is>
      </c>
    </row>
    <row r="1708" ht="45" customHeight="1">
      <c r="A1708" s="40" t="inlineStr">
        <is>
          <t>K060</t>
        </is>
      </c>
      <c r="B1708" s="41" t="inlineStr">
        <is>
          <t>Tapas Media, Inc.</t>
        </is>
      </c>
      <c r="C1708" s="40" t="inlineStr">
        <is>
          <t>인수 전</t>
        </is>
      </c>
      <c r="D1708" s="40" t="inlineStr">
        <is>
          <t>2019-04-03</t>
        </is>
      </c>
      <c r="E1708" s="41" t="inlineStr">
        <is>
          <t>지분취득</t>
        </is>
      </c>
      <c r="F1708" s="41" t="inlineStr">
        <is>
          <t>예스24 2021 반기보고서 타법인출자 현황: 'Tapas media, Inc. | 비상장 | 2019.04.03 | 단순투자 | 2,504(백만원) | 1,019,462주 | 5.20%', 반기말 장부 24,422백만원(평가 +21,918).</t>
        </is>
      </c>
      <c r="G1708" s="41" t="inlineStr">
        <is>
          <t>DART 사업보고서</t>
        </is>
      </c>
      <c r="H1708" s="40" t="inlineStr">
        <is>
          <t>2021-08-17</t>
        </is>
      </c>
      <c r="I1708" s="40" t="inlineStr">
        <is>
          <t>20210817000552</t>
        </is>
      </c>
      <c r="J1708" s="43" t="inlineStr">
        <is>
          <t>https://dart.fss.or.kr/dsaf001/main.do?rcpNo=20210817000552</t>
        </is>
      </c>
      <c r="K1708" s="41" t="inlineStr">
        <is>
          <t>notes,pre_events_summary</t>
        </is>
      </c>
    </row>
    <row r="1709" ht="45" customHeight="1">
      <c r="A1709" s="40" t="inlineStr">
        <is>
          <t>K060</t>
        </is>
      </c>
      <c r="B1709" s="41" t="inlineStr">
        <is>
          <t>Tapas Media, Inc.</t>
        </is>
      </c>
      <c r="C1709" s="40" t="inlineStr">
        <is>
          <t>발표</t>
        </is>
      </c>
      <c r="D1709" s="40" t="inlineStr">
        <is>
          <t>2021-07-05</t>
        </is>
      </c>
      <c r="E1709" s="41" t="inlineStr">
        <is>
          <t>발표</t>
        </is>
      </c>
      <c r="F1709" s="41" t="inlineStr">
        <is>
          <t>카카오 거래소 공시(타법인주식및출자증권취득결정(종속회사의 주요경영사항)): 종속회사 ㈜카카오엔터테인먼트가 TAPAS MEDIA 15,555,018주를 374,141,609,804원에 취득(자산총액 11,953,970,238,956원 대비 3.13%), 취득후 23,018,538주(100.00%), 목적 '영미권 시장 진출 강화에 따른 교두보 마련', 취득예정 2021-07-12, 이사회 2021-07-05. 구주 11,309,981주 USD 239,785,464.79 + 신주 약 4,245,037주 USD 90,000,000(1,134.50원), 현재 발행주식 18,773,501주, 기업어음 발행으로 조달 계획. Tapas 요약재무(백만원): 2020 자산 7,680·부채 1,430·자본 6,250·매출 16,234·순이익 -856; 2019 매출 4,249·순이익 -2,169; 2018 매출 2,930·순이익 -2,397. 종속회사 카카오엔터 자산총액 532,404,680,012원(2020년 재무제표).</t>
        </is>
      </c>
      <c r="G1709" s="41" t="inlineStr">
        <is>
          <t>DART 기타공시</t>
        </is>
      </c>
      <c r="H1709" s="40" t="inlineStr">
        <is>
          <t>2021-07-05</t>
        </is>
      </c>
      <c r="I1709" s="40" t="inlineStr">
        <is>
          <t>20210705800514</t>
        </is>
      </c>
      <c r="J1709" s="43" t="inlineStr">
        <is>
          <t>https://dart.fss.or.kr/dsaf001/main.do?rcpNo=20210705800514</t>
        </is>
      </c>
      <c r="K1709" s="41" t="inlineStr">
        <is>
          <t>subtype_chk,chk_note,purpose_quote,apex_total_assets,acq_total_assets,acquirer_core,target_rev_pre,target_op_pre</t>
        </is>
      </c>
    </row>
    <row r="1710" ht="45" customHeight="1">
      <c r="A1710" s="40" t="inlineStr">
        <is>
          <t>K060</t>
        </is>
      </c>
      <c r="B1710" s="41" t="inlineStr">
        <is>
          <t>Tapas Media, Inc.</t>
        </is>
      </c>
      <c r="C1710" s="40" t="inlineStr">
        <is>
          <t>인수 후</t>
        </is>
      </c>
      <c r="D1710" s="40" t="inlineStr">
        <is>
          <t>2021-07-09</t>
        </is>
      </c>
      <c r="E1710" s="41" t="inlineStr">
        <is>
          <t>완료</t>
        </is>
      </c>
      <c r="F1710" s="41" t="inlineStr">
        <is>
          <t>카카오 2021 반기보고서 연결주석 24 보고기간후 사건: '다. … ㈜카카오엔터테인먼트는 2021년 7월 5일 개최된 이사회결의에 의거하여 7월 9일자로 TAPAS MEDIA, INC.의 주식 12,346,655주(옵션포함)를 294,614백만원에 취득'; '라. … 8월 3일 Radish Media, Inc.의 주식 87,874,153주(옵션포함)를 309,780백만원에 취득'. 반기말 발행주식총수 444,460,230주.</t>
        </is>
      </c>
      <c r="G1710" s="41" t="inlineStr">
        <is>
          <t>DART 사업보고서</t>
        </is>
      </c>
      <c r="H1710" s="40" t="inlineStr">
        <is>
          <t>2021-08-17</t>
        </is>
      </c>
      <c r="I1710" s="40" t="inlineStr">
        <is>
          <t>20210817002037</t>
        </is>
      </c>
      <c r="J1710" s="43" t="inlineStr">
        <is>
          <t>https://dart.fss.or.kr/dsaf001/main.do?rcpNo=20210817002037</t>
        </is>
      </c>
      <c r="K1710" s="41" t="inlineStr">
        <is>
          <t>status_chk,subtype_chk,pre_incorp_chk</t>
        </is>
      </c>
    </row>
    <row r="1711" ht="45" customHeight="1">
      <c r="A1711" s="40" t="inlineStr">
        <is>
          <t>K060</t>
        </is>
      </c>
      <c r="B1711" s="41" t="inlineStr">
        <is>
          <t>Tapas Media, Inc.</t>
        </is>
      </c>
      <c r="C1711" s="40" t="inlineStr">
        <is>
          <t>발표</t>
        </is>
      </c>
      <c r="D1711" s="40" t="inlineStr">
        <is>
          <t>2021-07-05</t>
        </is>
      </c>
      <c r="E1711" s="41" t="inlineStr">
        <is>
          <t>기타</t>
        </is>
      </c>
      <c r="F1711" s="41" t="inlineStr">
        <is>
          <t>카카오엔터 공정위 공시(타법인 주식 및 출자증권 취득결정): Radish 유상증자 참여 29,311,331주 102,105,000,000원(USD 90,000,000, 1,134.50원), 자기자본 1,129,945,726,868원(9.04%), 취득후 136,401,265주(99.14%), '1차 USD 30,000,000 및 2차 USD 60,000,000로 나누어 진행'.</t>
        </is>
      </c>
      <c r="G1711" s="41" t="inlineStr">
        <is>
          <t>DART 기타공시</t>
        </is>
      </c>
      <c r="H1711" s="40" t="inlineStr">
        <is>
          <t>2021-07-05</t>
        </is>
      </c>
      <c r="I1711" s="40" t="inlineStr">
        <is>
          <t>20210705000290</t>
        </is>
      </c>
      <c r="J1711" s="43" t="inlineStr">
        <is>
          <t>https://dart.fss.or.kr/dsaf001/main.do?rcpNo=20210705000290</t>
        </is>
      </c>
      <c r="K1711" s="41" t="inlineStr">
        <is>
          <t>deal_to_equity_pct</t>
        </is>
      </c>
    </row>
    <row r="1712" ht="45" customHeight="1">
      <c r="A1712" s="40" t="inlineStr">
        <is>
          <t>K060</t>
        </is>
      </c>
      <c r="B1712" s="41" t="inlineStr">
        <is>
          <t>Tapas Media, Inc.</t>
        </is>
      </c>
      <c r="C1712" s="40" t="inlineStr">
        <is>
          <t>발표</t>
        </is>
      </c>
      <c r="D1712" s="40" t="inlineStr">
        <is>
          <t>2021-05-11</t>
        </is>
      </c>
      <c r="E1712" s="41" t="inlineStr">
        <is>
          <t>발표</t>
        </is>
      </c>
      <c r="F1712" s="41" t="inlineStr">
        <is>
          <t>카카오엔터 보도자료: 2021-05-07 이사회에서 타파스·래디쉬 인수 결의. 타파스 지분 100% 확보, 기업가치 약 6천억원(5억1천만 달러); 래디쉬는 이사회 과반이 매각 결정, 5월 중 공개매수(텐더오퍼)로 최종 인수, 약 5천억원(4억4천만 달러). 타파스는 2020년 11월 해외 관계사로 편입, 2020년 매출 전년 대비 5배; 래디쉬 2020년 매출 10배 이상, 매출 약 90%가 오리지널 IP. 이진수 대표: '타파스와 래디쉬 인수를 통해 글로벌 콘텐츠 기업으로 또 한번 진화하는 계기'.</t>
        </is>
      </c>
      <c r="G1712" s="41" t="inlineStr">
        <is>
          <t>회사 보도자료</t>
        </is>
      </c>
      <c r="H1712" s="40" t="inlineStr">
        <is>
          <t>2021-05-11</t>
        </is>
      </c>
      <c r="I1712" s="40" t="n"/>
      <c r="J1712" s="43" t="inlineStr">
        <is>
          <t>https://www.kakaocorp.com/page/detail/9408</t>
        </is>
      </c>
      <c r="K1712" s="41" t="inlineStr">
        <is>
          <t>first_filing_date,pre_events_summary,earnings_call_note</t>
        </is>
      </c>
    </row>
    <row r="1713" ht="45" customHeight="1">
      <c r="A1713" s="40" t="inlineStr">
        <is>
          <t>K060</t>
        </is>
      </c>
      <c r="B1713" s="41" t="inlineStr">
        <is>
          <t>Tapas Media, Inc.</t>
        </is>
      </c>
      <c r="C1713" s="40" t="inlineStr">
        <is>
          <t>인수 전</t>
        </is>
      </c>
      <c r="D1713" s="40" t="inlineStr">
        <is>
          <t>2013-12-15</t>
        </is>
      </c>
      <c r="E1713" s="41" t="inlineStr">
        <is>
          <t>지분취득</t>
        </is>
      </c>
      <c r="F1713" s="41" t="inlineStr">
        <is>
          <t>다음커뮤니케이션(현 ㈜카카오) 2013 사업보고서 타법인출자 현황: 'Tapas Media, INC | 2013-12-15 | 웹툰서비스(미국) | 2,101,400(천원) | 2,000,000주 | 25.5%'. 카카오 계보의 첫 Tapas 지분.</t>
        </is>
      </c>
      <c r="G1713" s="41" t="inlineStr">
        <is>
          <t>DART 사업보고서</t>
        </is>
      </c>
      <c r="H1713" s="40" t="inlineStr">
        <is>
          <t>2014-03-31</t>
        </is>
      </c>
      <c r="I1713" s="40" t="inlineStr">
        <is>
          <t>20140331002739</t>
        </is>
      </c>
      <c r="J1713" s="43" t="inlineStr">
        <is>
          <t>https://dart.fss.or.kr/dsaf001/main.do?rcpNo=20140331002739</t>
        </is>
      </c>
      <c r="K1713" s="41" t="inlineStr">
        <is>
          <t>pre_events_summary</t>
        </is>
      </c>
    </row>
    <row r="1714" ht="45" customHeight="1">
      <c r="A1714" s="40" t="inlineStr">
        <is>
          <t>K060</t>
        </is>
      </c>
      <c r="B1714" s="41" t="inlineStr">
        <is>
          <t>Tapas Media, Inc.</t>
        </is>
      </c>
      <c r="C1714" s="40" t="inlineStr">
        <is>
          <t>인수 전</t>
        </is>
      </c>
      <c r="D1714" s="40" t="inlineStr">
        <is>
          <t>2019-12-31</t>
        </is>
      </c>
      <c r="E1714" s="41" t="inlineStr">
        <is>
          <t>기타</t>
        </is>
      </c>
      <c r="F1714" s="41" t="inlineStr">
        <is>
          <t>카카오 2019 사업보고서 타법인출자 현황: Tapas Media, Inc.(비상장) 최초취득 2014.10.01(다음카카오 합병일) 전략투자 1,839백만원, 2,000,000주, 지분율 기초 13.66% → 기말 10.27%(희석), 장부 247백만원.</t>
        </is>
      </c>
      <c r="G1714" s="41" t="inlineStr">
        <is>
          <t>DART 사업보고서</t>
        </is>
      </c>
      <c r="H1714" s="40" t="inlineStr">
        <is>
          <t>2020-03-30</t>
        </is>
      </c>
      <c r="I1714" s="40" t="inlineStr">
        <is>
          <t>20200330004659</t>
        </is>
      </c>
      <c r="J1714" s="43" t="inlineStr">
        <is>
          <t>https://dart.fss.or.kr/dsaf001/main.do?rcpNo=20200330004659</t>
        </is>
      </c>
      <c r="K1714" s="41" t="inlineStr">
        <is>
          <t>pre_events_summary</t>
        </is>
      </c>
    </row>
    <row r="1715" ht="45" customHeight="1">
      <c r="A1715" s="40" t="inlineStr">
        <is>
          <t>K060</t>
        </is>
      </c>
      <c r="B1715" s="41" t="inlineStr">
        <is>
          <t>Tapas Media, Inc.</t>
        </is>
      </c>
      <c r="C1715" s="40" t="inlineStr">
        <is>
          <t>인수 전</t>
        </is>
      </c>
      <c r="D1715" s="40" t="inlineStr">
        <is>
          <t>2020-09-24</t>
        </is>
      </c>
      <c r="E1715" s="41" t="inlineStr">
        <is>
          <t>지분취득</t>
        </is>
      </c>
      <c r="F1715" s="41" t="inlineStr">
        <is>
          <t>카카오페이지 공정위 공시(특수관계인으로부터 주식의 취득): 거래상대방 ㈜카카오(계열회사), 중개 Nasdaq Private Market, TAPAS MEDIA 2,000,000주 6,032백만원(USD 5,180,000, 주당 USD 2.59), 취득후 3,980,198주(21.68%), 거래일 2020-11-02(예정), 목적 '(주)카카오페이지의 해외 진출 강화'. '카카오페이지가 TAPAS MEDIA의 지분 취득을 위하여 진행하는 공개매수에 (주)카카오가 참여하는 건'.</t>
        </is>
      </c>
      <c r="G1715" s="41" t="inlineStr">
        <is>
          <t>DART 기타공시</t>
        </is>
      </c>
      <c r="H1715" s="40" t="inlineStr">
        <is>
          <t>2020-09-24</t>
        </is>
      </c>
      <c r="I1715" s="40" t="inlineStr">
        <is>
          <t>20200924000377</t>
        </is>
      </c>
      <c r="J1715" s="43" t="inlineStr">
        <is>
          <t>https://dart.fss.or.kr/dsaf001/main.do?rcpNo=20200924000377</t>
        </is>
      </c>
      <c r="K1715" s="41" t="inlineStr">
        <is>
          <t>pre_events_summary</t>
        </is>
      </c>
    </row>
    <row r="1716" ht="45" customHeight="1">
      <c r="A1716" s="40" t="inlineStr">
        <is>
          <t>K060</t>
        </is>
      </c>
      <c r="B1716" s="41" t="inlineStr">
        <is>
          <t>Tapas Media, Inc.</t>
        </is>
      </c>
      <c r="C1716" s="40" t="inlineStr">
        <is>
          <t>인수 전</t>
        </is>
      </c>
      <c r="D1716" s="40" t="inlineStr">
        <is>
          <t>2020-12-31</t>
        </is>
      </c>
      <c r="E1716" s="41" t="inlineStr">
        <is>
          <t>기타</t>
        </is>
      </c>
      <c r="F1716" s="41" t="inlineStr">
        <is>
          <t>카카오 2020 사업보고서: 타법인출자 현황에서 Tapas Media 2,000,000주 처분(기말 0주), '카카오페이지의 해외 진출 강화를 위해 Tapas Media, Inc. 지분 200만주를 카카오페이지에게 장외 처분'; 계열회사 계통도에 '㈜카카오페이지 → Tapas Media, Inc. 37.1%'. 2020 연결 매출 4,156,816백만원(플랫폼 53.5%, 콘텐츠 46.5%), 유료콘텐츠는 '웹툰, 웹소설 등의 … 이용권을 카카오페이지와 픽코마(일본)앱을 통해 판매'.</t>
        </is>
      </c>
      <c r="G1716" s="41" t="inlineStr">
        <is>
          <t>DART 사업보고서</t>
        </is>
      </c>
      <c r="H1716" s="40" t="inlineStr">
        <is>
          <t>2021-03-18</t>
        </is>
      </c>
      <c r="I1716" s="40" t="inlineStr">
        <is>
          <t>20210318001373</t>
        </is>
      </c>
      <c r="J1716" s="43" t="inlineStr">
        <is>
          <t>https://dart.fss.or.kr/dsaf001/main.do?rcpNo=20210318001373</t>
        </is>
      </c>
      <c r="K1716" s="41" t="inlineStr">
        <is>
          <t>pre_events_summary,acquirer_core,core_basis</t>
        </is>
      </c>
    </row>
    <row r="1717" ht="45" customHeight="1">
      <c r="A1717" s="40" t="inlineStr">
        <is>
          <t>K060</t>
        </is>
      </c>
      <c r="B1717" s="41" t="inlineStr">
        <is>
          <t>Tapas Media, Inc.</t>
        </is>
      </c>
      <c r="C1717" s="40" t="inlineStr">
        <is>
          <t>인수 전</t>
        </is>
      </c>
      <c r="D1717" s="40" t="inlineStr">
        <is>
          <t>2020-12-31</t>
        </is>
      </c>
      <c r="E1717" s="41" t="inlineStr">
        <is>
          <t>기타</t>
        </is>
      </c>
      <c r="F1717" s="41" t="inlineStr">
        <is>
          <t>카카오페이지 2020 연결감사보고서 주석: 관계기업 Radish Media 13.16%(취득원가 32,179,245천원; '지분율이 20% 미만이나 … 이사회선임권 등 유의적인 영향력'), Tapas media 40.36%(취득원가 20,809,191천원 = 당기 취득 16,106,266 + 당기손익공정가치금융자산에서 대체 4,702,925; 대체 시 처분이익 3,507백만원). 2019년말 Tapas는 FVTPL 금융자산(취득원가 1,142,000천원). 2020년말 연결 자산총계 547,148,385,484원, 자본총계 357,282,783,536원, 영업수익 359,064,417,522원, 영업이익 40,739,837,200원.</t>
        </is>
      </c>
      <c r="G1717" s="41" t="inlineStr">
        <is>
          <t>DART 감사보고서</t>
        </is>
      </c>
      <c r="H1717" s="40" t="inlineStr">
        <is>
          <t>2021-04-01</t>
        </is>
      </c>
      <c r="I1717" s="40" t="inlineStr">
        <is>
          <t>20210401000639</t>
        </is>
      </c>
      <c r="J1717" s="43" t="inlineStr">
        <is>
          <t>https://dart.fss.or.kr/dsaf001/main.do?rcpNo=20210401000639</t>
        </is>
      </c>
      <c r="K1717" s="41" t="inlineStr">
        <is>
          <t>pre_events_summary,pre_incorp_chk,acq_total_assets</t>
        </is>
      </c>
    </row>
    <row r="1718" ht="45" customHeight="1">
      <c r="A1718" s="40" t="inlineStr">
        <is>
          <t>K060</t>
        </is>
      </c>
      <c r="B1718" s="41" t="inlineStr">
        <is>
          <t>Tapas Media, Inc.</t>
        </is>
      </c>
      <c r="C1718" s="40" t="inlineStr">
        <is>
          <t>인수 전</t>
        </is>
      </c>
      <c r="D1718" s="40" t="inlineStr">
        <is>
          <t>2020-12-31</t>
        </is>
      </c>
      <c r="E1718" s="41" t="inlineStr">
        <is>
          <t>기타</t>
        </is>
      </c>
      <c r="F1718" s="41" t="inlineStr">
        <is>
          <t>카카오페이지 2020 (별도)감사보고서: 자산총계 532,404,680,012원(2020-12-31) — 카카오 거래소 공시(2021-07-05)의 '종속회사의 자산총액'과 같은 값.</t>
        </is>
      </c>
      <c r="G1718" s="41" t="inlineStr">
        <is>
          <t>DART 감사보고서</t>
        </is>
      </c>
      <c r="H1718" s="40" t="inlineStr">
        <is>
          <t>2021-04-01</t>
        </is>
      </c>
      <c r="I1718" s="40" t="inlineStr">
        <is>
          <t>20210401000629</t>
        </is>
      </c>
      <c r="J1718" s="43" t="inlineStr">
        <is>
          <t>https://dart.fss.or.kr/dsaf001/main.do?rcpNo=20210401000629</t>
        </is>
      </c>
      <c r="K1718" s="41" t="inlineStr">
        <is>
          <t>acq_total_assets,deal_to_assets_pct</t>
        </is>
      </c>
    </row>
    <row r="1719" ht="45" customHeight="1">
      <c r="A1719" s="40" t="inlineStr">
        <is>
          <t>K060</t>
        </is>
      </c>
      <c r="B1719" s="41" t="inlineStr">
        <is>
          <t>Tapas Media, Inc.</t>
        </is>
      </c>
      <c r="C1719" s="40" t="inlineStr">
        <is>
          <t>발표</t>
        </is>
      </c>
      <c r="D1719" s="40" t="inlineStr">
        <is>
          <t>2021-07-06</t>
        </is>
      </c>
      <c r="E1719" s="41" t="inlineStr">
        <is>
          <t>기타</t>
        </is>
      </c>
      <c r="F1719" s="41" t="inlineStr">
        <is>
          <t>Yahoo Finance 일별 시세(예스24 053280.KQ 종가, 원): 2021-07-02 13,450; 07-05 13,900; 07-06 13,550; 07-07 13,200; 07-08 13,100. 카카오(035720.KS) 07-05 157,000; 07-06 157,500.</t>
        </is>
      </c>
      <c r="G1719" s="41" t="inlineStr">
        <is>
          <t>기타</t>
        </is>
      </c>
      <c r="H1719" s="40" t="inlineStr">
        <is>
          <t>2026-10-25</t>
        </is>
      </c>
      <c r="I1719" s="40" t="n"/>
      <c r="J1719" s="43" t="inlineStr">
        <is>
          <t>https://query1.finance.yahoo.com/v8/finance/chart/053280.KQ?period1=1619827200&amp;period2=1640995200&amp;interval=1d</t>
        </is>
      </c>
      <c r="K1719" s="41" t="inlineStr">
        <is>
          <t>notes,event_ticker_basis</t>
        </is>
      </c>
    </row>
    <row r="1720" ht="45" customHeight="1">
      <c r="A1720" s="40" t="inlineStr">
        <is>
          <t>K060</t>
        </is>
      </c>
      <c r="B1720" s="41" t="inlineStr">
        <is>
          <t>Tapas Media, Inc.</t>
        </is>
      </c>
      <c r="C1720" s="40" t="inlineStr">
        <is>
          <t>발표</t>
        </is>
      </c>
      <c r="D1720" s="40" t="inlineStr">
        <is>
          <t>2021</t>
        </is>
      </c>
      <c r="E1720" s="41" t="inlineStr">
        <is>
          <t>기타</t>
        </is>
      </c>
      <c r="F1720" s="41" t="inlineStr">
        <is>
          <t>Yahoo Finance 일별 시세(카카오 035720.KS; 2021-04 5:1 액면분할 이후 구간이라 분할 소급 조정 없음): 2021-05-10 종가 116,000원, 05-11 114,500원; 07-02 159,500원, 07-05 157,000원, 07-06 157,500원; 12-15 118,500원, 12-16 119,500원.</t>
        </is>
      </c>
      <c r="G1720" s="41" t="inlineStr">
        <is>
          <t>기타</t>
        </is>
      </c>
      <c r="H1720" s="40" t="inlineStr">
        <is>
          <t>2026-10-25</t>
        </is>
      </c>
      <c r="I1720" s="40" t="n"/>
      <c r="J1720" s="43" t="inlineStr">
        <is>
          <t>https://query1.finance.yahoo.com/v8/finance/chart/035720.KS?period1=1619827200&amp;period2=1640995200&amp;interval=1d</t>
        </is>
      </c>
      <c r="K1720" s="41" t="inlineStr">
        <is>
          <t>acq_mktcap</t>
        </is>
      </c>
    </row>
    <row r="1721" ht="45" customHeight="1">
      <c r="A1721" s="40" t="inlineStr">
        <is>
          <t>K060</t>
        </is>
      </c>
      <c r="B1721" s="41" t="inlineStr">
        <is>
          <t>Tapas Media, Inc.</t>
        </is>
      </c>
      <c r="C1721" s="40" t="inlineStr">
        <is>
          <t>인수 후</t>
        </is>
      </c>
      <c r="D1721" s="40" t="inlineStr">
        <is>
          <t>2021-12-31</t>
        </is>
      </c>
      <c r="E1721" s="41" t="inlineStr">
        <is>
          <t>통합</t>
        </is>
      </c>
      <c r="F1721" s="41" t="inlineStr">
        <is>
          <t>카카오엔터 2021 연결감사보고서 주석 37 사업결합: Tapas Media 100.0% 이전대가 471,233,613천원(현금 292,804,835 + 지분상품 178,428,778), 식별가능순자산 -738,838, 영업권 472,675,537; Radish Media 98.9% 이전대가 378,944,079천원(현금 309,779,667 + 지분상품 69,164,412), 순자산 8,711,501, 비지배지분 10,891,338, 영업권 381,123,916; WuxiaWorld Limited 100.0% 이전대가 44,501,835천원(현금 26,924,656 + 지분상품 17,577,179), 순자산 6,407,290, 영업권 38,094,545. 관계기업 Radish·Tapas가 '지분 추가 취득에 따라 관계기업에서 종속기업으로 대체되었으며, 처분이익 190,788백만원'(다른 회사 포함). Radish는 2021년 중 관계기업으로 13,105,611천원 추가 취득. 영업권 CGU 기말: Tapas Media Inc 496,940,581천원, Radish Media Inc 431,490,424천원(손상 없음). 종속기업 요약(연결편입 이후, 중간지배기업 연결, 천원): Tapas 자산 34,804,333·매출 16,975,067·순손실 11,328,496; Radish 자산 58,865,924·매출 9,070,513·순손실 12,193,252. 기말 Radish 116,860,378주(94.58%), PROJECTTIGER, INC.는 'Tapas Media, Inc.와 합병으로 인한 연결제외'. 연결 자산총계 3,717,639,848,884원.</t>
        </is>
      </c>
      <c r="G1721" s="41" t="inlineStr">
        <is>
          <t>DART 감사보고서</t>
        </is>
      </c>
      <c r="H1721" s="40" t="inlineStr">
        <is>
          <t>2022-03-31</t>
        </is>
      </c>
      <c r="I1721" s="40" t="inlineStr">
        <is>
          <t>20220331003217</t>
        </is>
      </c>
      <c r="J1721" s="43" t="inlineStr">
        <is>
          <t>https://dart.fss.or.kr/dsaf001/main.do?rcpNo=20220331003217</t>
        </is>
      </c>
      <c r="K1721" s="41" t="inlineStr">
        <is>
          <t>post_events_summary,impairment,target_rev_post,target_op_post</t>
        </is>
      </c>
    </row>
    <row r="1722" ht="45" customHeight="1">
      <c r="A1722" s="40" t="inlineStr">
        <is>
          <t>K060</t>
        </is>
      </c>
      <c r="B1722" s="41" t="inlineStr">
        <is>
          <t>Tapas Media, Inc.</t>
        </is>
      </c>
      <c r="C1722" s="40" t="inlineStr">
        <is>
          <t>인수 후</t>
        </is>
      </c>
      <c r="D1722" s="40" t="inlineStr">
        <is>
          <t>2021-12-31</t>
        </is>
      </c>
      <c r="E1722" s="41" t="inlineStr">
        <is>
          <t>통합</t>
        </is>
      </c>
      <c r="F1722" s="41" t="inlineStr">
        <is>
          <t>카카오 2021 사업보고서: 연결대상 변동에 Tapas Media·㈜타파스미디어코리아·Radish Media·래디쉬코리아·Wuxiaworld Limited·Wuxiaworld Publishing USA Ltd '당기 중 지배력 획득을 통한 종속기업으로 편입', PROJECTTIGER, INC. '당기 중 신규설립' 후 'Tapas Media, Inc.와 합병으로 인한 연결제외'. 사업결합 표: Tapas Media 외 1개사 100.0% 471,233,613/영업권 472,675,537, Radish Media 외 1개사 99.0% 378,944,079/381,123,916, Wuxiaworld Limited 외 1개사 100.0% 44,501,835/38,094,545(천원). 발행주식 445,905,990주.</t>
        </is>
      </c>
      <c r="G1722" s="41" t="inlineStr">
        <is>
          <t>DART 사업보고서</t>
        </is>
      </c>
      <c r="H1722" s="40" t="inlineStr">
        <is>
          <t>2022-03-21</t>
        </is>
      </c>
      <c r="I1722" s="40" t="inlineStr">
        <is>
          <t>20220321001331</t>
        </is>
      </c>
      <c r="J1722" s="43" t="inlineStr">
        <is>
          <t>https://dart.fss.or.kr/dsaf001/main.do?rcpNo=20220321001331</t>
        </is>
      </c>
      <c r="K1722" s="41" t="inlineStr">
        <is>
          <t>pre_incorp_chk,post_events_summary</t>
        </is>
      </c>
    </row>
    <row r="1723" ht="45" customHeight="1">
      <c r="A1723" s="40" t="inlineStr">
        <is>
          <t>K060</t>
        </is>
      </c>
      <c r="B1723" s="41" t="inlineStr">
        <is>
          <t>Tapas Media, Inc.</t>
        </is>
      </c>
      <c r="C1723" s="40" t="inlineStr">
        <is>
          <t>인수 후</t>
        </is>
      </c>
      <c r="D1723" s="40" t="inlineStr">
        <is>
          <t>2021-11-04</t>
        </is>
      </c>
      <c r="E1723" s="41" t="inlineStr">
        <is>
          <t>어닝콜</t>
        </is>
      </c>
      <c r="F1723" s="41" t="inlineStr">
        <is>
          <t>카카오 2021년 3분기 실적 보도자료: '스토리 매출은 플랫폼과 IP 유통 거래액의 견조한 성장과 함께 타파스와 래디쉬의 편입으로 전 분기 대비 17%, 전년 동기 대비 47% 성장한 2,187억 원을 기록했다.' (2분기 2021-08-06·2022년 2분기·2022년 연간 보도자료에는 타파스·래디쉬 언급 없음을 확인)</t>
        </is>
      </c>
      <c r="G1723" s="41" t="inlineStr">
        <is>
          <t>IR 자료</t>
        </is>
      </c>
      <c r="H1723" s="40" t="inlineStr">
        <is>
          <t>2021-11-04</t>
        </is>
      </c>
      <c r="I1723" s="40" t="n"/>
      <c r="J1723" s="43" t="inlineStr">
        <is>
          <t>https://www.kakaocorp.com/page/detail/9587</t>
        </is>
      </c>
      <c r="K1723" s="41" t="inlineStr">
        <is>
          <t>earnings_call_note</t>
        </is>
      </c>
    </row>
    <row r="1724" ht="45" customHeight="1">
      <c r="A1724" s="40" t="inlineStr">
        <is>
          <t>K060</t>
        </is>
      </c>
      <c r="B1724" s="41" t="inlineStr">
        <is>
          <t>Tapas Media, Inc.</t>
        </is>
      </c>
      <c r="C1724" s="40" t="inlineStr">
        <is>
          <t>인수 후</t>
        </is>
      </c>
      <c r="D1724" s="40" t="inlineStr">
        <is>
          <t>2022-05-19</t>
        </is>
      </c>
      <c r="E1724" s="41" t="inlineStr">
        <is>
          <t>합병</t>
        </is>
      </c>
      <c r="F1724" s="41" t="inlineStr">
        <is>
          <t>카카오엔터 영문 보도자료: Tapas Media와 Radish Media 합병, Radish Media가 존속회사, 양사 이사회 만장일치 승인, Chang Kim이 합병법인 CEO(카카오엔터 GSO 유지), Wuxiaworld와 함께 카카오엔터 산하. Tapas는 2021년 매출이 전년 대비 10배, 미국 상위 3위 만화앱.</t>
        </is>
      </c>
      <c r="G1724" s="41" t="inlineStr">
        <is>
          <t>회사 보도자료</t>
        </is>
      </c>
      <c r="H1724" s="40" t="inlineStr">
        <is>
          <t>2022-05-19</t>
        </is>
      </c>
      <c r="I1724" s="40" t="n"/>
      <c r="J1724" s="43" t="inlineStr">
        <is>
          <t>https://newsroom.kakaoent.com/news/kakao-entertainment-merges-us-based-digital-storytelling-platforms-tapas-and-radish-to-accelerate-growth-in-north-america/</t>
        </is>
      </c>
      <c r="K1724" s="41" t="inlineStr">
        <is>
          <t>post_events_summary,earnings_call_note</t>
        </is>
      </c>
    </row>
    <row r="1725" ht="45" customHeight="1">
      <c r="A1725" s="40" t="inlineStr">
        <is>
          <t>K060</t>
        </is>
      </c>
      <c r="B1725" s="41" t="inlineStr">
        <is>
          <t>Tapas Media, Inc.</t>
        </is>
      </c>
      <c r="C1725" s="40" t="inlineStr">
        <is>
          <t>인수 후</t>
        </is>
      </c>
      <c r="D1725" s="40" t="inlineStr">
        <is>
          <t>2022-07-28</t>
        </is>
      </c>
      <c r="E1725" s="41" t="inlineStr">
        <is>
          <t>경영진변경</t>
        </is>
      </c>
      <c r="F1725" s="41" t="inlineStr">
        <is>
          <t>The Beat(Heidi MacDonald): Bleeding Cool 인용, Tapas 전체 인력의 약 30% 감원(CFO·CCO·홍보책임자 등 임원 포함), Radish 인력 약 80% 감원; 오리지널 축소·UGC 전환, Tapas·Radish·Wuxiaworld를 Tapas 브랜드 아래 통합.</t>
        </is>
      </c>
      <c r="G1725" s="41" t="inlineStr">
        <is>
          <t>언론 보도</t>
        </is>
      </c>
      <c r="H1725" s="40" t="inlineStr">
        <is>
          <t>2022-07-28</t>
        </is>
      </c>
      <c r="I1725" s="40" t="n"/>
      <c r="J1725" s="43" t="inlineStr">
        <is>
          <t>https://www.comicsbeat.com/major-layoffs-and-reported-new-direction-at-tapas-media</t>
        </is>
      </c>
      <c r="K1725" s="41" t="inlineStr">
        <is>
          <t>post_events_summary</t>
        </is>
      </c>
    </row>
    <row r="1726" ht="45" customHeight="1">
      <c r="A1726" s="40" t="inlineStr">
        <is>
          <t>K060</t>
        </is>
      </c>
      <c r="B1726" s="41" t="inlineStr">
        <is>
          <t>Tapas Media, Inc.</t>
        </is>
      </c>
      <c r="C1726" s="40" t="inlineStr">
        <is>
          <t>인수 후</t>
        </is>
      </c>
      <c r="D1726" s="40" t="inlineStr">
        <is>
          <t>2022-09-01</t>
        </is>
      </c>
      <c r="E1726" s="41" t="inlineStr">
        <is>
          <t>합병</t>
        </is>
      </c>
      <c r="F1726" s="41" t="inlineStr">
        <is>
          <t>웹툰가이드(윤정현, 2022-09-05): 타파스미디어와 래디쉬미디어가 9월 1일 합병을 마치고 '타파스엔터테인먼트'로 출범, 공동대표 김창원·박종철; 타파스 매출의 75% 이상이 카카오엔터 공급 IP; 2024년 북미 거래액 5,000억원 목표. (파이낸셜뉴스 2024-01-03은 '2022년 8월 합병'으로 적음)</t>
        </is>
      </c>
      <c r="G1726" s="41" t="inlineStr">
        <is>
          <t>언론 보도</t>
        </is>
      </c>
      <c r="H1726" s="40" t="inlineStr">
        <is>
          <t>2022-09-05</t>
        </is>
      </c>
      <c r="I1726" s="40" t="n"/>
      <c r="J1726" s="43" t="inlineStr">
        <is>
          <t>https://www.webtoonguide.com/ko/board/news-column/17257</t>
        </is>
      </c>
      <c r="K1726" s="41" t="inlineStr">
        <is>
          <t>post_events_summary,core_basis</t>
        </is>
      </c>
    </row>
    <row r="1727" ht="45" customHeight="1">
      <c r="A1727" s="40" t="inlineStr">
        <is>
          <t>K060</t>
        </is>
      </c>
      <c r="B1727" s="41" t="inlineStr">
        <is>
          <t>Tapas Media, Inc.</t>
        </is>
      </c>
      <c r="C1727" s="40" t="inlineStr">
        <is>
          <t>인수 후</t>
        </is>
      </c>
      <c r="D1727" s="40" t="inlineStr">
        <is>
          <t>2022-12-31</t>
        </is>
      </c>
      <c r="E1727" s="41" t="inlineStr">
        <is>
          <t>손상차손</t>
        </is>
      </c>
      <c r="F1727" s="41" t="inlineStr">
        <is>
          <t>카카오엔터 2022 연결감사보고서: 'Tapas Media, Inc. | 당기 중 종속회사인 Radish Meia, Inc.와 합병으로 인한 연결제외', '(*5) Radish Media, Inc.는 당기에 사명을 Tapas Entertainment, Inc.로 변경'(97.4%, 265,154,848주). 영업권: Tapas Media Inc CGU 496,940,581천원을 Tapas Entertainment로 이관, Tapas Entertainment(구 Radish) 기초 431,490,424 + 이관 496,940,581 − 손상 545,342,061 + 환율 74,467,086 = 기말 457,556,030천원; CGU 비교대상 장부가액 1,000,840백만원 vs 회수가능액 456,338백만원. Tapas Entertainment(중간지배기업 연결) 2022 자산 437,803,623·매출 49,109,882·순손실 228,203,755(천원).</t>
        </is>
      </c>
      <c r="G1727" s="41" t="inlineStr">
        <is>
          <t>DART 감사보고서</t>
        </is>
      </c>
      <c r="H1727" s="40" t="inlineStr">
        <is>
          <t>2023-03-31</t>
        </is>
      </c>
      <c r="I1727" s="40" t="inlineStr">
        <is>
          <t>20230331004024</t>
        </is>
      </c>
      <c r="J1727" s="43" t="inlineStr">
        <is>
          <t>https://dart.fss.or.kr/dsaf001/main.do?rcpNo=20230331004024</t>
        </is>
      </c>
      <c r="K1727" s="41" t="inlineStr">
        <is>
          <t>post_events_summary,impairment,target_rev_post,target_op_post,perf_basis</t>
        </is>
      </c>
    </row>
    <row r="1728" ht="45" customHeight="1">
      <c r="A1728" s="40" t="inlineStr">
        <is>
          <t>K060</t>
        </is>
      </c>
      <c r="B1728" s="41" t="inlineStr">
        <is>
          <t>Tapas Media, Inc.</t>
        </is>
      </c>
      <c r="C1728" s="40" t="inlineStr">
        <is>
          <t>인수 후</t>
        </is>
      </c>
      <c r="D1728" s="40" t="inlineStr">
        <is>
          <t>2022-12-31</t>
        </is>
      </c>
      <c r="E1728" s="41" t="inlineStr">
        <is>
          <t>손상차손</t>
        </is>
      </c>
      <c r="F1728" s="41" t="inlineStr">
        <is>
          <t>카카오 2022 사업보고서 연결주석: 영업권 CGU '기타모바일서비스' 손상 602,456,509천원, '(주2) 당기 TAPAS ENTERTAINMENT, INC.(구.Radish Media, Inc.) 등의 손상이 반영'. TAPAS MEDIA는 'TAPAS ENTERTAINMENT, INC.(구.Radish Media, Inc.)와 합병으로 인한 연결제외'.</t>
        </is>
      </c>
      <c r="G1728" s="41" t="inlineStr">
        <is>
          <t>DART 사업보고서</t>
        </is>
      </c>
      <c r="H1728" s="40" t="inlineStr">
        <is>
          <t>2023-03-20</t>
        </is>
      </c>
      <c r="I1728" s="40" t="inlineStr">
        <is>
          <t>20230320001096</t>
        </is>
      </c>
      <c r="J1728" s="43" t="inlineStr">
        <is>
          <t>https://dart.fss.or.kr/dsaf001/main.do?rcpNo=20230320001096</t>
        </is>
      </c>
      <c r="K1728" s="41" t="inlineStr">
        <is>
          <t>impairment</t>
        </is>
      </c>
    </row>
    <row r="1729" ht="45" customHeight="1">
      <c r="A1729" s="40" t="inlineStr">
        <is>
          <t>K060</t>
        </is>
      </c>
      <c r="B1729" s="41" t="inlineStr">
        <is>
          <t>Tapas Media, Inc.</t>
        </is>
      </c>
      <c r="C1729" s="40" t="inlineStr">
        <is>
          <t>인수 후</t>
        </is>
      </c>
      <c r="D1729" s="40" t="inlineStr">
        <is>
          <t>2023-01</t>
        </is>
      </c>
      <c r="E1729" s="41" t="inlineStr">
        <is>
          <t>경영진변경</t>
        </is>
      </c>
      <c r="F1729" s="41" t="inlineStr">
        <is>
          <t>Popverse(Graeme McMillan, 2023-01-11): 창업자·CEO Chang Kim이 2023년 1월부터 '장기 안식'(LinkedIn), Tapas와 카카오엔터 GSO 역할 모두 종료; 약 6개월 전 대규모 감원과 임원직 폐지, 사내 오리지널 IP 개발에서 선회.</t>
        </is>
      </c>
      <c r="G1729" s="41" t="inlineStr">
        <is>
          <t>언론 보도</t>
        </is>
      </c>
      <c r="H1729" s="40" t="inlineStr">
        <is>
          <t>2023-01-11</t>
        </is>
      </c>
      <c r="I1729" s="40" t="n"/>
      <c r="J1729" s="43" t="inlineStr">
        <is>
          <t>https://www.thepopverse.com/tapas-media-founder-chang-kim-steps-away-from-the-company</t>
        </is>
      </c>
      <c r="K1729" s="41" t="inlineStr">
        <is>
          <t>post_events_summary</t>
        </is>
      </c>
    </row>
    <row r="1730" ht="45" customHeight="1">
      <c r="A1730" s="40" t="inlineStr">
        <is>
          <t>K060</t>
        </is>
      </c>
      <c r="B1730" s="41" t="inlineStr">
        <is>
          <t>Tapas Media, Inc.</t>
        </is>
      </c>
      <c r="C1730" s="40" t="inlineStr">
        <is>
          <t>인수 후</t>
        </is>
      </c>
      <c r="D1730" s="40" t="inlineStr">
        <is>
          <t>2023-03-14</t>
        </is>
      </c>
      <c r="E1730" s="41" t="inlineStr">
        <is>
          <t>사업철수</t>
        </is>
      </c>
      <c r="F1730" s="41" t="inlineStr">
        <is>
          <t>The Beat(2023-03-14): TechCrunch 인용, 카카오엔터가 Tapas Entertainment 한국 사무소(현지 보도상 약 20명) 폐쇄, 2023년 2월 미국 사무소 감원(Radish 포함); 카카오 대변인 'Tapas Entertainment is streamlining operations to respond flexibly'.</t>
        </is>
      </c>
      <c r="G1730" s="41" t="inlineStr">
        <is>
          <t>언론 보도</t>
        </is>
      </c>
      <c r="H1730" s="40" t="inlineStr">
        <is>
          <t>2023-03-14</t>
        </is>
      </c>
      <c r="I1730" s="40" t="n"/>
      <c r="J1730" s="43" t="inlineStr">
        <is>
          <t>https://www.comicsbeat.com/kakao-entertainment-tapas-layoffs/</t>
        </is>
      </c>
      <c r="K1730" s="41" t="inlineStr">
        <is>
          <t>post_events_summary</t>
        </is>
      </c>
    </row>
    <row r="1731" ht="45" customHeight="1">
      <c r="A1731" s="40" t="inlineStr">
        <is>
          <t>K060</t>
        </is>
      </c>
      <c r="B1731" s="41" t="inlineStr">
        <is>
          <t>Tapas Media, Inc.</t>
        </is>
      </c>
      <c r="C1731" s="40" t="inlineStr">
        <is>
          <t>인수 후</t>
        </is>
      </c>
      <c r="D1731" s="40" t="inlineStr">
        <is>
          <t>2023-12-31</t>
        </is>
      </c>
      <c r="E1731" s="41" t="inlineStr">
        <is>
          <t>손상차손</t>
        </is>
      </c>
      <c r="F1731" s="41" t="inlineStr">
        <is>
          <t>카카오엔터 2023 연결감사보고서: Tapas Entertainment 영업권 기초 457,556,030 − 손상 459,787,651 + 환율 13,618,154 = 기말 11,386,533천원; CGU(백만원) Tapas 장부가액 352,468 vs 회수가능액 (10,643), Radish 67,717 vs 1,509, WuxiaWorld 33,952 vs 12,288; '(주)삼양씨앤씨 포함한 25개 영업권 … 924,498백만원 … 손상'. Tapas Entertainment(98.5%) 2023 매출 71,139,270·순손실 425,234,093(천원). ㈜타파스엔터테인먼트코리아(구 레디쉬코리아) 청산으로 연결제외.</t>
        </is>
      </c>
      <c r="G1731" s="41" t="inlineStr">
        <is>
          <t>DART 감사보고서</t>
        </is>
      </c>
      <c r="H1731" s="40" t="inlineStr">
        <is>
          <t>2024-03-29</t>
        </is>
      </c>
      <c r="I1731" s="40" t="inlineStr">
        <is>
          <t>20240329003124</t>
        </is>
      </c>
      <c r="J1731" s="43" t="inlineStr">
        <is>
          <t>https://dart.fss.or.kr/dsaf001/main.do?rcpNo=20240329003124</t>
        </is>
      </c>
      <c r="K1731" s="41" t="inlineStr">
        <is>
          <t>post_events_summary,impairment,target_rev_post,target_op_post</t>
        </is>
      </c>
    </row>
    <row r="1732" ht="45" customHeight="1">
      <c r="A1732" s="40" t="inlineStr">
        <is>
          <t>K060</t>
        </is>
      </c>
      <c r="B1732" s="41" t="inlineStr">
        <is>
          <t>Tapas Media, Inc.</t>
        </is>
      </c>
      <c r="C1732" s="40" t="inlineStr">
        <is>
          <t>인수 후</t>
        </is>
      </c>
      <c r="D1732" s="40" t="inlineStr">
        <is>
          <t>2023-12-31</t>
        </is>
      </c>
      <c r="E1732" s="41" t="inlineStr">
        <is>
          <t>손상차손</t>
        </is>
      </c>
      <c r="F1732" s="41" t="inlineStr">
        <is>
          <t>카카오 2023 사업보고서 연결주석: '(주2) 당기 ㈜에스엠엔터테인먼트 280,430백만원, TAPAS ENTERTAINMENT, INC.(구.Radish Media, Inc.) 459,788백만원, ㈜라이온하트스튜디오 142,955백만원, 멜론 사업부 231,361백만원 등의 손상이 반영'.</t>
        </is>
      </c>
      <c r="G1732" s="41" t="inlineStr">
        <is>
          <t>DART 사업보고서</t>
        </is>
      </c>
      <c r="H1732" s="40" t="inlineStr">
        <is>
          <t>2024-03-20</t>
        </is>
      </c>
      <c r="I1732" s="40" t="inlineStr">
        <is>
          <t>20240320002039</t>
        </is>
      </c>
      <c r="J1732" s="43" t="inlineStr">
        <is>
          <t>https://dart.fss.or.kr/dsaf001/main.do?rcpNo=20240320002039</t>
        </is>
      </c>
      <c r="K1732" s="41" t="inlineStr">
        <is>
          <t>impairment</t>
        </is>
      </c>
    </row>
    <row r="1733" ht="45" customHeight="1">
      <c r="A1733" s="40" t="inlineStr">
        <is>
          <t>K060</t>
        </is>
      </c>
      <c r="B1733" s="41" t="inlineStr">
        <is>
          <t>Tapas Media, Inc.</t>
        </is>
      </c>
      <c r="C1733" s="40" t="inlineStr">
        <is>
          <t>인수 후</t>
        </is>
      </c>
      <c r="D1733" s="40" t="inlineStr">
        <is>
          <t>2024-02-15</t>
        </is>
      </c>
      <c r="E1733" s="41" t="inlineStr">
        <is>
          <t>어닝콜</t>
        </is>
      </c>
      <c r="F1733" s="41" t="inlineStr">
        <is>
          <t>코리아중앙데일리(이재림, 2024-02-15): 카카오 2023년 4분기 컨퍼런스콜 — 타파스·멜론·라이온하트·SM 등 인수 자회사 PPA 손상 약 2조원; 최혜령 CFO 'just because there was impairment loss doesn't mean that it signals any change in our strategic approach'(기사 재인용).</t>
        </is>
      </c>
      <c r="G1733" s="41" t="inlineStr">
        <is>
          <t>언론 보도</t>
        </is>
      </c>
      <c r="H1733" s="40" t="inlineStr">
        <is>
          <t>2024-02-15</t>
        </is>
      </c>
      <c r="I1733" s="40" t="n"/>
      <c r="J1733" s="43" t="inlineStr">
        <is>
          <t>https://www.koreajoongangdaily.com/business/record-high-revenue-not-enough-to-keep-kakao-in-the-black-for-2023/10089844</t>
        </is>
      </c>
      <c r="K1733" s="41" t="inlineStr">
        <is>
          <t>earnings_call_note</t>
        </is>
      </c>
    </row>
    <row r="1734" ht="45" customHeight="1">
      <c r="A1734" s="40" t="inlineStr">
        <is>
          <t>K060</t>
        </is>
      </c>
      <c r="B1734" s="41" t="inlineStr">
        <is>
          <t>Tapas Media, Inc.</t>
        </is>
      </c>
      <c r="C1734" s="40" t="inlineStr">
        <is>
          <t>인수 후</t>
        </is>
      </c>
      <c r="D1734" s="40" t="inlineStr">
        <is>
          <t>2024-04-03</t>
        </is>
      </c>
      <c r="E1734" s="41" t="inlineStr">
        <is>
          <t>손상차손</t>
        </is>
      </c>
      <c r="F1734" s="41" t="inlineStr">
        <is>
          <t>뉴스토마토(윤영혜, 2024-04-03): 카카오엔터 2023 감사보고서상 영업권 손상의 약 절반인 4,600억원이 타파스엔터테인먼트, 누계손상 2조5,665억원; 회사 입장 '재무건전성 강화를 위해 … 보수적으로 일부 영업권 손상을 반영'.</t>
        </is>
      </c>
      <c r="G1734" s="41" t="inlineStr">
        <is>
          <t>언론 보도</t>
        </is>
      </c>
      <c r="H1734" s="40" t="inlineStr">
        <is>
          <t>2024-04-03</t>
        </is>
      </c>
      <c r="I1734" s="40" t="n"/>
      <c r="J1734" s="43" t="inlineStr">
        <is>
          <t>https://newstomato.com/ReadNews.aspx?no=1225750</t>
        </is>
      </c>
      <c r="K1734" s="41" t="inlineStr">
        <is>
          <t>earnings_call_note</t>
        </is>
      </c>
    </row>
    <row r="1735" ht="45" customHeight="1">
      <c r="A1735" s="40" t="inlineStr">
        <is>
          <t>K060</t>
        </is>
      </c>
      <c r="B1735" s="41" t="inlineStr">
        <is>
          <t>Tapas Media, Inc.</t>
        </is>
      </c>
      <c r="C1735" s="40" t="inlineStr">
        <is>
          <t>인수 후</t>
        </is>
      </c>
      <c r="D1735" s="40" t="inlineStr">
        <is>
          <t>2024-01-01</t>
        </is>
      </c>
      <c r="E1735" s="41" t="inlineStr">
        <is>
          <t>실적</t>
        </is>
      </c>
      <c r="F1735" s="41" t="inlineStr">
        <is>
          <t>파이낸셜뉴스(임수빈, 2024-01-03): 2024-01-01 타파스 앱 일 거래액 약 16만8천 달러(약 2억2천만원)로 최고치, 2022년 8월 타파스미디어·래디쉬 합병으로 타파스엔터테인먼트 출범 후 약 1년 5개월 만.</t>
        </is>
      </c>
      <c r="G1735" s="41" t="inlineStr">
        <is>
          <t>언론 보도</t>
        </is>
      </c>
      <c r="H1735" s="40" t="inlineStr">
        <is>
          <t>2024-01-03</t>
        </is>
      </c>
      <c r="I1735" s="40" t="n"/>
      <c r="J1735" s="43" t="inlineStr">
        <is>
          <t>https://www.fnnews.com/news/202401031017070567</t>
        </is>
      </c>
      <c r="K1735" s="41" t="inlineStr">
        <is>
          <t>post_events_summary</t>
        </is>
      </c>
    </row>
    <row r="1736" ht="45" customHeight="1">
      <c r="A1736" s="40" t="inlineStr">
        <is>
          <t>K060</t>
        </is>
      </c>
      <c r="B1736" s="41" t="inlineStr">
        <is>
          <t>Tapas Media, Inc.</t>
        </is>
      </c>
      <c r="C1736" s="40" t="inlineStr">
        <is>
          <t>인수 후</t>
        </is>
      </c>
      <c r="D1736" s="40" t="inlineStr">
        <is>
          <t>2024-12-31</t>
        </is>
      </c>
      <c r="E1736" s="41" t="inlineStr">
        <is>
          <t>추가취득</t>
        </is>
      </c>
      <c r="F1736" s="41" t="inlineStr">
        <is>
          <t>카카오엔터 2024 연결감사보고서: Tapas Entertainment 영업권 11,386,533 + 환율 1,594,856 = 12,981,389천원(손상 없음); '불균등 유상증자를 진행하여 Tapas Entertainment, Inc.에 대한 지분율은 98.52% 에서 99.99%로 증가'; 2024 매출 68,025,580·순손실 35,805,234(천원), 자본 -30,385백만원; CGU 가정 Radish 매출성장률 -100.00%~-89.00%.</t>
        </is>
      </c>
      <c r="G1736" s="41" t="inlineStr">
        <is>
          <t>DART 감사보고서</t>
        </is>
      </c>
      <c r="H1736" s="40" t="inlineStr">
        <is>
          <t>2025-03-28</t>
        </is>
      </c>
      <c r="I1736" s="40" t="inlineStr">
        <is>
          <t>20250328002113</t>
        </is>
      </c>
      <c r="J1736" s="43" t="inlineStr">
        <is>
          <t>https://dart.fss.or.kr/dsaf001/main.do?rcpNo=20250328002113</t>
        </is>
      </c>
      <c r="K1736" s="41" t="inlineStr">
        <is>
          <t>post_events_summary,target_rev_post,target_op_post</t>
        </is>
      </c>
    </row>
    <row r="1737" ht="45" customHeight="1">
      <c r="A1737" s="40" t="inlineStr">
        <is>
          <t>K060</t>
        </is>
      </c>
      <c r="B1737" s="41" t="inlineStr">
        <is>
          <t>Tapas Media, Inc.</t>
        </is>
      </c>
      <c r="C1737" s="40" t="inlineStr">
        <is>
          <t>인수 후</t>
        </is>
      </c>
      <c r="D1737" s="40" t="inlineStr">
        <is>
          <t>2025-07-09</t>
        </is>
      </c>
      <c r="E1737" s="41" t="inlineStr">
        <is>
          <t>사업철수</t>
        </is>
      </c>
      <c r="F1737" s="41" t="inlineStr">
        <is>
          <t>아이뉴스24(정유림, 2025-07-09): 카카오엔터가 북미 웹소설 플랫폼 래디쉬 서비스를 2025-12-31 종료 공지, '회사의 글로벌 전략을 재정비하는 과정 중 하나'; 타파스엔터테인먼트 산하 타파스·래디쉬·우시아월드 중 래디쉬만 종료하고 타파스에 집중.</t>
        </is>
      </c>
      <c r="G1737" s="41" t="inlineStr">
        <is>
          <t>언론 보도</t>
        </is>
      </c>
      <c r="H1737" s="40" t="inlineStr">
        <is>
          <t>2025-07-09</t>
        </is>
      </c>
      <c r="I1737" s="40" t="n"/>
      <c r="J1737" s="43" t="inlineStr">
        <is>
          <t>https://www.inews24.com/view/1863516</t>
        </is>
      </c>
      <c r="K1737" s="41" t="inlineStr">
        <is>
          <t>post_events_summary</t>
        </is>
      </c>
    </row>
    <row r="1738" ht="45" customHeight="1">
      <c r="A1738" s="40" t="inlineStr">
        <is>
          <t>K060</t>
        </is>
      </c>
      <c r="B1738" s="41" t="inlineStr">
        <is>
          <t>Tapas Media, Inc.</t>
        </is>
      </c>
      <c r="C1738" s="40" t="inlineStr">
        <is>
          <t>인수 후</t>
        </is>
      </c>
      <c r="D1738" s="40" t="inlineStr">
        <is>
          <t>2025-12-31</t>
        </is>
      </c>
      <c r="E1738" s="41" t="inlineStr">
        <is>
          <t>손상차손</t>
        </is>
      </c>
      <c r="F1738" s="41" t="inlineStr">
        <is>
          <t>카카오엔터 2025 연결감사보고서: Tapas Entertainment 영업권 12,981,389 − 손상 6,363,460 − 환율 366,698 = 6,251,231천원; CGU(백만원) Tapas Entertainment 장부가액 (6,709) vs 회수가능액 (56,221), WuxiaWorld 11,953 vs 5,590; 'Tapas Entertainment, Inc.를 포함한 9개 영업권의 장부금액이 회수가능액을 31,591백만원 초과'. Tapas Entertainment(99.9%) 2025 매출 59,698,545·순손실 14,664,486(천원), 자본 -44,452백만원.</t>
        </is>
      </c>
      <c r="G1738" s="41" t="inlineStr">
        <is>
          <t>DART 감사보고서</t>
        </is>
      </c>
      <c r="H1738" s="40" t="inlineStr">
        <is>
          <t>2026-03-27</t>
        </is>
      </c>
      <c r="I1738" s="40" t="inlineStr">
        <is>
          <t>20260327001465</t>
        </is>
      </c>
      <c r="J1738" s="43" t="inlineStr">
        <is>
          <t>https://dart.fss.or.kr/dsaf001/main.do?rcpNo=20260327001465</t>
        </is>
      </c>
      <c r="K1738" s="41" t="inlineStr">
        <is>
          <t>post_events_summary,impairment,target_rev_post,target_op_post</t>
        </is>
      </c>
    </row>
    <row r="1739" ht="45" customHeight="1">
      <c r="A1739" s="40" t="inlineStr">
        <is>
          <t>K060</t>
        </is>
      </c>
      <c r="B1739" s="41" t="inlineStr">
        <is>
          <t>Tapas Media, Inc.</t>
        </is>
      </c>
      <c r="C1739" s="40" t="inlineStr">
        <is>
          <t>인수 후</t>
        </is>
      </c>
      <c r="D1739" s="40" t="inlineStr">
        <is>
          <t>2026-09-20</t>
        </is>
      </c>
      <c r="E1739" s="41" t="inlineStr">
        <is>
          <t>매각</t>
        </is>
      </c>
      <c r="F1739" s="41" t="inlineStr">
        <is>
          <t>OtakuKart(Martha Pierce): 2026-09-20 발표 — Wuxiaworld 창업자 Ren(RWX)이 카카오엔터 자회사 Tapas Entertainment로부터 Wuxiaworld를 되사들임(가격 비공개). 이전 시점 월 매출총이익 30만 달러 이상 → 2026년 7월 약 3만 달러 매출총손실. Tapas 종료일 2027-03-31.</t>
        </is>
      </c>
      <c r="G1739" s="41" t="inlineStr">
        <is>
          <t>언론 보도</t>
        </is>
      </c>
      <c r="H1739" s="40" t="inlineStr">
        <is>
          <t>2026-09</t>
        </is>
      </c>
      <c r="I1739" s="40" t="n"/>
      <c r="J1739" s="43" t="inlineStr">
        <is>
          <t>https://otakukart.com/wuxiaworld-founder-ren-buys-back-web-novel-platform-from-tapas-amid-shutdown-plans/</t>
        </is>
      </c>
      <c r="K1739" s="41" t="inlineStr">
        <is>
          <t>post_events_summary</t>
        </is>
      </c>
    </row>
    <row r="1740" ht="45" customHeight="1">
      <c r="A1740" s="40" t="inlineStr">
        <is>
          <t>K060</t>
        </is>
      </c>
      <c r="B1740" s="41" t="inlineStr">
        <is>
          <t>Tapas Media, Inc.</t>
        </is>
      </c>
      <c r="C1740" s="40" t="inlineStr">
        <is>
          <t>인수 후</t>
        </is>
      </c>
      <c r="D1740" s="40" t="inlineStr">
        <is>
          <t>2026-09-22</t>
        </is>
      </c>
      <c r="E1740" s="41" t="inlineStr">
        <is>
          <t>사업철수</t>
        </is>
      </c>
      <c r="F1740" s="41" t="inlineStr">
        <is>
          <t>The Beat(Heidi MacDonald, 2026-09-22): 업계 소식통(biggo.com) 인용, 카카오가 Tapas 종료를 앞두고 9월 22일 출판사·권리자에게 사전 통지 예정, 투자 상각 보도; Radish는 2025년 종료. 연혁: Chang Kim이 Young-Jun Jang과 2012년 Comic Panda로 출시 → Tapastic → Tapas. Tapas 창작자 7.5만명·작품 10만편·누적 가입 1천만명.</t>
        </is>
      </c>
      <c r="G1740" s="41" t="inlineStr">
        <is>
          <t>언론 보도</t>
        </is>
      </c>
      <c r="H1740" s="40" t="inlineStr">
        <is>
          <t>2026-09-22</t>
        </is>
      </c>
      <c r="I1740" s="40" t="n"/>
      <c r="J1740" s="43" t="inlineStr">
        <is>
          <t>https://comicsbeat.com/report-kakao-is-shutting-down-tapas-webtoon-platform</t>
        </is>
      </c>
      <c r="K1740" s="41" t="inlineStr">
        <is>
          <t>post_events_summary,pre_events_summary</t>
        </is>
      </c>
    </row>
    <row r="1741" ht="45" customHeight="1">
      <c r="A1741" s="40" t="inlineStr">
        <is>
          <t>K060</t>
        </is>
      </c>
      <c r="B1741" s="41" t="inlineStr">
        <is>
          <t>Tapas Media, Inc.</t>
        </is>
      </c>
      <c r="C1741" s="40" t="inlineStr">
        <is>
          <t>인수 후</t>
        </is>
      </c>
      <c r="D1741" s="40" t="inlineStr">
        <is>
          <t>2026-09-22</t>
        </is>
      </c>
      <c r="E1741" s="41" t="inlineStr">
        <is>
          <t>사업철수</t>
        </is>
      </c>
      <c r="F1741" s="41" t="inlineStr">
        <is>
          <t>CEO스코어데일리(진채연, 2026-09-22): 카카오 노조(카카오지회)가 타파스 사업 종료 경위 공개와 구성원·이용자 보호 대책 요구, 누적 손실·부채 현황을 구성원에게 공유하지 않았다고 주장.</t>
        </is>
      </c>
      <c r="G1741" s="41" t="inlineStr">
        <is>
          <t>언론 보도</t>
        </is>
      </c>
      <c r="H1741" s="40" t="inlineStr">
        <is>
          <t>2026-09-22</t>
        </is>
      </c>
      <c r="I1741" s="40" t="n"/>
      <c r="J1741" s="43" t="inlineStr">
        <is>
          <t>https://www.ceoscoredaily.com/page/view/2026092216232713769</t>
        </is>
      </c>
      <c r="K1741" s="41" t="inlineStr">
        <is>
          <t>post_events_summary</t>
        </is>
      </c>
    </row>
    <row r="1742" ht="45" customHeight="1">
      <c r="A1742" s="40" t="inlineStr">
        <is>
          <t>K060</t>
        </is>
      </c>
      <c r="B1742" s="41" t="inlineStr">
        <is>
          <t>Tapas Media, Inc.</t>
        </is>
      </c>
      <c r="C1742" s="40" t="inlineStr">
        <is>
          <t>인수 후</t>
        </is>
      </c>
      <c r="D1742" s="40" t="inlineStr">
        <is>
          <t>2026-10-06</t>
        </is>
      </c>
      <c r="E1742" s="41" t="inlineStr">
        <is>
          <t>사업철수</t>
        </is>
      </c>
      <c r="F1742" s="41" t="inlineStr">
        <is>
          <t>아이뉴스24(정유림, 2026-10-06): 타파스 서비스 2027-03-31 종료, 전용 결제수단 '잉크' 신규 구매·충전 중단; 래디쉬는 2025년 말 종료; 회사 '핵심 역량과 자원을 효율적으로 활용해 사업 전반의 실행력을 높이기 위한 변화를 추진 중'.</t>
        </is>
      </c>
      <c r="G1742" s="41" t="inlineStr">
        <is>
          <t>언론 보도</t>
        </is>
      </c>
      <c r="H1742" s="40" t="inlineStr">
        <is>
          <t>2026-10-06</t>
        </is>
      </c>
      <c r="I1742" s="40" t="n"/>
      <c r="J1742" s="43" t="inlineStr">
        <is>
          <t>https://inews24.com/view/2012303</t>
        </is>
      </c>
      <c r="K1742" s="41" t="inlineStr">
        <is>
          <t>post_events_summary,earnings_call_note</t>
        </is>
      </c>
    </row>
    <row r="1743" ht="45" customHeight="1">
      <c r="A1743" s="40" t="inlineStr">
        <is>
          <t>K061</t>
        </is>
      </c>
      <c r="B1743" s="41" t="inlineStr">
        <is>
          <t>GSPark24.Co.,Ltd</t>
        </is>
      </c>
      <c r="C1743" s="40" t="inlineStr">
        <is>
          <t>인수 전</t>
        </is>
      </c>
      <c r="D1743" s="40" t="inlineStr">
        <is>
          <t>2006-03-08</t>
        </is>
      </c>
      <c r="E1743" s="41" t="inlineStr">
        <is>
          <t>설립</t>
        </is>
      </c>
      <c r="F1743" s="41" t="inlineStr">
        <is>
          <t>PARK24가 2006년 한국에 GS PARK24를 합작 설립, 'GSタイムズ' 브랜드로 24시간 무인 시간제 주차장 개발·운영. 설립일 2006-03-08, 자본금 23,000백만원.</t>
        </is>
      </c>
      <c r="G1743" s="41" t="inlineStr">
        <is>
          <t>TDnet</t>
        </is>
      </c>
      <c r="H1743" s="40" t="inlineStr">
        <is>
          <t>2021-08-31</t>
        </is>
      </c>
      <c r="I1743" s="40" t="inlineStr">
        <is>
          <t>140120210831492318</t>
        </is>
      </c>
      <c r="J1743" s="43" t="inlineStr">
        <is>
          <t>https://assets.minkabu.jp/news/article_media_content/urn:newsml:tdnet.info:20210831492318/140120210831492318.pdf</t>
        </is>
      </c>
      <c r="K1743" s="41" t="inlineStr">
        <is>
          <t>pre_events_summary</t>
        </is>
      </c>
    </row>
    <row r="1744" ht="45" customHeight="1">
      <c r="A1744" s="40" t="inlineStr">
        <is>
          <t>K061</t>
        </is>
      </c>
      <c r="B1744" s="41" t="inlineStr">
        <is>
          <t>GSPark24.Co.,Ltd</t>
        </is>
      </c>
      <c r="C1744" s="40" t="inlineStr">
        <is>
          <t>인수 전</t>
        </is>
      </c>
      <c r="D1744" s="40" t="inlineStr">
        <is>
          <t>2018-12-20</t>
        </is>
      </c>
      <c r="E1744" s="41" t="inlineStr">
        <is>
          <t>소유주변경</t>
        </is>
      </c>
      <c r="F1744" s="41" t="inlineStr">
        <is>
          <t>지에스에너지㈜ 보유 2,300,000주(50%)를 ㈜지에스리테일이 16,500백만원(단가 7,174원)에 취득.</t>
        </is>
      </c>
      <c r="G1744" s="41" t="inlineStr">
        <is>
          <t>DART 기타공시</t>
        </is>
      </c>
      <c r="H1744" s="40" t="inlineStr">
        <is>
          <t>2018-12-21</t>
        </is>
      </c>
      <c r="I1744" s="40" t="inlineStr">
        <is>
          <t>20181221000031</t>
        </is>
      </c>
      <c r="J1744" s="43" t="inlineStr">
        <is>
          <t>https://dart.fss.or.kr/dsaf001/main.do?rcpNo=20181221000031</t>
        </is>
      </c>
      <c r="K1744" s="41" t="inlineStr">
        <is>
          <t>pre_events_summary,notes</t>
        </is>
      </c>
    </row>
    <row r="1745" ht="45" customHeight="1">
      <c r="A1745" s="40" t="inlineStr">
        <is>
          <t>K061</t>
        </is>
      </c>
      <c r="B1745" s="41" t="inlineStr">
        <is>
          <t>GSPark24.Co.,Ltd</t>
        </is>
      </c>
      <c r="C1745" s="40" t="inlineStr">
        <is>
          <t>발표</t>
        </is>
      </c>
      <c r="D1745" s="40" t="inlineStr">
        <is>
          <t>2021-08-31</t>
        </is>
      </c>
      <c r="E1745" s="41" t="inlineStr">
        <is>
          <t>발표</t>
        </is>
      </c>
      <c r="F1745" s="41" t="inlineStr">
        <is>
          <t>PARK24 이사회가 GS PARK24 전 주식 양도 결의. 譲渡価額 25,000百万ウォン(約2,350百万円), 譲渡予定日 2021-09-15. 이유: 'GS Retail CO., LTD.のもと成長を目指すことが望ましい'. 대상회사 2018~2020 매출 27,539/44,956/56,566, 영업이익 383/995/△4,477(백만원).</t>
        </is>
      </c>
      <c r="G1745" s="41" t="inlineStr">
        <is>
          <t>TDnet</t>
        </is>
      </c>
      <c r="H1745" s="40" t="inlineStr">
        <is>
          <t>2021-08-31</t>
        </is>
      </c>
      <c r="I1745" s="40" t="inlineStr">
        <is>
          <t>140120210831492318</t>
        </is>
      </c>
      <c r="J1745" s="43" t="inlineStr">
        <is>
          <t>https://assets.minkabu.jp/news/article_media_content/urn:newsml:tdnet.info:20210831492318/140120210831492318.pdf</t>
        </is>
      </c>
      <c r="K1745" s="41" t="inlineStr">
        <is>
          <t>announce_date_chk,purpose_quote,value_chk_local,first_filing_date,target_rev_pre,target_op_pre,acquirer_core</t>
        </is>
      </c>
    </row>
    <row r="1746" ht="45" customHeight="1">
      <c r="A1746" s="40" t="inlineStr">
        <is>
          <t>K061</t>
        </is>
      </c>
      <c r="B1746" s="41" t="inlineStr">
        <is>
          <t>GSPark24.Co.,Ltd</t>
        </is>
      </c>
      <c r="C1746" s="40" t="inlineStr">
        <is>
          <t>인수 후</t>
        </is>
      </c>
      <c r="D1746" s="40" t="inlineStr">
        <is>
          <t>2021-09-15</t>
        </is>
      </c>
      <c r="E1746" s="41" t="inlineStr">
        <is>
          <t>완료</t>
        </is>
      </c>
      <c r="F1746" s="41" t="inlineStr">
        <is>
          <t>지에스리테일 2,300,000주 증가(50.0%→100.0%), 금액 25,000백만원·단가 10,870원; PARK24(주) -2,300,000주. '공동 출자법인인 지에스파크24(주)의 지분을 (주)지에스리테일이 완전 인수'.</t>
        </is>
      </c>
      <c r="G1746" s="41" t="inlineStr">
        <is>
          <t>DART 기타공시</t>
        </is>
      </c>
      <c r="H1746" s="40" t="inlineStr">
        <is>
          <t>2021-09-17</t>
        </is>
      </c>
      <c r="I1746" s="40" t="inlineStr">
        <is>
          <t>20210917000017</t>
        </is>
      </c>
      <c r="J1746" s="43" t="inlineStr">
        <is>
          <t>https://dart.fss.or.kr/dsaf001/main.do?rcpNo=20210917000017</t>
        </is>
      </c>
      <c r="K1746" s="41" t="inlineStr">
        <is>
          <t>status_chk,value_chk_local,chk_note</t>
        </is>
      </c>
    </row>
    <row r="1747" ht="45" customHeight="1">
      <c r="A1747" s="40" t="inlineStr">
        <is>
          <t>K061</t>
        </is>
      </c>
      <c r="B1747" s="41" t="inlineStr">
        <is>
          <t>GSPark24.Co.,Ltd</t>
        </is>
      </c>
      <c r="C1747" s="40" t="inlineStr">
        <is>
          <t>발표</t>
        </is>
      </c>
      <c r="D1747" s="40" t="inlineStr">
        <is>
          <t>2021-06-30</t>
        </is>
      </c>
      <c r="E1747" s="41" t="inlineStr">
        <is>
          <t>기타</t>
        </is>
      </c>
      <c r="F1747" s="41" t="inlineStr">
        <is>
          <t>GS리테일 연결 요약재무정보: 자산총계 제51기 반기 7,288,371 / 제50기말 7,177,767; 자본총계 2,665,960 / 2,667,179 (단위 백만원).</t>
        </is>
      </c>
      <c r="G1747" s="41" t="inlineStr">
        <is>
          <t>DART 사업보고서</t>
        </is>
      </c>
      <c r="H1747" s="40" t="inlineStr">
        <is>
          <t>2021-08-17</t>
        </is>
      </c>
      <c r="I1747" s="40" t="inlineStr">
        <is>
          <t>20210817001115</t>
        </is>
      </c>
      <c r="J1747" s="43" t="inlineStr">
        <is>
          <t>https://dart.fss.or.kr/dsaf001/main.do?rcpNo=20210817001115</t>
        </is>
      </c>
      <c r="K1747" s="41" t="inlineStr">
        <is>
          <t>acq_total_assets,deal_to_assets_pct,deal_to_equity_pct</t>
        </is>
      </c>
    </row>
    <row r="1748" ht="45" customHeight="1">
      <c r="A1748" s="40" t="inlineStr">
        <is>
          <t>K061</t>
        </is>
      </c>
      <c r="B1748" s="41" t="inlineStr">
        <is>
          <t>GSPark24.Co.,Ltd</t>
        </is>
      </c>
      <c r="C1748" s="40" t="inlineStr">
        <is>
          <t>발표</t>
        </is>
      </c>
      <c r="D1748" s="40" t="inlineStr">
        <is>
          <t>2021-09-30</t>
        </is>
      </c>
      <c r="E1748" s="41" t="inlineStr">
        <is>
          <t>기타</t>
        </is>
      </c>
      <c r="F1748" s="41" t="inlineStr">
        <is>
          <t>GS리테일 발행주식의 총수 104,717,922주, 자기주식 2,540,730주(2021-09-30 기준, 3분기보고서).</t>
        </is>
      </c>
      <c r="G1748" s="41" t="inlineStr">
        <is>
          <t>DART 사업보고서</t>
        </is>
      </c>
      <c r="H1748" s="40" t="inlineStr">
        <is>
          <t>2021-11-15</t>
        </is>
      </c>
      <c r="I1748" s="40" t="inlineStr">
        <is>
          <t>20211115002462</t>
        </is>
      </c>
      <c r="J1748" s="43" t="inlineStr">
        <is>
          <t>https://dart.fss.or.kr/dsaf001/main.do?rcpNo=20211115002462</t>
        </is>
      </c>
      <c r="K1748" s="41" t="inlineStr">
        <is>
          <t>acq_mktcap</t>
        </is>
      </c>
    </row>
    <row r="1749" ht="45" customHeight="1">
      <c r="A1749" s="40" t="inlineStr">
        <is>
          <t>K061</t>
        </is>
      </c>
      <c r="B1749" s="41" t="inlineStr">
        <is>
          <t>GSPark24.Co.,Ltd</t>
        </is>
      </c>
      <c r="C1749" s="40" t="inlineStr">
        <is>
          <t>발표</t>
        </is>
      </c>
      <c r="D1749" s="40" t="inlineStr">
        <is>
          <t>2021-08-30</t>
        </is>
      </c>
      <c r="E1749" s="41" t="inlineStr">
        <is>
          <t>기타</t>
        </is>
      </c>
      <c r="F1749" s="41" t="inlineStr">
        <is>
          <t>007070.KS 2021-08-30 조정 종가 43,335.46원, 조정 이벤트 2024-11-22 0.9878:1, 2024-12-23 0.808283:1 → 실제 종가 34,600원. KRW=X 2021-08-31 종가 1,158.41.</t>
        </is>
      </c>
      <c r="G1749" s="41" t="inlineStr">
        <is>
          <t>기타</t>
        </is>
      </c>
      <c r="H1749" s="40" t="inlineStr">
        <is>
          <t>2026-10-26</t>
        </is>
      </c>
      <c r="I1749" s="40" t="n"/>
      <c r="J1749" s="43" t="inlineStr">
        <is>
          <t>https://query1.finance.yahoo.com/v8/finance/chart/007070.KS?period1=1630108800&amp;period2=1630540800&amp;interval=1d</t>
        </is>
      </c>
      <c r="K1749" s="41" t="inlineStr">
        <is>
          <t>acq_mktcap,value_chk_usdmm</t>
        </is>
      </c>
    </row>
    <row r="1750" ht="45" customHeight="1">
      <c r="A1750" s="40" t="inlineStr">
        <is>
          <t>K061</t>
        </is>
      </c>
      <c r="B1750" s="41" t="inlineStr">
        <is>
          <t>GSPark24.Co.,Ltd</t>
        </is>
      </c>
      <c r="C1750" s="40" t="inlineStr">
        <is>
          <t>인수 후</t>
        </is>
      </c>
      <c r="D1750" s="40" t="inlineStr">
        <is>
          <t>2021-12-31</t>
        </is>
      </c>
      <c r="E1750" s="41" t="inlineStr">
        <is>
          <t>통합</t>
        </is>
      </c>
      <c r="F1750" s="41" t="inlineStr">
        <is>
          <t>GS리테일 연결주석: 보통주 2,300,000주(50.0%) 추가 취득으로 지배력 획득. 이전대가 = 기보유지분 공정가치 25,000 + 현금 25,000 = 50,000; 식별가능 순자산 9,500; 영업권 40,500; 공동기업투자처분이익 13,868; 취득일 이후 매출 15,232·순손실 1,401(백만원). 2021-12 매각 결정으로 매각예정자산 재분류.</t>
        </is>
      </c>
      <c r="G1750" s="41" t="inlineStr">
        <is>
          <t>DART 사업보고서</t>
        </is>
      </c>
      <c r="H1750" s="40" t="inlineStr">
        <is>
          <t>2022-03-17</t>
        </is>
      </c>
      <c r="I1750" s="40" t="inlineStr">
        <is>
          <t>20220317001215</t>
        </is>
      </c>
      <c r="J1750" s="43" t="inlineStr">
        <is>
          <t>https://dart.fss.or.kr/dsaf001/main.do?rcpNo=20220317001215</t>
        </is>
      </c>
      <c r="K1750" s="41" t="inlineStr">
        <is>
          <t>notes,post_events_summary,impairment,target_rev_post</t>
        </is>
      </c>
    </row>
    <row r="1751" ht="45" customHeight="1">
      <c r="A1751" s="40" t="inlineStr">
        <is>
          <t>K061</t>
        </is>
      </c>
      <c r="B1751" s="41" t="inlineStr">
        <is>
          <t>GSPark24.Co.,Ltd</t>
        </is>
      </c>
      <c r="C1751" s="40" t="inlineStr">
        <is>
          <t>인수 후</t>
        </is>
      </c>
      <c r="D1751" s="40" t="inlineStr">
        <is>
          <t>2021-10-04</t>
        </is>
      </c>
      <c r="E1751" s="41" t="inlineStr">
        <is>
          <t>기타</t>
        </is>
      </c>
      <c r="F1751" s="41" t="inlineStr">
        <is>
          <t>전자신문: GS리테일이 파크24 보유 50%를 주당 1만870원, 약 250억원에 전량 매수. 회사는 목적을 밝히지 않음; 기자는 '모빌리티 플랫폼'으로 육성하려는 복안으로 해석.</t>
        </is>
      </c>
      <c r="G1751" s="41" t="inlineStr">
        <is>
          <t>언론 보도</t>
        </is>
      </c>
      <c r="H1751" s="40" t="inlineStr">
        <is>
          <t>2021-10-04</t>
        </is>
      </c>
      <c r="I1751" s="40" t="n"/>
      <c r="J1751" s="43" t="inlineStr">
        <is>
          <t>https://m.etnews.com/20211004000070</t>
        </is>
      </c>
      <c r="K1751" s="41" t="inlineStr">
        <is>
          <t>post_events_summary,purpose_quote,core_basis</t>
        </is>
      </c>
    </row>
    <row r="1752" ht="45" customHeight="1">
      <c r="A1752" s="40" t="inlineStr">
        <is>
          <t>K061</t>
        </is>
      </c>
      <c r="B1752" s="41" t="inlineStr">
        <is>
          <t>GSPark24.Co.,Ltd</t>
        </is>
      </c>
      <c r="C1752" s="40" t="inlineStr">
        <is>
          <t>인수 후</t>
        </is>
      </c>
      <c r="D1752" s="40" t="inlineStr">
        <is>
          <t>2022-06-08</t>
        </is>
      </c>
      <c r="E1752" s="41" t="inlineStr">
        <is>
          <t>매각</t>
        </is>
      </c>
      <c r="F1752" s="41" t="inlineStr">
        <is>
          <t>최대주주 ㈜지에스리테일이 2022-06-08 지에스파크이십사㈜ 보통주 4,600,000주를 카카오모빌리티(비계열회사)에 매도, 기업집단 지에스에서 계열제외 예정.</t>
        </is>
      </c>
      <c r="G1752" s="41" t="inlineStr">
        <is>
          <t>DART 기타공시</t>
        </is>
      </c>
      <c r="H1752" s="40" t="inlineStr">
        <is>
          <t>2022-06-14</t>
        </is>
      </c>
      <c r="I1752" s="40" t="inlineStr">
        <is>
          <t>20220614000231</t>
        </is>
      </c>
      <c r="J1752" s="43" t="inlineStr">
        <is>
          <t>https://dart.fss.or.kr/dsaf001/main.do?rcpNo=20220614000231</t>
        </is>
      </c>
      <c r="K1752" s="41" t="inlineStr">
        <is>
          <t>post_events_summary,pre_incorp_chk</t>
        </is>
      </c>
    </row>
    <row r="1753" ht="45" customHeight="1">
      <c r="A1753" s="40" t="inlineStr">
        <is>
          <t>K061</t>
        </is>
      </c>
      <c r="B1753" s="41" t="inlineStr">
        <is>
          <t>GSPark24.Co.,Ltd</t>
        </is>
      </c>
      <c r="C1753" s="40" t="inlineStr">
        <is>
          <t>인수 후</t>
        </is>
      </c>
      <c r="D1753" s="40" t="inlineStr">
        <is>
          <t>2022-07-01</t>
        </is>
      </c>
      <c r="E1753" s="41" t="inlineStr">
        <is>
          <t>사명변경</t>
        </is>
      </c>
      <c r="F1753" s="41" t="inlineStr">
        <is>
          <t>'(주)케이엠파크가 카카오 기업집단에 22.07.01일자로 편입'되어 최대주주 ㈜카카오모빌리티가 동일인 관련자로 변동.</t>
        </is>
      </c>
      <c r="G1753" s="41" t="inlineStr">
        <is>
          <t>DART 기타공시</t>
        </is>
      </c>
      <c r="H1753" s="40" t="inlineStr">
        <is>
          <t>2022-07-08</t>
        </is>
      </c>
      <c r="I1753" s="40" t="inlineStr">
        <is>
          <t>20220708000240</t>
        </is>
      </c>
      <c r="J1753" s="43" t="inlineStr">
        <is>
          <t>https://dart.fss.or.kr/dsaf001/main.do?rcpNo=20220708000240</t>
        </is>
      </c>
      <c r="K1753" s="41" t="inlineStr">
        <is>
          <t>post_events_summary,pre_incorp_chk</t>
        </is>
      </c>
    </row>
    <row r="1754" ht="45" customHeight="1">
      <c r="A1754" s="40" t="inlineStr">
        <is>
          <t>K061</t>
        </is>
      </c>
      <c r="B1754" s="41" t="inlineStr">
        <is>
          <t>GSPark24.Co.,Ltd</t>
        </is>
      </c>
      <c r="C1754" s="40" t="inlineStr">
        <is>
          <t>인수 전</t>
        </is>
      </c>
      <c r="D1754" s="40" t="inlineStr">
        <is>
          <t>2020-12-31</t>
        </is>
      </c>
      <c r="E1754" s="41" t="inlineStr">
        <is>
          <t>실적</t>
        </is>
      </c>
      <c r="F1754" s="41" t="inlineStr">
        <is>
          <t>FY2020 감사보고서: 매출 56,566,326,727 / 44,956,181,800원(2020/2019), 영업이익 (4,477,574,572) / 995,041,381원, 당기순손실 (7,237,833,009) / (892,603,408)원.</t>
        </is>
      </c>
      <c r="G1754" s="41" t="inlineStr">
        <is>
          <t>DART 감사보고서</t>
        </is>
      </c>
      <c r="H1754" s="40" t="inlineStr">
        <is>
          <t>2021-04-01</t>
        </is>
      </c>
      <c r="I1754" s="40" t="inlineStr">
        <is>
          <t>20210401000911</t>
        </is>
      </c>
      <c r="J1754" s="43" t="inlineStr">
        <is>
          <t>https://dart.fss.or.kr/dsaf001/main.do?rcpNo=20210401000911</t>
        </is>
      </c>
      <c r="K1754" s="41" t="inlineStr">
        <is>
          <t>target_rev_pre,target_op_pre</t>
        </is>
      </c>
    </row>
    <row r="1755" ht="45" customHeight="1">
      <c r="A1755" s="40" t="inlineStr">
        <is>
          <t>K061</t>
        </is>
      </c>
      <c r="B1755" s="41" t="inlineStr">
        <is>
          <t>GSPark24.Co.,Ltd</t>
        </is>
      </c>
      <c r="C1755" s="40" t="inlineStr">
        <is>
          <t>인수 후</t>
        </is>
      </c>
      <c r="D1755" s="40" t="inlineStr">
        <is>
          <t>2021-12-31</t>
        </is>
      </c>
      <c r="E1755" s="41" t="inlineStr">
        <is>
          <t>실적</t>
        </is>
      </c>
      <c r="F1755" s="41" t="inlineStr">
        <is>
          <t>FY2021 감사보고서: 매출 59,720,001,374원, 영업이익 (1,439,709,862)원, 당기순손실 (3,752,854,498)원, 자산총계 91,545,762,269원.</t>
        </is>
      </c>
      <c r="G1755" s="41" t="inlineStr">
        <is>
          <t>DART 감사보고서</t>
        </is>
      </c>
      <c r="H1755" s="40" t="inlineStr">
        <is>
          <t>2022-03-31</t>
        </is>
      </c>
      <c r="I1755" s="40" t="inlineStr">
        <is>
          <t>20220331001447</t>
        </is>
      </c>
      <c r="J1755" s="43" t="inlineStr">
        <is>
          <t>https://dart.fss.or.kr/dsaf001/main.do?rcpNo=20220331001447</t>
        </is>
      </c>
      <c r="K1755" s="41" t="inlineStr">
        <is>
          <t>target_rev_post,target_op_post</t>
        </is>
      </c>
    </row>
    <row r="1756" ht="45" customHeight="1">
      <c r="A1756" s="40" t="inlineStr">
        <is>
          <t>K061</t>
        </is>
      </c>
      <c r="B1756" s="41" t="inlineStr">
        <is>
          <t>GSPark24.Co.,Ltd</t>
        </is>
      </c>
      <c r="C1756" s="40" t="inlineStr">
        <is>
          <t>인수 후</t>
        </is>
      </c>
      <c r="D1756" s="40" t="inlineStr">
        <is>
          <t>2022-12-31</t>
        </is>
      </c>
      <c r="E1756" s="41" t="inlineStr">
        <is>
          <t>실적</t>
        </is>
      </c>
      <c r="F1756" s="41" t="inlineStr">
        <is>
          <t>FY2022 감사보고서: 매출 71,615,448,956원, 영업이익 1,072,825,249원, 당기순이익 762,748,288원.</t>
        </is>
      </c>
      <c r="G1756" s="41" t="inlineStr">
        <is>
          <t>DART 감사보고서</t>
        </is>
      </c>
      <c r="H1756" s="40" t="inlineStr">
        <is>
          <t>2023-04-03</t>
        </is>
      </c>
      <c r="I1756" s="40" t="inlineStr">
        <is>
          <t>20230403002769</t>
        </is>
      </c>
      <c r="J1756" s="43" t="inlineStr">
        <is>
          <t>https://dart.fss.or.kr/dsaf001/main.do?rcpNo=20230403002769</t>
        </is>
      </c>
      <c r="K1756" s="41" t="inlineStr">
        <is>
          <t>target_rev_post,target_op_post</t>
        </is>
      </c>
    </row>
    <row r="1757" ht="45" customHeight="1">
      <c r="A1757" s="40" t="inlineStr">
        <is>
          <t>K061</t>
        </is>
      </c>
      <c r="B1757" s="41" t="inlineStr">
        <is>
          <t>GSPark24.Co.,Ltd</t>
        </is>
      </c>
      <c r="C1757" s="40" t="inlineStr">
        <is>
          <t>인수 후</t>
        </is>
      </c>
      <c r="D1757" s="40" t="inlineStr">
        <is>
          <t>2024-12-31</t>
        </is>
      </c>
      <c r="E1757" s="41" t="inlineStr">
        <is>
          <t>실적</t>
        </is>
      </c>
      <c r="F1757" s="41" t="inlineStr">
        <is>
          <t>FY2024 감사보고서(케이엠파크): 매출 92,560,794,794 / 79,788,218,513원(2024/2023), 영업이익 4,685,307,856 / 4,598,198,785원.</t>
        </is>
      </c>
      <c r="G1757" s="41" t="inlineStr">
        <is>
          <t>DART 감사보고서</t>
        </is>
      </c>
      <c r="H1757" s="40" t="inlineStr">
        <is>
          <t>2025-03-28</t>
        </is>
      </c>
      <c r="I1757" s="40" t="inlineStr">
        <is>
          <t>20250328001417</t>
        </is>
      </c>
      <c r="J1757" s="43" t="inlineStr">
        <is>
          <t>https://dart.fss.or.kr/dsaf001/main.do?rcpNo=20250328001417</t>
        </is>
      </c>
      <c r="K1757" s="41" t="inlineStr">
        <is>
          <t>target_rev_post,target_op_post</t>
        </is>
      </c>
    </row>
    <row r="1758" ht="45" customHeight="1">
      <c r="A1758" s="40" t="inlineStr">
        <is>
          <t>K061</t>
        </is>
      </c>
      <c r="B1758" s="41" t="inlineStr">
        <is>
          <t>GSPark24.Co.,Ltd</t>
        </is>
      </c>
      <c r="C1758" s="40" t="inlineStr">
        <is>
          <t>인수 후</t>
        </is>
      </c>
      <c r="D1758" s="40" t="inlineStr">
        <is>
          <t>2025-06-09</t>
        </is>
      </c>
      <c r="E1758" s="41" t="inlineStr">
        <is>
          <t>합병</t>
        </is>
      </c>
      <c r="F1758" s="41" t="inlineStr">
        <is>
          <t>㈜케이엠파크가 ㈜케이엠파킹앤스페이스(주차 소프트웨어 개발·공급) 흡수합병 결정, 합병비율 1:47.3850236, 합병기일 2025-07-31; 목적 '경영 효율성 제고 및 기업경쟁력 강화'.</t>
        </is>
      </c>
      <c r="G1758" s="41" t="inlineStr">
        <is>
          <t>DART 기타공시</t>
        </is>
      </c>
      <c r="H1758" s="40" t="inlineStr">
        <is>
          <t>2025-06-09</t>
        </is>
      </c>
      <c r="I1758" s="40" t="inlineStr">
        <is>
          <t>20250609000084</t>
        </is>
      </c>
      <c r="J1758" s="43" t="inlineStr">
        <is>
          <t>https://dart.fss.or.kr/dsaf001/main.do?rcpNo=20250609000084</t>
        </is>
      </c>
      <c r="K1758" s="41" t="inlineStr">
        <is>
          <t>post_events_summary</t>
        </is>
      </c>
    </row>
    <row r="1759" ht="45" customHeight="1">
      <c r="A1759" s="40" t="inlineStr">
        <is>
          <t>K061</t>
        </is>
      </c>
      <c r="B1759" s="41" t="inlineStr">
        <is>
          <t>GSPark24.Co.,Ltd</t>
        </is>
      </c>
      <c r="C1759" s="40" t="inlineStr">
        <is>
          <t>인수 후</t>
        </is>
      </c>
      <c r="D1759" s="40" t="inlineStr">
        <is>
          <t>2025-06-09</t>
        </is>
      </c>
      <c r="E1759" s="41" t="inlineStr">
        <is>
          <t>합병</t>
        </is>
      </c>
      <c r="F1759" s="41" t="inlineStr">
        <is>
          <t>㈜케이엠파크가 ㈜알에스솔루션즈(주차 관제 시스템 개발·공급) 흡수합병 결정, 합병기일 2025-07-31.</t>
        </is>
      </c>
      <c r="G1759" s="41" t="inlineStr">
        <is>
          <t>DART 기타공시</t>
        </is>
      </c>
      <c r="H1759" s="40" t="inlineStr">
        <is>
          <t>2025-06-09</t>
        </is>
      </c>
      <c r="I1759" s="40" t="inlineStr">
        <is>
          <t>20250609000086</t>
        </is>
      </c>
      <c r="J1759" s="43" t="inlineStr">
        <is>
          <t>https://dart.fss.or.kr/dsaf001/main.do?rcpNo=20250609000086</t>
        </is>
      </c>
      <c r="K1759" s="41" t="inlineStr">
        <is>
          <t>post_events_summary</t>
        </is>
      </c>
    </row>
    <row r="1760" ht="45" customHeight="1">
      <c r="A1760" s="40" t="inlineStr">
        <is>
          <t>K062</t>
        </is>
      </c>
      <c r="B1760" s="41" t="inlineStr">
        <is>
          <t>Plus TV</t>
        </is>
      </c>
      <c r="C1760" s="40" t="inlineStr">
        <is>
          <t>인수 후</t>
        </is>
      </c>
      <c r="D1760" s="40" t="inlineStr">
        <is>
          <t>2021-12-31</t>
        </is>
      </c>
      <c r="E1760" s="41" t="inlineStr">
        <is>
          <t>완료</t>
        </is>
      </c>
      <c r="F1760" s="41" t="inlineStr">
        <is>
          <t>사업결합 주석: ㈜플러스티브이 이전대가 7,999,991천원(현금), 식별가능 순자산 455,251천원, 영업권 7,544,740천원. '당기 중 지배력 획득을 통한 종속기업으로 편입', '당기 중 합병으로 인한 소멸'.</t>
        </is>
      </c>
      <c r="G1760" s="41" t="inlineStr">
        <is>
          <t>DART 감사보고서</t>
        </is>
      </c>
      <c r="H1760" s="40" t="inlineStr">
        <is>
          <t>2022-04-08</t>
        </is>
      </c>
      <c r="I1760" s="40" t="inlineStr">
        <is>
          <t>20220408001788</t>
        </is>
      </c>
      <c r="J1760" s="43" t="inlineStr">
        <is>
          <t>https://dart.fss.or.kr/dsaf001/main.do?rcpNo=20220408001788</t>
        </is>
      </c>
      <c r="K1760" s="41" t="inlineStr">
        <is>
          <t>status_chk,value_chk_local,impairment,notes</t>
        </is>
      </c>
    </row>
    <row r="1761" ht="45" customHeight="1">
      <c r="A1761" s="40" t="inlineStr">
        <is>
          <t>K062</t>
        </is>
      </c>
      <c r="B1761" s="41" t="inlineStr">
        <is>
          <t>Plus TV</t>
        </is>
      </c>
      <c r="C1761" s="40" t="inlineStr">
        <is>
          <t>인수 후</t>
        </is>
      </c>
      <c r="D1761" s="40" t="inlineStr">
        <is>
          <t>2021-09-30</t>
        </is>
      </c>
      <c r="E1761" s="41" t="inlineStr">
        <is>
          <t>완료</t>
        </is>
      </c>
      <c r="F1761" s="41" t="inlineStr">
        <is>
          <t>㈜카카오 2021 3분기보고서: ㈜플러스티브이 '당분기 중 지배력 획득을 통한 종속기업으로 편입', 지분율 100.0%, 이전대가 7,999,991천원·영업권 7,544,740천원(잠정). 발행주식총수 445,361,320주.</t>
        </is>
      </c>
      <c r="G1761" s="41" t="inlineStr">
        <is>
          <t>DART 사업보고서</t>
        </is>
      </c>
      <c r="H1761" s="40" t="inlineStr">
        <is>
          <t>2021-11-15</t>
        </is>
      </c>
      <c r="I1761" s="40" t="inlineStr">
        <is>
          <t>20211115002331</t>
        </is>
      </c>
      <c r="J1761" s="43" t="inlineStr">
        <is>
          <t>https://dart.fss.or.kr/dsaf001/main.do?rcpNo=20211115002331</t>
        </is>
      </c>
      <c r="K1761" s="41" t="inlineStr">
        <is>
          <t>chk_note,status_chk,announce_date_chk,first_filing_date</t>
        </is>
      </c>
    </row>
    <row r="1762" ht="45" customHeight="1">
      <c r="A1762" s="40" t="inlineStr">
        <is>
          <t>K062</t>
        </is>
      </c>
      <c r="B1762" s="41" t="inlineStr">
        <is>
          <t>Plus TV</t>
        </is>
      </c>
      <c r="C1762" s="40" t="inlineStr">
        <is>
          <t>인수 전</t>
        </is>
      </c>
      <c r="D1762" s="40" t="inlineStr">
        <is>
          <t>2021-06-30</t>
        </is>
      </c>
      <c r="E1762" s="41" t="inlineStr">
        <is>
          <t>기타</t>
        </is>
      </c>
      <c r="F1762" s="41" t="inlineStr">
        <is>
          <t>㈜카카오 2021 반기보고서 'I. 회사의 개요' 연결대상 변동에 플러스티브이 없음(취득은 2021 3분기).</t>
        </is>
      </c>
      <c r="G1762" s="41" t="inlineStr">
        <is>
          <t>DART 사업보고서</t>
        </is>
      </c>
      <c r="H1762" s="40" t="inlineStr">
        <is>
          <t>2021-08-17</t>
        </is>
      </c>
      <c r="I1762" s="40" t="inlineStr">
        <is>
          <t>20210817002037</t>
        </is>
      </c>
      <c r="J1762" s="43" t="inlineStr">
        <is>
          <t>https://dart.fss.or.kr/dsaf001/main.do?rcpNo=20210817002037</t>
        </is>
      </c>
      <c r="K1762" s="41" t="inlineStr">
        <is>
          <t>chk_note,status_chk</t>
        </is>
      </c>
    </row>
    <row r="1763" ht="45" customHeight="1">
      <c r="A1763" s="40" t="inlineStr">
        <is>
          <t>K062</t>
        </is>
      </c>
      <c r="B1763" s="41" t="inlineStr">
        <is>
          <t>Plus TV</t>
        </is>
      </c>
      <c r="C1763" s="40" t="inlineStr">
        <is>
          <t>인수 후</t>
        </is>
      </c>
      <c r="D1763" s="40" t="inlineStr">
        <is>
          <t>2021-11-17</t>
        </is>
      </c>
      <c r="E1763" s="41" t="inlineStr">
        <is>
          <t>합병</t>
        </is>
      </c>
      <c r="F1763" s="41" t="inlineStr">
        <is>
          <t>회사합병결정: 카카오모빌리티가 ㈜플러스티브이를 흡수합병, 목적 "경영효율성 증대 및 기업가치 향상", 100% 소유로 무증자 소규모합병, 주요사업 '시스템, 응용 소프트웨어 개발 및 공급업', 2020말 자산 1,548·부채 506·자본 1,042·매출 1,534·순이익 50(백만원), 이사회 2021-11-10, 합병기일 2021-12-31.</t>
        </is>
      </c>
      <c r="G1763" s="41" t="inlineStr">
        <is>
          <t>DART 기타공시</t>
        </is>
      </c>
      <c r="H1763" s="40" t="inlineStr">
        <is>
          <t>2021-11-17</t>
        </is>
      </c>
      <c r="I1763" s="40" t="inlineStr">
        <is>
          <t>20211117000316</t>
        </is>
      </c>
      <c r="J1763" s="43" t="inlineStr">
        <is>
          <t>https://dart.fss.or.kr/dsaf001/main.do?rcpNo=20211117000316</t>
        </is>
      </c>
      <c r="K1763" s="41" t="inlineStr">
        <is>
          <t>target_rev_pre,target_op_pre,pre_events_summary,post_events_summary,purpose_quote,core_basis</t>
        </is>
      </c>
    </row>
    <row r="1764" ht="45" customHeight="1">
      <c r="A1764" s="40" t="inlineStr">
        <is>
          <t>K062</t>
        </is>
      </c>
      <c r="B1764" s="41" t="inlineStr">
        <is>
          <t>Plus TV</t>
        </is>
      </c>
      <c r="C1764" s="40" t="inlineStr">
        <is>
          <t>인수 후</t>
        </is>
      </c>
      <c r="D1764" s="40" t="inlineStr">
        <is>
          <t>2021-12-31</t>
        </is>
      </c>
      <c r="E1764" s="41" t="inlineStr">
        <is>
          <t>합병</t>
        </is>
      </c>
      <c r="F1764" s="41" t="inlineStr">
        <is>
          <t>㈜카카오 2021 사업보고서: ㈜플러스티브이 '당기 중 종속회사인 ㈜카카오모빌리티와 합병으로 인한 연결제외', 합병 2021.12.31 '㈜플러스티브이를 흡수합병'.</t>
        </is>
      </c>
      <c r="G1764" s="41" t="inlineStr">
        <is>
          <t>DART 사업보고서</t>
        </is>
      </c>
      <c r="H1764" s="40" t="inlineStr">
        <is>
          <t>2022-03-21</t>
        </is>
      </c>
      <c r="I1764" s="40" t="inlineStr">
        <is>
          <t>20220321001331</t>
        </is>
      </c>
      <c r="J1764" s="43" t="inlineStr">
        <is>
          <t>https://dart.fss.or.kr/dsaf001/main.do?rcpNo=20220321001331</t>
        </is>
      </c>
      <c r="K1764" s="41" t="inlineStr">
        <is>
          <t>post_events_summary</t>
        </is>
      </c>
    </row>
    <row r="1765" ht="45" customHeight="1">
      <c r="A1765" s="40" t="inlineStr">
        <is>
          <t>K062</t>
        </is>
      </c>
      <c r="B1765" s="41" t="inlineStr">
        <is>
          <t>Plus TV</t>
        </is>
      </c>
      <c r="C1765" s="40" t="inlineStr">
        <is>
          <t>인수 후</t>
        </is>
      </c>
      <c r="D1765" s="40" t="inlineStr">
        <is>
          <t>2022-12-31</t>
        </is>
      </c>
      <c r="E1765" s="41" t="inlineStr">
        <is>
          <t>실적</t>
        </is>
      </c>
      <c r="F1765" s="41" t="inlineStr">
        <is>
          <t>전기 종속기업 요약재무: ㈜플러스티브이(주3: 사업결합 이후~소멸 이전 기간) 매출 458,136천원, 당기순손익 (217,774)천원. 이월결손금 중 '㈜플러스티브이를 2021년 흡수합병하여 승계한 882백만원'. 2022 O2O플랫폼서비스 영업권 손상 '-'.</t>
        </is>
      </c>
      <c r="G1765" s="41" t="inlineStr">
        <is>
          <t>DART 사업보고서</t>
        </is>
      </c>
      <c r="H1765" s="40" t="inlineStr">
        <is>
          <t>2024-03-19</t>
        </is>
      </c>
      <c r="I1765" s="40" t="inlineStr">
        <is>
          <t>20240319000026</t>
        </is>
      </c>
      <c r="J1765" s="43" t="inlineStr">
        <is>
          <t>https://dart.fss.or.kr/dsaf001/main.do?rcpNo=20240319000026</t>
        </is>
      </c>
      <c r="K1765" s="41" t="inlineStr">
        <is>
          <t>target_rev_post,target_op_post,post_events_summary,impairment</t>
        </is>
      </c>
    </row>
    <row r="1766" ht="45" customHeight="1">
      <c r="A1766" s="40" t="inlineStr">
        <is>
          <t>K062</t>
        </is>
      </c>
      <c r="B1766" s="41" t="inlineStr">
        <is>
          <t>Plus TV</t>
        </is>
      </c>
      <c r="C1766" s="40" t="inlineStr">
        <is>
          <t>인수 전</t>
        </is>
      </c>
      <c r="D1766" s="40" t="inlineStr">
        <is>
          <t>2020-12-31</t>
        </is>
      </c>
      <c r="E1766" s="41" t="inlineStr">
        <is>
          <t>실적</t>
        </is>
      </c>
      <c r="F1766" s="41" t="inlineStr">
        <is>
          <t>카카오모빌리티 2020 연결: 자산총계 322,640,739,499원, 자본총계 181,218,335,028원, 영업수익 280,094,642,072원.</t>
        </is>
      </c>
      <c r="G1766" s="41" t="inlineStr">
        <is>
          <t>DART 감사보고서</t>
        </is>
      </c>
      <c r="H1766" s="40" t="inlineStr">
        <is>
          <t>2021-04-09</t>
        </is>
      </c>
      <c r="I1766" s="40" t="inlineStr">
        <is>
          <t>20210409001918</t>
        </is>
      </c>
      <c r="J1766" s="43" t="inlineStr">
        <is>
          <t>https://dart.fss.or.kr/dsaf001/main.do?rcpNo=20210409001918</t>
        </is>
      </c>
      <c r="K1766" s="41" t="inlineStr">
        <is>
          <t>acq_total_assets,deal_to_assets_pct,deal_to_equity_pct,acquirer_core</t>
        </is>
      </c>
    </row>
    <row r="1767" ht="45" customHeight="1">
      <c r="A1767" s="40" t="inlineStr">
        <is>
          <t>K062</t>
        </is>
      </c>
      <c r="B1767" s="41" t="inlineStr">
        <is>
          <t>Plus TV</t>
        </is>
      </c>
      <c r="C1767" s="40" t="inlineStr">
        <is>
          <t>인수 전</t>
        </is>
      </c>
      <c r="D1767" s="40" t="inlineStr">
        <is>
          <t>2020-12-31</t>
        </is>
      </c>
      <c r="E1767" s="41" t="inlineStr">
        <is>
          <t>실적</t>
        </is>
      </c>
      <c r="F1767" s="41" t="inlineStr">
        <is>
          <t>㈜카카오 연결 자산총계 11,953,970,238,956원(2020말).</t>
        </is>
      </c>
      <c r="G1767" s="41" t="inlineStr">
        <is>
          <t>DART 사업보고서</t>
        </is>
      </c>
      <c r="H1767" s="40" t="inlineStr">
        <is>
          <t>2021-03-18</t>
        </is>
      </c>
      <c r="I1767" s="40" t="inlineStr">
        <is>
          <t>20210318001373</t>
        </is>
      </c>
      <c r="J1767" s="43" t="inlineStr">
        <is>
          <t>https://dart.fss.or.kr/dsaf001/main.do?rcpNo=20210318001373</t>
        </is>
      </c>
      <c r="K1767" s="41" t="inlineStr">
        <is>
          <t>apex_total_assets</t>
        </is>
      </c>
    </row>
    <row r="1768" ht="45" customHeight="1">
      <c r="A1768" s="40" t="inlineStr">
        <is>
          <t>K062</t>
        </is>
      </c>
      <c r="B1768" s="41" t="inlineStr">
        <is>
          <t>Plus TV</t>
        </is>
      </c>
      <c r="C1768" s="40" t="inlineStr">
        <is>
          <t>인수 후</t>
        </is>
      </c>
      <c r="D1768" s="40" t="inlineStr">
        <is>
          <t>2024-12-31</t>
        </is>
      </c>
      <c r="E1768" s="41" t="inlineStr">
        <is>
          <t>실적</t>
        </is>
      </c>
      <c r="F1768" s="41" t="inlineStr">
        <is>
          <t>주요 제품 및 서비스: 'RSE(Rear Seat Entertainment) 광고, 내비게이션 등' 2024 11,156,371 / 2023 8,515,599 / 2022 2,529,163천원, '온라인 광고, 카카오 T 비즈니스' 2022 15,868,631천원. 2023·2024 O2O플랫폼 서비스 영업권 손상 '-'.</t>
        </is>
      </c>
      <c r="G1768" s="41" t="inlineStr">
        <is>
          <t>DART 사업보고서</t>
        </is>
      </c>
      <c r="H1768" s="40" t="inlineStr">
        <is>
          <t>2025-03-31</t>
        </is>
      </c>
      <c r="I1768" s="40" t="inlineStr">
        <is>
          <t>20250331002700</t>
        </is>
      </c>
      <c r="J1768" s="43" t="inlineStr">
        <is>
          <t>https://dart.fss.or.kr/dsaf001/main.do?rcpNo=20250331002700</t>
        </is>
      </c>
      <c r="K1768" s="41" t="inlineStr">
        <is>
          <t>acquirer_core,target_rev_post,impairment</t>
        </is>
      </c>
    </row>
    <row r="1769" ht="45" customHeight="1">
      <c r="A1769" s="40" t="inlineStr">
        <is>
          <t>K062</t>
        </is>
      </c>
      <c r="B1769" s="41" t="inlineStr">
        <is>
          <t>Plus TV</t>
        </is>
      </c>
      <c r="C1769" s="40" t="inlineStr">
        <is>
          <t>인수 후</t>
        </is>
      </c>
      <c r="D1769" s="40" t="inlineStr">
        <is>
          <t>2025-12-31</t>
        </is>
      </c>
      <c r="E1769" s="41" t="inlineStr">
        <is>
          <t>실적</t>
        </is>
      </c>
      <c r="F1769" s="41" t="inlineStr">
        <is>
          <t>2025 'RSE 광고, 내비게이션 등' 19,016,296천원, '온라인 광고, 카카오 T 비즈니스' 19,208,600천원. O2O플랫폼 서비스 영업권 손상 '-'.</t>
        </is>
      </c>
      <c r="G1769" s="41" t="inlineStr">
        <is>
          <t>DART 사업보고서</t>
        </is>
      </c>
      <c r="H1769" s="40" t="inlineStr">
        <is>
          <t>2026-03-31</t>
        </is>
      </c>
      <c r="I1769" s="40" t="inlineStr">
        <is>
          <t>20260331003637</t>
        </is>
      </c>
      <c r="J1769" s="43" t="inlineStr">
        <is>
          <t>https://dart.fss.or.kr/dsaf001/main.do?rcpNo=20260331003637</t>
        </is>
      </c>
      <c r="K1769" s="41" t="inlineStr">
        <is>
          <t>target_rev_post,impairment</t>
        </is>
      </c>
    </row>
    <row r="1770" ht="45" customHeight="1">
      <c r="A1770" s="40" t="inlineStr">
        <is>
          <t>K062</t>
        </is>
      </c>
      <c r="B1770" s="41" t="inlineStr">
        <is>
          <t>Plus TV</t>
        </is>
      </c>
      <c r="C1770" s="40" t="inlineStr">
        <is>
          <t>발표</t>
        </is>
      </c>
      <c r="D1770" s="40" t="inlineStr">
        <is>
          <t>2021-10-19</t>
        </is>
      </c>
      <c r="E1770" s="41" t="inlineStr">
        <is>
          <t>기타</t>
        </is>
      </c>
      <c r="F1770" s="41" t="inlineStr">
        <is>
          <t>035720.KS 2021-10-19 종가 127,500원, 2021-09-30 118,000원. KRW=X 2021-10-20 1,174.59.</t>
        </is>
      </c>
      <c r="G1770" s="41" t="inlineStr">
        <is>
          <t>기타</t>
        </is>
      </c>
      <c r="H1770" s="40" t="inlineStr">
        <is>
          <t>2026-10-26</t>
        </is>
      </c>
      <c r="I1770" s="40" t="n"/>
      <c r="J1770" s="43" t="inlineStr">
        <is>
          <t>https://query1.finance.yahoo.com/v8/finance/chart/035720.KS?period1=1632960000&amp;period2=1634860800&amp;interval=1d</t>
        </is>
      </c>
      <c r="K1770" s="41" t="inlineStr">
        <is>
          <t>acq_mktcap,value_chk_usdmm</t>
        </is>
      </c>
    </row>
    <row r="1771" ht="45" customHeight="1">
      <c r="A1771" s="40" t="inlineStr">
        <is>
          <t>K063</t>
        </is>
      </c>
      <c r="B1771" s="41" t="inlineStr">
        <is>
          <t>Lionheart Studio Co.,Ltd.</t>
        </is>
      </c>
      <c r="C1771" s="40" t="inlineStr">
        <is>
          <t>인수 전</t>
        </is>
      </c>
      <c r="D1771" s="40" t="inlineStr">
        <is>
          <t>2018-12-31</t>
        </is>
      </c>
      <c r="E1771" s="41" t="inlineStr">
        <is>
          <t>지분취득</t>
        </is>
      </c>
      <c r="F1771" s="41" t="inlineStr">
        <is>
          <t>카카오게임즈 2018 연결감사보고서 공정가치 주석: 당기손익-공정가치 측정 금융자산 '상환전환우선주(㈜라이온하트스튜디오)' 5,134,276천원(2019말 4,384,930천원)</t>
        </is>
      </c>
      <c r="G1771" s="41" t="inlineStr">
        <is>
          <t>DART 감사보고서</t>
        </is>
      </c>
      <c r="H1771" s="40" t="inlineStr">
        <is>
          <t>2019-04-11</t>
        </is>
      </c>
      <c r="I1771" s="40" t="inlineStr">
        <is>
          <t>20190411001845</t>
        </is>
      </c>
      <c r="J1771" s="43" t="inlineStr">
        <is>
          <t>https://dart.fss.or.kr/dsaf001/main.do?rcpNo=20190411001845</t>
        </is>
      </c>
      <c r="K1771" s="41" t="inlineStr">
        <is>
          <t>pre_events_summary</t>
        </is>
      </c>
    </row>
    <row r="1772" ht="45" customHeight="1">
      <c r="A1772" s="40" t="inlineStr">
        <is>
          <t>K063</t>
        </is>
      </c>
      <c r="B1772" s="41" t="inlineStr">
        <is>
          <t>Lionheart Studio Co.,Ltd.</t>
        </is>
      </c>
      <c r="C1772" s="40" t="inlineStr">
        <is>
          <t>인수 전</t>
        </is>
      </c>
      <c r="D1772" s="40" t="inlineStr">
        <is>
          <t>2018</t>
        </is>
      </c>
      <c r="E1772" s="41" t="inlineStr">
        <is>
          <t>투자유치</t>
        </is>
      </c>
      <c r="F1772" s="41" t="inlineStr">
        <is>
          <t>뉴시스: "위메이드는 앞서 지난 2018년 라이온하트스튜디오에 약 50억원 규모의 투자를 실시했다"; 2022년 6월 2.99%를 1,187억원에 매각, 4.23% 잔여</t>
        </is>
      </c>
      <c r="G1772" s="41" t="inlineStr">
        <is>
          <t>언론 보도</t>
        </is>
      </c>
      <c r="H1772" s="40" t="inlineStr">
        <is>
          <t>2022-08-16</t>
        </is>
      </c>
      <c r="I1772" s="40" t="n"/>
      <c r="J1772" s="43" t="inlineStr">
        <is>
          <t>https://www.newsis.com/view/NISX20220816_0001980356</t>
        </is>
      </c>
      <c r="K1772" s="41" t="inlineStr">
        <is>
          <t>pre_events_summary,notes</t>
        </is>
      </c>
    </row>
    <row r="1773" ht="45" customHeight="1">
      <c r="A1773" s="40" t="inlineStr">
        <is>
          <t>K063</t>
        </is>
      </c>
      <c r="B1773" s="41" t="inlineStr">
        <is>
          <t>Lionheart Studio Co.,Ltd.</t>
        </is>
      </c>
      <c r="C1773" s="40" t="inlineStr">
        <is>
          <t>인수 전</t>
        </is>
      </c>
      <c r="D1773" s="40" t="inlineStr">
        <is>
          <t>2020-12-31</t>
        </is>
      </c>
      <c r="E1773" s="41" t="inlineStr">
        <is>
          <t>지분취득</t>
        </is>
      </c>
      <c r="F1773" s="41" t="inlineStr">
        <is>
          <t>카카오게임즈 2020 사업보고서 연결주석: 관계기업 ㈜라이온하트스튜디오 160,022주(21.6%), 당기 취득 13,891,955천원·대체 8,333,340천원, 기말 장부 21,606,967천원. 연결매출 2020: PC게임 183,838·모바일게임 248,938·기타 62,745백만원(합계 495,521)</t>
        </is>
      </c>
      <c r="G1773" s="41" t="inlineStr">
        <is>
          <t>DART 사업보고서</t>
        </is>
      </c>
      <c r="H1773" s="40" t="inlineStr">
        <is>
          <t>2021-03-18</t>
        </is>
      </c>
      <c r="I1773" s="40" t="inlineStr">
        <is>
          <t>20210318001118</t>
        </is>
      </c>
      <c r="J1773" s="43" t="inlineStr">
        <is>
          <t>https://dart.fss.or.kr/dsaf001/main.do?rcpNo=20210318001118</t>
        </is>
      </c>
      <c r="K1773" s="41" t="inlineStr">
        <is>
          <t>pre_events_summary,acquirer_core</t>
        </is>
      </c>
    </row>
    <row r="1774" ht="45" customHeight="1">
      <c r="A1774" s="40" t="inlineStr">
        <is>
          <t>K063</t>
        </is>
      </c>
      <c r="B1774" s="41" t="inlineStr">
        <is>
          <t>Lionheart Studio Co.,Ltd.</t>
        </is>
      </c>
      <c r="C1774" s="40" t="inlineStr">
        <is>
          <t>인수 전</t>
        </is>
      </c>
      <c r="D1774" s="40" t="inlineStr">
        <is>
          <t>2020-12-11</t>
        </is>
      </c>
      <c r="E1774" s="41" t="inlineStr">
        <is>
          <t>기타</t>
        </is>
      </c>
      <c r="F1774" s="41" t="inlineStr">
        <is>
          <t>카카오게임즈 투자판단 관련 주요경영사항: 펄어비스 '검은사막' 북미·유럽 퍼블리싱 계약 만료로 2021-02-24 서비스 종료, 2019 관련 매출 804억원(연결의 20.6%); "당사의 종속회사인 Kakao Games Europe B.V.가 현지 운영 계약을 체결"</t>
        </is>
      </c>
      <c r="G1774" s="41" t="inlineStr">
        <is>
          <t>KIND</t>
        </is>
      </c>
      <c r="H1774" s="40" t="inlineStr">
        <is>
          <t>2020-12-11</t>
        </is>
      </c>
      <c r="I1774" s="40" t="inlineStr">
        <is>
          <t>20201211900723</t>
        </is>
      </c>
      <c r="J1774" s="43" t="inlineStr">
        <is>
          <t>https://dart.fss.or.kr/dsaf001/main.do?rcpNo=20201211900723</t>
        </is>
      </c>
      <c r="K1774" s="41" t="inlineStr">
        <is>
          <t>acquirer_core</t>
        </is>
      </c>
    </row>
    <row r="1775" ht="45" customHeight="1">
      <c r="A1775" s="40" t="inlineStr">
        <is>
          <t>K063</t>
        </is>
      </c>
      <c r="B1775" s="41" t="inlineStr">
        <is>
          <t>Lionheart Studio Co.,Ltd.</t>
        </is>
      </c>
      <c r="C1775" s="40" t="inlineStr">
        <is>
          <t>인수 전</t>
        </is>
      </c>
      <c r="D1775" s="40" t="inlineStr">
        <is>
          <t>2021-12-31</t>
        </is>
      </c>
      <c r="E1775" s="41" t="inlineStr">
        <is>
          <t>실적</t>
        </is>
      </c>
      <c r="F1775" s="41" t="inlineStr">
        <is>
          <t>라이온하트 2021 감사보고서: 2018년 5월 설립, 2021년부터 K-IFRS(전환일 2020-01-01). 주주: 김재영 439,068주(59.21%), 카카오게임즈 보통주 72,000주(9.71%)+상환전환우선주 88,022주(11.87%), 위메이드 상환전환우선주 53,578주(7.22%), 기타 88,932주. 영업수익 2021 232,584,684,858원(2020 없음), 영업이익 2021 215,344,005,383원·2020 (7,044,694,670)원, 당기순손실 2021 (150,709,510,323)원·2020 (25,378,923,030)원; 2020 비교수치는 '감사받지 않은 재무제표'</t>
        </is>
      </c>
      <c r="G1775" s="41" t="inlineStr">
        <is>
          <t>DART 감사보고서</t>
        </is>
      </c>
      <c r="H1775" s="40" t="inlineStr">
        <is>
          <t>2022-03-31</t>
        </is>
      </c>
      <c r="I1775" s="40" t="inlineStr">
        <is>
          <t>20220331003121</t>
        </is>
      </c>
      <c r="J1775" s="43" t="inlineStr">
        <is>
          <t>https://dart.fss.or.kr/dsaf001/main.do?rcpNo=20220331003121</t>
        </is>
      </c>
      <c r="K1775" s="41" t="inlineStr">
        <is>
          <t>target_rev_pre,target_op_pre,pre_events_summary,notes,perf_basis</t>
        </is>
      </c>
    </row>
    <row r="1776" ht="45" customHeight="1">
      <c r="A1776" s="40" t="inlineStr">
        <is>
          <t>K063</t>
        </is>
      </c>
      <c r="B1776" s="41" t="inlineStr">
        <is>
          <t>Lionheart Studio Co.,Ltd.</t>
        </is>
      </c>
      <c r="C1776" s="40" t="inlineStr">
        <is>
          <t>발표</t>
        </is>
      </c>
      <c r="D1776" s="40" t="inlineStr">
        <is>
          <t>2021-11-01</t>
        </is>
      </c>
      <c r="E1776" s="41" t="inlineStr">
        <is>
          <t>발표</t>
        </is>
      </c>
      <c r="F1776" s="41" t="inlineStr">
        <is>
          <t>종속회사 KGE의 타법인 주식 취득결정: ㈜라이온하트스튜디오 225,260주(30.37%), 선급금 450,000,000,000원, 취득목적 "글로벌 사업 경쟁력 강화", 총 취득금액은 "2021년 7월 1일부터 2022년 6월 30일까지 총 12개월의 성과를 기반으로" 확정, 기존 카카오게임즈 21.58%와 합산 51.95%, 거래상대방 "김재영 외 16명", 선급금 2021-11-23 지급 예정. 대상회사 요약재무(백만원) 2020 자산 6,164·매출 3,065·순이익 −2,834, 2019 순이익 −3,270, 2018 −1,122. KGE 자산총액 68,596,339,693원, 지배회사 연결자산 1,309,911,592,717원</t>
        </is>
      </c>
      <c r="G1776" s="41" t="inlineStr">
        <is>
          <t>KIND</t>
        </is>
      </c>
      <c r="H1776" s="40" t="inlineStr">
        <is>
          <t>2021-11-01</t>
        </is>
      </c>
      <c r="I1776" s="40" t="inlineStr">
        <is>
          <t>20211101900144</t>
        </is>
      </c>
      <c r="J1776" s="43" t="inlineStr">
        <is>
          <t>https://dart.fss.or.kr/dsaf001/main.do?rcpNo=20211101900144</t>
        </is>
      </c>
      <c r="K1776" s="41" t="inlineStr">
        <is>
          <t>purpose_quote,value_chk_local,acq_total_assets,announce_date_chk,first_filing_date,target_rev_pre,notes</t>
        </is>
      </c>
    </row>
    <row r="1777" ht="45" customHeight="1">
      <c r="A1777" s="40" t="inlineStr">
        <is>
          <t>K063</t>
        </is>
      </c>
      <c r="B1777" s="41" t="inlineStr">
        <is>
          <t>Lionheart Studio Co.,Ltd.</t>
        </is>
      </c>
      <c r="C1777" s="40" t="inlineStr">
        <is>
          <t>발표</t>
        </is>
      </c>
      <c r="D1777" s="40" t="inlineStr">
        <is>
          <t>2021-11-01</t>
        </is>
      </c>
      <c r="E1777" s="41" t="inlineStr">
        <is>
          <t>기타</t>
        </is>
      </c>
      <c r="F1777" s="41" t="inlineStr">
        <is>
          <t>KGE 유상증자결정(종속회사 주요경영사항): 보통주 328,759,918주, 타법인 증권 취득자금 450,000,000,560원(1,368.78원/Euro), 제3자배정 대상 ㈜카카오게임즈, 이사회 2021-10-29</t>
        </is>
      </c>
      <c r="G1777" s="41" t="inlineStr">
        <is>
          <t>KIND</t>
        </is>
      </c>
      <c r="H1777" s="40" t="inlineStr">
        <is>
          <t>2021-11-01</t>
        </is>
      </c>
      <c r="I1777" s="40" t="inlineStr">
        <is>
          <t>20211101900126</t>
        </is>
      </c>
      <c r="J1777" s="43" t="inlineStr">
        <is>
          <t>https://dart.fss.or.kr/dsaf001/main.do?rcpNo=20211101900126</t>
        </is>
      </c>
      <c r="K1777" s="41" t="inlineStr">
        <is>
          <t>value_chk_local,post_events_summary</t>
        </is>
      </c>
    </row>
    <row r="1778" ht="45" customHeight="1">
      <c r="A1778" s="40" t="inlineStr">
        <is>
          <t>K063</t>
        </is>
      </c>
      <c r="B1778" s="41" t="inlineStr">
        <is>
          <t>Lionheart Studio Co.,Ltd.</t>
        </is>
      </c>
      <c r="C1778" s="40" t="inlineStr">
        <is>
          <t>발표</t>
        </is>
      </c>
      <c r="D1778" s="40" t="inlineStr">
        <is>
          <t>2021-11-01</t>
        </is>
      </c>
      <c r="E1778" s="41" t="inlineStr">
        <is>
          <t>기타</t>
        </is>
      </c>
      <c r="F1778" s="41" t="inlineStr">
        <is>
          <t>카카오게임즈 타법인주식취득결정(KGE 신주): 450,000,000,560원, 자기자본 1,034,171,944,794원 대비 43.51%, 최근 사업연도말 자산총액 1,309,911,592,717원 대비 34.35%</t>
        </is>
      </c>
      <c r="G1778" s="41" t="inlineStr">
        <is>
          <t>KIND</t>
        </is>
      </c>
      <c r="H1778" s="40" t="inlineStr">
        <is>
          <t>2021-11-01</t>
        </is>
      </c>
      <c r="I1778" s="40" t="inlineStr">
        <is>
          <t>20211101900131</t>
        </is>
      </c>
      <c r="J1778" s="43" t="inlineStr">
        <is>
          <t>https://dart.fss.or.kr/dsaf001/main.do?rcpNo=20211101900131</t>
        </is>
      </c>
      <c r="K1778" s="41" t="inlineStr">
        <is>
          <t>deal_to_equity_pct,deal_to_assets_pct</t>
        </is>
      </c>
    </row>
    <row r="1779" ht="45" customHeight="1">
      <c r="A1779" s="40" t="inlineStr">
        <is>
          <t>K063</t>
        </is>
      </c>
      <c r="B1779" s="41" t="inlineStr">
        <is>
          <t>Lionheart Studio Co.,Ltd.</t>
        </is>
      </c>
      <c r="C1779" s="40" t="inlineStr">
        <is>
          <t>발표</t>
        </is>
      </c>
      <c r="D1779" s="40" t="inlineStr">
        <is>
          <t>2021-11-01</t>
        </is>
      </c>
      <c r="E1779" s="41" t="inlineStr">
        <is>
          <t>발표</t>
        </is>
      </c>
      <c r="F1779" s="41" t="inlineStr">
        <is>
          <t>주요사항보고서(풋백옵션등계약체결결정): 카카오게임즈·KGE·라이온하트·김재영 등 주주 17인 주주간계약. (i) IPO 완료 시 김재영이 5년 경과 후 보유주식 20% 한도 매수청구, (ii) 카카오 측이 IPO에 부동의하면 이해관계인 전부 매수청구(직전 순이익×동종업 PER), (iii) IPO 미추진 합의 시 5년간 연 20%(순이익의 14배 기준)</t>
        </is>
      </c>
      <c r="G1779" s="41" t="inlineStr">
        <is>
          <t>DART 주요사항보고서</t>
        </is>
      </c>
      <c r="H1779" s="40" t="inlineStr">
        <is>
          <t>2021-11-01</t>
        </is>
      </c>
      <c r="I1779" s="40" t="inlineStr">
        <is>
          <t>20211101000050</t>
        </is>
      </c>
      <c r="J1779" s="43" t="inlineStr">
        <is>
          <t>https://dart.fss.or.kr/dsaf001/main.do?rcpNo=20211101000050</t>
        </is>
      </c>
      <c r="K1779" s="41" t="inlineStr">
        <is>
          <t>notes,post_events_summary</t>
        </is>
      </c>
    </row>
    <row r="1780" ht="45" customHeight="1">
      <c r="A1780" s="40" t="inlineStr">
        <is>
          <t>K063</t>
        </is>
      </c>
      <c r="B1780" s="41" t="inlineStr">
        <is>
          <t>Lionheart Studio Co.,Ltd.</t>
        </is>
      </c>
      <c r="C1780" s="40" t="inlineStr">
        <is>
          <t>발표</t>
        </is>
      </c>
      <c r="D1780" s="40" t="inlineStr">
        <is>
          <t>2021-11-01</t>
        </is>
      </c>
      <c r="E1780" s="41" t="inlineStr">
        <is>
          <t>기타</t>
        </is>
      </c>
      <c r="F1780" s="41" t="inlineStr">
        <is>
          <t>카카오게임즈 주요사항보고서(유상증자결정): 보통주 2,711,805주(주당 77,100원, 209,080,165,500원) 제3자배정 — 김재영 2,257,851주, 이한순 194,552주, 이준석 142,671주, 김범 116,731주, 1년 보호예수; 증자 전 발행주식 74,694,062주</t>
        </is>
      </c>
      <c r="G1780" s="41" t="inlineStr">
        <is>
          <t>DART 주요사항보고서</t>
        </is>
      </c>
      <c r="H1780" s="40" t="inlineStr">
        <is>
          <t>2021-11-01</t>
        </is>
      </c>
      <c r="I1780" s="40" t="inlineStr">
        <is>
          <t>20211101000061</t>
        </is>
      </c>
      <c r="J1780" s="43" t="inlineStr">
        <is>
          <t>https://dart.fss.or.kr/dsaf001/main.do?rcpNo=20211101000061</t>
        </is>
      </c>
      <c r="K1780" s="41" t="inlineStr">
        <is>
          <t>post_events_summary,notes</t>
        </is>
      </c>
    </row>
    <row r="1781" ht="45" customHeight="1">
      <c r="A1781" s="40" t="inlineStr">
        <is>
          <t>K063</t>
        </is>
      </c>
      <c r="B1781" s="41" t="inlineStr">
        <is>
          <t>Lionheart Studio Co.,Ltd.</t>
        </is>
      </c>
      <c r="C1781" s="40" t="inlineStr">
        <is>
          <t>발표</t>
        </is>
      </c>
      <c r="D1781" s="40" t="inlineStr">
        <is>
          <t>2021-11-01</t>
        </is>
      </c>
      <c r="E1781" s="41" t="inlineStr">
        <is>
          <t>발표</t>
        </is>
      </c>
      <c r="F1781" s="41" t="inlineStr">
        <is>
          <t>데일리안(2021-11-01 15:26): KGE가 라이온하트 지분 30.37%를 현금 4,500억원에 인수, 중국 제외 '오딘' 글로벌 퍼블리싱 판권 확보, 위메이드도 같은 풋옵션 조건. 조계현 대표 "우수한 개발력과 인재를 갖춘 라이온하트 스튜디오와 시작과 성장을 함께 할 수 있어 매우 기쁘다"</t>
        </is>
      </c>
      <c r="G1781" s="41" t="inlineStr">
        <is>
          <t>언론 보도</t>
        </is>
      </c>
      <c r="H1781" s="40" t="inlineStr">
        <is>
          <t>2021-11-01</t>
        </is>
      </c>
      <c r="I1781" s="40" t="n"/>
      <c r="J1781" s="43" t="inlineStr">
        <is>
          <t>https://www.dailian.co.kr/news/view/1048107/</t>
        </is>
      </c>
      <c r="K1781" s="41" t="inlineStr">
        <is>
          <t>purpose_quote,earnings_call_note,first_filing_date</t>
        </is>
      </c>
    </row>
    <row r="1782" ht="45" customHeight="1">
      <c r="A1782" s="40" t="inlineStr">
        <is>
          <t>K063</t>
        </is>
      </c>
      <c r="B1782" s="41" t="inlineStr">
        <is>
          <t>Lionheart Studio Co.,Ltd.</t>
        </is>
      </c>
      <c r="C1782" s="40" t="inlineStr">
        <is>
          <t>발표</t>
        </is>
      </c>
      <c r="D1782" s="40" t="inlineStr">
        <is>
          <t>2021-11-01</t>
        </is>
      </c>
      <c r="E1782" s="41" t="inlineStr">
        <is>
          <t>기타</t>
        </is>
      </c>
      <c r="F1782" s="41" t="inlineStr">
        <is>
          <t>Yahoo Finance 293490.KQ 종가: 2021-10-29 79,800원, 2021-11-01 87,900원</t>
        </is>
      </c>
      <c r="G1782" s="41" t="inlineStr">
        <is>
          <t>기타</t>
        </is>
      </c>
      <c r="H1782" s="40" t="inlineStr">
        <is>
          <t>2026-10-26</t>
        </is>
      </c>
      <c r="I1782" s="40" t="n"/>
      <c r="J1782" s="43" t="inlineStr">
        <is>
          <t>https://query1.finance.yahoo.com/v8/finance/chart/293490.KQ?period1=1635120000&amp;period2=1635897600&amp;interval=1d</t>
        </is>
      </c>
      <c r="K1782" s="41" t="inlineStr">
        <is>
          <t>acq_mktcap,event_ticker_basis</t>
        </is>
      </c>
    </row>
    <row r="1783" ht="45" customHeight="1">
      <c r="A1783" s="40" t="inlineStr">
        <is>
          <t>K063</t>
        </is>
      </c>
      <c r="B1783" s="41" t="inlineStr">
        <is>
          <t>Lionheart Studio Co.,Ltd.</t>
        </is>
      </c>
      <c r="C1783" s="40" t="inlineStr">
        <is>
          <t>발표</t>
        </is>
      </c>
      <c r="D1783" s="40" t="inlineStr">
        <is>
          <t>2021-11-01</t>
        </is>
      </c>
      <c r="E1783" s="41" t="inlineStr">
        <is>
          <t>기타</t>
        </is>
      </c>
      <c r="F1783" s="41" t="inlineStr">
        <is>
          <t>Yahoo Finance KRW=X 종가: 2021-11-01 1,174.38원/달러</t>
        </is>
      </c>
      <c r="G1783" s="41" t="inlineStr">
        <is>
          <t>기타</t>
        </is>
      </c>
      <c r="H1783" s="40" t="inlineStr">
        <is>
          <t>2026-10-26</t>
        </is>
      </c>
      <c r="I1783" s="40" t="n"/>
      <c r="J1783" s="43" t="inlineStr">
        <is>
          <t>https://query1.finance.yahoo.com/v8/finance/chart/KRW=X?period1=1635292800&amp;period2=1635897600&amp;interval=1d</t>
        </is>
      </c>
      <c r="K1783" s="41" t="inlineStr">
        <is>
          <t>value_chk_usdmm</t>
        </is>
      </c>
    </row>
    <row r="1784" ht="45" customHeight="1">
      <c r="A1784" s="40" t="inlineStr">
        <is>
          <t>K063</t>
        </is>
      </c>
      <c r="B1784" s="41" t="inlineStr">
        <is>
          <t>Lionheart Studio Co.,Ltd.</t>
        </is>
      </c>
      <c r="C1784" s="40" t="inlineStr">
        <is>
          <t>인수 전</t>
        </is>
      </c>
      <c r="D1784" s="40" t="inlineStr">
        <is>
          <t>2020-12-31</t>
        </is>
      </c>
      <c r="E1784" s="41" t="inlineStr">
        <is>
          <t>실적</t>
        </is>
      </c>
      <c r="F1784" s="41" t="inlineStr">
        <is>
          <t>㈜카카오 2020 사업보고서: 연결 자산총계 11,953,970,238,956원, 매출 4,156,816백만원 중 콘텐츠 부문 1,932,744백만원(46.5%)</t>
        </is>
      </c>
      <c r="G1784" s="41" t="inlineStr">
        <is>
          <t>DART 사업보고서</t>
        </is>
      </c>
      <c r="H1784" s="40" t="inlineStr">
        <is>
          <t>2021-03-18</t>
        </is>
      </c>
      <c r="I1784" s="40" t="inlineStr">
        <is>
          <t>20210318001373</t>
        </is>
      </c>
      <c r="J1784" s="43" t="inlineStr">
        <is>
          <t>https://dart.fss.or.kr/dsaf001/main.do?rcpNo=20210318001373</t>
        </is>
      </c>
      <c r="K1784" s="41" t="inlineStr">
        <is>
          <t>apex_total_assets,core_basis</t>
        </is>
      </c>
    </row>
    <row r="1785" ht="45" customHeight="1">
      <c r="A1785" s="40" t="inlineStr">
        <is>
          <t>K063</t>
        </is>
      </c>
      <c r="B1785" s="41" t="inlineStr">
        <is>
          <t>Lionheart Studio Co.,Ltd.</t>
        </is>
      </c>
      <c r="C1785" s="40" t="inlineStr">
        <is>
          <t>인수 후</t>
        </is>
      </c>
      <c r="D1785" s="40" t="inlineStr">
        <is>
          <t>2021-11-12</t>
        </is>
      </c>
      <c r="E1785" s="41" t="inlineStr">
        <is>
          <t>기타</t>
        </is>
      </c>
      <c r="F1785" s="41" t="inlineStr">
        <is>
          <t>정정: KGE 출자 취득금액 444,812,169,054원(납입일 환율 1,353.00원/Euro), 자기자본대비 43.01%</t>
        </is>
      </c>
      <c r="G1785" s="41" t="inlineStr">
        <is>
          <t>KIND</t>
        </is>
      </c>
      <c r="H1785" s="40" t="inlineStr">
        <is>
          <t>2021-11-12</t>
        </is>
      </c>
      <c r="I1785" s="40" t="inlineStr">
        <is>
          <t>20211112900826</t>
        </is>
      </c>
      <c r="J1785" s="43" t="inlineStr">
        <is>
          <t>https://dart.fss.or.kr/dsaf001/main.do?rcpNo=20211112900826</t>
        </is>
      </c>
      <c r="K1785" s="41" t="inlineStr">
        <is>
          <t>value_chk_local,post_events_summary</t>
        </is>
      </c>
    </row>
    <row r="1786" ht="45" customHeight="1">
      <c r="A1786" s="40" t="inlineStr">
        <is>
          <t>K063</t>
        </is>
      </c>
      <c r="B1786" s="41" t="inlineStr">
        <is>
          <t>Lionheart Studio Co.,Ltd.</t>
        </is>
      </c>
      <c r="C1786" s="40" t="inlineStr">
        <is>
          <t>인수 후</t>
        </is>
      </c>
      <c r="D1786" s="40" t="inlineStr">
        <is>
          <t>2021-11-25</t>
        </is>
      </c>
      <c r="E1786" s="41" t="inlineStr">
        <is>
          <t>기타</t>
        </is>
      </c>
      <c r="F1786" s="41" t="inlineStr">
        <is>
          <t>증권 발행결과: 2,711,805주, 209,080,165,500원 납입 2021-11-25</t>
        </is>
      </c>
      <c r="G1786" s="41" t="inlineStr">
        <is>
          <t>KIND</t>
        </is>
      </c>
      <c r="H1786" s="40" t="inlineStr">
        <is>
          <t>2021-11-25</t>
        </is>
      </c>
      <c r="I1786" s="40" t="inlineStr">
        <is>
          <t>20211125900527</t>
        </is>
      </c>
      <c r="J1786" s="43" t="inlineStr">
        <is>
          <t>https://dart.fss.or.kr/dsaf001/main.do?rcpNo=20211125900527</t>
        </is>
      </c>
      <c r="K1786" s="41" t="inlineStr">
        <is>
          <t>post_events_summary</t>
        </is>
      </c>
    </row>
    <row r="1787" ht="45" customHeight="1">
      <c r="A1787" s="40" t="inlineStr">
        <is>
          <t>K063</t>
        </is>
      </c>
      <c r="B1787" s="41" t="inlineStr">
        <is>
          <t>Lionheart Studio Co.,Ltd.</t>
        </is>
      </c>
      <c r="C1787" s="40" t="inlineStr">
        <is>
          <t>인수 후</t>
        </is>
      </c>
      <c r="D1787" s="40" t="inlineStr">
        <is>
          <t>2021-12-31</t>
        </is>
      </c>
      <c r="E1787" s="41" t="inlineStr">
        <is>
          <t>통합</t>
        </is>
      </c>
      <c r="F1787" s="41" t="inlineStr">
        <is>
          <t>카카오게임즈 2021 사업보고서 사업결합 주석: ㈜라이온하트스튜디오 51.95%, 이전대가 1,698,243,750천원(현금 446,619,593 + 주식 등 708,724,418 + 조건부대가 542,899,738천원), 영업권 1,258,640,762천원, "지분율은 기존보유분과 취득계약으로 체결한 지분을 합산"; 연결범위 변동 '지배력 획득을 통한 종속기업 편입'; 기타수익 지분법주식처분이익 666,417,654천원; 편입 후 라이온하트 매출 63,870,276천원</t>
        </is>
      </c>
      <c r="G1787" s="41" t="inlineStr">
        <is>
          <t>DART 사업보고서</t>
        </is>
      </c>
      <c r="H1787" s="40" t="inlineStr">
        <is>
          <t>2022-03-18</t>
        </is>
      </c>
      <c r="I1787" s="40" t="inlineStr">
        <is>
          <t>20220318000854</t>
        </is>
      </c>
      <c r="J1787" s="43" t="inlineStr">
        <is>
          <t>https://dart.fss.or.kr/dsaf001/main.do?rcpNo=20220318000854</t>
        </is>
      </c>
      <c r="K1787" s="41" t="inlineStr">
        <is>
          <t>status_chk,chk_note,post_events_summary,notes,pre_incorp_chk</t>
        </is>
      </c>
    </row>
    <row r="1788" ht="45" customHeight="1">
      <c r="A1788" s="40" t="inlineStr">
        <is>
          <t>K063</t>
        </is>
      </c>
      <c r="B1788" s="41" t="inlineStr">
        <is>
          <t>Lionheart Studio Co.,Ltd.</t>
        </is>
      </c>
      <c r="C1788" s="40" t="inlineStr">
        <is>
          <t>발표</t>
        </is>
      </c>
      <c r="D1788" s="40" t="inlineStr">
        <is>
          <t>2022-04-29</t>
        </is>
      </c>
      <c r="E1788" s="41" t="inlineStr">
        <is>
          <t>발표</t>
        </is>
      </c>
      <c r="F1788" s="41" t="inlineStr">
        <is>
          <t>위메이드 타법인주식처분결정: 라이온하트 22,599주(보통주 53,578주 중), "공동매도권 행사를 통한 투자자금 회수", 처분금액은 2021-07-01~2022-06-30 성과로 확정, "선급금 약 425억원"(42,485,622,822원, 2022-05-02 지급 예정), 처분 후 30,979주(4.18%); 상환전환우선주 141,600주는 모두 보통주로 전환</t>
        </is>
      </c>
      <c r="G1788" s="41" t="inlineStr">
        <is>
          <t>KIND</t>
        </is>
      </c>
      <c r="H1788" s="40" t="inlineStr">
        <is>
          <t>2022-04-29</t>
        </is>
      </c>
      <c r="I1788" s="40" t="inlineStr">
        <is>
          <t>20220429900838</t>
        </is>
      </c>
      <c r="J1788" s="43" t="inlineStr">
        <is>
          <t>https://dart.fss.or.kr/dsaf001/main.do?rcpNo=20220429900838</t>
        </is>
      </c>
      <c r="K1788" s="41" t="inlineStr">
        <is>
          <t>announce_date_chk,first_filing_date,value_chk_local,purpose_quote,chk_note</t>
        </is>
      </c>
    </row>
    <row r="1789" ht="45" customHeight="1">
      <c r="A1789" s="40" t="inlineStr">
        <is>
          <t>K063</t>
        </is>
      </c>
      <c r="B1789" s="41" t="inlineStr">
        <is>
          <t>Lionheart Studio Co.,Ltd.</t>
        </is>
      </c>
      <c r="C1789" s="40" t="inlineStr">
        <is>
          <t>인수 후</t>
        </is>
      </c>
      <c r="D1789" s="40" t="inlineStr">
        <is>
          <t>2022-06-24</t>
        </is>
      </c>
      <c r="E1789" s="41" t="inlineStr">
        <is>
          <t>기타</t>
        </is>
      </c>
      <c r="F1789" s="41" t="inlineStr">
        <is>
          <t>카카오게임즈 타법인주식취득결정: KGE 신주 127,130,212주(EUR 127,130,212, 174,073,042,781원), 2022-06-27 납입, 최근 사업연도말 자산총액 4,305,011,873,994원, 자기자본 2,464,463,991,814원</t>
        </is>
      </c>
      <c r="G1789" s="41" t="inlineStr">
        <is>
          <t>KIND</t>
        </is>
      </c>
      <c r="H1789" s="40" t="inlineStr">
        <is>
          <t>2022-06-24</t>
        </is>
      </c>
      <c r="I1789" s="40" t="inlineStr">
        <is>
          <t>20220624900548</t>
        </is>
      </c>
      <c r="J1789" s="43" t="inlineStr">
        <is>
          <t>https://dart.fss.or.kr/dsaf001/main.do?rcpNo=20220624900548</t>
        </is>
      </c>
      <c r="K1789" s="41" t="inlineStr">
        <is>
          <t>post_events_summary,value_chk_local</t>
        </is>
      </c>
    </row>
    <row r="1790" ht="45" customHeight="1">
      <c r="A1790" s="40" t="inlineStr">
        <is>
          <t>K063</t>
        </is>
      </c>
      <c r="B1790" s="41" t="inlineStr">
        <is>
          <t>Lionheart Studio Co.,Ltd.</t>
        </is>
      </c>
      <c r="C1790" s="40" t="inlineStr">
        <is>
          <t>인수 후</t>
        </is>
      </c>
      <c r="D1790" s="40" t="inlineStr">
        <is>
          <t>2022-06-24</t>
        </is>
      </c>
      <c r="E1790" s="41" t="inlineStr">
        <is>
          <t>기타</t>
        </is>
      </c>
      <c r="F1790" s="41" t="inlineStr">
        <is>
          <t>카카오게임즈 타인에 대한 채무보증결정: KGE의 하나은행 외 2개 은행 차입 EUR 450,000,000(616,162,500,000원)에 EUR 540,000,000(739,395,000,000원) 보증, 2022-06-27~2025-06-27</t>
        </is>
      </c>
      <c r="G1790" s="41" t="inlineStr">
        <is>
          <t>KIND</t>
        </is>
      </c>
      <c r="H1790" s="40" t="inlineStr">
        <is>
          <t>2022-06-24</t>
        </is>
      </c>
      <c r="I1790" s="40" t="inlineStr">
        <is>
          <t>20220624900550</t>
        </is>
      </c>
      <c r="J1790" s="43" t="inlineStr">
        <is>
          <t>https://dart.fss.or.kr/dsaf001/main.do?rcpNo=20220624900550</t>
        </is>
      </c>
      <c r="K1790" s="41" t="inlineStr">
        <is>
          <t>post_events_summary</t>
        </is>
      </c>
    </row>
    <row r="1791" ht="45" customHeight="1">
      <c r="A1791" s="40" t="inlineStr">
        <is>
          <t>K063</t>
        </is>
      </c>
      <c r="B1791" s="41" t="inlineStr">
        <is>
          <t>Lionheart Studio Co.,Ltd.</t>
        </is>
      </c>
      <c r="C1791" s="40" t="inlineStr">
        <is>
          <t>인수 후</t>
        </is>
      </c>
      <c r="D1791" s="40" t="inlineStr">
        <is>
          <t>2022-06-30</t>
        </is>
      </c>
      <c r="E1791" s="41" t="inlineStr">
        <is>
          <t>완료</t>
        </is>
      </c>
      <c r="F1791" s="41" t="inlineStr">
        <is>
          <t>KGE 타법인주식 취득결정 정정: "총 취득금액은 12,041억원"(1,204,073,042,340원), 선급금 제외 잔금 7,541억원 2022-06-30 지급, 지배회사 연결자산총액대비 91.92%(2020말)·27.97%(2021말), 카카오게임즈 24.57%와 합산 54.95%</t>
        </is>
      </c>
      <c r="G1791" s="41" t="inlineStr">
        <is>
          <t>KIND</t>
        </is>
      </c>
      <c r="H1791" s="40" t="inlineStr">
        <is>
          <t>2022-06-30</t>
        </is>
      </c>
      <c r="I1791" s="40" t="inlineStr">
        <is>
          <t>20220630900923</t>
        </is>
      </c>
      <c r="J1791" s="43" t="inlineStr">
        <is>
          <t>https://dart.fss.or.kr/dsaf001/main.do?rcpNo=20220630900923</t>
        </is>
      </c>
      <c r="K1791" s="41" t="inlineStr">
        <is>
          <t>value_chk_local,deal_to_assets_pct,status_chk</t>
        </is>
      </c>
    </row>
    <row r="1792" ht="45" customHeight="1">
      <c r="A1792" s="40" t="inlineStr">
        <is>
          <t>K063</t>
        </is>
      </c>
      <c r="B1792" s="41" t="inlineStr">
        <is>
          <t>Lionheart Studio Co.,Ltd.</t>
        </is>
      </c>
      <c r="C1792" s="40" t="inlineStr">
        <is>
          <t>인수 후</t>
        </is>
      </c>
      <c r="D1792" s="40" t="inlineStr">
        <is>
          <t>2022-06-30</t>
        </is>
      </c>
      <c r="E1792" s="41" t="inlineStr">
        <is>
          <t>완료</t>
        </is>
      </c>
      <c r="F1792" s="41" t="inlineStr">
        <is>
          <t>라이온하트 '최대주주 등의 주식보유 변동'(2022.06.30): 김재영 439,068→257,065주(−182,003주, 972,853,174천원), 김범 −5,040주, ㈜카카오게임즈 160,022→182,231주(+22,209주, 118,712,857천원), KGE +225,260주(1,204,073,042천원), 단가 5,345천원; 동일인측 합계 82.15%→90.29%</t>
        </is>
      </c>
      <c r="G1792" s="41" t="inlineStr">
        <is>
          <t>DART 기타공시</t>
        </is>
      </c>
      <c r="H1792" s="40" t="inlineStr">
        <is>
          <t>2022-06-30</t>
        </is>
      </c>
      <c r="I1792" s="40" t="inlineStr">
        <is>
          <t>20220630000968</t>
        </is>
      </c>
      <c r="J1792" s="43" t="inlineStr">
        <is>
          <t>https://dart.fss.or.kr/dsaf001/main.do?rcpNo=20220630000968</t>
        </is>
      </c>
      <c r="K1792" s="41" t="inlineStr">
        <is>
          <t>status_chk,value_chk_local,notes</t>
        </is>
      </c>
    </row>
    <row r="1793" ht="45" customHeight="1">
      <c r="A1793" s="40" t="inlineStr">
        <is>
          <t>K063</t>
        </is>
      </c>
      <c r="B1793" s="41" t="inlineStr">
        <is>
          <t>Lionheart Studio Co.,Ltd.</t>
        </is>
      </c>
      <c r="C1793" s="40" t="inlineStr">
        <is>
          <t>인수 후</t>
        </is>
      </c>
      <c r="D1793" s="40" t="inlineStr">
        <is>
          <t>2022-06-15</t>
        </is>
      </c>
      <c r="E1793" s="41" t="inlineStr">
        <is>
          <t>기타</t>
        </is>
      </c>
      <c r="F1793" s="41" t="inlineStr">
        <is>
          <t>라이온하트 무상증자결정: 보통주 74,160,000주(1주당 100주), 배정기준일 2022-07-01, 신주권교부 2022-07-14</t>
        </is>
      </c>
      <c r="G1793" s="41" t="inlineStr">
        <is>
          <t>DART 기타공시</t>
        </is>
      </c>
      <c r="H1793" s="40" t="inlineStr">
        <is>
          <t>2022-06-15</t>
        </is>
      </c>
      <c r="I1793" s="40" t="inlineStr">
        <is>
          <t>20220615000367</t>
        </is>
      </c>
      <c r="J1793" s="43" t="inlineStr">
        <is>
          <t>https://dart.fss.or.kr/dsaf001/main.do?rcpNo=20220615000367</t>
        </is>
      </c>
      <c r="K1793" s="41" t="inlineStr">
        <is>
          <t>post_events_summary</t>
        </is>
      </c>
    </row>
    <row r="1794" ht="45" customHeight="1">
      <c r="A1794" s="40" t="inlineStr">
        <is>
          <t>K063</t>
        </is>
      </c>
      <c r="B1794" s="41" t="inlineStr">
        <is>
          <t>Lionheart Studio Co.,Ltd.</t>
        </is>
      </c>
      <c r="C1794" s="40" t="inlineStr">
        <is>
          <t>인수 후</t>
        </is>
      </c>
      <c r="D1794" s="40" t="inlineStr">
        <is>
          <t>2022-07-20</t>
        </is>
      </c>
      <c r="E1794" s="41" t="inlineStr">
        <is>
          <t>기타</t>
        </is>
      </c>
      <c r="F1794" s="41" t="inlineStr">
        <is>
          <t>라이온하트 '최대주주 등의 주식보유 변동': 2022-07-20 김재영 25,963,565주(무상증자 후)→26,926,586주(35.95%), 매입액 45,000,045천원(단가 47천원); 김범·기타 주주 매도; 카카오게임즈 18,405,331주(24.57%), KGE 22,751,260주(30.37%); 발행주식 74,901,600주</t>
        </is>
      </c>
      <c r="G1794" s="41" t="inlineStr">
        <is>
          <t>DART 기타공시</t>
        </is>
      </c>
      <c r="H1794" s="40" t="inlineStr">
        <is>
          <t>2022-07-26</t>
        </is>
      </c>
      <c r="I1794" s="40" t="inlineStr">
        <is>
          <t>20220726000338</t>
        </is>
      </c>
      <c r="J1794" s="43" t="inlineStr">
        <is>
          <t>https://dart.fss.or.kr/dsaf001/main.do?rcpNo=20220726000338</t>
        </is>
      </c>
      <c r="K1794" s="41" t="inlineStr">
        <is>
          <t>post_events_summary</t>
        </is>
      </c>
    </row>
    <row r="1795" ht="45" customHeight="1">
      <c r="A1795" s="40" t="inlineStr">
        <is>
          <t>K063</t>
        </is>
      </c>
      <c r="B1795" s="41" t="inlineStr">
        <is>
          <t>Lionheart Studio Co.,Ltd.</t>
        </is>
      </c>
      <c r="C1795" s="40" t="inlineStr">
        <is>
          <t>인수 후</t>
        </is>
      </c>
      <c r="D1795" s="40" t="inlineStr">
        <is>
          <t>2022-08-10</t>
        </is>
      </c>
      <c r="E1795" s="41" t="inlineStr">
        <is>
          <t>기타</t>
        </is>
      </c>
      <c r="F1795" s="41" t="inlineStr">
        <is>
          <t>카카오게임즈 주요사항보고서(유상증자결정): 보통주 3,474,101주(주당 56,600원, 196,634,116,600원) 제3자배정 — 김재영 3,128,686주, 이한순 174,872주, 이준석 157,597주, 김범 12,946주, 목적 "글로벌 사업 확장 및 기업가치 제고를 위한 이해관계 일치", 납입 2022-08-18</t>
        </is>
      </c>
      <c r="G1795" s="41" t="inlineStr">
        <is>
          <t>DART 주요사항보고서</t>
        </is>
      </c>
      <c r="H1795" s="40" t="inlineStr">
        <is>
          <t>2022-08-10</t>
        </is>
      </c>
      <c r="I1795" s="40" t="inlineStr">
        <is>
          <t>20220810000381</t>
        </is>
      </c>
      <c r="J1795" s="43" t="inlineStr">
        <is>
          <t>https://dart.fss.or.kr/dsaf001/main.do?rcpNo=20220810000381</t>
        </is>
      </c>
      <c r="K1795" s="41" t="inlineStr">
        <is>
          <t>post_events_summary,notes</t>
        </is>
      </c>
    </row>
    <row r="1796" ht="45" customHeight="1">
      <c r="A1796" s="40" t="inlineStr">
        <is>
          <t>K063</t>
        </is>
      </c>
      <c r="B1796" s="41" t="inlineStr">
        <is>
          <t>Lionheart Studio Co.,Ltd.</t>
        </is>
      </c>
      <c r="C1796" s="40" t="inlineStr">
        <is>
          <t>인수 후</t>
        </is>
      </c>
      <c r="D1796" s="40" t="inlineStr">
        <is>
          <t>2022-08-03</t>
        </is>
      </c>
      <c r="E1796" s="41" t="inlineStr">
        <is>
          <t>어닝콜</t>
        </is>
      </c>
      <c r="F1796" s="41" t="inlineStr">
        <is>
          <t>MTN: 카카오게임즈 2022년 2분기 연결 영업이익 810억원(+900.2%) 사상 최대, 매출 3,338억원(+162%); 제목 "라이온하트 연내 IPO 가능"(회사 측 설명으로 보도, 직접 인용 없음)</t>
        </is>
      </c>
      <c r="G1796" s="41" t="inlineStr">
        <is>
          <t>언론 보도</t>
        </is>
      </c>
      <c r="H1796" s="40" t="inlineStr">
        <is>
          <t>2022-08-03</t>
        </is>
      </c>
      <c r="I1796" s="40" t="n"/>
      <c r="J1796" s="43" t="inlineStr">
        <is>
          <t>https://news.mtn.co.kr/news-detail/2022080315491830790</t>
        </is>
      </c>
      <c r="K1796" s="41" t="inlineStr">
        <is>
          <t>earnings_call_note</t>
        </is>
      </c>
    </row>
    <row r="1797" ht="45" customHeight="1">
      <c r="A1797" s="40" t="inlineStr">
        <is>
          <t>K063</t>
        </is>
      </c>
      <c r="B1797" s="41" t="inlineStr">
        <is>
          <t>Lionheart Studio Co.,Ltd.</t>
        </is>
      </c>
      <c r="C1797" s="40" t="inlineStr">
        <is>
          <t>인수 후</t>
        </is>
      </c>
      <c r="D1797" s="40" t="inlineStr">
        <is>
          <t>2022-09-30</t>
        </is>
      </c>
      <c r="E1797" s="41" t="inlineStr">
        <is>
          <t>상장</t>
        </is>
      </c>
      <c r="F1797" s="41" t="inlineStr">
        <is>
          <t>카카오게임즈 유상증자결정(종속회사 라이온하트, 일반공모): 신주 10,000,000주, 공모희망가 36,000~53,000원, 납입 예정 2022-11-10, 대표주관 한국투자증권·JP모간</t>
        </is>
      </c>
      <c r="G1797" s="41" t="inlineStr">
        <is>
          <t>KIND</t>
        </is>
      </c>
      <c r="H1797" s="40" t="inlineStr">
        <is>
          <t>2022-09-30</t>
        </is>
      </c>
      <c r="I1797" s="40" t="inlineStr">
        <is>
          <t>20220930900837</t>
        </is>
      </c>
      <c r="J1797" s="43" t="inlineStr">
        <is>
          <t>https://dart.fss.or.kr/dsaf001/main.do?rcpNo=20220930900837</t>
        </is>
      </c>
      <c r="K1797" s="41" t="inlineStr">
        <is>
          <t>post_events_summary</t>
        </is>
      </c>
    </row>
    <row r="1798" ht="45" customHeight="1">
      <c r="A1798" s="40" t="inlineStr">
        <is>
          <t>K063</t>
        </is>
      </c>
      <c r="B1798" s="41" t="inlineStr">
        <is>
          <t>Lionheart Studio Co.,Ltd.</t>
        </is>
      </c>
      <c r="C1798" s="40" t="inlineStr">
        <is>
          <t>인수 후</t>
        </is>
      </c>
      <c r="D1798" s="40" t="inlineStr">
        <is>
          <t>2022-10-13</t>
        </is>
      </c>
      <c r="E1798" s="41" t="inlineStr">
        <is>
          <t>철회</t>
        </is>
      </c>
      <c r="F1798" s="41" t="inlineStr">
        <is>
          <t>정정: 라이온하트 "일반공모 철회신고서 제출" — 일반공모 증자 '해당사항 없음'</t>
        </is>
      </c>
      <c r="G1798" s="41" t="inlineStr">
        <is>
          <t>KIND</t>
        </is>
      </c>
      <c r="H1798" s="40" t="inlineStr">
        <is>
          <t>2022-10-13</t>
        </is>
      </c>
      <c r="I1798" s="40" t="inlineStr">
        <is>
          <t>20221013900462</t>
        </is>
      </c>
      <c r="J1798" s="43" t="inlineStr">
        <is>
          <t>https://dart.fss.or.kr/dsaf001/main.do?rcpNo=20221013900462</t>
        </is>
      </c>
      <c r="K1798" s="41" t="inlineStr">
        <is>
          <t>post_events_summary</t>
        </is>
      </c>
    </row>
    <row r="1799" ht="45" customHeight="1">
      <c r="A1799" s="40" t="inlineStr">
        <is>
          <t>K063</t>
        </is>
      </c>
      <c r="B1799" s="41" t="inlineStr">
        <is>
          <t>Lionheart Studio Co.,Ltd.</t>
        </is>
      </c>
      <c r="C1799" s="40" t="inlineStr">
        <is>
          <t>인수 후</t>
        </is>
      </c>
      <c r="D1799" s="40" t="inlineStr">
        <is>
          <t>2022-10-25</t>
        </is>
      </c>
      <c r="E1799" s="41" t="inlineStr">
        <is>
          <t>철회</t>
        </is>
      </c>
      <c r="F1799" s="41" t="inlineStr">
        <is>
          <t>비즈한국: 9-29 예비심사 통과, 9-30 증권신고서, 10-13 철회; 공모 4,105억~6,042억원, 예상 시가총액 약 3조~4.5조원(카카오게임즈 시총 약 3.3조원 상회); 시장 상황으로 적정 가치 평가 곤란, 회사 측 "내년 3월까지 유효기간이 남았다"; 카카오게임즈 주주 반발</t>
        </is>
      </c>
      <c r="G1799" s="41" t="inlineStr">
        <is>
          <t>언론 보도</t>
        </is>
      </c>
      <c r="H1799" s="40" t="inlineStr">
        <is>
          <t>2022-10-25</t>
        </is>
      </c>
      <c r="I1799" s="40" t="n"/>
      <c r="J1799" s="43" t="inlineStr">
        <is>
          <t>http://bizhankook.com/articles/24616.html</t>
        </is>
      </c>
      <c r="K1799" s="41" t="inlineStr">
        <is>
          <t>post_events_summary,earnings_call_note</t>
        </is>
      </c>
    </row>
    <row r="1800" ht="45" customHeight="1">
      <c r="A1800" s="40" t="inlineStr">
        <is>
          <t>K063</t>
        </is>
      </c>
      <c r="B1800" s="41" t="inlineStr">
        <is>
          <t>Lionheart Studio Co.,Ltd.</t>
        </is>
      </c>
      <c r="C1800" s="40" t="inlineStr">
        <is>
          <t>인수 후</t>
        </is>
      </c>
      <c r="D1800" s="40" t="inlineStr">
        <is>
          <t>2022-12-31</t>
        </is>
      </c>
      <c r="E1800" s="41" t="inlineStr">
        <is>
          <t>기타</t>
        </is>
      </c>
      <c r="F1800" s="41" t="inlineStr">
        <is>
          <t>카카오게임즈 2022 사업보고서: 금융비용 '당기손익-공정가치 측정 금융부채 처분손실' 211,173,304천원(전기 없음); 조건부대가 부채 2021말 542,899,738천원→2022말 0; 영업권 ㈜라이온하트스튜디오 1,258,640,762천원(2022 손상 없음); 비지배지분율 라이온하트 45.05%</t>
        </is>
      </c>
      <c r="G1800" s="41" t="inlineStr">
        <is>
          <t>DART 사업보고서</t>
        </is>
      </c>
      <c r="H1800" s="40" t="inlineStr">
        <is>
          <t>2023-03-17</t>
        </is>
      </c>
      <c r="I1800" s="40" t="inlineStr">
        <is>
          <t>20230317001061</t>
        </is>
      </c>
      <c r="J1800" s="43" t="inlineStr">
        <is>
          <t>https://dart.fss.or.kr/dsaf001/main.do?rcpNo=20230317001061</t>
        </is>
      </c>
      <c r="K1800" s="41" t="inlineStr">
        <is>
          <t>impairment,notes,post_events_summary</t>
        </is>
      </c>
    </row>
    <row r="1801" ht="45" customHeight="1">
      <c r="A1801" s="40" t="inlineStr">
        <is>
          <t>K063</t>
        </is>
      </c>
      <c r="B1801" s="41" t="inlineStr">
        <is>
          <t>Lionheart Studio Co.,Ltd.</t>
        </is>
      </c>
      <c r="C1801" s="40" t="inlineStr">
        <is>
          <t>인수 후</t>
        </is>
      </c>
      <c r="D1801" s="40" t="inlineStr">
        <is>
          <t>2022-12-31</t>
        </is>
      </c>
      <c r="E1801" s="41" t="inlineStr">
        <is>
          <t>실적</t>
        </is>
      </c>
      <c r="F1801" s="41" t="inlineStr">
        <is>
          <t>라이온하트 2022 감사보고서: 영업수익 201,808,835,603원, 영업이익 165,266,624,092원, 당기순이익 122,504,591,128원, 자산총계 353,297,487,143원</t>
        </is>
      </c>
      <c r="G1801" s="41" t="inlineStr">
        <is>
          <t>DART 감사보고서</t>
        </is>
      </c>
      <c r="H1801" s="40" t="inlineStr">
        <is>
          <t>2023-03-24</t>
        </is>
      </c>
      <c r="I1801" s="40" t="inlineStr">
        <is>
          <t>20230324000430</t>
        </is>
      </c>
      <c r="J1801" s="43" t="inlineStr">
        <is>
          <t>https://dart.fss.or.kr/dsaf001/main.do?rcpNo=20230324000430</t>
        </is>
      </c>
      <c r="K1801" s="41" t="inlineStr">
        <is>
          <t>target_rev_post,target_op_post</t>
        </is>
      </c>
    </row>
    <row r="1802" ht="45" customHeight="1">
      <c r="A1802" s="40" t="inlineStr">
        <is>
          <t>K063</t>
        </is>
      </c>
      <c r="B1802" s="41" t="inlineStr">
        <is>
          <t>Lionheart Studio Co.,Ltd.</t>
        </is>
      </c>
      <c r="C1802" s="40" t="inlineStr">
        <is>
          <t>인수 후</t>
        </is>
      </c>
      <c r="D1802" s="40" t="inlineStr">
        <is>
          <t>2023-12-31</t>
        </is>
      </c>
      <c r="E1802" s="41" t="inlineStr">
        <is>
          <t>실적</t>
        </is>
      </c>
      <c r="F1802" s="41" t="inlineStr">
        <is>
          <t>라이온하트 2023 감사보고서: 영업수익 118,326,085,629원, 영업이익 71,849,174,767원, 당기순이익 66,716,347,249원</t>
        </is>
      </c>
      <c r="G1802" s="41" t="inlineStr">
        <is>
          <t>DART 감사보고서</t>
        </is>
      </c>
      <c r="H1802" s="40" t="inlineStr">
        <is>
          <t>2024-03-29</t>
        </is>
      </c>
      <c r="I1802" s="40" t="inlineStr">
        <is>
          <t>20240329002312</t>
        </is>
      </c>
      <c r="J1802" s="43" t="inlineStr">
        <is>
          <t>https://dart.fss.or.kr/dsaf001/main.do?rcpNo=20240329002312</t>
        </is>
      </c>
      <c r="K1802" s="41" t="inlineStr">
        <is>
          <t>target_rev_post,target_op_post</t>
        </is>
      </c>
    </row>
    <row r="1803" ht="45" customHeight="1">
      <c r="A1803" s="40" t="inlineStr">
        <is>
          <t>K063</t>
        </is>
      </c>
      <c r="B1803" s="41" t="inlineStr">
        <is>
          <t>Lionheart Studio Co.,Ltd.</t>
        </is>
      </c>
      <c r="C1803" s="40" t="inlineStr">
        <is>
          <t>인수 후</t>
        </is>
      </c>
      <c r="D1803" s="40" t="inlineStr">
        <is>
          <t>2023-12-31</t>
        </is>
      </c>
      <c r="E1803" s="41" t="inlineStr">
        <is>
          <t>손상차손</t>
        </is>
      </c>
      <c r="F1803" s="41" t="inlineStr">
        <is>
          <t>카카오게임즈 2023 사업보고서: 영업권 ㈜라이온하트스튜디오 1,258,640,762 → 손상 (142,955,025) → 1,115,685,737천원; 별도 KGE 투자주식 손상 (488,164,621)천원(장부 228,308,058천원). 라이온하트 연혁: 2020.05 오딘 퍼블리싱 계약, 2021.06 오딘 국내 출시, 2021.11 대한민국 게임대상, 2022.03 대만 출시, 2023.06 일본 출시; 신작 4종 개발 중</t>
        </is>
      </c>
      <c r="G1803" s="41" t="inlineStr">
        <is>
          <t>DART 사업보고서</t>
        </is>
      </c>
      <c r="H1803" s="40" t="inlineStr">
        <is>
          <t>2024-03-20</t>
        </is>
      </c>
      <c r="I1803" s="40" t="inlineStr">
        <is>
          <t>20240320002052</t>
        </is>
      </c>
      <c r="J1803" s="43" t="inlineStr">
        <is>
          <t>https://dart.fss.or.kr/dsaf001/main.do?rcpNo=20240320002052</t>
        </is>
      </c>
      <c r="K1803" s="41" t="inlineStr">
        <is>
          <t>impairment,post_events_summary,pre_events_summary</t>
        </is>
      </c>
    </row>
    <row r="1804" ht="45" customHeight="1">
      <c r="A1804" s="40" t="inlineStr">
        <is>
          <t>K063</t>
        </is>
      </c>
      <c r="B1804" s="41" t="inlineStr">
        <is>
          <t>Lionheart Studio Co.,Ltd.</t>
        </is>
      </c>
      <c r="C1804" s="40" t="inlineStr">
        <is>
          <t>인수 후</t>
        </is>
      </c>
      <c r="D1804" s="40" t="inlineStr">
        <is>
          <t>2023-05-03</t>
        </is>
      </c>
      <c r="E1804" s="41" t="inlineStr">
        <is>
          <t>어닝콜</t>
        </is>
      </c>
      <c r="F1804" s="41" t="inlineStr">
        <is>
          <t>이투데이(1분기 컨퍼런스콜): 영업이익 113억원(−73.1%), 오딘 트래픽 감소; 조계현 대표 "다만 중상급 이상의 진성 유저의 이탈은 없었고, 이를 계기로 일정 수준 이상 코어 유저층은 더 증가한 것으로 판단하고 있다"</t>
        </is>
      </c>
      <c r="G1804" s="41" t="inlineStr">
        <is>
          <t>어닝콜</t>
        </is>
      </c>
      <c r="H1804" s="40" t="inlineStr">
        <is>
          <t>2023-05-03</t>
        </is>
      </c>
      <c r="I1804" s="40" t="n"/>
      <c r="J1804" s="43" t="inlineStr">
        <is>
          <t>https://www.etoday.co.kr/news/view/2246004</t>
        </is>
      </c>
      <c r="K1804" s="41" t="inlineStr">
        <is>
          <t>earnings_call_note</t>
        </is>
      </c>
    </row>
    <row r="1805" ht="45" customHeight="1">
      <c r="A1805" s="40" t="inlineStr">
        <is>
          <t>K063</t>
        </is>
      </c>
      <c r="B1805" s="41" t="inlineStr">
        <is>
          <t>Lionheart Studio Co.,Ltd.</t>
        </is>
      </c>
      <c r="C1805" s="40" t="inlineStr">
        <is>
          <t>인수 후</t>
        </is>
      </c>
      <c r="D1805" s="40" t="inlineStr">
        <is>
          <t>2023-08-02</t>
        </is>
      </c>
      <c r="E1805" s="41" t="inlineStr">
        <is>
          <t>어닝콜</t>
        </is>
      </c>
      <c r="F1805" s="41" t="inlineStr">
        <is>
          <t>뉴스토마토(2분기 컨퍼런스콜, '카카오게임즈 관계자'): 오딘은 "기존처럼 4~6주 간격의 주요 콘텐츠 업데이트를 진행하며 성과를 이어갈 계획"</t>
        </is>
      </c>
      <c r="G1805" s="41" t="inlineStr">
        <is>
          <t>어닝콜</t>
        </is>
      </c>
      <c r="H1805" s="40" t="inlineStr">
        <is>
          <t>2023-08-02</t>
        </is>
      </c>
      <c r="I1805" s="40" t="n"/>
      <c r="J1805" s="43" t="inlineStr">
        <is>
          <t>https://newstomato.com/ReadNews.aspx?no=1196474</t>
        </is>
      </c>
      <c r="K1805" s="41" t="inlineStr">
        <is>
          <t>earnings_call_note</t>
        </is>
      </c>
    </row>
    <row r="1806" ht="45" customHeight="1">
      <c r="A1806" s="40" t="inlineStr">
        <is>
          <t>K063</t>
        </is>
      </c>
      <c r="B1806" s="41" t="inlineStr">
        <is>
          <t>Lionheart Studio Co.,Ltd.</t>
        </is>
      </c>
      <c r="C1806" s="40" t="inlineStr">
        <is>
          <t>인수 후</t>
        </is>
      </c>
      <c r="D1806" s="40" t="inlineStr">
        <is>
          <t>2024-09-12</t>
        </is>
      </c>
      <c r="E1806" s="41" t="inlineStr">
        <is>
          <t>기타</t>
        </is>
      </c>
      <c r="F1806" s="41" t="inlineStr">
        <is>
          <t>카카오게임즈 타법인주식취득결정: KGE 신주 195,090,000주(EUR 195,090,000, 287,954,790,900원), 취득목적 "Kakao Games Europe B.V. 차입금 상환 및 글로벌 서비스 운영자금"(채무상환 EUR 180,000,000), 납입 2024-09-20</t>
        </is>
      </c>
      <c r="G1806" s="41" t="inlineStr">
        <is>
          <t>KIND</t>
        </is>
      </c>
      <c r="H1806" s="40" t="inlineStr">
        <is>
          <t>2024-09-12</t>
        </is>
      </c>
      <c r="I1806" s="40" t="inlineStr">
        <is>
          <t>20240912900464</t>
        </is>
      </c>
      <c r="J1806" s="43" t="inlineStr">
        <is>
          <t>https://dart.fss.or.kr/dsaf001/main.do?rcpNo=20240912900464</t>
        </is>
      </c>
      <c r="K1806" s="41" t="inlineStr">
        <is>
          <t>post_events_summary</t>
        </is>
      </c>
    </row>
    <row r="1807" ht="45" customHeight="1">
      <c r="A1807" s="40" t="inlineStr">
        <is>
          <t>K063</t>
        </is>
      </c>
      <c r="B1807" s="41" t="inlineStr">
        <is>
          <t>Lionheart Studio Co.,Ltd.</t>
        </is>
      </c>
      <c r="C1807" s="40" t="inlineStr">
        <is>
          <t>인수 후</t>
        </is>
      </c>
      <c r="D1807" s="40" t="inlineStr">
        <is>
          <t>2024-12-31</t>
        </is>
      </c>
      <c r="E1807" s="41" t="inlineStr">
        <is>
          <t>손상차손</t>
        </is>
      </c>
      <c r="F1807" s="41" t="inlineStr">
        <is>
          <t>카카오게임즈 2024 사업보고서: 영업권 라이온하트스튜디오 1,115,685,737천원(2024 손상 없음); 별도 KGE 228,308,057 + 유상증자 289,946,660 − 손상 (90,961,102) = 427,293,615천원; 라이온하트 직접 보유 24.6% 140,938,153천원</t>
        </is>
      </c>
      <c r="G1807" s="41" t="inlineStr">
        <is>
          <t>DART 사업보고서</t>
        </is>
      </c>
      <c r="H1807" s="40" t="inlineStr">
        <is>
          <t>2025-03-18</t>
        </is>
      </c>
      <c r="I1807" s="40" t="inlineStr">
        <is>
          <t>20250318001434</t>
        </is>
      </c>
      <c r="J1807" s="43" t="inlineStr">
        <is>
          <t>https://dart.fss.or.kr/dsaf001/main.do?rcpNo=20250318001434</t>
        </is>
      </c>
      <c r="K1807" s="41" t="inlineStr">
        <is>
          <t>impairment</t>
        </is>
      </c>
    </row>
    <row r="1808" ht="45" customHeight="1">
      <c r="A1808" s="40" t="inlineStr">
        <is>
          <t>K063</t>
        </is>
      </c>
      <c r="B1808" s="41" t="inlineStr">
        <is>
          <t>Lionheart Studio Co.,Ltd.</t>
        </is>
      </c>
      <c r="C1808" s="40" t="inlineStr">
        <is>
          <t>인수 후</t>
        </is>
      </c>
      <c r="D1808" s="40" t="inlineStr">
        <is>
          <t>2024-12-31</t>
        </is>
      </c>
      <c r="E1808" s="41" t="inlineStr">
        <is>
          <t>실적</t>
        </is>
      </c>
      <c r="F1808" s="41" t="inlineStr">
        <is>
          <t>라이온하트 2024 감사보고서: 영업수익 91,988,414,483원, 영업이익 38,058,033,871원; 주주 김재영 35.95%, 카카오게임즈 24.57%, KGE 30.37%, 위메이드 4.23%</t>
        </is>
      </c>
      <c r="G1808" s="41" t="inlineStr">
        <is>
          <t>DART 감사보고서</t>
        </is>
      </c>
      <c r="H1808" s="40" t="inlineStr">
        <is>
          <t>2025-03-28</t>
        </is>
      </c>
      <c r="I1808" s="40" t="inlineStr">
        <is>
          <t>20250328002194</t>
        </is>
      </c>
      <c r="J1808" s="43" t="inlineStr">
        <is>
          <t>https://dart.fss.or.kr/dsaf001/main.do?rcpNo=20250328002194</t>
        </is>
      </c>
      <c r="K1808" s="41" t="inlineStr">
        <is>
          <t>target_rev_post,target_op_post</t>
        </is>
      </c>
    </row>
    <row r="1809" ht="45" customHeight="1">
      <c r="A1809" s="40" t="inlineStr">
        <is>
          <t>K063</t>
        </is>
      </c>
      <c r="B1809" s="41" t="inlineStr">
        <is>
          <t>Lionheart Studio Co.,Ltd.</t>
        </is>
      </c>
      <c r="C1809" s="40" t="inlineStr">
        <is>
          <t>인수 후</t>
        </is>
      </c>
      <c r="D1809" s="40" t="inlineStr">
        <is>
          <t>2025-07-03</t>
        </is>
      </c>
      <c r="E1809" s="41" t="inlineStr">
        <is>
          <t>기타</t>
        </is>
      </c>
      <c r="F1809" s="41" t="inlineStr">
        <is>
          <t>MTN: "카카오게임즈가 라이온하트의 IPO를 반대해 IPO가 무산될 경우 카카오게임즈는 김재영 라이온하트 창업자가 보유한 라이온하트 지분 전량을 즉시 매수해야 하는 풋백옵션 조항"; 인수 당시 기업가치 약 4조원 평가, 카카오게임즈 재무 여력상 전량 매수 어렵다는 관측</t>
        </is>
      </c>
      <c r="G1809" s="41" t="inlineStr">
        <is>
          <t>언론 보도</t>
        </is>
      </c>
      <c r="H1809" s="40" t="inlineStr">
        <is>
          <t>2025-07-03</t>
        </is>
      </c>
      <c r="I1809" s="40" t="n"/>
      <c r="J1809" s="43" t="inlineStr">
        <is>
          <t>https://news.mtn.co.kr/news-detail/2025070312110648913</t>
        </is>
      </c>
      <c r="K1809" s="41" t="inlineStr">
        <is>
          <t>earnings_call_note,notes</t>
        </is>
      </c>
    </row>
    <row r="1810" ht="45" customHeight="1">
      <c r="A1810" s="40" t="inlineStr">
        <is>
          <t>K063</t>
        </is>
      </c>
      <c r="B1810" s="41" t="inlineStr">
        <is>
          <t>Lionheart Studio Co.,Ltd.</t>
        </is>
      </c>
      <c r="C1810" s="40" t="inlineStr">
        <is>
          <t>인수 후</t>
        </is>
      </c>
      <c r="D1810" s="40" t="inlineStr">
        <is>
          <t>2025-12-31</t>
        </is>
      </c>
      <c r="E1810" s="41" t="inlineStr">
        <is>
          <t>실적</t>
        </is>
      </c>
      <c r="F1810" s="41" t="inlineStr">
        <is>
          <t>라이온하트 2025 감사보고서: 영업수익 85,658,338,998원, 영업이익 17,555,088,725원, 당기순이익 19,779,407,348원; 주주총회 제안 배당 99,993,636천원(주당 1,335원, 배당성향 506%)</t>
        </is>
      </c>
      <c r="G1810" s="41" t="inlineStr">
        <is>
          <t>DART 감사보고서</t>
        </is>
      </c>
      <c r="H1810" s="40" t="inlineStr">
        <is>
          <t>2026-03-27</t>
        </is>
      </c>
      <c r="I1810" s="40" t="inlineStr">
        <is>
          <t>20260327000182</t>
        </is>
      </c>
      <c r="J1810" s="43" t="inlineStr">
        <is>
          <t>https://dart.fss.or.kr/dsaf001/main.do?rcpNo=20260327000182</t>
        </is>
      </c>
      <c r="K1810" s="41" t="inlineStr">
        <is>
          <t>target_rev_post,target_op_post,post_events_summary</t>
        </is>
      </c>
    </row>
    <row r="1811" ht="45" customHeight="1">
      <c r="A1811" s="40" t="inlineStr">
        <is>
          <t>K063</t>
        </is>
      </c>
      <c r="B1811" s="41" t="inlineStr">
        <is>
          <t>Lionheart Studio Co.,Ltd.</t>
        </is>
      </c>
      <c r="C1811" s="40" t="inlineStr">
        <is>
          <t>인수 후</t>
        </is>
      </c>
      <c r="D1811" s="40" t="inlineStr">
        <is>
          <t>2025-12-31</t>
        </is>
      </c>
      <c r="E1811" s="41" t="inlineStr">
        <is>
          <t>손상차손</t>
        </is>
      </c>
      <c r="F1811" s="41" t="inlineStr">
        <is>
          <t>카카오게임즈 2025 사업보고서: 영업권 ㈜라이온하트스튜디오 1,115,685,737 → 손상 (43,993,403) → 1,071,692,334천원; 별도 KGE 427,293,615 + 27,395,172 − 손상 (146,596,715) = 308,092,072천원; 라이온하트 직접 보유분 손상 없음; 약정사항 09 — IPO 완료 후 5년 경과 시 김재영 20% 매수청구권을 금융부채로 계상</t>
        </is>
      </c>
      <c r="G1811" s="41" t="inlineStr">
        <is>
          <t>DART 사업보고서</t>
        </is>
      </c>
      <c r="H1811" s="40" t="inlineStr">
        <is>
          <t>2026-03-18</t>
        </is>
      </c>
      <c r="I1811" s="40" t="inlineStr">
        <is>
          <t>20260318001659</t>
        </is>
      </c>
      <c r="J1811" s="43" t="inlineStr">
        <is>
          <t>https://dart.fss.or.kr/dsaf001/main.do?rcpNo=20260318001659</t>
        </is>
      </c>
      <c r="K1811" s="41" t="inlineStr">
        <is>
          <t>impairment,post_events_summary</t>
        </is>
      </c>
    </row>
    <row r="1812" ht="45" customHeight="1">
      <c r="A1812" s="40" t="inlineStr">
        <is>
          <t>K063</t>
        </is>
      </c>
      <c r="B1812" s="41" t="inlineStr">
        <is>
          <t>Lionheart Studio Co.,Ltd.</t>
        </is>
      </c>
      <c r="C1812" s="40" t="inlineStr">
        <is>
          <t>인수 후</t>
        </is>
      </c>
      <c r="D1812" s="40" t="inlineStr">
        <is>
          <t>2026-03-25</t>
        </is>
      </c>
      <c r="E1812" s="41" t="inlineStr">
        <is>
          <t>소유주변경</t>
        </is>
      </c>
      <c r="F1812" s="41" t="inlineStr">
        <is>
          <t>뉴시스: LY가 투자목적회사(엘트리플에이인베스트먼트)로 카카오 보유 카카오게임즈 구주 일부와 신주(약 2,400억원)·전환사채(약 600억원)를 인수해 최대주주 등극 예정; 2022년 보류된 라이온하트 IPO가 새 자금으로 재추진될 수 있다는 관측</t>
        </is>
      </c>
      <c r="G1812" s="41" t="inlineStr">
        <is>
          <t>언론 보도</t>
        </is>
      </c>
      <c r="H1812" s="40" t="inlineStr">
        <is>
          <t>2026-03-25</t>
        </is>
      </c>
      <c r="I1812" s="40" t="n"/>
      <c r="J1812" s="43" t="inlineStr">
        <is>
          <t>https://www.newsis.com/view/NISX20260325_0003563616</t>
        </is>
      </c>
      <c r="K1812" s="41" t="inlineStr">
        <is>
          <t>post_events_summary,earnings_call_note</t>
        </is>
      </c>
    </row>
    <row r="1813" ht="45" customHeight="1">
      <c r="A1813" s="40" t="inlineStr">
        <is>
          <t>K063</t>
        </is>
      </c>
      <c r="B1813" s="41" t="inlineStr">
        <is>
          <t>Lionheart Studio Co.,Ltd.</t>
        </is>
      </c>
      <c r="C1813" s="40" t="inlineStr">
        <is>
          <t>인수 후</t>
        </is>
      </c>
      <c r="D1813" s="40" t="inlineStr">
        <is>
          <t>2026-06-19</t>
        </is>
      </c>
      <c r="E1813" s="41" t="inlineStr">
        <is>
          <t>소유주변경</t>
        </is>
      </c>
      <c r="F1813" s="41" t="inlineStr">
        <is>
          <t>카카오게임즈 최대주주변경: ㈜카카오 외 13인 45.38% → 엘트리플에이인베스트먼트 유한회사 외 10인 38.95%; 카카오 33,730,000→15,622,268주; 엘트리플에이 최대주주 페트리코제육호사모투자 합자회사의 최대출자자 LY주식회사; 변경후 특수관계인 김재영 5,389,214주(5.07%)</t>
        </is>
      </c>
      <c r="G1813" s="41" t="inlineStr">
        <is>
          <t>KIND</t>
        </is>
      </c>
      <c r="H1813" s="40" t="inlineStr">
        <is>
          <t>2026-06-19</t>
        </is>
      </c>
      <c r="I1813" s="40" t="inlineStr">
        <is>
          <t>20260619900968</t>
        </is>
      </c>
      <c r="J1813" s="43" t="inlineStr">
        <is>
          <t>https://dart.fss.or.kr/dsaf001/main.do?rcpNo=20260619900968</t>
        </is>
      </c>
      <c r="K1813" s="41" t="inlineStr">
        <is>
          <t>post_events_summary,pre_incorp_chk,notes</t>
        </is>
      </c>
    </row>
    <row r="1814" ht="45" customHeight="1">
      <c r="A1814" s="40" t="inlineStr">
        <is>
          <t>K063</t>
        </is>
      </c>
      <c r="B1814" s="41" t="inlineStr">
        <is>
          <t>Lionheart Studio Co.,Ltd.</t>
        </is>
      </c>
      <c r="C1814" s="40" t="inlineStr">
        <is>
          <t>인수 후</t>
        </is>
      </c>
      <c r="D1814" s="40" t="inlineStr">
        <is>
          <t>2026-06-30</t>
        </is>
      </c>
      <c r="E1814" s="41" t="inlineStr">
        <is>
          <t>매각</t>
        </is>
      </c>
      <c r="F1814" s="41" t="inlineStr">
        <is>
          <t>㈜카카오 2026 반기보고서(정정): ㈜카카오게임즈, Kakao Games Europe B.V., ㈜라이온하트스튜디오 등 "지배력 상실로 인한 연결제외"</t>
        </is>
      </c>
      <c r="G1814" s="41" t="inlineStr">
        <is>
          <t>DART 사업보고서</t>
        </is>
      </c>
      <c r="H1814" s="40" t="inlineStr">
        <is>
          <t>2026-08-19</t>
        </is>
      </c>
      <c r="I1814" s="40" t="inlineStr">
        <is>
          <t>20260819000055</t>
        </is>
      </c>
      <c r="J1814" s="43" t="inlineStr">
        <is>
          <t>https://dart.fss.or.kr/dsaf001/main.do?rcpNo=20260819000055</t>
        </is>
      </c>
      <c r="K1814" s="41" t="inlineStr">
        <is>
          <t>post_events_summary,pre_incorp_chk</t>
        </is>
      </c>
    </row>
    <row r="1815" ht="45" customHeight="1">
      <c r="A1815" s="40" t="inlineStr">
        <is>
          <t>K063</t>
        </is>
      </c>
      <c r="B1815" s="41" t="inlineStr">
        <is>
          <t>Lionheart Studio Co.,Ltd.</t>
        </is>
      </c>
      <c r="C1815" s="40" t="inlineStr">
        <is>
          <t>인수 후</t>
        </is>
      </c>
      <c r="D1815" s="40" t="inlineStr">
        <is>
          <t>2026-06-30</t>
        </is>
      </c>
      <c r="E1815" s="41" t="inlineStr">
        <is>
          <t>기타</t>
        </is>
      </c>
      <c r="F1815" s="41" t="inlineStr">
        <is>
          <t>카카오게임즈 2026 반기보고서: 종속기업 ㈜라이온하트스튜디오 지분율 54.95%; "㈜라이온하트스튜디오의 비지배지분 추가 매수의무와 관련하여 측정된 부채" 59,327,216천원</t>
        </is>
      </c>
      <c r="G1815" s="41" t="inlineStr">
        <is>
          <t>DART 사업보고서</t>
        </is>
      </c>
      <c r="H1815" s="40" t="inlineStr">
        <is>
          <t>2026-08-13</t>
        </is>
      </c>
      <c r="I1815" s="40" t="inlineStr">
        <is>
          <t>20260813001508</t>
        </is>
      </c>
      <c r="J1815" s="43" t="inlineStr">
        <is>
          <t>https://dart.fss.or.kr/dsaf001/main.do?rcpNo=20260813001508</t>
        </is>
      </c>
      <c r="K1815" s="41" t="inlineStr">
        <is>
          <t>post_events_summary</t>
        </is>
      </c>
    </row>
    <row r="1816" ht="45" customHeight="1">
      <c r="A1816" s="40" t="inlineStr">
        <is>
          <t>K064</t>
        </is>
      </c>
      <c r="B1816" s="41" t="inlineStr">
        <is>
          <t>Blue Tie</t>
        </is>
      </c>
      <c r="C1816" s="40" t="inlineStr">
        <is>
          <t>발표</t>
        </is>
      </c>
      <c r="D1816" s="40" t="inlineStr">
        <is>
          <t>2021-11-08</t>
        </is>
      </c>
      <c r="E1816" s="41" t="inlineStr">
        <is>
          <t>발표</t>
        </is>
      </c>
      <c r="F1816" s="41" t="inlineStr">
        <is>
          <t>영업양수결정: 블루타이(Blue Tie, 개인사업자)가 운영 중인 YouTube채널사업, 양수가액 500,000,000원, 양수목적 '사업경쟁력 제고', 양수예정일 2021-11-04(거래종결일), 이사회 2021-11-02</t>
        </is>
      </c>
      <c r="G1816" s="41" t="inlineStr">
        <is>
          <t>DART 기타공시</t>
        </is>
      </c>
      <c r="H1816" s="40" t="inlineStr">
        <is>
          <t>2021-11-08</t>
        </is>
      </c>
      <c r="I1816" s="40" t="inlineStr">
        <is>
          <t>20211108000276</t>
        </is>
      </c>
      <c r="J1816" s="43" t="inlineStr">
        <is>
          <t>https://dart.fss.or.kr/dsaf001/main.do?rcpNo=20211108000276</t>
        </is>
      </c>
      <c r="K1816" s="41" t="inlineStr">
        <is>
          <t>announce_date_chk,value_chk_local,purpose_quote,status_chk,chk_note</t>
        </is>
      </c>
    </row>
    <row r="1817" ht="45" customHeight="1">
      <c r="A1817" s="40" t="inlineStr">
        <is>
          <t>K064</t>
        </is>
      </c>
      <c r="B1817" s="41" t="inlineStr">
        <is>
          <t>Blue Tie</t>
        </is>
      </c>
      <c r="C1817" s="40" t="inlineStr">
        <is>
          <t>발표</t>
        </is>
      </c>
      <c r="D1817" s="40" t="inlineStr">
        <is>
          <t>2021-11-10</t>
        </is>
      </c>
      <c r="E1817" s="41" t="inlineStr">
        <is>
          <t>발표</t>
        </is>
      </c>
      <c r="F1817" s="41" t="inlineStr">
        <is>
          <t>인사이트 보도(서울경제 인용): 카카오엔터 자회사 쓰리와이코퍼레이션이 유튜버 진용진의 채널 사업을 5억원에 인수. 쓰리와이는 7월 카카오엔터에 180억원에 인수됨</t>
        </is>
      </c>
      <c r="G1817" s="41" t="inlineStr">
        <is>
          <t>언론 보도</t>
        </is>
      </c>
      <c r="H1817" s="40" t="inlineStr">
        <is>
          <t>2021-11-10</t>
        </is>
      </c>
      <c r="I1817" s="40" t="n"/>
      <c r="J1817" s="43" t="inlineStr">
        <is>
          <t>https://www.insight.co.kr/news/367240</t>
        </is>
      </c>
      <c r="K1817" s="41" t="inlineStr">
        <is>
          <t>notes,acquirer_core</t>
        </is>
      </c>
    </row>
    <row r="1818" ht="45" customHeight="1">
      <c r="A1818" s="40" t="inlineStr">
        <is>
          <t>K064</t>
        </is>
      </c>
      <c r="B1818" s="41" t="inlineStr">
        <is>
          <t>Blue Tie</t>
        </is>
      </c>
      <c r="C1818" s="40" t="inlineStr">
        <is>
          <t>인수 후</t>
        </is>
      </c>
      <c r="D1818" s="40" t="inlineStr">
        <is>
          <t>2022-05-31</t>
        </is>
      </c>
      <c r="E1818" s="41" t="inlineStr">
        <is>
          <t>실적</t>
        </is>
      </c>
      <c r="F1818" s="41" t="inlineStr">
        <is>
          <t>쓰리와이 설립 2020.06.18, 계열편입 2021.07.01, 업종 방송 프로그램 제작업; 2021 자산총계 8,596·자본총계 7,157·매출 2,805·영업이익 -572(백만원)</t>
        </is>
      </c>
      <c r="G1818" s="41" t="inlineStr">
        <is>
          <t>DART 기타공시</t>
        </is>
      </c>
      <c r="H1818" s="40" t="inlineStr">
        <is>
          <t>2022-05-31</t>
        </is>
      </c>
      <c r="I1818" s="40" t="inlineStr">
        <is>
          <t>20220531000283</t>
        </is>
      </c>
      <c r="J1818" s="43" t="inlineStr">
        <is>
          <t>https://dart.fss.or.kr/dsaf001/main.do?rcpNo=20220531000283</t>
        </is>
      </c>
      <c r="K1818" s="41" t="inlineStr">
        <is>
          <t>pre_incorp_chk,acq_total_assets,deal_to_assets_pct,deal_to_equity_pct,target_rev_post,target_op_post,pre_events_summary</t>
        </is>
      </c>
    </row>
    <row r="1819" ht="45" customHeight="1">
      <c r="A1819" s="40" t="inlineStr">
        <is>
          <t>K064</t>
        </is>
      </c>
      <c r="B1819" s="41" t="inlineStr">
        <is>
          <t>Blue Tie</t>
        </is>
      </c>
      <c r="C1819" s="40" t="inlineStr">
        <is>
          <t>인수 전</t>
        </is>
      </c>
      <c r="D1819" s="40" t="inlineStr">
        <is>
          <t>2021-08-06</t>
        </is>
      </c>
      <c r="E1819" s="41" t="inlineStr">
        <is>
          <t>추가취득</t>
        </is>
      </c>
      <c r="F1819" s="41" t="inlineStr">
        <is>
          <t>특수관계인의 유상증자 참여: ㈜카카오엔터테인먼트 1,512백만원 출자, 출자 후 지분율 100.00% ('당사의 지분 100%를 보유한 (주)카카오엔터테인먼트')</t>
        </is>
      </c>
      <c r="G1819" s="41" t="inlineStr">
        <is>
          <t>DART 기타공시</t>
        </is>
      </c>
      <c r="H1819" s="40" t="inlineStr">
        <is>
          <t>2021-08-06</t>
        </is>
      </c>
      <c r="I1819" s="40" t="inlineStr">
        <is>
          <t>20210806000345</t>
        </is>
      </c>
      <c r="J1819" s="43" t="inlineStr">
        <is>
          <t>https://dart.fss.or.kr/dsaf001/main.do?rcpNo=20210806000345</t>
        </is>
      </c>
      <c r="K1819" s="41" t="inlineStr">
        <is>
          <t>pre_events_summary</t>
        </is>
      </c>
    </row>
    <row r="1820" ht="45" customHeight="1">
      <c r="A1820" s="40" t="inlineStr">
        <is>
          <t>K064</t>
        </is>
      </c>
      <c r="B1820" s="41" t="inlineStr">
        <is>
          <t>Blue Tie</t>
        </is>
      </c>
      <c r="C1820" s="40" t="inlineStr">
        <is>
          <t>인수 전</t>
        </is>
      </c>
      <c r="D1820" s="40" t="inlineStr">
        <is>
          <t>2021-07</t>
        </is>
      </c>
      <c r="E1820" s="41" t="inlineStr">
        <is>
          <t>소유주변경</t>
        </is>
      </c>
      <c r="F1820" s="41" t="inlineStr">
        <is>
          <t>카카오 2021 사업보고서: ㈜쓰리와이코프레이션 '당기 중 지배력 획득을 통한 종속기업으로 편입'; 사업결합 표 지분 100.0%, 이전대가 18,000,000천원, 영업권 16,239,155천원</t>
        </is>
      </c>
      <c r="G1820" s="41" t="inlineStr">
        <is>
          <t>DART 사업보고서</t>
        </is>
      </c>
      <c r="H1820" s="40" t="inlineStr">
        <is>
          <t>2022-03-21</t>
        </is>
      </c>
      <c r="I1820" s="40" t="inlineStr">
        <is>
          <t>20220321001331</t>
        </is>
      </c>
      <c r="J1820" s="43" t="inlineStr">
        <is>
          <t>https://dart.fss.or.kr/dsaf001/main.do?rcpNo=20220321001331</t>
        </is>
      </c>
      <c r="K1820" s="41" t="inlineStr">
        <is>
          <t>pre_incorp_chk,pre_events_summary</t>
        </is>
      </c>
    </row>
    <row r="1821" ht="45" customHeight="1">
      <c r="A1821" s="40" t="inlineStr">
        <is>
          <t>K064</t>
        </is>
      </c>
      <c r="B1821" s="41" t="inlineStr">
        <is>
          <t>Blue Tie</t>
        </is>
      </c>
      <c r="C1821" s="40" t="inlineStr">
        <is>
          <t>인수 전</t>
        </is>
      </c>
      <c r="D1821" s="40" t="inlineStr">
        <is>
          <t>2020-12-31</t>
        </is>
      </c>
      <c r="E1821" s="41" t="inlineStr">
        <is>
          <t>실적</t>
        </is>
      </c>
      <c r="F1821" s="41" t="inlineStr">
        <is>
          <t>㈜카카오 연결 자산총계 11,953,970,238,956원(2020-12-31)</t>
        </is>
      </c>
      <c r="G1821" s="41" t="inlineStr">
        <is>
          <t>DART 사업보고서</t>
        </is>
      </c>
      <c r="H1821" s="40" t="inlineStr">
        <is>
          <t>2021-03-18</t>
        </is>
      </c>
      <c r="I1821" s="40" t="inlineStr">
        <is>
          <t>20210318001373</t>
        </is>
      </c>
      <c r="J1821" s="43" t="inlineStr">
        <is>
          <t>https://dart.fss.or.kr/dsaf001/main.do?rcpNo=20210318001373</t>
        </is>
      </c>
      <c r="K1821" s="41" t="inlineStr">
        <is>
          <t>apex_total_assets</t>
        </is>
      </c>
    </row>
    <row r="1822" ht="45" customHeight="1">
      <c r="A1822" s="40" t="inlineStr">
        <is>
          <t>K064</t>
        </is>
      </c>
      <c r="B1822" s="41" t="inlineStr">
        <is>
          <t>Blue Tie</t>
        </is>
      </c>
      <c r="C1822" s="40" t="inlineStr">
        <is>
          <t>인수 후</t>
        </is>
      </c>
      <c r="D1822" s="40" t="inlineStr">
        <is>
          <t>2023-05-30</t>
        </is>
      </c>
      <c r="E1822" s="41" t="inlineStr">
        <is>
          <t>실적</t>
        </is>
      </c>
      <c r="F1822" s="41" t="inlineStr">
        <is>
          <t>쓰리와이 2022 매출 6,021·영업이익 -907·순이익 -1,517(백만원), 자산총계 7,473</t>
        </is>
      </c>
      <c r="G1822" s="41" t="inlineStr">
        <is>
          <t>DART 기타공시</t>
        </is>
      </c>
      <c r="H1822" s="40" t="inlineStr">
        <is>
          <t>2023-05-30</t>
        </is>
      </c>
      <c r="I1822" s="40" t="inlineStr">
        <is>
          <t>20230530000276</t>
        </is>
      </c>
      <c r="J1822" s="43" t="inlineStr">
        <is>
          <t>https://dart.fss.or.kr/dsaf001/main.do?rcpNo=20230530000276</t>
        </is>
      </c>
      <c r="K1822" s="41" t="inlineStr">
        <is>
          <t>target_rev_post,target_op_post,perf_basis</t>
        </is>
      </c>
    </row>
    <row r="1823" ht="45" customHeight="1">
      <c r="A1823" s="40" t="inlineStr">
        <is>
          <t>K064</t>
        </is>
      </c>
      <c r="B1823" s="41" t="inlineStr">
        <is>
          <t>Blue Tie</t>
        </is>
      </c>
      <c r="C1823" s="40" t="inlineStr">
        <is>
          <t>인수 후</t>
        </is>
      </c>
      <c r="D1823" s="40" t="inlineStr">
        <is>
          <t>2024-05-30</t>
        </is>
      </c>
      <c r="E1823" s="41" t="inlineStr">
        <is>
          <t>실적</t>
        </is>
      </c>
      <c r="F1823" s="41" t="inlineStr">
        <is>
          <t>쓰리와이 2023 매출 8,997·영업이익 -883·순이익 -1,127(백만원), 자산총계 10,658</t>
        </is>
      </c>
      <c r="G1823" s="41" t="inlineStr">
        <is>
          <t>DART 기타공시</t>
        </is>
      </c>
      <c r="H1823" s="40" t="inlineStr">
        <is>
          <t>2024-05-30</t>
        </is>
      </c>
      <c r="I1823" s="40" t="inlineStr">
        <is>
          <t>20240530000214</t>
        </is>
      </c>
      <c r="J1823" s="43" t="inlineStr">
        <is>
          <t>https://dart.fss.or.kr/dsaf001/main.do?rcpNo=20240530000214</t>
        </is>
      </c>
      <c r="K1823" s="41" t="inlineStr">
        <is>
          <t>target_rev_post,target_op_post</t>
        </is>
      </c>
    </row>
    <row r="1824" ht="45" customHeight="1">
      <c r="A1824" s="40" t="inlineStr">
        <is>
          <t>K064</t>
        </is>
      </c>
      <c r="B1824" s="41" t="inlineStr">
        <is>
          <t>Blue Tie</t>
        </is>
      </c>
      <c r="C1824" s="40" t="inlineStr">
        <is>
          <t>인수 후</t>
        </is>
      </c>
      <c r="D1824" s="40" t="inlineStr">
        <is>
          <t>2023-12-31</t>
        </is>
      </c>
      <c r="E1824" s="41" t="inlineStr">
        <is>
          <t>손상차손</t>
        </is>
      </c>
      <c r="F1824" s="41" t="inlineStr">
        <is>
          <t>카카오엔터테인먼트 2023 연결감사보고서 영업권 변동표: ㈜쓰리와이코프레이션 기초 16,239,155천원, 손상 (16,239,155)</t>
        </is>
      </c>
      <c r="G1824" s="41" t="inlineStr">
        <is>
          <t>DART 감사보고서</t>
        </is>
      </c>
      <c r="H1824" s="40" t="inlineStr">
        <is>
          <t>2024-03-29</t>
        </is>
      </c>
      <c r="I1824" s="40" t="inlineStr">
        <is>
          <t>20240329003124</t>
        </is>
      </c>
      <c r="J1824" s="43" t="inlineStr">
        <is>
          <t>https://dart.fss.or.kr/dsaf001/main.do?rcpNo=20240329003124</t>
        </is>
      </c>
      <c r="K1824" s="41" t="inlineStr">
        <is>
          <t>impairment,post_events_summary</t>
        </is>
      </c>
    </row>
    <row r="1825" ht="45" customHeight="1">
      <c r="A1825" s="40" t="inlineStr">
        <is>
          <t>K064</t>
        </is>
      </c>
      <c r="B1825" s="41" t="inlineStr">
        <is>
          <t>Blue Tie</t>
        </is>
      </c>
      <c r="C1825" s="40" t="inlineStr">
        <is>
          <t>인수 후</t>
        </is>
      </c>
      <c r="D1825" s="40" t="inlineStr">
        <is>
          <t>2023-12-31</t>
        </is>
      </c>
      <c r="E1825" s="41" t="inlineStr">
        <is>
          <t>손상차손</t>
        </is>
      </c>
      <c r="F1825" s="41" t="inlineStr">
        <is>
          <t>카카오엔터테인먼트 2023 별도 감사보고서 종속기업투자: 쓰리와이 취득원가 24,516,000천원, 손상 (16,476,670)천원, 기말 8,039,330천원</t>
        </is>
      </c>
      <c r="G1825" s="41" t="inlineStr">
        <is>
          <t>DART 감사보고서</t>
        </is>
      </c>
      <c r="H1825" s="40" t="inlineStr">
        <is>
          <t>2024-03-29</t>
        </is>
      </c>
      <c r="I1825" s="40" t="inlineStr">
        <is>
          <t>20240329003122</t>
        </is>
      </c>
      <c r="J1825" s="43" t="inlineStr">
        <is>
          <t>https://dart.fss.or.kr/dsaf001/main.do?rcpNo=20240329003122</t>
        </is>
      </c>
      <c r="K1825" s="41" t="inlineStr">
        <is>
          <t>impairment</t>
        </is>
      </c>
    </row>
    <row r="1826" ht="45" customHeight="1">
      <c r="A1826" s="40" t="inlineStr">
        <is>
          <t>K064</t>
        </is>
      </c>
      <c r="B1826" s="41" t="inlineStr">
        <is>
          <t>Blue Tie</t>
        </is>
      </c>
      <c r="C1826" s="40" t="inlineStr">
        <is>
          <t>인수 후</t>
        </is>
      </c>
      <c r="D1826" s="40" t="inlineStr">
        <is>
          <t>2024-12-31</t>
        </is>
      </c>
      <c r="E1826" s="41" t="inlineStr">
        <is>
          <t>실적</t>
        </is>
      </c>
      <c r="F1826" s="41" t="inlineStr">
        <is>
          <t>카카오엔터 2024 연결감사보고서: 쓰리와이 자산 14,791,967·매출 12,793,491·순손실 (1,047,815)천원; 매각예정 처분자산집단으로 분류</t>
        </is>
      </c>
      <c r="G1826" s="41" t="inlineStr">
        <is>
          <t>DART 감사보고서</t>
        </is>
      </c>
      <c r="H1826" s="40" t="inlineStr">
        <is>
          <t>2025-03-28</t>
        </is>
      </c>
      <c r="I1826" s="40" t="inlineStr">
        <is>
          <t>20250328002113</t>
        </is>
      </c>
      <c r="J1826" s="43" t="inlineStr">
        <is>
          <t>https://dart.fss.or.kr/dsaf001/main.do?rcpNo=20250328002113</t>
        </is>
      </c>
      <c r="K1826" s="41" t="inlineStr">
        <is>
          <t>target_rev_post,post_events_summary</t>
        </is>
      </c>
    </row>
    <row r="1827" ht="45" customHeight="1">
      <c r="A1827" s="40" t="inlineStr">
        <is>
          <t>K064</t>
        </is>
      </c>
      <c r="B1827" s="41" t="inlineStr">
        <is>
          <t>Blue Tie</t>
        </is>
      </c>
      <c r="C1827" s="40" t="inlineStr">
        <is>
          <t>인수 후</t>
        </is>
      </c>
      <c r="D1827" s="40" t="inlineStr">
        <is>
          <t>2025-02-14</t>
        </is>
      </c>
      <c r="E1827" s="41" t="inlineStr">
        <is>
          <t>매각</t>
        </is>
      </c>
      <c r="F1827" s="41" t="inlineStr">
        <is>
          <t>최대주주등의주식보유변동: ㈜카카오엔터테인먼트 1,362주(100%)→680주(49.93%), ㈜노바엔터 682주(50.07%) 취득, 금액 8,762,849천원</t>
        </is>
      </c>
      <c r="G1827" s="41" t="inlineStr">
        <is>
          <t>DART 기타공시</t>
        </is>
      </c>
      <c r="H1827" s="40" t="inlineStr">
        <is>
          <t>2025-02-21</t>
        </is>
      </c>
      <c r="I1827" s="40" t="inlineStr">
        <is>
          <t>20250221002520</t>
        </is>
      </c>
      <c r="J1827" s="43" t="inlineStr">
        <is>
          <t>https://dart.fss.or.kr/dsaf001/main.do?rcpNo=20250221002520</t>
        </is>
      </c>
      <c r="K1827" s="41" t="inlineStr">
        <is>
          <t>post_events_summary</t>
        </is>
      </c>
    </row>
    <row r="1828" ht="45" customHeight="1">
      <c r="A1828" s="40" t="inlineStr">
        <is>
          <t>K064</t>
        </is>
      </c>
      <c r="B1828" s="41" t="inlineStr">
        <is>
          <t>Blue Tie</t>
        </is>
      </c>
      <c r="C1828" s="40" t="inlineStr">
        <is>
          <t>인수 후</t>
        </is>
      </c>
      <c r="D1828" s="40" t="inlineStr">
        <is>
          <t>2025-02-24</t>
        </is>
      </c>
      <c r="E1828" s="41" t="inlineStr">
        <is>
          <t>매각</t>
        </is>
      </c>
      <c r="F1828" s="41" t="inlineStr">
        <is>
          <t>한국경제: 카카오엔터가 'QWER·김계란' 소속사 쓰리와이 경영권(50.07%)을 노바엔터에 87억원에 매각; 2021년 100%를 180억원에 인수</t>
        </is>
      </c>
      <c r="G1828" s="41" t="inlineStr">
        <is>
          <t>언론 보도</t>
        </is>
      </c>
      <c r="H1828" s="40" t="inlineStr">
        <is>
          <t>2025-02-24</t>
        </is>
      </c>
      <c r="I1828" s="40" t="n"/>
      <c r="J1828" s="43" t="inlineStr">
        <is>
          <t>https://www.hankyung.com/article/202502244128r</t>
        </is>
      </c>
      <c r="K1828" s="41" t="inlineStr">
        <is>
          <t>post_events_summary</t>
        </is>
      </c>
    </row>
    <row r="1829" ht="45" customHeight="1">
      <c r="A1829" s="40" t="inlineStr">
        <is>
          <t>K064</t>
        </is>
      </c>
      <c r="B1829" s="41" t="inlineStr">
        <is>
          <t>Blue Tie</t>
        </is>
      </c>
      <c r="C1829" s="40" t="inlineStr">
        <is>
          <t>발표</t>
        </is>
      </c>
      <c r="D1829" s="40" t="inlineStr">
        <is>
          <t>2021-11-05</t>
        </is>
      </c>
      <c r="E1829" s="41" t="inlineStr">
        <is>
          <t>기타</t>
        </is>
      </c>
      <c r="F1829" s="41" t="inlineStr">
        <is>
          <t>Yahoo Finance 035720.KS 2021-11-05 종가 128,500원</t>
        </is>
      </c>
      <c r="G1829" s="41" t="inlineStr">
        <is>
          <t>기타</t>
        </is>
      </c>
      <c r="H1829" s="40" t="inlineStr">
        <is>
          <t>2021-11-05</t>
        </is>
      </c>
      <c r="I1829" s="40" t="n"/>
      <c r="J1829" s="43" t="inlineStr">
        <is>
          <t>https://query1.finance.yahoo.com/v8/finance/chart/035720.KS?period1=1635724800&amp;period2=1636502400&amp;interval=1d</t>
        </is>
      </c>
      <c r="K1829" s="41" t="inlineStr">
        <is>
          <t>acq_mktcap,event_ticker</t>
        </is>
      </c>
    </row>
    <row r="1830" ht="45" customHeight="1">
      <c r="A1830" s="40" t="inlineStr">
        <is>
          <t>K065</t>
        </is>
      </c>
      <c r="B1830" s="41" t="inlineStr">
        <is>
          <t>GSPark24.Co.,Ltd</t>
        </is>
      </c>
      <c r="C1830" s="40" t="inlineStr">
        <is>
          <t>인수 전</t>
        </is>
      </c>
      <c r="D1830" s="40" t="inlineStr">
        <is>
          <t>2006-03-08</t>
        </is>
      </c>
      <c r="E1830" s="41" t="inlineStr">
        <is>
          <t>설립</t>
        </is>
      </c>
      <c r="F1830" s="41" t="inlineStr">
        <is>
          <t>"지에스파크이십사 주식회사는 2006년 3월 8일에 설립되어 주차장 운영 및 컨설팅 용역의 제공을 주요 사업으로"; 2021년말 보통주 전량을 GS리테일이 보유</t>
        </is>
      </c>
      <c r="G1830" s="41" t="inlineStr">
        <is>
          <t>DART 감사보고서</t>
        </is>
      </c>
      <c r="H1830" s="40" t="inlineStr">
        <is>
          <t>2022-03-31</t>
        </is>
      </c>
      <c r="I1830" s="40" t="inlineStr">
        <is>
          <t>20220331001447</t>
        </is>
      </c>
      <c r="J1830" s="43" t="inlineStr">
        <is>
          <t>https://dart.fss.or.kr/dsaf001/main.do?rcpNo=20220331001447</t>
        </is>
      </c>
      <c r="K1830" s="41" t="inlineStr">
        <is>
          <t>pre_events_summary,acquirer_entity</t>
        </is>
      </c>
    </row>
    <row r="1831" ht="45" customHeight="1">
      <c r="A1831" s="40" t="inlineStr">
        <is>
          <t>K065</t>
        </is>
      </c>
      <c r="B1831" s="41" t="inlineStr">
        <is>
          <t>GSPark24.Co.,Ltd</t>
        </is>
      </c>
      <c r="C1831" s="40" t="inlineStr">
        <is>
          <t>인수 전</t>
        </is>
      </c>
      <c r="D1831" s="40" t="inlineStr">
        <is>
          <t>2018-12-20</t>
        </is>
      </c>
      <c r="E1831" s="41" t="inlineStr">
        <is>
          <t>소유주변경</t>
        </is>
      </c>
      <c r="F1831" s="41" t="inlineStr">
        <is>
          <t>GS리테일이 지에스에너지 보유 2,300,000주(50%)를 16,500백만원(주당 7,174원)에 취득</t>
        </is>
      </c>
      <c r="G1831" s="41" t="inlineStr">
        <is>
          <t>DART 기타공시</t>
        </is>
      </c>
      <c r="H1831" s="40" t="inlineStr">
        <is>
          <t>2018-12-21</t>
        </is>
      </c>
      <c r="I1831" s="40" t="inlineStr">
        <is>
          <t>20181221000031</t>
        </is>
      </c>
      <c r="J1831" s="43" t="inlineStr">
        <is>
          <t>https://dart.fss.or.kr/dsaf001/main.do?rcpNo=20181221000031</t>
        </is>
      </c>
      <c r="K1831" s="41" t="inlineStr">
        <is>
          <t>pre_events_summary,notes</t>
        </is>
      </c>
    </row>
    <row r="1832" ht="45" customHeight="1">
      <c r="A1832" s="40" t="inlineStr">
        <is>
          <t>K065</t>
        </is>
      </c>
      <c r="B1832" s="41" t="inlineStr">
        <is>
          <t>GSPark24.Co.,Ltd</t>
        </is>
      </c>
      <c r="C1832" s="40" t="inlineStr">
        <is>
          <t>인수 전</t>
        </is>
      </c>
      <c r="D1832" s="40" t="inlineStr">
        <is>
          <t>2021-09-15</t>
        </is>
      </c>
      <c r="E1832" s="41" t="inlineStr">
        <is>
          <t>소유주변경</t>
        </is>
      </c>
      <c r="F1832" s="41" t="inlineStr">
        <is>
          <t>GS리테일이 PARK24 보유 2,300,000주(50%)를 25,000백만원(주당 10,870원)에 취득해 100% 보유. K061 원자료 'KRW 25 million'은 단위 오류</t>
        </is>
      </c>
      <c r="G1832" s="41" t="inlineStr">
        <is>
          <t>DART 기타공시</t>
        </is>
      </c>
      <c r="H1832" s="40" t="inlineStr">
        <is>
          <t>2021-09-17</t>
        </is>
      </c>
      <c r="I1832" s="40" t="inlineStr">
        <is>
          <t>20210917000017</t>
        </is>
      </c>
      <c r="J1832" s="43" t="inlineStr">
        <is>
          <t>https://dart.fss.or.kr/dsaf001/main.do?rcpNo=20210917000017</t>
        </is>
      </c>
      <c r="K1832" s="41" t="inlineStr">
        <is>
          <t>pre_events_summary,notes,chk_note</t>
        </is>
      </c>
    </row>
    <row r="1833" ht="45" customHeight="1">
      <c r="A1833" s="40" t="inlineStr">
        <is>
          <t>K065</t>
        </is>
      </c>
      <c r="B1833" s="41" t="inlineStr">
        <is>
          <t>GSPark24.Co.,Ltd</t>
        </is>
      </c>
      <c r="C1833" s="40" t="inlineStr">
        <is>
          <t>발표</t>
        </is>
      </c>
      <c r="D1833" s="40" t="inlineStr">
        <is>
          <t>2021-12-08</t>
        </is>
      </c>
      <c r="E1833" s="41" t="inlineStr">
        <is>
          <t>발표</t>
        </is>
      </c>
      <c r="F1833" s="41" t="inlineStr">
        <is>
          <t>카카오모빌리티가 지에스파크이십사 4,600,000주(100%)를 65,000,000,000원에 현금 취득 결정. 자기자본(2020년말 별도 182,607,212,617원) 대비 35.60%. 취득목적 "주차 사업 경쟁력 강화". 이사회 결의 2021-12-01, 취득예정일 2022-05-31. 대상 요약재무(2020): 자산 108,875·매출 56,566·순이익 -7,238백만원</t>
        </is>
      </c>
      <c r="G1833" s="41" t="inlineStr">
        <is>
          <t>DART 기타공시</t>
        </is>
      </c>
      <c r="H1833" s="40" t="inlineStr">
        <is>
          <t>2021-12-08</t>
        </is>
      </c>
      <c r="I1833" s="40" t="inlineStr">
        <is>
          <t>20211208000262</t>
        </is>
      </c>
      <c r="J1833" s="43" t="inlineStr">
        <is>
          <t>https://dart.fss.or.kr/dsaf001/main.do?rcpNo=20211208000262</t>
        </is>
      </c>
      <c r="K1833" s="41" t="inlineStr">
        <is>
          <t>announce_date_chk,acquirer_entity,purpose_quote,value_chk_local,deal_to_equity_pct,first_filing_date,pre_events_summary</t>
        </is>
      </c>
    </row>
    <row r="1834" ht="45" customHeight="1">
      <c r="A1834" s="40" t="inlineStr">
        <is>
          <t>K065</t>
        </is>
      </c>
      <c r="B1834" s="41" t="inlineStr">
        <is>
          <t>GSPark24.Co.,Ltd</t>
        </is>
      </c>
      <c r="C1834" s="40" t="inlineStr">
        <is>
          <t>발표</t>
        </is>
      </c>
      <c r="D1834" s="40" t="inlineStr">
        <is>
          <t>2021-12-10</t>
        </is>
      </c>
      <c r="E1834" s="41" t="inlineStr">
        <is>
          <t>발표</t>
        </is>
      </c>
      <c r="F1834" s="41" t="inlineStr">
        <is>
          <t>이창민 CFO: "주차장은 이동의 시작과 끝이 이뤄지는 도심 이동의 핵심 인프라"; 주차장 약 630여개</t>
        </is>
      </c>
      <c r="G1834" s="41" t="inlineStr">
        <is>
          <t>언론 보도</t>
        </is>
      </c>
      <c r="H1834" s="40" t="inlineStr">
        <is>
          <t>2021-12-10</t>
        </is>
      </c>
      <c r="I1834" s="40" t="n"/>
      <c r="J1834" s="43" t="inlineStr">
        <is>
          <t>https://www.inews24.com/view/1431216</t>
        </is>
      </c>
      <c r="K1834" s="41" t="inlineStr">
        <is>
          <t>purpose_quote,earnings_call_note</t>
        </is>
      </c>
    </row>
    <row r="1835" ht="45" customHeight="1">
      <c r="A1835" s="40" t="inlineStr">
        <is>
          <t>K065</t>
        </is>
      </c>
      <c r="B1835" s="41" t="inlineStr">
        <is>
          <t>GSPark24.Co.,Ltd</t>
        </is>
      </c>
      <c r="C1835" s="40" t="inlineStr">
        <is>
          <t>발표</t>
        </is>
      </c>
      <c r="D1835" s="40" t="inlineStr">
        <is>
          <t>2021-12-08</t>
        </is>
      </c>
      <c r="E1835" s="41" t="inlineStr">
        <is>
          <t>발표</t>
        </is>
      </c>
      <c r="F1835" s="41" t="inlineStr">
        <is>
          <t>"카카오모빌리티, GS파크24 650억원에 인수" 보도(2021-12-08 20:35). 검색 결과로 공시 당일 보도 확인</t>
        </is>
      </c>
      <c r="G1835" s="41" t="inlineStr">
        <is>
          <t>언론 보도</t>
        </is>
      </c>
      <c r="H1835" s="40" t="inlineStr">
        <is>
          <t>2021-12-08</t>
        </is>
      </c>
      <c r="I1835" s="40" t="n"/>
      <c r="J1835" s="43" t="inlineStr">
        <is>
          <t>https://www.ajunews.com/view/20211208203508884</t>
        </is>
      </c>
      <c r="K1835" s="41" t="inlineStr">
        <is>
          <t>first_filing_date</t>
        </is>
      </c>
    </row>
    <row r="1836" ht="45" customHeight="1">
      <c r="A1836" s="40" t="inlineStr">
        <is>
          <t>K065</t>
        </is>
      </c>
      <c r="B1836" s="41" t="inlineStr">
        <is>
          <t>GSPark24.Co.,Ltd</t>
        </is>
      </c>
      <c r="C1836" s="40" t="inlineStr">
        <is>
          <t>인수 후</t>
        </is>
      </c>
      <c r="D1836" s="40" t="inlineStr">
        <is>
          <t>2022-06-03</t>
        </is>
      </c>
      <c r="E1836" s="41" t="inlineStr">
        <is>
          <t>기타</t>
        </is>
      </c>
      <c r="F1836" s="41" t="inlineStr">
        <is>
          <t>취득예정일자 정정: 2022.05.31 → 2022.06.08</t>
        </is>
      </c>
      <c r="G1836" s="41" t="inlineStr">
        <is>
          <t>DART 기타공시</t>
        </is>
      </c>
      <c r="H1836" s="40" t="inlineStr">
        <is>
          <t>2022-06-03</t>
        </is>
      </c>
      <c r="I1836" s="40" t="inlineStr">
        <is>
          <t>20220603000515</t>
        </is>
      </c>
      <c r="J1836" s="43" t="inlineStr">
        <is>
          <t>https://dart.fss.or.kr/dsaf001/main.do?rcpNo=20220603000515</t>
        </is>
      </c>
      <c r="K1836" s="41" t="inlineStr">
        <is>
          <t>status_chk,post_events_summary</t>
        </is>
      </c>
    </row>
    <row r="1837" ht="45" customHeight="1">
      <c r="A1837" s="40" t="inlineStr">
        <is>
          <t>K065</t>
        </is>
      </c>
      <c r="B1837" s="41" t="inlineStr">
        <is>
          <t>GSPark24.Co.,Ltd</t>
        </is>
      </c>
      <c r="C1837" s="40" t="inlineStr">
        <is>
          <t>인수 후</t>
        </is>
      </c>
      <c r="D1837" s="40" t="inlineStr">
        <is>
          <t>2022-06-08</t>
        </is>
      </c>
      <c r="E1837" s="41" t="inlineStr">
        <is>
          <t>완료</t>
        </is>
      </c>
      <c r="F1837" s="41" t="inlineStr">
        <is>
          <t>GS리테일 4,600,000주(100%) 처분, 카카오모빌리티 4,600,000주(100%) 취득, 금액 65,000,000천원, 단가 14,130원, 변동일 2022.06.08</t>
        </is>
      </c>
      <c r="G1837" s="41" t="inlineStr">
        <is>
          <t>DART 기타공시</t>
        </is>
      </c>
      <c r="H1837" s="40" t="inlineStr">
        <is>
          <t>2022-06-14</t>
        </is>
      </c>
      <c r="I1837" s="40" t="inlineStr">
        <is>
          <t>20220614000231</t>
        </is>
      </c>
      <c r="J1837" s="43" t="inlineStr">
        <is>
          <t>https://dart.fss.or.kr/dsaf001/main.do?rcpNo=20220614000231</t>
        </is>
      </c>
      <c r="K1837" s="41" t="inlineStr">
        <is>
          <t>status_chk,value_chk_local,chk_note</t>
        </is>
      </c>
    </row>
    <row r="1838" ht="45" customHeight="1">
      <c r="A1838" s="40" t="inlineStr">
        <is>
          <t>K065</t>
        </is>
      </c>
      <c r="B1838" s="41" t="inlineStr">
        <is>
          <t>GSPark24.Co.,Ltd</t>
        </is>
      </c>
      <c r="C1838" s="40" t="inlineStr">
        <is>
          <t>인수 후</t>
        </is>
      </c>
      <c r="D1838" s="40" t="inlineStr">
        <is>
          <t>2022-07-01</t>
        </is>
      </c>
      <c r="E1838" s="41" t="inlineStr">
        <is>
          <t>사명변경</t>
        </is>
      </c>
      <c r="F1838" s="41" t="inlineStr">
        <is>
          <t>기업집단 '카카오' 소속 ㈜케이엠파크로 공시, 카카오모빌리티 100%(동일인관련자로 편입, 변동일 2022.07.01). 카카오모빌리티 사업보고서 연혁: 2022년 6월 28일 지에스파크이십사(주)→(주)케이엠파크</t>
        </is>
      </c>
      <c r="G1838" s="41" t="inlineStr">
        <is>
          <t>DART 기타공시</t>
        </is>
      </c>
      <c r="H1838" s="40" t="inlineStr">
        <is>
          <t>2022-07-08</t>
        </is>
      </c>
      <c r="I1838" s="40" t="inlineStr">
        <is>
          <t>20220708000240</t>
        </is>
      </c>
      <c r="J1838" s="43" t="inlineStr">
        <is>
          <t>https://dart.fss.or.kr/dsaf001/main.do?rcpNo=20220708000240</t>
        </is>
      </c>
      <c r="K1838" s="41" t="inlineStr">
        <is>
          <t>post_events_summary</t>
        </is>
      </c>
    </row>
    <row r="1839" ht="45" customHeight="1">
      <c r="A1839" s="40" t="inlineStr">
        <is>
          <t>K065</t>
        </is>
      </c>
      <c r="B1839" s="41" t="inlineStr">
        <is>
          <t>GSPark24.Co.,Ltd</t>
        </is>
      </c>
      <c r="C1839" s="40" t="inlineStr">
        <is>
          <t>인수 후</t>
        </is>
      </c>
      <c r="D1839" s="40" t="inlineStr">
        <is>
          <t>2022-12-31</t>
        </is>
      </c>
      <c r="E1839" s="41" t="inlineStr">
        <is>
          <t>통합</t>
        </is>
      </c>
      <c r="F1839" s="41" t="inlineStr">
        <is>
          <t>사업결합 주석: ㈜케이엠파크 이전대가 65,000,000천원(현금 58,500,000·선급금 6,500,000), 식별가능 순자산 공정가치 6,019,170천원, 영업권 58,980,830천원. 2020년말 총자산 별도 302,993,484,121원·연결 322,640,739,499원. ㈜카카오 지분 57.6%→57.3%</t>
        </is>
      </c>
      <c r="G1839" s="41" t="inlineStr">
        <is>
          <t>DART 사업보고서</t>
        </is>
      </c>
      <c r="H1839" s="40" t="inlineStr">
        <is>
          <t>2023-03-31</t>
        </is>
      </c>
      <c r="I1839" s="40" t="inlineStr">
        <is>
          <t>20230331003526</t>
        </is>
      </c>
      <c r="J1839" s="43" t="inlineStr">
        <is>
          <t>https://dart.fss.or.kr/dsaf001/main.do?rcpNo=20230331003526</t>
        </is>
      </c>
      <c r="K1839" s="41" t="inlineStr">
        <is>
          <t>value_chk_local,post_events_summary,acquirer_core,acq_total_assets,pre_incorp_chk</t>
        </is>
      </c>
    </row>
    <row r="1840" ht="45" customHeight="1">
      <c r="A1840" s="40" t="inlineStr">
        <is>
          <t>K065</t>
        </is>
      </c>
      <c r="B1840" s="41" t="inlineStr">
        <is>
          <t>GSPark24.Co.,Ltd</t>
        </is>
      </c>
      <c r="C1840" s="40" t="inlineStr">
        <is>
          <t>인수 후</t>
        </is>
      </c>
      <c r="D1840" s="40" t="inlineStr">
        <is>
          <t>2023-12-31</t>
        </is>
      </c>
      <c r="E1840" s="41" t="inlineStr">
        <is>
          <t>기타</t>
        </is>
      </c>
      <c r="F1840" s="41" t="inlineStr">
        <is>
          <t>영업권 CGU 배분: 주차 관련 서비스 2022년 기초 0·증가 63,343,310·손상 0·기말 63,343,310천원; 2023년 증감 11,675,698(동일지배 합병 등)·손상 0·기말 75,019,008천원</t>
        </is>
      </c>
      <c r="G1840" s="41" t="inlineStr">
        <is>
          <t>DART 사업보고서</t>
        </is>
      </c>
      <c r="H1840" s="40" t="inlineStr">
        <is>
          <t>2024-04-01</t>
        </is>
      </c>
      <c r="I1840" s="40" t="inlineStr">
        <is>
          <t>20240401003513</t>
        </is>
      </c>
      <c r="J1840" s="43" t="inlineStr">
        <is>
          <t>https://dart.fss.or.kr/dsaf001/main.do?rcpNo=20240401003513</t>
        </is>
      </c>
      <c r="K1840" s="41" t="inlineStr">
        <is>
          <t>impairment</t>
        </is>
      </c>
    </row>
    <row r="1841" ht="45" customHeight="1">
      <c r="A1841" s="40" t="inlineStr">
        <is>
          <t>K065</t>
        </is>
      </c>
      <c r="B1841" s="41" t="inlineStr">
        <is>
          <t>GSPark24.Co.,Ltd</t>
        </is>
      </c>
      <c r="C1841" s="40" t="inlineStr">
        <is>
          <t>인수 후</t>
        </is>
      </c>
      <c r="D1841" s="40" t="inlineStr">
        <is>
          <t>2024-12-31</t>
        </is>
      </c>
      <c r="E1841" s="41" t="inlineStr">
        <is>
          <t>기타</t>
        </is>
      </c>
      <c r="F1841" s="41" t="inlineStr">
        <is>
          <t>주차 관련 서비스 CGU 영업권 75,019,008천원, 당기 손상 없음</t>
        </is>
      </c>
      <c r="G1841" s="41" t="inlineStr">
        <is>
          <t>DART 사업보고서</t>
        </is>
      </c>
      <c r="H1841" s="40" t="inlineStr">
        <is>
          <t>2025-03-31</t>
        </is>
      </c>
      <c r="I1841" s="40" t="inlineStr">
        <is>
          <t>20250331002700</t>
        </is>
      </c>
      <c r="J1841" s="43" t="inlineStr">
        <is>
          <t>https://dart.fss.or.kr/dsaf001/main.do?rcpNo=20250331002700</t>
        </is>
      </c>
      <c r="K1841" s="41" t="inlineStr">
        <is>
          <t>impairment</t>
        </is>
      </c>
    </row>
    <row r="1842" ht="45" customHeight="1">
      <c r="A1842" s="40" t="inlineStr">
        <is>
          <t>K065</t>
        </is>
      </c>
      <c r="B1842" s="41" t="inlineStr">
        <is>
          <t>GSPark24.Co.,Ltd</t>
        </is>
      </c>
      <c r="C1842" s="40" t="inlineStr">
        <is>
          <t>인수 후</t>
        </is>
      </c>
      <c r="D1842" s="40" t="inlineStr">
        <is>
          <t>2025-12-31</t>
        </is>
      </c>
      <c r="E1842" s="41" t="inlineStr">
        <is>
          <t>기타</t>
        </is>
      </c>
      <c r="F1842" s="41" t="inlineStr">
        <is>
          <t>주차 관련 서비스 CGU 영업권 75,019,008천원, 당기 손상 없음</t>
        </is>
      </c>
      <c r="G1842" s="41" t="inlineStr">
        <is>
          <t>DART 사업보고서</t>
        </is>
      </c>
      <c r="H1842" s="40" t="inlineStr">
        <is>
          <t>2026-03-31</t>
        </is>
      </c>
      <c r="I1842" s="40" t="inlineStr">
        <is>
          <t>20260331003637</t>
        </is>
      </c>
      <c r="J1842" s="43" t="inlineStr">
        <is>
          <t>https://dart.fss.or.kr/dsaf001/main.do?rcpNo=20260331003637</t>
        </is>
      </c>
      <c r="K1842" s="41" t="inlineStr">
        <is>
          <t>impairment</t>
        </is>
      </c>
    </row>
    <row r="1843" ht="45" customHeight="1">
      <c r="A1843" s="40" t="inlineStr">
        <is>
          <t>K065</t>
        </is>
      </c>
      <c r="B1843" s="41" t="inlineStr">
        <is>
          <t>GSPark24.Co.,Ltd</t>
        </is>
      </c>
      <c r="C1843" s="40" t="inlineStr">
        <is>
          <t>인수 후</t>
        </is>
      </c>
      <c r="D1843" s="40" t="inlineStr">
        <is>
          <t>2025-06-09</t>
        </is>
      </c>
      <c r="E1843" s="41" t="inlineStr">
        <is>
          <t>합병</t>
        </is>
      </c>
      <c r="F1843" s="41" t="inlineStr">
        <is>
          <t>㈜케이엠파크가 ㈜케이엠파킹앤스페이스를 흡수합병(합병비율 1:47.3850236, 신주 752,095주, 합병기일 2025.07.31), 목적 "경영 효율성 제고 및 기업경쟁력 강화"</t>
        </is>
      </c>
      <c r="G1843" s="41" t="inlineStr">
        <is>
          <t>DART 기타공시</t>
        </is>
      </c>
      <c r="H1843" s="40" t="inlineStr">
        <is>
          <t>2025-06-09</t>
        </is>
      </c>
      <c r="I1843" s="40" t="inlineStr">
        <is>
          <t>20250609000084</t>
        </is>
      </c>
      <c r="J1843" s="43" t="inlineStr">
        <is>
          <t>https://dart.fss.or.kr/dsaf001/main.do?rcpNo=20250609000084</t>
        </is>
      </c>
      <c r="K1843" s="41" t="inlineStr">
        <is>
          <t>post_events_summary</t>
        </is>
      </c>
    </row>
    <row r="1844" ht="45" customHeight="1">
      <c r="A1844" s="40" t="inlineStr">
        <is>
          <t>K065</t>
        </is>
      </c>
      <c r="B1844" s="41" t="inlineStr">
        <is>
          <t>GSPark24.Co.,Ltd</t>
        </is>
      </c>
      <c r="C1844" s="40" t="inlineStr">
        <is>
          <t>인수 후</t>
        </is>
      </c>
      <c r="D1844" s="40" t="inlineStr">
        <is>
          <t>2025-06-09</t>
        </is>
      </c>
      <c r="E1844" s="41" t="inlineStr">
        <is>
          <t>합병</t>
        </is>
      </c>
      <c r="F1844" s="41" t="inlineStr">
        <is>
          <t>㈜케이엠파크가 ㈜알에스솔루션즈를 흡수합병(합병비율 1:6.3504238, 신주 294,494주)</t>
        </is>
      </c>
      <c r="G1844" s="41" t="inlineStr">
        <is>
          <t>DART 기타공시</t>
        </is>
      </c>
      <c r="H1844" s="40" t="inlineStr">
        <is>
          <t>2025-06-09</t>
        </is>
      </c>
      <c r="I1844" s="40" t="inlineStr">
        <is>
          <t>20250609000086</t>
        </is>
      </c>
      <c r="J1844" s="43" t="inlineStr">
        <is>
          <t>https://dart.fss.or.kr/dsaf001/main.do?rcpNo=20250609000086</t>
        </is>
      </c>
      <c r="K1844" s="41" t="inlineStr">
        <is>
          <t>post_events_summary</t>
        </is>
      </c>
    </row>
    <row r="1845" ht="45" customHeight="1">
      <c r="A1845" s="40" t="inlineStr">
        <is>
          <t>K065</t>
        </is>
      </c>
      <c r="B1845" s="41" t="inlineStr">
        <is>
          <t>GSPark24.Co.,Ltd</t>
        </is>
      </c>
      <c r="C1845" s="40" t="inlineStr">
        <is>
          <t>인수 후</t>
        </is>
      </c>
      <c r="D1845" s="40" t="inlineStr">
        <is>
          <t>2025-07-31</t>
        </is>
      </c>
      <c r="E1845" s="41" t="inlineStr">
        <is>
          <t>합병</t>
        </is>
      </c>
      <c r="F1845" s="41" t="inlineStr">
        <is>
          <t>합병으로 카카오모빌리티 5,420,988주(96.00%)·자기주식 225,601주(4.00%), 총 5,646,589주</t>
        </is>
      </c>
      <c r="G1845" s="41" t="inlineStr">
        <is>
          <t>DART 기타공시</t>
        </is>
      </c>
      <c r="H1845" s="40" t="inlineStr">
        <is>
          <t>2025-08-11</t>
        </is>
      </c>
      <c r="I1845" s="40" t="inlineStr">
        <is>
          <t>20250811000433</t>
        </is>
      </c>
      <c r="J1845" s="43" t="inlineStr">
        <is>
          <t>https://dart.fss.or.kr/dsaf001/main.do?rcpNo=20250811000433</t>
        </is>
      </c>
      <c r="K1845" s="41" t="inlineStr">
        <is>
          <t>post_events_summary</t>
        </is>
      </c>
    </row>
    <row r="1846" ht="45" customHeight="1">
      <c r="A1846" s="40" t="inlineStr">
        <is>
          <t>K065</t>
        </is>
      </c>
      <c r="B1846" s="41" t="inlineStr">
        <is>
          <t>GSPark24.Co.,Ltd</t>
        </is>
      </c>
      <c r="C1846" s="40" t="inlineStr">
        <is>
          <t>인수 전</t>
        </is>
      </c>
      <c r="D1846" s="40" t="inlineStr">
        <is>
          <t>2021-12-31</t>
        </is>
      </c>
      <c r="E1846" s="41" t="inlineStr">
        <is>
          <t>실적</t>
        </is>
      </c>
      <c r="F1846" s="41" t="inlineStr">
        <is>
          <t>매출 2021 59,720,001,374원 / 2020 56,566,326,727원; 영업이익 (1,439,709,862) / (4,477,574,572)원; 자산총계 91,545,762,269 / 108,875,260,645원</t>
        </is>
      </c>
      <c r="G1846" s="41" t="inlineStr">
        <is>
          <t>DART 감사보고서</t>
        </is>
      </c>
      <c r="H1846" s="40" t="inlineStr">
        <is>
          <t>2022-03-31</t>
        </is>
      </c>
      <c r="I1846" s="40" t="inlineStr">
        <is>
          <t>20220331001447</t>
        </is>
      </c>
      <c r="J1846" s="43" t="inlineStr">
        <is>
          <t>https://dart.fss.or.kr/dsaf001/main.do?rcpNo=20220331001447</t>
        </is>
      </c>
      <c r="K1846" s="41" t="inlineStr">
        <is>
          <t>target_rev_pre,target_op_pre</t>
        </is>
      </c>
    </row>
    <row r="1847" ht="45" customHeight="1">
      <c r="A1847" s="40" t="inlineStr">
        <is>
          <t>K065</t>
        </is>
      </c>
      <c r="B1847" s="41" t="inlineStr">
        <is>
          <t>GSPark24.Co.,Ltd</t>
        </is>
      </c>
      <c r="C1847" s="40" t="inlineStr">
        <is>
          <t>인수 후</t>
        </is>
      </c>
      <c r="D1847" s="40" t="inlineStr">
        <is>
          <t>2022-12-31</t>
        </is>
      </c>
      <c r="E1847" s="41" t="inlineStr">
        <is>
          <t>실적</t>
        </is>
      </c>
      <c r="F1847" s="41" t="inlineStr">
        <is>
          <t>매출 71,615,448,956원, 영업이익 1,072,825,249원, 당기순이익 762,748,288원</t>
        </is>
      </c>
      <c r="G1847" s="41" t="inlineStr">
        <is>
          <t>DART 감사보고서</t>
        </is>
      </c>
      <c r="H1847" s="40" t="inlineStr">
        <is>
          <t>2023-04-03</t>
        </is>
      </c>
      <c r="I1847" s="40" t="inlineStr">
        <is>
          <t>20230403002769</t>
        </is>
      </c>
      <c r="J1847" s="43" t="inlineStr">
        <is>
          <t>https://dart.fss.or.kr/dsaf001/main.do?rcpNo=20230403002769</t>
        </is>
      </c>
      <c r="K1847" s="41" t="inlineStr">
        <is>
          <t>target_rev_post,target_op_post</t>
        </is>
      </c>
    </row>
    <row r="1848" ht="45" customHeight="1">
      <c r="A1848" s="40" t="inlineStr">
        <is>
          <t>K065</t>
        </is>
      </c>
      <c r="B1848" s="41" t="inlineStr">
        <is>
          <t>GSPark24.Co.,Ltd</t>
        </is>
      </c>
      <c r="C1848" s="40" t="inlineStr">
        <is>
          <t>인수 후</t>
        </is>
      </c>
      <c r="D1848" s="40" t="inlineStr">
        <is>
          <t>2023-12-31</t>
        </is>
      </c>
      <c r="E1848" s="41" t="inlineStr">
        <is>
          <t>실적</t>
        </is>
      </c>
      <c r="F1848" s="41" t="inlineStr">
        <is>
          <t>매출 79,788,218,513원, 영업이익 4,598,198,785원, 당기순이익 686,197,456원</t>
        </is>
      </c>
      <c r="G1848" s="41" t="inlineStr">
        <is>
          <t>DART 감사보고서</t>
        </is>
      </c>
      <c r="H1848" s="40" t="inlineStr">
        <is>
          <t>2024-04-05</t>
        </is>
      </c>
      <c r="I1848" s="40" t="inlineStr">
        <is>
          <t>20240405002562</t>
        </is>
      </c>
      <c r="J1848" s="43" t="inlineStr">
        <is>
          <t>https://dart.fss.or.kr/dsaf001/main.do?rcpNo=20240405002562</t>
        </is>
      </c>
      <c r="K1848" s="41" t="inlineStr">
        <is>
          <t>target_rev_post,target_op_post</t>
        </is>
      </c>
    </row>
    <row r="1849" ht="45" customHeight="1">
      <c r="A1849" s="40" t="inlineStr">
        <is>
          <t>K065</t>
        </is>
      </c>
      <c r="B1849" s="41" t="inlineStr">
        <is>
          <t>GSPark24.Co.,Ltd</t>
        </is>
      </c>
      <c r="C1849" s="40" t="inlineStr">
        <is>
          <t>인수 후</t>
        </is>
      </c>
      <c r="D1849" s="40" t="inlineStr">
        <is>
          <t>2024-12-31</t>
        </is>
      </c>
      <c r="E1849" s="41" t="inlineStr">
        <is>
          <t>실적</t>
        </is>
      </c>
      <c r="F1849" s="41" t="inlineStr">
        <is>
          <t>매출 92,560,794,794원, 영업이익 4,685,307,856원, 당기순이익 434,627,891원</t>
        </is>
      </c>
      <c r="G1849" s="41" t="inlineStr">
        <is>
          <t>DART 감사보고서</t>
        </is>
      </c>
      <c r="H1849" s="40" t="inlineStr">
        <is>
          <t>2025-03-28</t>
        </is>
      </c>
      <c r="I1849" s="40" t="inlineStr">
        <is>
          <t>20250328001417</t>
        </is>
      </c>
      <c r="J1849" s="43" t="inlineStr">
        <is>
          <t>https://dart.fss.or.kr/dsaf001/main.do?rcpNo=20250328001417</t>
        </is>
      </c>
      <c r="K1849" s="41" t="inlineStr">
        <is>
          <t>target_rev_post,target_op_post</t>
        </is>
      </c>
    </row>
    <row r="1850" ht="45" customHeight="1">
      <c r="A1850" s="40" t="inlineStr">
        <is>
          <t>K065</t>
        </is>
      </c>
      <c r="B1850" s="41" t="inlineStr">
        <is>
          <t>GSPark24.Co.,Ltd</t>
        </is>
      </c>
      <c r="C1850" s="40" t="inlineStr">
        <is>
          <t>인수 후</t>
        </is>
      </c>
      <c r="D1850" s="40" t="inlineStr">
        <is>
          <t>2025-12-31</t>
        </is>
      </c>
      <c r="E1850" s="41" t="inlineStr">
        <is>
          <t>실적</t>
        </is>
      </c>
      <c r="F1850" s="41" t="inlineStr">
        <is>
          <t>영업수익 121,491,030,621원, 영업이익 5,526,104,244원, 당기순손실 (2,977,293,031)원; "2025년 7월 31일을 합병기일로 (주)알에스솔루션즈 및 (주)케이엠파킹앤스페이스를 흡수합병"; 무상감자 225,601주</t>
        </is>
      </c>
      <c r="G1850" s="41" t="inlineStr">
        <is>
          <t>DART 감사보고서</t>
        </is>
      </c>
      <c r="H1850" s="40" t="inlineStr">
        <is>
          <t>2026-03-24</t>
        </is>
      </c>
      <c r="I1850" s="40" t="inlineStr">
        <is>
          <t>20260324000136</t>
        </is>
      </c>
      <c r="J1850" s="43" t="inlineStr">
        <is>
          <t>https://dart.fss.or.kr/dsaf001/main.do?rcpNo=20260324000136</t>
        </is>
      </c>
      <c r="K1850" s="41" t="inlineStr">
        <is>
          <t>target_rev_post,target_op_post,post_events_summary</t>
        </is>
      </c>
    </row>
    <row r="1851" ht="45" customHeight="1">
      <c r="A1851" s="40" t="inlineStr">
        <is>
          <t>K065</t>
        </is>
      </c>
      <c r="B1851" s="41" t="inlineStr">
        <is>
          <t>GSPark24.Co.,Ltd</t>
        </is>
      </c>
      <c r="C1851" s="40" t="inlineStr">
        <is>
          <t>발표</t>
        </is>
      </c>
      <c r="D1851" s="40" t="inlineStr">
        <is>
          <t>2021-11-01</t>
        </is>
      </c>
      <c r="E1851" s="41" t="inlineStr">
        <is>
          <t>기타</t>
        </is>
      </c>
      <c r="F1851" s="41" t="inlineStr">
        <is>
          <t>㈜카카오 종속회사 주요경영사항 공시의 자산총액(원) 11,953,970,238,956 (2020년말 연결)</t>
        </is>
      </c>
      <c r="G1851" s="41" t="inlineStr">
        <is>
          <t>DART 기타공시</t>
        </is>
      </c>
      <c r="H1851" s="40" t="inlineStr">
        <is>
          <t>2021-11-01</t>
        </is>
      </c>
      <c r="I1851" s="40" t="inlineStr">
        <is>
          <t>20211101800200</t>
        </is>
      </c>
      <c r="J1851" s="43" t="inlineStr">
        <is>
          <t>https://dart.fss.or.kr/dsaf001/main.do?rcpNo=20211101800200</t>
        </is>
      </c>
      <c r="K1851" s="41" t="inlineStr">
        <is>
          <t>apex_total_assets</t>
        </is>
      </c>
    </row>
    <row r="1852" ht="45" customHeight="1">
      <c r="A1852" s="40" t="inlineStr">
        <is>
          <t>K065</t>
        </is>
      </c>
      <c r="B1852" s="41" t="inlineStr">
        <is>
          <t>GSPark24.Co.,Ltd</t>
        </is>
      </c>
      <c r="C1852" s="40" t="inlineStr">
        <is>
          <t>발표</t>
        </is>
      </c>
      <c r="D1852" s="40" t="inlineStr">
        <is>
          <t>2021-09-30</t>
        </is>
      </c>
      <c r="E1852" s="41" t="inlineStr">
        <is>
          <t>기타</t>
        </is>
      </c>
      <c r="F1852" s="41" t="inlineStr">
        <is>
          <t>㈜카카오 발행주식총수 445,361,320주(2021-09-30 기준)</t>
        </is>
      </c>
      <c r="G1852" s="41" t="inlineStr">
        <is>
          <t>DART 사업보고서</t>
        </is>
      </c>
      <c r="H1852" s="40" t="inlineStr">
        <is>
          <t>2021-11-15</t>
        </is>
      </c>
      <c r="I1852" s="40" t="inlineStr">
        <is>
          <t>20211115002331</t>
        </is>
      </c>
      <c r="J1852" s="43" t="inlineStr">
        <is>
          <t>https://dart.fss.or.kr/dsaf001/main.do?rcpNo=20211115002331</t>
        </is>
      </c>
      <c r="K1852" s="41" t="inlineStr">
        <is>
          <t>acq_mktcap</t>
        </is>
      </c>
    </row>
    <row r="1853" ht="45" customHeight="1">
      <c r="A1853" s="40" t="inlineStr">
        <is>
          <t>K065</t>
        </is>
      </c>
      <c r="B1853" s="41" t="inlineStr">
        <is>
          <t>GSPark24.Co.,Ltd</t>
        </is>
      </c>
      <c r="C1853" s="40" t="inlineStr">
        <is>
          <t>발표</t>
        </is>
      </c>
      <c r="D1853" s="40" t="inlineStr">
        <is>
          <t>2021-12-07</t>
        </is>
      </c>
      <c r="E1853" s="41" t="inlineStr">
        <is>
          <t>기타</t>
        </is>
      </c>
      <c r="F1853" s="41" t="inlineStr">
        <is>
          <t>Yahoo Finance 035720.KS 종가 2021-12-07 120,500원, 2021-12-08 121,000원</t>
        </is>
      </c>
      <c r="G1853" s="41" t="inlineStr">
        <is>
          <t>기타</t>
        </is>
      </c>
      <c r="H1853" s="40" t="inlineStr">
        <is>
          <t>2021-12-07</t>
        </is>
      </c>
      <c r="I1853" s="40" t="n"/>
      <c r="J1853" s="43" t="inlineStr">
        <is>
          <t>https://query1.finance.yahoo.com/v8/finance/chart/035720.KS?period1=1638489600&amp;period2=1639008000&amp;interval=1d</t>
        </is>
      </c>
      <c r="K1853" s="41" t="inlineStr">
        <is>
          <t>acq_mktcap</t>
        </is>
      </c>
    </row>
    <row r="1854" ht="45" customHeight="1">
      <c r="A1854" s="40" t="inlineStr">
        <is>
          <t>K066</t>
        </is>
      </c>
      <c r="B1854" s="41" t="inlineStr">
        <is>
          <t>Wuxiaworld</t>
        </is>
      </c>
      <c r="C1854" s="40" t="inlineStr">
        <is>
          <t>발표</t>
        </is>
      </c>
      <c r="D1854" s="40" t="inlineStr">
        <is>
          <t>2021-12-16</t>
        </is>
      </c>
      <c r="E1854" s="41" t="inlineStr">
        <is>
          <t>완료</t>
        </is>
      </c>
      <c r="F1854" s="41" t="inlineStr">
        <is>
          <t>카카오엔터 영문 보도자료(서울·뉴욕, 2021-12-16): Radish Media Inc. 'has acquired 100 percent of the shares of Wuxiaworld Limited'; 'Jingping Lai will retain his day-to-day management and autonomy of Wuxiaworld'; 연 최대 40% 이익 성장, 매출 약 85% 월 구독.</t>
        </is>
      </c>
      <c r="G1854" s="41" t="inlineStr">
        <is>
          <t>회사 보도자료</t>
        </is>
      </c>
      <c r="H1854" s="40" t="inlineStr">
        <is>
          <t>2021-12-16</t>
        </is>
      </c>
      <c r="I1854" s="40" t="n"/>
      <c r="J1854" s="43" t="inlineStr">
        <is>
          <t>https://newsroom.kakaoent.com/news/kakao-entertainment-and-radish-media-acquire-wuxiaworld-limited-the-largest-asian-fantasy-fiction-platform-in-the-u-s-fortifying-its-multi-label-strategy-for-u-s-mobile-storytelling-business/</t>
        </is>
      </c>
      <c r="K1854" s="41" t="inlineStr">
        <is>
          <t>status_chk,announce_date_chk,purpose_quote,first_filing_date,pre_events_summary,chk_note,post_events_summary</t>
        </is>
      </c>
    </row>
    <row r="1855" ht="45" customHeight="1">
      <c r="A1855" s="40" t="inlineStr">
        <is>
          <t>K066</t>
        </is>
      </c>
      <c r="B1855" s="41" t="inlineStr">
        <is>
          <t>Wuxiaworld</t>
        </is>
      </c>
      <c r="C1855" s="40" t="inlineStr">
        <is>
          <t>발표</t>
        </is>
      </c>
      <c r="D1855" s="40" t="inlineStr">
        <is>
          <t>2021-12-16</t>
        </is>
      </c>
      <c r="E1855" s="41" t="inlineStr">
        <is>
          <t>발표</t>
        </is>
      </c>
      <c r="F1855" s="41" t="inlineStr">
        <is>
          <t>카카오엔터 보도자료(2021-12-16): 래디쉬를 통해 '아시아 판타지' 웹소설 플랫폼 우시아월드 인수, 2014년 미국 외교관 출신 징핑 라이 설립, 마케팅 없이 매년 약 40% 매출 성장, 매출 85%가 정기 구독, 카카오엔터 IP가 작품의 약 5%·매출의 약 4분의 1; '3년 내 글로벌 거래액 3배 확대', 타파스·래디쉬·우시아월드 '스토리 IP 삼각편대'. 래디쉬는 매출 90%가 오리지널 IP. 거래 금액·지분율은 국문 보도자료에 없음.</t>
        </is>
      </c>
      <c r="G1855" s="41" t="inlineStr">
        <is>
          <t>회사 보도자료</t>
        </is>
      </c>
      <c r="H1855" s="40" t="inlineStr">
        <is>
          <t>2021-12-16</t>
        </is>
      </c>
      <c r="I1855" s="40" t="n"/>
      <c r="J1855" s="43" t="inlineStr">
        <is>
          <t>https://www.kakaocorp.com/page/detail/9641</t>
        </is>
      </c>
      <c r="K1855" s="41" t="inlineStr">
        <is>
          <t>announce_date_chk,purpose_quote,pre_events_summary,core_basis,acquirer_core,earnings_call_note,target_rev_pre</t>
        </is>
      </c>
    </row>
    <row r="1856" ht="45" customHeight="1">
      <c r="A1856" s="40" t="inlineStr">
        <is>
          <t>K066</t>
        </is>
      </c>
      <c r="B1856" s="41" t="inlineStr">
        <is>
          <t>Wuxiaworld</t>
        </is>
      </c>
      <c r="C1856" s="40" t="inlineStr">
        <is>
          <t>발표</t>
        </is>
      </c>
      <c r="D1856" s="40" t="inlineStr">
        <is>
          <t>2021-12-15</t>
        </is>
      </c>
      <c r="E1856" s="41" t="inlineStr">
        <is>
          <t>발표</t>
        </is>
      </c>
      <c r="F1856" s="41" t="inlineStr">
        <is>
          <t>TechCrunch(Kate Park, 2021-12-15 PST): 카카오엔터가 자회사 Radish를 통해 Wuxiaworld 인수, 'transaction size is $37.5 million'(출처 미명시). 2014년 JP Lai 설립, 홍콩 본사·완전 원격, 이용자 미국·캐나다 약 30%·동남아 30%·유럽 20%, 매출 약 85%가 월 구독.</t>
        </is>
      </c>
      <c r="G1856" s="41" t="inlineStr">
        <is>
          <t>언론 보도</t>
        </is>
      </c>
      <c r="H1856" s="40" t="inlineStr">
        <is>
          <t>2021-12-15</t>
        </is>
      </c>
      <c r="I1856" s="40" t="n"/>
      <c r="J1856" s="43" t="inlineStr">
        <is>
          <t>https://techcrunch.com/2021/12/15/kakaoentertainment-subsidiary-acquires-fantasy-fiction-platform-wuxiaworld</t>
        </is>
      </c>
      <c r="K1856" s="41" t="inlineStr">
        <is>
          <t>value_chk_local,value_chk_usdmm,first_filing_date,pre_events_summary</t>
        </is>
      </c>
    </row>
    <row r="1857" ht="45" customHeight="1">
      <c r="A1857" s="40" t="inlineStr">
        <is>
          <t>K066</t>
        </is>
      </c>
      <c r="B1857" s="41" t="inlineStr">
        <is>
          <t>Wuxiaworld</t>
        </is>
      </c>
      <c r="C1857" s="40" t="inlineStr">
        <is>
          <t>인수 후</t>
        </is>
      </c>
      <c r="D1857" s="40" t="inlineStr">
        <is>
          <t>2021-12-31</t>
        </is>
      </c>
      <c r="E1857" s="41" t="inlineStr">
        <is>
          <t>통합</t>
        </is>
      </c>
      <c r="F1857" s="41" t="inlineStr">
        <is>
          <t>카카오엔터 2021 연결감사보고서 주석 37 사업결합: Tapas Media 100.0% 이전대가 471,233,613천원(현금 292,804,835 + 지분상품 178,428,778), 식별가능순자산 -738,838, 영업권 472,675,537; Radish Media 98.9% 이전대가 378,944,079천원(현금 309,779,667 + 지분상품 69,164,412), 순자산 8,711,501, 비지배지분 10,891,338, 영업권 381,123,916; WuxiaWorld Limited 100.0% 이전대가 44,501,835천원(현금 26,924,656 + 지분상품 17,577,179), 순자산 6,407,290, 영업권 38,094,545. 관계기업 Radish·Tapas가 '지분 추가 취득에 따라 관계기업에서 종속기업으로 대체되었으며, 처분이익 190,788백만원'(다른 회사 포함). Radish는 2021년 중 관계기업으로 13,105,611천원 추가 취득. 영업권 CGU 기말: Tapas Media Inc 496,940,581천원, Radish Media Inc 431,490,424천원(손상 없음). 종속기업 요약(연결편입 이후, 중간지배기업 연결, 천원): Tapas 자산 34,804,333·매출 16,975,067·순손실 11,328,496; Radish 자산 58,865,924·매출 9,070,513·순손실 12,193,252. 기말 Radish 116,860,378주(94.58%), PROJECTTIGER, INC.는 'Tapas Media, Inc.와 합병으로 인한 연결제외'. 연결 자산총계 3,717,639,848,884원.</t>
        </is>
      </c>
      <c r="G1857" s="41" t="inlineStr">
        <is>
          <t>DART 감사보고서</t>
        </is>
      </c>
      <c r="H1857" s="40" t="inlineStr">
        <is>
          <t>2022-03-31</t>
        </is>
      </c>
      <c r="I1857" s="40" t="inlineStr">
        <is>
          <t>20220331003217</t>
        </is>
      </c>
      <c r="J1857" s="43" t="inlineStr">
        <is>
          <t>https://dart.fss.or.kr/dsaf001/main.do?rcpNo=20220331003217</t>
        </is>
      </c>
      <c r="K1857" s="41" t="inlineStr">
        <is>
          <t>value_chk_local,value_chk_usdmm,impairment,size_basis,chk_note,notes,acq_total_assets,target_rev_post,post_events_summary</t>
        </is>
      </c>
    </row>
    <row r="1858" ht="45" customHeight="1">
      <c r="A1858" s="40" t="inlineStr">
        <is>
          <t>K066</t>
        </is>
      </c>
      <c r="B1858" s="41" t="inlineStr">
        <is>
          <t>Wuxiaworld</t>
        </is>
      </c>
      <c r="C1858" s="40" t="inlineStr">
        <is>
          <t>인수 후</t>
        </is>
      </c>
      <c r="D1858" s="40" t="inlineStr">
        <is>
          <t>2021-12-31</t>
        </is>
      </c>
      <c r="E1858" s="41" t="inlineStr">
        <is>
          <t>통합</t>
        </is>
      </c>
      <c r="F1858" s="41" t="inlineStr">
        <is>
          <t>카카오 2021 사업보고서: 연결대상 변동에 Tapas Media·㈜타파스미디어코리아·Radish Media·래디쉬코리아·Wuxiaworld Limited·Wuxiaworld Publishing USA Ltd '당기 중 지배력 획득을 통한 종속기업으로 편입', PROJECTTIGER, INC. '당기 중 신규설립' 후 'Tapas Media, Inc.와 합병으로 인한 연결제외'. 사업결합 표: Tapas Media 외 1개사 100.0% 471,233,613/영업권 472,675,537, Radish Media 외 1개사 99.0% 378,944,079/381,123,916, Wuxiaworld Limited 외 1개사 100.0% 44,501,835/38,094,545(천원). 발행주식 445,905,990주.</t>
        </is>
      </c>
      <c r="G1858" s="41" t="inlineStr">
        <is>
          <t>DART 사업보고서</t>
        </is>
      </c>
      <c r="H1858" s="40" t="inlineStr">
        <is>
          <t>2022-03-21</t>
        </is>
      </c>
      <c r="I1858" s="40" t="inlineStr">
        <is>
          <t>20220321001331</t>
        </is>
      </c>
      <c r="J1858" s="43" t="inlineStr">
        <is>
          <t>https://dart.fss.or.kr/dsaf001/main.do?rcpNo=20220321001331</t>
        </is>
      </c>
      <c r="K1858" s="41" t="inlineStr">
        <is>
          <t>pre_incorp_chk,value_chk_local,notes</t>
        </is>
      </c>
    </row>
    <row r="1859" ht="45" customHeight="1">
      <c r="A1859" s="40" t="inlineStr">
        <is>
          <t>K066</t>
        </is>
      </c>
      <c r="B1859" s="41" t="inlineStr">
        <is>
          <t>Wuxiaworld</t>
        </is>
      </c>
      <c r="C1859" s="40" t="inlineStr">
        <is>
          <t>인수 후</t>
        </is>
      </c>
      <c r="D1859" s="40" t="inlineStr">
        <is>
          <t>2021-07-09</t>
        </is>
      </c>
      <c r="E1859" s="41" t="inlineStr">
        <is>
          <t>완료</t>
        </is>
      </c>
      <c r="F1859" s="41" t="inlineStr">
        <is>
          <t>카카오 2021 반기보고서 연결주석 24 보고기간후 사건: '다. … ㈜카카오엔터테인먼트는 2021년 7월 5일 개최된 이사회결의에 의거하여 7월 9일자로 TAPAS MEDIA, INC.의 주식 12,346,655주(옵션포함)를 294,614백만원에 취득'; '라. … 8월 3일 Radish Media, Inc.의 주식 87,874,153주(옵션포함)를 309,780백만원에 취득'. 반기말 발행주식총수 444,460,230주.</t>
        </is>
      </c>
      <c r="G1859" s="41" t="inlineStr">
        <is>
          <t>DART 사업보고서</t>
        </is>
      </c>
      <c r="H1859" s="40" t="inlineStr">
        <is>
          <t>2021-08-17</t>
        </is>
      </c>
      <c r="I1859" s="40" t="inlineStr">
        <is>
          <t>20210817002037</t>
        </is>
      </c>
      <c r="J1859" s="43" t="inlineStr">
        <is>
          <t>https://dart.fss.or.kr/dsaf001/main.do?rcpNo=20210817002037</t>
        </is>
      </c>
      <c r="K1859" s="41" t="inlineStr">
        <is>
          <t>pre_incorp_chk,acquirer_entity</t>
        </is>
      </c>
    </row>
    <row r="1860" ht="45" customHeight="1">
      <c r="A1860" s="40" t="inlineStr">
        <is>
          <t>K066</t>
        </is>
      </c>
      <c r="B1860" s="41" t="inlineStr">
        <is>
          <t>Wuxiaworld</t>
        </is>
      </c>
      <c r="C1860" s="40" t="inlineStr">
        <is>
          <t>발표</t>
        </is>
      </c>
      <c r="D1860" s="40" t="inlineStr">
        <is>
          <t>2021-05-11</t>
        </is>
      </c>
      <c r="E1860" s="41" t="inlineStr">
        <is>
          <t>발표</t>
        </is>
      </c>
      <c r="F1860" s="41" t="inlineStr">
        <is>
          <t>카카오엔터테인먼트 공정위 공시(타법인 주식 및 출자증권 취득결정): Radish Media(발행주식 108,270,568주) 52,319,121주, 취득금액 180,806,030,957원(USD 160,645,074.15, 2021-05-07 매매기준율 1,125.50원), 자기자본 1,129,269,048,038원(자기자본대비 16.01%), 취득후 71,936,313주(66.44%), 취득목적 '영미권 시장진출 강화에 대한 교두보 마련', 취득예정 2021-06-30, 이사회 2021-05-07. '공개매수 관련 건으로 … 공시 전일까지 공개매수참여 사전 의사를 밝힌 주주와 그 주식의 총수로 기재'. Radish 요약재무(US GAAP 원화환산, 백만원) 2020 자산 23,465·부채 4,017·자본 19,448·매출 21,839·순이익 -83,744; 2019 매출 2,226·순이익 -7,711.</t>
        </is>
      </c>
      <c r="G1860" s="41" t="inlineStr">
        <is>
          <t>DART 기타공시</t>
        </is>
      </c>
      <c r="H1860" s="40" t="inlineStr">
        <is>
          <t>2021-05-11</t>
        </is>
      </c>
      <c r="I1860" s="40" t="inlineStr">
        <is>
          <t>20210511000009</t>
        </is>
      </c>
      <c r="J1860" s="43" t="inlineStr">
        <is>
          <t>https://dart.fss.or.kr/dsaf001/main.do?rcpNo=20210511000009</t>
        </is>
      </c>
      <c r="K1860" s="41" t="inlineStr">
        <is>
          <t>acq_total_assets,deal_to_assets_pct,deal_to_equity_pct,acquirer_core</t>
        </is>
      </c>
    </row>
    <row r="1861" ht="45" customHeight="1">
      <c r="A1861" s="40" t="inlineStr">
        <is>
          <t>K066</t>
        </is>
      </c>
      <c r="B1861" s="41" t="inlineStr">
        <is>
          <t>Wuxiaworld</t>
        </is>
      </c>
      <c r="C1861" s="40" t="inlineStr">
        <is>
          <t>발표</t>
        </is>
      </c>
      <c r="D1861" s="40" t="inlineStr">
        <is>
          <t>2021-05-11</t>
        </is>
      </c>
      <c r="E1861" s="41" t="inlineStr">
        <is>
          <t>발표</t>
        </is>
      </c>
      <c r="F1861" s="41" t="inlineStr">
        <is>
          <t>카카오엔터 보도자료: 2021-05-07 이사회에서 타파스·래디쉬 인수 결의. 타파스 지분 100% 확보, 기업가치 약 6천억원(5억1천만 달러); 래디쉬는 이사회 과반이 매각 결정, 5월 중 공개매수(텐더오퍼)로 최종 인수, 약 5천억원(4억4천만 달러). 타파스는 2020년 11월 해외 관계사로 편입, 2020년 매출 전년 대비 5배; 래디쉬 2020년 매출 10배 이상, 매출 약 90%가 오리지널 IP. 이진수 대표: '타파스와 래디쉬 인수를 통해 글로벌 콘텐츠 기업으로 또 한번 진화하는 계기'.</t>
        </is>
      </c>
      <c r="G1861" s="41" t="inlineStr">
        <is>
          <t>회사 보도자료</t>
        </is>
      </c>
      <c r="H1861" s="40" t="inlineStr">
        <is>
          <t>2021-05-11</t>
        </is>
      </c>
      <c r="I1861" s="40" t="n"/>
      <c r="J1861" s="43" t="inlineStr">
        <is>
          <t>https://www.kakaocorp.com/page/detail/9408</t>
        </is>
      </c>
      <c r="K1861" s="41" t="inlineStr">
        <is>
          <t>acquirer_core</t>
        </is>
      </c>
    </row>
    <row r="1862" ht="45" customHeight="1">
      <c r="A1862" s="40" t="inlineStr">
        <is>
          <t>K066</t>
        </is>
      </c>
      <c r="B1862" s="41" t="inlineStr">
        <is>
          <t>Wuxiaworld</t>
        </is>
      </c>
      <c r="C1862" s="40" t="inlineStr">
        <is>
          <t>인수 전</t>
        </is>
      </c>
      <c r="D1862" s="40" t="inlineStr">
        <is>
          <t>2020-12-31</t>
        </is>
      </c>
      <c r="E1862" s="41" t="inlineStr">
        <is>
          <t>기타</t>
        </is>
      </c>
      <c r="F1862" s="41" t="inlineStr">
        <is>
          <t>카카오페이지 2020 (별도)감사보고서: 자산총계 532,404,680,012원(2020-12-31) — 카카오 거래소 공시(2021-07-05)의 '종속회사의 자산총액'과 같은 값.</t>
        </is>
      </c>
      <c r="G1862" s="41" t="inlineStr">
        <is>
          <t>DART 감사보고서</t>
        </is>
      </c>
      <c r="H1862" s="40" t="inlineStr">
        <is>
          <t>2021-04-01</t>
        </is>
      </c>
      <c r="I1862" s="40" t="inlineStr">
        <is>
          <t>20210401000629</t>
        </is>
      </c>
      <c r="J1862" s="43" t="inlineStr">
        <is>
          <t>https://dart.fss.or.kr/dsaf001/main.do?rcpNo=20210401000629</t>
        </is>
      </c>
      <c r="K1862" s="41" t="inlineStr">
        <is>
          <t>deal_to_assets_pct</t>
        </is>
      </c>
    </row>
    <row r="1863" ht="45" customHeight="1">
      <c r="A1863" s="40" t="inlineStr">
        <is>
          <t>K066</t>
        </is>
      </c>
      <c r="B1863" s="41" t="inlineStr">
        <is>
          <t>Wuxiaworld</t>
        </is>
      </c>
      <c r="C1863" s="40" t="inlineStr">
        <is>
          <t>발표</t>
        </is>
      </c>
      <c r="D1863" s="40" t="inlineStr">
        <is>
          <t>2021-07-05</t>
        </is>
      </c>
      <c r="E1863" s="41" t="inlineStr">
        <is>
          <t>기타</t>
        </is>
      </c>
      <c r="F1863" s="41" t="inlineStr">
        <is>
          <t>카카오엔터 공정위 공시(타법인 주식 및 출자증권 취득결정): Radish 유상증자 참여 29,311,331주 102,105,000,000원(USD 90,000,000, 1,134.50원), 자기자본 1,129,945,726,868원(9.04%), 취득후 136,401,265주(99.14%), '1차 USD 30,000,000 및 2차 USD 60,000,000로 나누어 진행'.</t>
        </is>
      </c>
      <c r="G1863" s="41" t="inlineStr">
        <is>
          <t>DART 기타공시</t>
        </is>
      </c>
      <c r="H1863" s="40" t="inlineStr">
        <is>
          <t>2021-07-05</t>
        </is>
      </c>
      <c r="I1863" s="40" t="inlineStr">
        <is>
          <t>20210705000290</t>
        </is>
      </c>
      <c r="J1863" s="43" t="inlineStr">
        <is>
          <t>https://dart.fss.or.kr/dsaf001/main.do?rcpNo=20210705000290</t>
        </is>
      </c>
      <c r="K1863" s="41" t="inlineStr">
        <is>
          <t>deal_to_equity_pct,pre_events_summary</t>
        </is>
      </c>
    </row>
    <row r="1864" ht="45" customHeight="1">
      <c r="A1864" s="40" t="inlineStr">
        <is>
          <t>K066</t>
        </is>
      </c>
      <c r="B1864" s="41" t="inlineStr">
        <is>
          <t>Wuxiaworld</t>
        </is>
      </c>
      <c r="C1864" s="40" t="inlineStr">
        <is>
          <t>발표</t>
        </is>
      </c>
      <c r="D1864" s="40" t="inlineStr">
        <is>
          <t>2021-07-05</t>
        </is>
      </c>
      <c r="E1864" s="41" t="inlineStr">
        <is>
          <t>발표</t>
        </is>
      </c>
      <c r="F1864" s="41" t="inlineStr">
        <is>
          <t>카카오 거래소 공시(타법인주식및출자증권취득결정(종속회사의 주요경영사항)): 종속회사 ㈜카카오엔터테인먼트가 TAPAS MEDIA 15,555,018주를 374,141,609,804원에 취득(자산총액 11,953,970,238,956원 대비 3.13%), 취득후 23,018,538주(100.00%), 목적 '영미권 시장 진출 강화에 따른 교두보 마련', 취득예정 2021-07-12, 이사회 2021-07-05. 구주 11,309,981주 USD 239,785,464.79 + 신주 약 4,245,037주 USD 90,000,000(1,134.50원), 현재 발행주식 18,773,501주, 기업어음 발행으로 조달 계획. Tapas 요약재무(백만원): 2020 자산 7,680·부채 1,430·자본 6,250·매출 16,234·순이익 -856; 2019 매출 4,249·순이익 -2,169; 2018 매출 2,930·순이익 -2,397. 종속회사 카카오엔터 자산총액 532,404,680,012원(2020년 재무제표).</t>
        </is>
      </c>
      <c r="G1864" s="41" t="inlineStr">
        <is>
          <t>DART 기타공시</t>
        </is>
      </c>
      <c r="H1864" s="40" t="inlineStr">
        <is>
          <t>2021-07-05</t>
        </is>
      </c>
      <c r="I1864" s="40" t="inlineStr">
        <is>
          <t>20210705800514</t>
        </is>
      </c>
      <c r="J1864" s="43" t="inlineStr">
        <is>
          <t>https://dart.fss.or.kr/dsaf001/main.do?rcpNo=20210705800514</t>
        </is>
      </c>
      <c r="K1864" s="41" t="inlineStr">
        <is>
          <t>apex_total_assets</t>
        </is>
      </c>
    </row>
    <row r="1865" ht="45" customHeight="1">
      <c r="A1865" s="40" t="inlineStr">
        <is>
          <t>K066</t>
        </is>
      </c>
      <c r="B1865" s="41" t="inlineStr">
        <is>
          <t>Wuxiaworld</t>
        </is>
      </c>
      <c r="C1865" s="40" t="inlineStr">
        <is>
          <t>발표</t>
        </is>
      </c>
      <c r="D1865" s="40" t="inlineStr">
        <is>
          <t>2021-09-30</t>
        </is>
      </c>
      <c r="E1865" s="41" t="inlineStr">
        <is>
          <t>기타</t>
        </is>
      </c>
      <c r="F1865" s="41" t="inlineStr">
        <is>
          <t>카카오 2021 3분기보고서 주식의 총수: 2021-09-30 발행주식총수 보통주 445,361,320주(자기주식 12,211,957주).</t>
        </is>
      </c>
      <c r="G1865" s="41" t="inlineStr">
        <is>
          <t>DART 사업보고서</t>
        </is>
      </c>
      <c r="H1865" s="40" t="inlineStr">
        <is>
          <t>2021-11-15</t>
        </is>
      </c>
      <c r="I1865" s="40" t="inlineStr">
        <is>
          <t>20211115002331</t>
        </is>
      </c>
      <c r="J1865" s="43" t="inlineStr">
        <is>
          <t>https://dart.fss.or.kr/dsaf001/main.do?rcpNo=20211115002331</t>
        </is>
      </c>
      <c r="K1865" s="41" t="inlineStr">
        <is>
          <t>acq_mktcap</t>
        </is>
      </c>
    </row>
    <row r="1866" ht="45" customHeight="1">
      <c r="A1866" s="40" t="inlineStr">
        <is>
          <t>K066</t>
        </is>
      </c>
      <c r="B1866" s="41" t="inlineStr">
        <is>
          <t>Wuxiaworld</t>
        </is>
      </c>
      <c r="C1866" s="40" t="inlineStr">
        <is>
          <t>발표</t>
        </is>
      </c>
      <c r="D1866" s="40" t="inlineStr">
        <is>
          <t>2021</t>
        </is>
      </c>
      <c r="E1866" s="41" t="inlineStr">
        <is>
          <t>기타</t>
        </is>
      </c>
      <c r="F1866" s="41" t="inlineStr">
        <is>
          <t>Yahoo Finance 일별 시세(카카오 035720.KS; 2021-04 5:1 액면분할 이후 구간이라 분할 소급 조정 없음): 2021-05-10 종가 116,000원, 05-11 114,500원; 07-02 159,500원, 07-05 157,000원, 07-06 157,500원; 12-15 118,500원, 12-16 119,500원.</t>
        </is>
      </c>
      <c r="G1866" s="41" t="inlineStr">
        <is>
          <t>기타</t>
        </is>
      </c>
      <c r="H1866" s="40" t="inlineStr">
        <is>
          <t>2026-10-25</t>
        </is>
      </c>
      <c r="I1866" s="40" t="n"/>
      <c r="J1866" s="43" t="inlineStr">
        <is>
          <t>https://query1.finance.yahoo.com/v8/finance/chart/035720.KS?period1=1619827200&amp;period2=1640995200&amp;interval=1d</t>
        </is>
      </c>
      <c r="K1866" s="41" t="inlineStr">
        <is>
          <t>acq_mktcap,event_ticker_basis</t>
        </is>
      </c>
    </row>
    <row r="1867" ht="45" customHeight="1">
      <c r="A1867" s="40" t="inlineStr">
        <is>
          <t>K066</t>
        </is>
      </c>
      <c r="B1867" s="41" t="inlineStr">
        <is>
          <t>Wuxiaworld</t>
        </is>
      </c>
      <c r="C1867" s="40" t="inlineStr">
        <is>
          <t>발표</t>
        </is>
      </c>
      <c r="D1867" s="40" t="inlineStr">
        <is>
          <t>2021-12-16</t>
        </is>
      </c>
      <c r="E1867" s="41" t="inlineStr">
        <is>
          <t>기타</t>
        </is>
      </c>
      <c r="F1867" s="41" t="inlineStr">
        <is>
          <t>Yahoo Finance KRW=X 일별: 2021-12-15 종가 1,184.23원, 2021-12-16 1,184.40원, 2021-12-31 1,189.89원(달러당).</t>
        </is>
      </c>
      <c r="G1867" s="41" t="inlineStr">
        <is>
          <t>기타</t>
        </is>
      </c>
      <c r="H1867" s="40" t="inlineStr">
        <is>
          <t>2026-10-25</t>
        </is>
      </c>
      <c r="I1867" s="40" t="n"/>
      <c r="J1867" s="43" t="inlineStr">
        <is>
          <t>https://query1.finance.yahoo.com/v8/finance/chart/KRW=X?period1=1619827200&amp;period2=1640995200&amp;interval=1d</t>
        </is>
      </c>
      <c r="K1867" s="41" t="inlineStr">
        <is>
          <t>value_chk_usdmm,size_basis</t>
        </is>
      </c>
    </row>
    <row r="1868" ht="45" customHeight="1">
      <c r="A1868" s="40" t="inlineStr">
        <is>
          <t>K066</t>
        </is>
      </c>
      <c r="B1868" s="41" t="inlineStr">
        <is>
          <t>Wuxiaworld</t>
        </is>
      </c>
      <c r="C1868" s="40" t="inlineStr">
        <is>
          <t>인수 후</t>
        </is>
      </c>
      <c r="D1868" s="40" t="inlineStr">
        <is>
          <t>2022-05-19</t>
        </is>
      </c>
      <c r="E1868" s="41" t="inlineStr">
        <is>
          <t>합병</t>
        </is>
      </c>
      <c r="F1868" s="41" t="inlineStr">
        <is>
          <t>카카오엔터 영문 보도자료: Tapas Media와 Radish Media 합병, Radish Media가 존속회사, 양사 이사회 만장일치 승인, Chang Kim이 합병법인 CEO(카카오엔터 GSO 유지), Wuxiaworld와 함께 카카오엔터 산하. Tapas는 2021년 매출이 전년 대비 10배, 미국 상위 3위 만화앱.</t>
        </is>
      </c>
      <c r="G1868" s="41" t="inlineStr">
        <is>
          <t>회사 보도자료</t>
        </is>
      </c>
      <c r="H1868" s="40" t="inlineStr">
        <is>
          <t>2022-05-19</t>
        </is>
      </c>
      <c r="I1868" s="40" t="n"/>
      <c r="J1868" s="43" t="inlineStr">
        <is>
          <t>https://newsroom.kakaoent.com/news/kakao-entertainment-merges-us-based-digital-storytelling-platforms-tapas-and-radish-to-accelerate-growth-in-north-america/</t>
        </is>
      </c>
      <c r="K1868" s="41" t="inlineStr">
        <is>
          <t>post_events_summary</t>
        </is>
      </c>
    </row>
    <row r="1869" ht="45" customHeight="1">
      <c r="A1869" s="40" t="inlineStr">
        <is>
          <t>K066</t>
        </is>
      </c>
      <c r="B1869" s="41" t="inlineStr">
        <is>
          <t>Wuxiaworld</t>
        </is>
      </c>
      <c r="C1869" s="40" t="inlineStr">
        <is>
          <t>인수 후</t>
        </is>
      </c>
      <c r="D1869" s="40" t="inlineStr">
        <is>
          <t>2022-07-28</t>
        </is>
      </c>
      <c r="E1869" s="41" t="inlineStr">
        <is>
          <t>경영진변경</t>
        </is>
      </c>
      <c r="F1869" s="41" t="inlineStr">
        <is>
          <t>The Beat(Heidi MacDonald): Bleeding Cool 인용, Tapas 전체 인력의 약 30% 감원(CFO·CCO·홍보책임자 등 임원 포함), Radish 인력 약 80% 감원; 오리지널 축소·UGC 전환, Tapas·Radish·Wuxiaworld를 Tapas 브랜드 아래 통합.</t>
        </is>
      </c>
      <c r="G1869" s="41" t="inlineStr">
        <is>
          <t>언론 보도</t>
        </is>
      </c>
      <c r="H1869" s="40" t="inlineStr">
        <is>
          <t>2022-07-28</t>
        </is>
      </c>
      <c r="I1869" s="40" t="n"/>
      <c r="J1869" s="43" t="inlineStr">
        <is>
          <t>https://www.comicsbeat.com/major-layoffs-and-reported-new-direction-at-tapas-media</t>
        </is>
      </c>
      <c r="K1869" s="41" t="inlineStr">
        <is>
          <t>post_events_summary</t>
        </is>
      </c>
    </row>
    <row r="1870" ht="45" customHeight="1">
      <c r="A1870" s="40" t="inlineStr">
        <is>
          <t>K066</t>
        </is>
      </c>
      <c r="B1870" s="41" t="inlineStr">
        <is>
          <t>Wuxiaworld</t>
        </is>
      </c>
      <c r="C1870" s="40" t="inlineStr">
        <is>
          <t>인수 후</t>
        </is>
      </c>
      <c r="D1870" s="40" t="inlineStr">
        <is>
          <t>2022-09-01</t>
        </is>
      </c>
      <c r="E1870" s="41" t="inlineStr">
        <is>
          <t>합병</t>
        </is>
      </c>
      <c r="F1870" s="41" t="inlineStr">
        <is>
          <t>웹툰가이드(윤정현, 2022-09-05): 타파스미디어와 래디쉬미디어가 9월 1일 합병을 마치고 '타파스엔터테인먼트'로 출범, 공동대표 김창원·박종철; 타파스 매출의 75% 이상이 카카오엔터 공급 IP; 2024년 북미 거래액 5,000억원 목표. (파이낸셜뉴스 2024-01-03은 '2022년 8월 합병'으로 적음)</t>
        </is>
      </c>
      <c r="G1870" s="41" t="inlineStr">
        <is>
          <t>언론 보도</t>
        </is>
      </c>
      <c r="H1870" s="40" t="inlineStr">
        <is>
          <t>2022-09-05</t>
        </is>
      </c>
      <c r="I1870" s="40" t="n"/>
      <c r="J1870" s="43" t="inlineStr">
        <is>
          <t>https://www.webtoonguide.com/ko/board/news-column/17257</t>
        </is>
      </c>
      <c r="K1870" s="41" t="inlineStr">
        <is>
          <t>post_events_summary,earnings_call_note</t>
        </is>
      </c>
    </row>
    <row r="1871" ht="45" customHeight="1">
      <c r="A1871" s="40" t="inlineStr">
        <is>
          <t>K066</t>
        </is>
      </c>
      <c r="B1871" s="41" t="inlineStr">
        <is>
          <t>Wuxiaworld</t>
        </is>
      </c>
      <c r="C1871" s="40" t="inlineStr">
        <is>
          <t>인수 후</t>
        </is>
      </c>
      <c r="D1871" s="40" t="inlineStr">
        <is>
          <t>2022-12-31</t>
        </is>
      </c>
      <c r="E1871" s="41" t="inlineStr">
        <is>
          <t>손상차손</t>
        </is>
      </c>
      <c r="F1871" s="41" t="inlineStr">
        <is>
          <t>카카오엔터 2022 연결감사보고서: 'Tapas Media, Inc. | 당기 중 종속회사인 Radish Meia, Inc.와 합병으로 인한 연결제외', '(*5) Radish Media, Inc.는 당기에 사명을 Tapas Entertainment, Inc.로 변경'(97.4%, 265,154,848주). 영업권: Tapas Media Inc CGU 496,940,581천원을 Tapas Entertainment로 이관, Tapas Entertainment(구 Radish) 기초 431,490,424 + 이관 496,940,581 − 손상 545,342,061 + 환율 74,467,086 = 기말 457,556,030천원; CGU 비교대상 장부가액 1,000,840백만원 vs 회수가능액 456,338백만원. Tapas Entertainment(중간지배기업 연결) 2022 자산 437,803,623·매출 49,109,882·순손실 228,203,755(천원).</t>
        </is>
      </c>
      <c r="G1871" s="41" t="inlineStr">
        <is>
          <t>DART 감사보고서</t>
        </is>
      </c>
      <c r="H1871" s="40" t="inlineStr">
        <is>
          <t>2023-03-31</t>
        </is>
      </c>
      <c r="I1871" s="40" t="inlineStr">
        <is>
          <t>20230331004024</t>
        </is>
      </c>
      <c r="J1871" s="43" t="inlineStr">
        <is>
          <t>https://dart.fss.or.kr/dsaf001/main.do?rcpNo=20230331004024</t>
        </is>
      </c>
      <c r="K1871" s="41" t="inlineStr">
        <is>
          <t>post_events_summary,impairment,target_rev_post,target_op_post</t>
        </is>
      </c>
    </row>
    <row r="1872" ht="45" customHeight="1">
      <c r="A1872" s="40" t="inlineStr">
        <is>
          <t>K066</t>
        </is>
      </c>
      <c r="B1872" s="41" t="inlineStr">
        <is>
          <t>Wuxiaworld</t>
        </is>
      </c>
      <c r="C1872" s="40" t="inlineStr">
        <is>
          <t>인수 후</t>
        </is>
      </c>
      <c r="D1872" s="40" t="inlineStr">
        <is>
          <t>2023-12-31</t>
        </is>
      </c>
      <c r="E1872" s="41" t="inlineStr">
        <is>
          <t>손상차손</t>
        </is>
      </c>
      <c r="F1872" s="41" t="inlineStr">
        <is>
          <t>카카오엔터 2023 연결감사보고서: Tapas Entertainment 영업권 기초 457,556,030 − 손상 459,787,651 + 환율 13,618,154 = 기말 11,386,533천원; CGU(백만원) Tapas 장부가액 352,468 vs 회수가능액 (10,643), Radish 67,717 vs 1,509, WuxiaWorld 33,952 vs 12,288; '(주)삼양씨앤씨 포함한 25개 영업권 … 924,498백만원 … 손상'. Tapas Entertainment(98.5%) 2023 매출 71,139,270·순손실 425,234,093(천원). ㈜타파스엔터테인먼트코리아(구 레디쉬코리아) 청산으로 연결제외.</t>
        </is>
      </c>
      <c r="G1872" s="41" t="inlineStr">
        <is>
          <t>DART 감사보고서</t>
        </is>
      </c>
      <c r="H1872" s="40" t="inlineStr">
        <is>
          <t>2024-03-29</t>
        </is>
      </c>
      <c r="I1872" s="40" t="inlineStr">
        <is>
          <t>20240329003124</t>
        </is>
      </c>
      <c r="J1872" s="43" t="inlineStr">
        <is>
          <t>https://dart.fss.or.kr/dsaf001/main.do?rcpNo=20240329003124</t>
        </is>
      </c>
      <c r="K1872" s="41" t="inlineStr">
        <is>
          <t>post_events_summary,impairment,target_rev_post,target_op_post</t>
        </is>
      </c>
    </row>
    <row r="1873" ht="45" customHeight="1">
      <c r="A1873" s="40" t="inlineStr">
        <is>
          <t>K066</t>
        </is>
      </c>
      <c r="B1873" s="41" t="inlineStr">
        <is>
          <t>Wuxiaworld</t>
        </is>
      </c>
      <c r="C1873" s="40" t="inlineStr">
        <is>
          <t>인수 후</t>
        </is>
      </c>
      <c r="D1873" s="40" t="inlineStr">
        <is>
          <t>2023-12-31</t>
        </is>
      </c>
      <c r="E1873" s="41" t="inlineStr">
        <is>
          <t>손상차손</t>
        </is>
      </c>
      <c r="F1873" s="41" t="inlineStr">
        <is>
          <t>카카오 2023 사업보고서 연결주석: '(주2) 당기 ㈜에스엠엔터테인먼트 280,430백만원, TAPAS ENTERTAINMENT, INC.(구.Radish Media, Inc.) 459,788백만원, ㈜라이온하트스튜디오 142,955백만원, 멜론 사업부 231,361백만원 등의 손상이 반영'.</t>
        </is>
      </c>
      <c r="G1873" s="41" t="inlineStr">
        <is>
          <t>DART 사업보고서</t>
        </is>
      </c>
      <c r="H1873" s="40" t="inlineStr">
        <is>
          <t>2024-03-20</t>
        </is>
      </c>
      <c r="I1873" s="40" t="inlineStr">
        <is>
          <t>20240320002039</t>
        </is>
      </c>
      <c r="J1873" s="43" t="inlineStr">
        <is>
          <t>https://dart.fss.or.kr/dsaf001/main.do?rcpNo=20240320002039</t>
        </is>
      </c>
      <c r="K1873" s="41" t="inlineStr">
        <is>
          <t>impairment</t>
        </is>
      </c>
    </row>
    <row r="1874" ht="45" customHeight="1">
      <c r="A1874" s="40" t="inlineStr">
        <is>
          <t>K066</t>
        </is>
      </c>
      <c r="B1874" s="41" t="inlineStr">
        <is>
          <t>Wuxiaworld</t>
        </is>
      </c>
      <c r="C1874" s="40" t="inlineStr">
        <is>
          <t>인수 후</t>
        </is>
      </c>
      <c r="D1874" s="40" t="inlineStr">
        <is>
          <t>2024-12-31</t>
        </is>
      </c>
      <c r="E1874" s="41" t="inlineStr">
        <is>
          <t>추가취득</t>
        </is>
      </c>
      <c r="F1874" s="41" t="inlineStr">
        <is>
          <t>카카오엔터 2024 연결감사보고서: Tapas Entertainment 영업권 11,386,533 + 환율 1,594,856 = 12,981,389천원(손상 없음); '불균등 유상증자를 진행하여 Tapas Entertainment, Inc.에 대한 지분율은 98.52% 에서 99.99%로 증가'; 2024 매출 68,025,580·순손실 35,805,234(천원), 자본 -30,385백만원; CGU 가정 Radish 매출성장률 -100.00%~-89.00%.</t>
        </is>
      </c>
      <c r="G1874" s="41" t="inlineStr">
        <is>
          <t>DART 감사보고서</t>
        </is>
      </c>
      <c r="H1874" s="40" t="inlineStr">
        <is>
          <t>2025-03-28</t>
        </is>
      </c>
      <c r="I1874" s="40" t="inlineStr">
        <is>
          <t>20250328002113</t>
        </is>
      </c>
      <c r="J1874" s="43" t="inlineStr">
        <is>
          <t>https://dart.fss.or.kr/dsaf001/main.do?rcpNo=20250328002113</t>
        </is>
      </c>
      <c r="K1874" s="41" t="inlineStr">
        <is>
          <t>post_events_summary</t>
        </is>
      </c>
    </row>
    <row r="1875" ht="45" customHeight="1">
      <c r="A1875" s="40" t="inlineStr">
        <is>
          <t>K066</t>
        </is>
      </c>
      <c r="B1875" s="41" t="inlineStr">
        <is>
          <t>Wuxiaworld</t>
        </is>
      </c>
      <c r="C1875" s="40" t="inlineStr">
        <is>
          <t>인수 후</t>
        </is>
      </c>
      <c r="D1875" s="40" t="inlineStr">
        <is>
          <t>2025-12-31</t>
        </is>
      </c>
      <c r="E1875" s="41" t="inlineStr">
        <is>
          <t>손상차손</t>
        </is>
      </c>
      <c r="F1875" s="41" t="inlineStr">
        <is>
          <t>카카오엔터 2025 연결감사보고서: Tapas Entertainment 영업권 12,981,389 − 손상 6,363,460 − 환율 366,698 = 6,251,231천원; CGU(백만원) Tapas Entertainment 장부가액 (6,709) vs 회수가능액 (56,221), WuxiaWorld 11,953 vs 5,590; 'Tapas Entertainment, Inc.를 포함한 9개 영업권의 장부금액이 회수가능액을 31,591백만원 초과'. Tapas Entertainment(99.9%) 2025 매출 59,698,545·순손실 14,664,486(천원), 자본 -44,452백만원.</t>
        </is>
      </c>
      <c r="G1875" s="41" t="inlineStr">
        <is>
          <t>DART 감사보고서</t>
        </is>
      </c>
      <c r="H1875" s="40" t="inlineStr">
        <is>
          <t>2026-03-27</t>
        </is>
      </c>
      <c r="I1875" s="40" t="inlineStr">
        <is>
          <t>20260327001465</t>
        </is>
      </c>
      <c r="J1875" s="43" t="inlineStr">
        <is>
          <t>https://dart.fss.or.kr/dsaf001/main.do?rcpNo=20260327001465</t>
        </is>
      </c>
      <c r="K1875" s="41" t="inlineStr">
        <is>
          <t>post_events_summary,impairment,target_rev_post,target_op_post</t>
        </is>
      </c>
    </row>
    <row r="1876" ht="45" customHeight="1">
      <c r="A1876" s="40" t="inlineStr">
        <is>
          <t>K066</t>
        </is>
      </c>
      <c r="B1876" s="41" t="inlineStr">
        <is>
          <t>Wuxiaworld</t>
        </is>
      </c>
      <c r="C1876" s="40" t="inlineStr">
        <is>
          <t>인수 후</t>
        </is>
      </c>
      <c r="D1876" s="40" t="inlineStr">
        <is>
          <t>2025-07-09</t>
        </is>
      </c>
      <c r="E1876" s="41" t="inlineStr">
        <is>
          <t>사업철수</t>
        </is>
      </c>
      <c r="F1876" s="41" t="inlineStr">
        <is>
          <t>아이뉴스24(정유림, 2025-07-09): 카카오엔터가 북미 웹소설 플랫폼 래디쉬 서비스를 2025-12-31 종료 공지, '회사의 글로벌 전략을 재정비하는 과정 중 하나'; 타파스엔터테인먼트 산하 타파스·래디쉬·우시아월드 중 래디쉬만 종료하고 타파스에 집중.</t>
        </is>
      </c>
      <c r="G1876" s="41" t="inlineStr">
        <is>
          <t>언론 보도</t>
        </is>
      </c>
      <c r="H1876" s="40" t="inlineStr">
        <is>
          <t>2025-07-09</t>
        </is>
      </c>
      <c r="I1876" s="40" t="n"/>
      <c r="J1876" s="43" t="inlineStr">
        <is>
          <t>https://www.inews24.com/view/1863516</t>
        </is>
      </c>
      <c r="K1876" s="41" t="inlineStr">
        <is>
          <t>post_events_summary</t>
        </is>
      </c>
    </row>
    <row r="1877" ht="45" customHeight="1">
      <c r="A1877" s="40" t="inlineStr">
        <is>
          <t>K066</t>
        </is>
      </c>
      <c r="B1877" s="41" t="inlineStr">
        <is>
          <t>Wuxiaworld</t>
        </is>
      </c>
      <c r="C1877" s="40" t="inlineStr">
        <is>
          <t>인수 후</t>
        </is>
      </c>
      <c r="D1877" s="40" t="inlineStr">
        <is>
          <t>2025-07-12</t>
        </is>
      </c>
      <c r="E1877" s="41" t="inlineStr">
        <is>
          <t>기타</t>
        </is>
      </c>
      <c r="F1877" s="41" t="inlineStr">
        <is>
          <t>아이뉴스24(정유림, 2025-07-12): 카카오엔터가 2021년 공격적 확장 뒤 해외 사업을 축소·재정비('선택과 집중'), 래디쉬는 12월 말 종료; 타파스와 래디쉬를 합친 타파스엔터테인먼트가 북미 거점; 우시아월드는 남는 글로벌 스토리 플랫폼 가운데 하나로 언급.</t>
        </is>
      </c>
      <c r="G1877" s="41" t="inlineStr">
        <is>
          <t>언론 보도</t>
        </is>
      </c>
      <c r="H1877" s="40" t="inlineStr">
        <is>
          <t>2025-07-12</t>
        </is>
      </c>
      <c r="I1877" s="40" t="n"/>
      <c r="J1877" s="43" t="inlineStr">
        <is>
          <t>https://www.inews24.com/view/1864637</t>
        </is>
      </c>
      <c r="K1877" s="41" t="inlineStr">
        <is>
          <t>post_events_summary,earnings_call_note</t>
        </is>
      </c>
    </row>
    <row r="1878" ht="45" customHeight="1">
      <c r="A1878" s="40" t="inlineStr">
        <is>
          <t>K066</t>
        </is>
      </c>
      <c r="B1878" s="41" t="inlineStr">
        <is>
          <t>Wuxiaworld</t>
        </is>
      </c>
      <c r="C1878" s="40" t="inlineStr">
        <is>
          <t>인수 후</t>
        </is>
      </c>
      <c r="D1878" s="40" t="inlineStr">
        <is>
          <t>2026-09-20</t>
        </is>
      </c>
      <c r="E1878" s="41" t="inlineStr">
        <is>
          <t>매각</t>
        </is>
      </c>
      <c r="F1878" s="41" t="inlineStr">
        <is>
          <t>OtakuKart(Martha Pierce): 2026-09-20 발표 — Wuxiaworld 창업자 Ren(RWX)이 카카오엔터 자회사 Tapas Entertainment로부터 Wuxiaworld를 되사들임(가격 비공개). 이전 시점 월 매출총이익 30만 달러 이상 → 2026년 7월 약 3만 달러 매출총손실. Tapas 종료일 2027-03-31.</t>
        </is>
      </c>
      <c r="G1878" s="41" t="inlineStr">
        <is>
          <t>언론 보도</t>
        </is>
      </c>
      <c r="H1878" s="40" t="inlineStr">
        <is>
          <t>2026-09</t>
        </is>
      </c>
      <c r="I1878" s="40" t="n"/>
      <c r="J1878" s="43" t="inlineStr">
        <is>
          <t>https://otakukart.com/wuxiaworld-founder-ren-buys-back-web-novel-platform-from-tapas-amid-shutdown-plans/</t>
        </is>
      </c>
      <c r="K1878" s="41" t="inlineStr">
        <is>
          <t>post_events_summary,notes,chk_note</t>
        </is>
      </c>
    </row>
    <row r="1879" ht="45" customHeight="1">
      <c r="A1879" s="40" t="inlineStr">
        <is>
          <t>K066</t>
        </is>
      </c>
      <c r="B1879" s="41" t="inlineStr">
        <is>
          <t>Wuxiaworld</t>
        </is>
      </c>
      <c r="C1879" s="40" t="inlineStr">
        <is>
          <t>인수 후</t>
        </is>
      </c>
      <c r="D1879" s="40" t="inlineStr">
        <is>
          <t>2026-09-22</t>
        </is>
      </c>
      <c r="E1879" s="41" t="inlineStr">
        <is>
          <t>매각</t>
        </is>
      </c>
      <c r="F1879" s="41" t="inlineStr">
        <is>
          <t>Wuxiaworld 블로그 'Ren Blog 1: The Return'(게시 시각 2026-09-22 13:44 UTC, 페이지 데이터 timePosted): Tapas Entertainment 'is being shut down', 되사기는 'from start to finish took just under a month', 이전 당시 'monthly gross profit of over $300,000', 2026년 7월 'gross loss of around $30,000'(블로그 목록 요약에서 확인, 본문은 스크립트 렌더링이라 원문 전체는 받지 못함).</t>
        </is>
      </c>
      <c r="G1879" s="41" t="inlineStr">
        <is>
          <t>회사 보도자료</t>
        </is>
      </c>
      <c r="H1879" s="40" t="inlineStr">
        <is>
          <t>2026-09-22</t>
        </is>
      </c>
      <c r="I1879" s="40" t="n"/>
      <c r="J1879" s="43" t="inlineStr">
        <is>
          <t>https://www.wuxiaworld.com/blog/ren-blog-1-the-return</t>
        </is>
      </c>
      <c r="K1879" s="41" t="inlineStr">
        <is>
          <t>post_events_summary,notes,target_rev_pre,target_rev_post,earnings_call_note</t>
        </is>
      </c>
    </row>
    <row r="1880" ht="45" customHeight="1">
      <c r="A1880" s="40" t="inlineStr">
        <is>
          <t>K066</t>
        </is>
      </c>
      <c r="B1880" s="41" t="inlineStr">
        <is>
          <t>Wuxiaworld</t>
        </is>
      </c>
      <c r="C1880" s="40" t="inlineStr">
        <is>
          <t>인수 후</t>
        </is>
      </c>
      <c r="D1880" s="40" t="inlineStr">
        <is>
          <t>2026-10-06</t>
        </is>
      </c>
      <c r="E1880" s="41" t="inlineStr">
        <is>
          <t>사업철수</t>
        </is>
      </c>
      <c r="F1880" s="41" t="inlineStr">
        <is>
          <t>아이뉴스24(정유림, 2026-10-06): 타파스 서비스 2027-03-31 종료, 전용 결제수단 '잉크' 신규 구매·충전 중단; 래디쉬는 2025년 말 종료; 회사 '핵심 역량과 자원을 효율적으로 활용해 사업 전반의 실행력을 높이기 위한 변화를 추진 중'.</t>
        </is>
      </c>
      <c r="G1880" s="41" t="inlineStr">
        <is>
          <t>언론 보도</t>
        </is>
      </c>
      <c r="H1880" s="40" t="inlineStr">
        <is>
          <t>2026-10-06</t>
        </is>
      </c>
      <c r="I1880" s="40" t="n"/>
      <c r="J1880" s="43" t="inlineStr">
        <is>
          <t>https://inews24.com/view/2012303</t>
        </is>
      </c>
      <c r="K1880" s="41" t="inlineStr">
        <is>
          <t>post_events_summary</t>
        </is>
      </c>
    </row>
    <row r="1881" ht="45" customHeight="1">
      <c r="A1881" s="40" t="inlineStr">
        <is>
          <t>K067</t>
        </is>
      </c>
      <c r="B1881" s="41" t="inlineStr">
        <is>
          <t>Kross Komics India Private Limited</t>
        </is>
      </c>
      <c r="C1881" s="40" t="inlineStr">
        <is>
          <t>발표</t>
        </is>
      </c>
      <c r="D1881" s="40" t="inlineStr">
        <is>
          <t>2022-01-24</t>
        </is>
      </c>
      <c r="E1881" s="41" t="inlineStr">
        <is>
          <t>발표</t>
        </is>
      </c>
      <c r="F1881" s="41" t="inlineStr">
        <is>
          <t>㈜크로스코믹스가 김현우(소속회사 임원)로부터 Kross Komics India 66,599주를 INR 13,419,900(215백만원)에 취득, 취득 후 700,199주·99.99%; 거래일자 2022.01.28; 취득목적 '경영효율성 제고'; 38,600주 추가 매수로 99.99986%</t>
        </is>
      </c>
      <c r="G1881" s="41" t="inlineStr">
        <is>
          <t>DART 기타공시</t>
        </is>
      </c>
      <c r="H1881" s="40" t="inlineStr">
        <is>
          <t>2022-01-24</t>
        </is>
      </c>
      <c r="I1881" s="40" t="inlineStr">
        <is>
          <t>20220124000207</t>
        </is>
      </c>
      <c r="J1881" s="43" t="inlineStr">
        <is>
          <t>https://dart.fss.or.kr/dsaf001/main.do?rcpNo=20220124000207</t>
        </is>
      </c>
      <c r="K1881" s="41" t="inlineStr">
        <is>
          <t>value_chk_local,announce_date_chk,purpose_quote,acquirer_entity,first_filing_date,chk_note</t>
        </is>
      </c>
    </row>
    <row r="1882" ht="45" customHeight="1">
      <c r="A1882" s="40" t="inlineStr">
        <is>
          <t>K067</t>
        </is>
      </c>
      <c r="B1882" s="41" t="inlineStr">
        <is>
          <t>Kross Komics India Private Limited</t>
        </is>
      </c>
      <c r="C1882" s="40" t="inlineStr">
        <is>
          <t>발표</t>
        </is>
      </c>
      <c r="D1882" s="40" t="inlineStr">
        <is>
          <t>2022-01-25</t>
        </is>
      </c>
      <c r="E1882" s="41" t="inlineStr">
        <is>
          <t>발표</t>
        </is>
      </c>
      <c r="F1882" s="41" t="inlineStr">
        <is>
          <t>기재정정: 취득금액 215,251,964 → 215(백만원 단위 기재 오류 정정)</t>
        </is>
      </c>
      <c r="G1882" s="41" t="inlineStr">
        <is>
          <t>DART 기타공시</t>
        </is>
      </c>
      <c r="H1882" s="40" t="inlineStr">
        <is>
          <t>2022-01-25</t>
        </is>
      </c>
      <c r="I1882" s="40" t="inlineStr">
        <is>
          <t>20220125000398</t>
        </is>
      </c>
      <c r="J1882" s="43" t="inlineStr">
        <is>
          <t>https://dart.fss.or.kr/dsaf001/main.do?rcpNo=20220125000398</t>
        </is>
      </c>
      <c r="K1882" s="41" t="inlineStr">
        <is>
          <t>value_chk_local</t>
        </is>
      </c>
    </row>
    <row r="1883" ht="45" customHeight="1">
      <c r="A1883" s="40" t="inlineStr">
        <is>
          <t>K067</t>
        </is>
      </c>
      <c r="B1883" s="41" t="inlineStr">
        <is>
          <t>Kross Komics India Private Limited</t>
        </is>
      </c>
      <c r="C1883" s="40" t="inlineStr">
        <is>
          <t>인수 전</t>
        </is>
      </c>
      <c r="D1883" s="40" t="inlineStr">
        <is>
          <t>2021-12-31</t>
        </is>
      </c>
      <c r="E1883" s="41" t="inlineStr">
        <is>
          <t>지분취득</t>
        </is>
      </c>
      <c r="F1883" s="41" t="inlineStr">
        <is>
          <t>종속기업 표: ㈜크로스코믹스 100%(인도 글로벌 플랫폼), KROSS Komics India 595,000주 84.98%; 크로스픽쳐스·크로스코믹스·KROSS Komics India '당기 중 지배력 획득을 통한 종속기업으로 편입'; 크로스픽쳐스 사업결합 이전대가 현금 17,940,046천원, 지분상품 7,148,243천원</t>
        </is>
      </c>
      <c r="G1883" s="41" t="inlineStr">
        <is>
          <t>DART 감사보고서</t>
        </is>
      </c>
      <c r="H1883" s="40" t="inlineStr">
        <is>
          <t>2022-03-31</t>
        </is>
      </c>
      <c r="I1883" s="40" t="inlineStr">
        <is>
          <t>20220331003217</t>
        </is>
      </c>
      <c r="J1883" s="43" t="inlineStr">
        <is>
          <t>https://dart.fss.or.kr/dsaf001/main.do?rcpNo=20220331003217</t>
        </is>
      </c>
      <c r="K1883" s="41" t="inlineStr">
        <is>
          <t>pre_incorp_chk,chk_note,subtype_chk,pre_events_summary,acquirer_core</t>
        </is>
      </c>
    </row>
    <row r="1884" ht="45" customHeight="1">
      <c r="A1884" s="40" t="inlineStr">
        <is>
          <t>K067</t>
        </is>
      </c>
      <c r="B1884" s="41" t="inlineStr">
        <is>
          <t>Kross Komics India Private Limited</t>
        </is>
      </c>
      <c r="C1884" s="40" t="inlineStr">
        <is>
          <t>인수 전</t>
        </is>
      </c>
      <c r="D1884" s="40" t="inlineStr">
        <is>
          <t>2021-12-22</t>
        </is>
      </c>
      <c r="E1884" s="41" t="inlineStr">
        <is>
          <t>기타</t>
        </is>
      </c>
      <c r="F1884" s="41" t="inlineStr">
        <is>
          <t>크로스코믹스 지분 100%를 보유한 크로스픽쳐스가 ㈜크로스코믹스 주주배정 유상증자 4,000백만원 참여(41,299주, 주당 96,855원)</t>
        </is>
      </c>
      <c r="G1884" s="41" t="inlineStr">
        <is>
          <t>DART 기타공시</t>
        </is>
      </c>
      <c r="H1884" s="40" t="inlineStr">
        <is>
          <t>2021-12-28</t>
        </is>
      </c>
      <c r="I1884" s="40" t="inlineStr">
        <is>
          <t>20211228000234</t>
        </is>
      </c>
      <c r="J1884" s="43" t="inlineStr">
        <is>
          <t>https://dart.fss.or.kr/dsaf001/main.do?rcpNo=20211228000234</t>
        </is>
      </c>
      <c r="K1884" s="41" t="inlineStr">
        <is>
          <t>pre_events_summary</t>
        </is>
      </c>
    </row>
    <row r="1885" ht="45" customHeight="1">
      <c r="A1885" s="40" t="inlineStr">
        <is>
          <t>K067</t>
        </is>
      </c>
      <c r="B1885" s="41" t="inlineStr">
        <is>
          <t>Kross Komics India Private Limited</t>
        </is>
      </c>
      <c r="C1885" s="40" t="inlineStr">
        <is>
          <t>인수 전</t>
        </is>
      </c>
      <c r="D1885" s="40" t="inlineStr">
        <is>
          <t>2021-12-22</t>
        </is>
      </c>
      <c r="E1885" s="41" t="inlineStr">
        <is>
          <t>기타</t>
        </is>
      </c>
      <c r="F1885" s="41" t="inlineStr">
        <is>
          <t>카카오엔터테인먼트가 크로스픽쳐스 주주배정 유상증자 4,000백만원 참여(13,710주); 크로스픽쳐스 유상증자 목적은 '타법인증권취득자금'</t>
        </is>
      </c>
      <c r="G1885" s="41" t="inlineStr">
        <is>
          <t>DART 기타공시</t>
        </is>
      </c>
      <c r="H1885" s="40" t="inlineStr">
        <is>
          <t>2021-12-28</t>
        </is>
      </c>
      <c r="I1885" s="40" t="inlineStr">
        <is>
          <t>20211228000224</t>
        </is>
      </c>
      <c r="J1885" s="43" t="inlineStr">
        <is>
          <t>https://dart.fss.or.kr/dsaf001/main.do?rcpNo=20211228000224</t>
        </is>
      </c>
      <c r="K1885" s="41" t="inlineStr">
        <is>
          <t>pre_events_summary</t>
        </is>
      </c>
    </row>
    <row r="1886" ht="45" customHeight="1">
      <c r="A1886" s="40" t="inlineStr">
        <is>
          <t>K067</t>
        </is>
      </c>
      <c r="B1886" s="41" t="inlineStr">
        <is>
          <t>Kross Komics India Private Limited</t>
        </is>
      </c>
      <c r="C1886" s="40" t="inlineStr">
        <is>
          <t>인수 전</t>
        </is>
      </c>
      <c r="D1886" s="40" t="inlineStr">
        <is>
          <t>2020-08-14</t>
        </is>
      </c>
      <c r="E1886" s="41" t="inlineStr">
        <is>
          <t>지분취득</t>
        </is>
      </c>
      <c r="F1886" s="41" t="inlineStr">
        <is>
          <t>위키백과: KakaoPage가 크로스픽쳐스 49%를 59억원에 취득 발표, 2021-10 잔여 51%, 2021-12 크로스픽쳐스를 통해 크로스코믹스 99% 확보; 2019-12-07 크로스코믹스 출시(문서에 신뢰성 경고 태그 있음)</t>
        </is>
      </c>
      <c r="G1886" s="41" t="inlineStr">
        <is>
          <t>기타</t>
        </is>
      </c>
      <c r="H1886" s="40" t="inlineStr">
        <is>
          <t>2026-10</t>
        </is>
      </c>
      <c r="I1886" s="40" t="n"/>
      <c r="J1886" s="43" t="inlineStr">
        <is>
          <t>https://en.wikipedia.org/wiki/Kross_Pictures</t>
        </is>
      </c>
      <c r="K1886" s="41" t="inlineStr">
        <is>
          <t>pre_events_summary</t>
        </is>
      </c>
    </row>
    <row r="1887" ht="45" customHeight="1">
      <c r="A1887" s="40" t="inlineStr">
        <is>
          <t>K067</t>
        </is>
      </c>
      <c r="B1887" s="41" t="inlineStr">
        <is>
          <t>Kross Komics India Private Limited</t>
        </is>
      </c>
      <c r="C1887" s="40" t="inlineStr">
        <is>
          <t>인수 후</t>
        </is>
      </c>
      <c r="D1887" s="40" t="inlineStr">
        <is>
          <t>2022-12-31</t>
        </is>
      </c>
      <c r="E1887" s="41" t="inlineStr">
        <is>
          <t>손상차손</t>
        </is>
      </c>
      <c r="F1887" s="41" t="inlineStr">
        <is>
          <t>KROSS Komics India 700,199주 100.0%; 크로스픽쳐스 영업권 28,352,137천원 중 13,686,295천원 손상, 기말 14,665,842천원; ㈜크로스코믹스(중간지배 연결) 매출 -5,718천원, 당기순손실 722,332천원</t>
        </is>
      </c>
      <c r="G1887" s="41" t="inlineStr">
        <is>
          <t>DART 감사보고서</t>
        </is>
      </c>
      <c r="H1887" s="40" t="inlineStr">
        <is>
          <t>2023-03-31</t>
        </is>
      </c>
      <c r="I1887" s="40" t="inlineStr">
        <is>
          <t>20230331004024</t>
        </is>
      </c>
      <c r="J1887" s="43" t="inlineStr">
        <is>
          <t>https://dart.fss.or.kr/dsaf001/main.do?rcpNo=20230331004024</t>
        </is>
      </c>
      <c r="K1887" s="41" t="inlineStr">
        <is>
          <t>status_chk,post_events_summary,impairment,target_rev_post,target_op_post</t>
        </is>
      </c>
    </row>
    <row r="1888" ht="45" customHeight="1">
      <c r="A1888" s="40" t="inlineStr">
        <is>
          <t>K067</t>
        </is>
      </c>
      <c r="B1888" s="41" t="inlineStr">
        <is>
          <t>Kross Komics India Private Limited</t>
        </is>
      </c>
      <c r="C1888" s="40" t="inlineStr">
        <is>
          <t>인수 후</t>
        </is>
      </c>
      <c r="D1888" s="40" t="inlineStr">
        <is>
          <t>2023-12-31</t>
        </is>
      </c>
      <c r="E1888" s="41" t="inlineStr">
        <is>
          <t>청산</t>
        </is>
      </c>
      <c r="F1888" s="41" t="inlineStr">
        <is>
          <t>㈜크로스코믹스 '당기 중 청산으로 인한 연결제외'; KROSS Komics India '손자회사에서 자회사로 변경', '청산 절차 진행중'; 매출 135천원, 당기순손실 22,272천원; 크로스픽쳐스 영업권 14,665,842천원 전액 손상</t>
        </is>
      </c>
      <c r="G1888" s="41" t="inlineStr">
        <is>
          <t>DART 감사보고서</t>
        </is>
      </c>
      <c r="H1888" s="40" t="inlineStr">
        <is>
          <t>2024-03-29</t>
        </is>
      </c>
      <c r="I1888" s="40" t="inlineStr">
        <is>
          <t>20240329003124</t>
        </is>
      </c>
      <c r="J1888" s="43" t="inlineStr">
        <is>
          <t>https://dart.fss.or.kr/dsaf001/main.do?rcpNo=20240329003124</t>
        </is>
      </c>
      <c r="K1888" s="41" t="inlineStr">
        <is>
          <t>post_events_summary,impairment,target_rev_post,target_op_post</t>
        </is>
      </c>
    </row>
    <row r="1889" ht="45" customHeight="1">
      <c r="A1889" s="40" t="inlineStr">
        <is>
          <t>K067</t>
        </is>
      </c>
      <c r="B1889" s="41" t="inlineStr">
        <is>
          <t>Kross Komics India Private Limited</t>
        </is>
      </c>
      <c r="C1889" s="40" t="inlineStr">
        <is>
          <t>인수 후</t>
        </is>
      </c>
      <c r="D1889" s="40" t="inlineStr">
        <is>
          <t>2024-12-31</t>
        </is>
      </c>
      <c r="E1889" s="41" t="inlineStr">
        <is>
          <t>청산</t>
        </is>
      </c>
      <c r="F1889" s="41" t="inlineStr">
        <is>
          <t>크로스픽쳐스㈜ 청산으로 연결제외, KROSS Television India·KROSS Pictures India 처분; KROSS Komics India 99.9% 보유, 매출 없음, 당기순손실 83,250천원</t>
        </is>
      </c>
      <c r="G1889" s="41" t="inlineStr">
        <is>
          <t>DART 감사보고서</t>
        </is>
      </c>
      <c r="H1889" s="40" t="inlineStr">
        <is>
          <t>2025-03-28</t>
        </is>
      </c>
      <c r="I1889" s="40" t="inlineStr">
        <is>
          <t>20250328002113</t>
        </is>
      </c>
      <c r="J1889" s="43" t="inlineStr">
        <is>
          <t>https://dart.fss.or.kr/dsaf001/main.do?rcpNo=20250328002113</t>
        </is>
      </c>
      <c r="K1889" s="41" t="inlineStr">
        <is>
          <t>post_events_summary,target_rev_post,target_op_post</t>
        </is>
      </c>
    </row>
    <row r="1890" ht="45" customHeight="1">
      <c r="A1890" s="40" t="inlineStr">
        <is>
          <t>K067</t>
        </is>
      </c>
      <c r="B1890" s="41" t="inlineStr">
        <is>
          <t>Kross Komics India Private Limited</t>
        </is>
      </c>
      <c r="C1890" s="40" t="inlineStr">
        <is>
          <t>인수 후</t>
        </is>
      </c>
      <c r="D1890" s="40" t="inlineStr">
        <is>
          <t>2025</t>
        </is>
      </c>
      <c r="E1890" s="41" t="inlineStr">
        <is>
          <t>청산</t>
        </is>
      </c>
      <c r="F1890" s="41" t="inlineStr">
        <is>
          <t>KROSS Komics India Private Limited '당기 중 청산으로 인한 연결제외', 당기순손실 401천원</t>
        </is>
      </c>
      <c r="G1890" s="41" t="inlineStr">
        <is>
          <t>DART 감사보고서</t>
        </is>
      </c>
      <c r="H1890" s="40" t="inlineStr">
        <is>
          <t>2026-03-27</t>
        </is>
      </c>
      <c r="I1890" s="40" t="inlineStr">
        <is>
          <t>20260327001465</t>
        </is>
      </c>
      <c r="J1890" s="43" t="inlineStr">
        <is>
          <t>https://dart.fss.or.kr/dsaf001/main.do?rcpNo=20260327001465</t>
        </is>
      </c>
      <c r="K1890" s="41" t="inlineStr">
        <is>
          <t>post_events_summary,target_rev_post,target_op_post</t>
        </is>
      </c>
    </row>
    <row r="1891" ht="45" customHeight="1">
      <c r="A1891" s="40" t="inlineStr">
        <is>
          <t>K067</t>
        </is>
      </c>
      <c r="B1891" s="41" t="inlineStr">
        <is>
          <t>Kross Komics India Private Limited</t>
        </is>
      </c>
      <c r="C1891" s="40" t="inlineStr">
        <is>
          <t>발표</t>
        </is>
      </c>
      <c r="D1891" s="40" t="inlineStr">
        <is>
          <t>2021-12-31</t>
        </is>
      </c>
      <c r="E1891" s="41" t="inlineStr">
        <is>
          <t>실적</t>
        </is>
      </c>
      <c r="F1891" s="41" t="inlineStr">
        <is>
          <t>㈜카카오 연결 자산총계 22,779,558,711,233원, 자본총계 13,589,972,363,696원; 발행주식총수 445,905,990주</t>
        </is>
      </c>
      <c r="G1891" s="41" t="inlineStr">
        <is>
          <t>DART 사업보고서</t>
        </is>
      </c>
      <c r="H1891" s="40" t="inlineStr">
        <is>
          <t>2022-03-21</t>
        </is>
      </c>
      <c r="I1891" s="40" t="inlineStr">
        <is>
          <t>20220321001331</t>
        </is>
      </c>
      <c r="J1891" s="43" t="inlineStr">
        <is>
          <t>https://dart.fss.or.kr/dsaf001/main.do?rcpNo=20220321001331</t>
        </is>
      </c>
      <c r="K1891" s="41" t="inlineStr">
        <is>
          <t>apex_total_assets,deal_to_assets_pct,deal_to_equity_pct,acq_mktcap</t>
        </is>
      </c>
    </row>
    <row r="1892" ht="45" customHeight="1">
      <c r="A1892" s="40" t="inlineStr">
        <is>
          <t>K067</t>
        </is>
      </c>
      <c r="B1892" s="41" t="inlineStr">
        <is>
          <t>Kross Komics India Private Limited</t>
        </is>
      </c>
      <c r="C1892" s="40" t="inlineStr">
        <is>
          <t>발표</t>
        </is>
      </c>
      <c r="D1892" s="40" t="inlineStr">
        <is>
          <t>2022-01-21</t>
        </is>
      </c>
      <c r="E1892" s="41" t="inlineStr">
        <is>
          <t>기타</t>
        </is>
      </c>
      <c r="F1892" s="41" t="inlineStr">
        <is>
          <t>035720.KS 2022-01-21 종가 91,800원</t>
        </is>
      </c>
      <c r="G1892" s="41" t="inlineStr">
        <is>
          <t>기타</t>
        </is>
      </c>
      <c r="H1892" s="40" t="inlineStr">
        <is>
          <t>2022-01-21</t>
        </is>
      </c>
      <c r="I1892" s="40" t="n"/>
      <c r="J1892" s="43" t="inlineStr">
        <is>
          <t>https://query1.finance.yahoo.com/v8/finance/chart/035720.KS?period1=1642550400&amp;period2=1643068800&amp;interval=1d</t>
        </is>
      </c>
      <c r="K1892" s="41" t="inlineStr">
        <is>
          <t>acq_mktcap</t>
        </is>
      </c>
    </row>
    <row r="1893" ht="45" customHeight="1">
      <c r="A1893" s="40" t="inlineStr">
        <is>
          <t>K068</t>
        </is>
      </c>
      <c r="B1893" s="41" t="inlineStr">
        <is>
          <t>Contxtsio Inc.</t>
        </is>
      </c>
      <c r="C1893" s="40" t="inlineStr">
        <is>
          <t>발표</t>
        </is>
      </c>
      <c r="D1893" s="40" t="inlineStr">
        <is>
          <t>2022-04-08</t>
        </is>
      </c>
      <c r="E1893" s="41" t="inlineStr">
        <is>
          <t>발표</t>
        </is>
      </c>
      <c r="F1893" s="41" t="inlineStr">
        <is>
          <t>타법인주식취득결정: ㈜컨택스츠아이오 1,230주, 취득금액 1,056,114,678원, 취득 후 지분 10.28%, 자기자본대비 1.16%, 취득목적 '전략적 사업 시너지 강화', 이사회 2022.04.01, 취득예정일 2022.04.04; 1주당 최대 약 27백만원 한도의 투자금액 조정 가능</t>
        </is>
      </c>
      <c r="G1893" s="41" t="inlineStr">
        <is>
          <t>DART 기타공시</t>
        </is>
      </c>
      <c r="H1893" s="40" t="inlineStr">
        <is>
          <t>2022-04-08</t>
        </is>
      </c>
      <c r="I1893" s="40" t="inlineStr">
        <is>
          <t>20220408002727</t>
        </is>
      </c>
      <c r="J1893" s="43" t="inlineStr">
        <is>
          <t>https://dart.fss.or.kr/dsaf001/main.do?rcpNo=20220408002727</t>
        </is>
      </c>
      <c r="K1893" s="41" t="inlineStr">
        <is>
          <t>announce_date_chk,value_chk_local,purpose_quote,deal_to_equity_pct,target_rev_pre,target_op_pre,chk_note</t>
        </is>
      </c>
    </row>
    <row r="1894" ht="45" customHeight="1">
      <c r="A1894" s="40" t="inlineStr">
        <is>
          <t>K068</t>
        </is>
      </c>
      <c r="B1894" s="41" t="inlineStr">
        <is>
          <t>Contxtsio Inc.</t>
        </is>
      </c>
      <c r="C1894" s="40" t="inlineStr">
        <is>
          <t>인수 전</t>
        </is>
      </c>
      <c r="D1894" s="40" t="inlineStr">
        <is>
          <t>2022-03-16</t>
        </is>
      </c>
      <c r="E1894" s="41" t="inlineStr">
        <is>
          <t>지분취득</t>
        </is>
      </c>
      <c r="F1894" s="41" t="inlineStr">
        <is>
          <t>최대주주등의주식보유변동: Krust Universe Pte. Ltd.(계열회사·국외) 유상증자 19,999,999,711원 인수, 지분 95.7%</t>
        </is>
      </c>
      <c r="G1894" s="41" t="inlineStr">
        <is>
          <t>DART 기타공시</t>
        </is>
      </c>
      <c r="H1894" s="40" t="inlineStr">
        <is>
          <t>2022-03-31</t>
        </is>
      </c>
      <c r="I1894" s="40" t="inlineStr">
        <is>
          <t>20220331003055</t>
        </is>
      </c>
      <c r="J1894" s="43" t="inlineStr">
        <is>
          <t>https://dart.fss.or.kr/dsaf001/main.do?rcpNo=20220331003055</t>
        </is>
      </c>
      <c r="K1894" s="41" t="inlineStr">
        <is>
          <t>pre_incorp_chk,acquirer_entity,pre_events_summary</t>
        </is>
      </c>
    </row>
    <row r="1895" ht="45" customHeight="1">
      <c r="A1895" s="40" t="inlineStr">
        <is>
          <t>K068</t>
        </is>
      </c>
      <c r="B1895" s="41" t="inlineStr">
        <is>
          <t>Contxtsio Inc.</t>
        </is>
      </c>
      <c r="C1895" s="40" t="inlineStr">
        <is>
          <t>인수 전</t>
        </is>
      </c>
      <c r="D1895" s="40" t="inlineStr">
        <is>
          <t>2021-12-31</t>
        </is>
      </c>
      <c r="E1895" s="41" t="inlineStr">
        <is>
          <t>실적</t>
        </is>
      </c>
      <c r="F1895" s="41" t="inlineStr">
        <is>
          <t>그라운드엑스 2021 감사보고서: 자산총계 105,133,145,166원, 자본총계 66,339,738,796원, 영업수익 82,885,742,761원; 'Klaytn 블록체인 플랫폼에 대한 기술 개발 및 유지보수, Dapp 서비스 개발' 단일 영업부문</t>
        </is>
      </c>
      <c r="G1895" s="41" t="inlineStr">
        <is>
          <t>DART 감사보고서</t>
        </is>
      </c>
      <c r="H1895" s="40" t="inlineStr">
        <is>
          <t>2022-04-13</t>
        </is>
      </c>
      <c r="I1895" s="40" t="inlineStr">
        <is>
          <t>20220413002100</t>
        </is>
      </c>
      <c r="J1895" s="43" t="inlineStr">
        <is>
          <t>https://dart.fss.or.kr/dsaf001/main.do?rcpNo=20220413002100</t>
        </is>
      </c>
      <c r="K1895" s="41" t="inlineStr">
        <is>
          <t>acq_total_assets,acquirer_core</t>
        </is>
      </c>
    </row>
    <row r="1896" ht="45" customHeight="1">
      <c r="A1896" s="40" t="inlineStr">
        <is>
          <t>K068</t>
        </is>
      </c>
      <c r="B1896" s="41" t="inlineStr">
        <is>
          <t>Contxtsio Inc.</t>
        </is>
      </c>
      <c r="C1896" s="40" t="inlineStr">
        <is>
          <t>인수 전</t>
        </is>
      </c>
      <c r="D1896" s="40" t="inlineStr">
        <is>
          <t>2021-12-31</t>
        </is>
      </c>
      <c r="E1896" s="41" t="inlineStr">
        <is>
          <t>실적</t>
        </is>
      </c>
      <c r="F1896" s="41" t="inlineStr">
        <is>
          <t>㈜카카오 연결 자산총계 22,779,558,711,233원(2021-12-31)</t>
        </is>
      </c>
      <c r="G1896" s="41" t="inlineStr">
        <is>
          <t>DART 사업보고서</t>
        </is>
      </c>
      <c r="H1896" s="40" t="inlineStr">
        <is>
          <t>2022-03-21</t>
        </is>
      </c>
      <c r="I1896" s="40" t="inlineStr">
        <is>
          <t>20220321001331</t>
        </is>
      </c>
      <c r="J1896" s="43" t="inlineStr">
        <is>
          <t>https://dart.fss.or.kr/dsaf001/main.do?rcpNo=20220321001331</t>
        </is>
      </c>
      <c r="K1896" s="41" t="inlineStr">
        <is>
          <t>apex_total_assets</t>
        </is>
      </c>
    </row>
    <row r="1897" ht="45" customHeight="1">
      <c r="A1897" s="40" t="inlineStr">
        <is>
          <t>K068</t>
        </is>
      </c>
      <c r="B1897" s="41" t="inlineStr">
        <is>
          <t>Contxtsio Inc.</t>
        </is>
      </c>
      <c r="C1897" s="40" t="inlineStr">
        <is>
          <t>인수 후</t>
        </is>
      </c>
      <c r="D1897" s="40" t="inlineStr">
        <is>
          <t>2022-12-31</t>
        </is>
      </c>
      <c r="E1897" s="41" t="inlineStr">
        <is>
          <t>완료</t>
        </is>
      </c>
      <c r="F1897" s="41" t="inlineStr">
        <is>
          <t>그라운드엑스 2022 감사보고서: 기타포괄손익-공정가치측정금융자산 ㈜컨택스츠아이오 9.22%, 취득원가 12,442,939천원; 암호화폐 감소 중 '주식 등 자산취득 11,958백만원'</t>
        </is>
      </c>
      <c r="G1897" s="41" t="inlineStr">
        <is>
          <t>DART 감사보고서</t>
        </is>
      </c>
      <c r="H1897" s="40" t="inlineStr">
        <is>
          <t>2023-04-07</t>
        </is>
      </c>
      <c r="I1897" s="40" t="inlineStr">
        <is>
          <t>20230407001938</t>
        </is>
      </c>
      <c r="J1897" s="43" t="inlineStr">
        <is>
          <t>https://dart.fss.or.kr/dsaf001/main.do?rcpNo=20230407001938</t>
        </is>
      </c>
      <c r="K1897" s="41" t="inlineStr">
        <is>
          <t>status_chk,value_chk_local,post_events_summary,chk_note</t>
        </is>
      </c>
    </row>
    <row r="1898" ht="45" customHeight="1">
      <c r="A1898" s="40" t="inlineStr">
        <is>
          <t>K068</t>
        </is>
      </c>
      <c r="B1898" s="41" t="inlineStr">
        <is>
          <t>Contxtsio Inc.</t>
        </is>
      </c>
      <c r="C1898" s="40" t="inlineStr">
        <is>
          <t>인수 후</t>
        </is>
      </c>
      <c r="D1898" s="40" t="inlineStr">
        <is>
          <t>2023-12-31</t>
        </is>
      </c>
      <c r="E1898" s="41" t="inlineStr">
        <is>
          <t>손상차손</t>
        </is>
      </c>
      <c r="F1898" s="41" t="inlineStr">
        <is>
          <t>그라운드엑스 2023 감사보고서: '당기 중 회수가능액과 장부금액의 차이 12,422,939천원을 손실로 인식', 표상 장부가액 0</t>
        </is>
      </c>
      <c r="G1898" s="41" t="inlineStr">
        <is>
          <t>DART 감사보고서</t>
        </is>
      </c>
      <c r="H1898" s="40" t="inlineStr">
        <is>
          <t>2024-04-09</t>
        </is>
      </c>
      <c r="I1898" s="40" t="inlineStr">
        <is>
          <t>20240409002097</t>
        </is>
      </c>
      <c r="J1898" s="43" t="inlineStr">
        <is>
          <t>https://dart.fss.or.kr/dsaf001/main.do?rcpNo=20240409002097</t>
        </is>
      </c>
      <c r="K1898" s="41" t="inlineStr">
        <is>
          <t>impairment,post_events_summary</t>
        </is>
      </c>
    </row>
    <row r="1899" ht="45" customHeight="1">
      <c r="A1899" s="40" t="inlineStr">
        <is>
          <t>K068</t>
        </is>
      </c>
      <c r="B1899" s="41" t="inlineStr">
        <is>
          <t>Contxtsio Inc.</t>
        </is>
      </c>
      <c r="C1899" s="40" t="inlineStr">
        <is>
          <t>인수 후</t>
        </is>
      </c>
      <c r="D1899" s="40" t="inlineStr">
        <is>
          <t>2024-12-31</t>
        </is>
      </c>
      <c r="E1899" s="41" t="inlineStr">
        <is>
          <t>기타</t>
        </is>
      </c>
      <c r="F1899" s="41" t="inlineStr">
        <is>
          <t>그라운드엑스 2024 감사보고서: 컨택스츠아이오 9.22%, 장부가액 0 유지</t>
        </is>
      </c>
      <c r="G1899" s="41" t="inlineStr">
        <is>
          <t>DART 감사보고서</t>
        </is>
      </c>
      <c r="H1899" s="40" t="inlineStr">
        <is>
          <t>2025-04-04</t>
        </is>
      </c>
      <c r="I1899" s="40" t="inlineStr">
        <is>
          <t>20250404000619</t>
        </is>
      </c>
      <c r="J1899" s="43" t="inlineStr">
        <is>
          <t>https://dart.fss.or.kr/dsaf001/main.do?rcpNo=20250404000619</t>
        </is>
      </c>
      <c r="K1899" s="41" t="inlineStr">
        <is>
          <t>post_events_summary,perf_basis</t>
        </is>
      </c>
    </row>
    <row r="1900" ht="45" customHeight="1">
      <c r="A1900" s="40" t="inlineStr">
        <is>
          <t>K068</t>
        </is>
      </c>
      <c r="B1900" s="41" t="inlineStr">
        <is>
          <t>Contxtsio Inc.</t>
        </is>
      </c>
      <c r="C1900" s="40" t="inlineStr">
        <is>
          <t>인수 후</t>
        </is>
      </c>
      <c r="D1900" s="40" t="inlineStr">
        <is>
          <t>2025-03-31</t>
        </is>
      </c>
      <c r="E1900" s="41" t="inlineStr">
        <is>
          <t>사업철수</t>
        </is>
      </c>
      <c r="F1900" s="41" t="inlineStr">
        <is>
          <t>영업양도결정: KLIP 지갑 서비스·KAS를 ㈜안랩블록체인컴퍼니에 1,000,000,000원에 양도, 양도목적 '사업 구조 개편', 양도예정일 2025.04.30</t>
        </is>
      </c>
      <c r="G1900" s="41" t="inlineStr">
        <is>
          <t>DART 기타공시</t>
        </is>
      </c>
      <c r="H1900" s="40" t="inlineStr">
        <is>
          <t>2025-03-31</t>
        </is>
      </c>
      <c r="I1900" s="40" t="inlineStr">
        <is>
          <t>20250331003736</t>
        </is>
      </c>
      <c r="J1900" s="43" t="inlineStr">
        <is>
          <t>https://dart.fss.or.kr/dsaf001/main.do?rcpNo=20250331003736</t>
        </is>
      </c>
      <c r="K1900" s="41" t="inlineStr">
        <is>
          <t>post_events_summary</t>
        </is>
      </c>
    </row>
    <row r="1901" ht="45" customHeight="1">
      <c r="A1901" s="40" t="inlineStr">
        <is>
          <t>K068</t>
        </is>
      </c>
      <c r="B1901" s="41" t="inlineStr">
        <is>
          <t>Contxtsio Inc.</t>
        </is>
      </c>
      <c r="C1901" s="40" t="inlineStr">
        <is>
          <t>인수 후</t>
        </is>
      </c>
      <c r="D1901" s="40" t="inlineStr">
        <is>
          <t>2025-10-24</t>
        </is>
      </c>
      <c r="E1901" s="41" t="inlineStr">
        <is>
          <t>합병</t>
        </is>
      </c>
      <c r="F1901" s="41" t="inlineStr">
        <is>
          <t>회사합병결정: ㈜디케이테크인이 ㈜그라운드엑스를 무증자 흡수합병, 목적 '그룹 차원의 경영 효율화 및 사업 구조 개선 일환', 합병기일 2025.11.25</t>
        </is>
      </c>
      <c r="G1901" s="41" t="inlineStr">
        <is>
          <t>DART 기타공시</t>
        </is>
      </c>
      <c r="H1901" s="40" t="inlineStr">
        <is>
          <t>2025-10-24</t>
        </is>
      </c>
      <c r="I1901" s="40" t="inlineStr">
        <is>
          <t>20251024000409</t>
        </is>
      </c>
      <c r="J1901" s="43" t="inlineStr">
        <is>
          <t>https://dart.fss.or.kr/dsaf001/main.do?rcpNo=20251024000409</t>
        </is>
      </c>
      <c r="K1901" s="41" t="inlineStr">
        <is>
          <t>post_events_summary</t>
        </is>
      </c>
    </row>
    <row r="1902" ht="45" customHeight="1">
      <c r="A1902" s="40" t="inlineStr">
        <is>
          <t>K068</t>
        </is>
      </c>
      <c r="B1902" s="41" t="inlineStr">
        <is>
          <t>Contxtsio Inc.</t>
        </is>
      </c>
      <c r="C1902" s="40" t="inlineStr">
        <is>
          <t>발표</t>
        </is>
      </c>
      <c r="D1902" s="40" t="inlineStr">
        <is>
          <t>2022-03-31</t>
        </is>
      </c>
      <c r="E1902" s="41" t="inlineStr">
        <is>
          <t>기타</t>
        </is>
      </c>
      <c r="F1902" s="41" t="inlineStr">
        <is>
          <t>Yahoo Finance 035720.KS 2022-03-31 종가 106,500원</t>
        </is>
      </c>
      <c r="G1902" s="41" t="inlineStr">
        <is>
          <t>기타</t>
        </is>
      </c>
      <c r="H1902" s="40" t="inlineStr">
        <is>
          <t>2022-03-31</t>
        </is>
      </c>
      <c r="I1902" s="40" t="n"/>
      <c r="J1902" s="43" t="inlineStr">
        <is>
          <t>https://query1.finance.yahoo.com/v8/finance/chart/035720.KS?period1=1648512000&amp;period2=1649203200&amp;interval=1d</t>
        </is>
      </c>
      <c r="K1902" s="41" t="inlineStr">
        <is>
          <t>acq_mktcap,event_ticker</t>
        </is>
      </c>
    </row>
    <row r="1903" ht="45" customHeight="1">
      <c r="A1903" s="40" t="inlineStr">
        <is>
          <t>K069</t>
        </is>
      </c>
      <c r="B1903" s="41" t="inlineStr">
        <is>
          <t>Edam Entertainment Corp.</t>
        </is>
      </c>
      <c r="C1903" s="40" t="inlineStr">
        <is>
          <t>인수 전</t>
        </is>
      </c>
      <c r="D1903" s="40" t="inlineStr">
        <is>
          <t>2019-12</t>
        </is>
      </c>
      <c r="E1903" s="41" t="inlineStr">
        <is>
          <t>설립</t>
        </is>
      </c>
      <c r="F1903" s="41" t="inlineStr">
        <is>
          <t>이담 감사보고서 회사의 개요: '2019년 12월에 설립되었으며, 음반제작 및 연예인 매니지먼트 사업'. 최대주주 카카오엠 기재.</t>
        </is>
      </c>
      <c r="G1903" s="41" t="inlineStr">
        <is>
          <t>DART 감사보고서</t>
        </is>
      </c>
      <c r="H1903" s="40" t="inlineStr">
        <is>
          <t>2022-04-07</t>
        </is>
      </c>
      <c r="I1903" s="40" t="inlineStr">
        <is>
          <t>20220407000721</t>
        </is>
      </c>
      <c r="J1903" s="43" t="inlineStr">
        <is>
          <t>https://dart.fss.or.kr/dsaf001/main.do?rcpNo=20220407000721</t>
        </is>
      </c>
      <c r="K1903" s="41" t="inlineStr">
        <is>
          <t>pre_events_summary</t>
        </is>
      </c>
    </row>
    <row r="1904" ht="45" customHeight="1">
      <c r="A1904" s="40" t="inlineStr">
        <is>
          <t>K069</t>
        </is>
      </c>
      <c r="B1904" s="41" t="inlineStr">
        <is>
          <t>Edam Entertainment Corp.</t>
        </is>
      </c>
      <c r="C1904" s="40" t="inlineStr">
        <is>
          <t>인수 전</t>
        </is>
      </c>
      <c r="D1904" s="40" t="inlineStr">
        <is>
          <t>2020-01-06</t>
        </is>
      </c>
      <c r="E1904" s="41" t="inlineStr">
        <is>
          <t>지분취득</t>
        </is>
      </c>
      <c r="F1904" s="41" t="inlineStr">
        <is>
          <t>아이유가 이담과 계약. '카카오 M은 배종한 대표의 사업 비전에 뜻을 같이하며 지분 투자에 참여해'</t>
        </is>
      </c>
      <c r="G1904" s="41" t="inlineStr">
        <is>
          <t>언론 보도</t>
        </is>
      </c>
      <c r="H1904" s="40" t="inlineStr">
        <is>
          <t>2020-01-06</t>
        </is>
      </c>
      <c r="I1904" s="40" t="n"/>
      <c r="J1904" s="43" t="inlineStr">
        <is>
          <t>https://m.dailian.co.kr/news/view/858920</t>
        </is>
      </c>
      <c r="K1904" s="41" t="inlineStr">
        <is>
          <t>pre_events_summary,purpose_quote</t>
        </is>
      </c>
    </row>
    <row r="1905" ht="45" customHeight="1">
      <c r="A1905" s="40" t="inlineStr">
        <is>
          <t>K069</t>
        </is>
      </c>
      <c r="B1905" s="41" t="inlineStr">
        <is>
          <t>Edam Entertainment Corp.</t>
        </is>
      </c>
      <c r="C1905" s="40" t="inlineStr">
        <is>
          <t>인수 전</t>
        </is>
      </c>
      <c r="D1905" s="40" t="inlineStr">
        <is>
          <t>2021-03-02</t>
        </is>
      </c>
      <c r="E1905" s="41" t="inlineStr">
        <is>
          <t>합병</t>
        </is>
      </c>
      <c r="F1905" s="41" t="inlineStr">
        <is>
          <t>카카오페이지의 카카오엠 흡수합병으로 이담 지분 40,000주(40%)가 카카오엔터테인먼트로 이전. '(주)카카오페이지는 (주)카카오엔터테인먼트로 사명을 변경함'</t>
        </is>
      </c>
      <c r="G1905" s="41" t="inlineStr">
        <is>
          <t>DART 기타공시</t>
        </is>
      </c>
      <c r="H1905" s="40" t="inlineStr">
        <is>
          <t>2021-03-05</t>
        </is>
      </c>
      <c r="I1905" s="40" t="inlineStr">
        <is>
          <t>20210305000579</t>
        </is>
      </c>
      <c r="J1905" s="43" t="inlineStr">
        <is>
          <t>https://dart.fss.or.kr/dsaf001/main.do?rcpNo=20210305000579</t>
        </is>
      </c>
      <c r="K1905" s="41" t="inlineStr">
        <is>
          <t>pre_incorp_chk,pre_events_summary</t>
        </is>
      </c>
    </row>
    <row r="1906" ht="45" customHeight="1">
      <c r="A1906" s="40" t="inlineStr">
        <is>
          <t>K069</t>
        </is>
      </c>
      <c r="B1906" s="41" t="inlineStr">
        <is>
          <t>Edam Entertainment Corp.</t>
        </is>
      </c>
      <c r="C1906" s="40" t="inlineStr">
        <is>
          <t>인수 전</t>
        </is>
      </c>
      <c r="D1906" s="40" t="inlineStr">
        <is>
          <t>2021-12-31</t>
        </is>
      </c>
      <c r="E1906" s="41" t="inlineStr">
        <is>
          <t>기타</t>
        </is>
      </c>
      <c r="F1906" s="41" t="inlineStr">
        <is>
          <t>카카오엔터 2021 연결감사보고서: 이담 관계기업 지분율 40.0%, 장부금액 12,097,679천원; 다른 주주 보유분을 51%까지 매도청구할 수 있는 주주간 계약; 연결 총자산 3,717,639,848,884원·자본 2,150,334,913,210원; Story·Music·Media 3개 부문</t>
        </is>
      </c>
      <c r="G1906" s="41" t="inlineStr">
        <is>
          <t>DART 감사보고서</t>
        </is>
      </c>
      <c r="H1906" s="40" t="inlineStr">
        <is>
          <t>2022-03-31</t>
        </is>
      </c>
      <c r="I1906" s="40" t="inlineStr">
        <is>
          <t>20220331003217</t>
        </is>
      </c>
      <c r="J1906" s="43" t="inlineStr">
        <is>
          <t>https://dart.fss.or.kr/dsaf001/main.do?rcpNo=20220331003217</t>
        </is>
      </c>
      <c r="K1906" s="41" t="inlineStr">
        <is>
          <t>chk_note,subtype_chk,notes,acq_total_assets,deal_to_assets_pct,deal_to_equity_pct,acquirer_core</t>
        </is>
      </c>
    </row>
    <row r="1907" ht="45" customHeight="1">
      <c r="A1907" s="40" t="inlineStr">
        <is>
          <t>K069</t>
        </is>
      </c>
      <c r="B1907" s="41" t="inlineStr">
        <is>
          <t>Edam Entertainment Corp.</t>
        </is>
      </c>
      <c r="C1907" s="40" t="inlineStr">
        <is>
          <t>발표</t>
        </is>
      </c>
      <c r="D1907" s="40" t="inlineStr">
        <is>
          <t>2022-04-29</t>
        </is>
      </c>
      <c r="E1907" s="41" t="inlineStr">
        <is>
          <t>완료</t>
        </is>
      </c>
      <c r="F1907" s="41" t="inlineStr">
        <is>
          <t>카카오엔터테인먼트 40%→52.5%(12,500주, 13,000,000천원, 단가 1,040천원). 배종한 30%→25%(5,000주, 5,200,000천원), 기타 30%→22.5%(7,800,000천원)</t>
        </is>
      </c>
      <c r="G1907" s="41" t="inlineStr">
        <is>
          <t>DART 기타공시</t>
        </is>
      </c>
      <c r="H1907" s="40" t="inlineStr">
        <is>
          <t>2022-04-29</t>
        </is>
      </c>
      <c r="I1907" s="40" t="inlineStr">
        <is>
          <t>20220429001450</t>
        </is>
      </c>
      <c r="J1907" s="43" t="inlineStr">
        <is>
          <t>https://dart.fss.or.kr/dsaf001/main.do?rcpNo=20220429001450</t>
        </is>
      </c>
      <c r="K1907" s="41" t="inlineStr">
        <is>
          <t>value_chk_local,status_chk,announce_date_chk,first_filing_date</t>
        </is>
      </c>
    </row>
    <row r="1908" ht="45" customHeight="1">
      <c r="A1908" s="40" t="inlineStr">
        <is>
          <t>K069</t>
        </is>
      </c>
      <c r="B1908" s="41" t="inlineStr">
        <is>
          <t>Edam Entertainment Corp.</t>
        </is>
      </c>
      <c r="C1908" s="40" t="inlineStr">
        <is>
          <t>발표</t>
        </is>
      </c>
      <c r="D1908" s="40" t="inlineStr">
        <is>
          <t>2022-04-29</t>
        </is>
      </c>
      <c r="E1908" s="41" t="inlineStr">
        <is>
          <t>기타</t>
        </is>
      </c>
      <c r="F1908" s="41" t="inlineStr">
        <is>
          <t>주요주주 이지은 30.00%→22.50%(7,500주 감소, 변동일 2022.04.29)</t>
        </is>
      </c>
      <c r="G1908" s="41" t="inlineStr">
        <is>
          <t>DART 기타공시</t>
        </is>
      </c>
      <c r="H1908" s="40" t="inlineStr">
        <is>
          <t>2022-08-30</t>
        </is>
      </c>
      <c r="I1908" s="40" t="inlineStr">
        <is>
          <t>20220830001270</t>
        </is>
      </c>
      <c r="J1908" s="43" t="inlineStr">
        <is>
          <t>https://dart.fss.or.kr/dsaf001/main.do?rcpNo=20220830001270</t>
        </is>
      </c>
      <c r="K1908" s="41" t="inlineStr">
        <is>
          <t>chk_note,notes</t>
        </is>
      </c>
    </row>
    <row r="1909" ht="45" customHeight="1">
      <c r="A1909" s="40" t="inlineStr">
        <is>
          <t>K069</t>
        </is>
      </c>
      <c r="B1909" s="41" t="inlineStr">
        <is>
          <t>Edam Entertainment Corp.</t>
        </is>
      </c>
      <c r="C1909" s="40" t="inlineStr">
        <is>
          <t>인수 후</t>
        </is>
      </c>
      <c r="D1909" s="40" t="inlineStr">
        <is>
          <t>2022-12-31</t>
        </is>
      </c>
      <c r="E1909" s="41" t="inlineStr">
        <is>
          <t>완료</t>
        </is>
      </c>
      <c r="F1909" s="41" t="inlineStr">
        <is>
          <t>카카오엔터 2022 연결감사보고서 사업결합 주석: 이담 취득지분 52.5%, 이전대가 54,705,160천원(현금 13,105,160 + 주식 등 41,600,000), 영업권 45,063,992천원, 비지배지분 9,066,249천원</t>
        </is>
      </c>
      <c r="G1909" s="41" t="inlineStr">
        <is>
          <t>DART 감사보고서</t>
        </is>
      </c>
      <c r="H1909" s="40" t="inlineStr">
        <is>
          <t>2023-03-31</t>
        </is>
      </c>
      <c r="I1909" s="40" t="inlineStr">
        <is>
          <t>20230331004024</t>
        </is>
      </c>
      <c r="J1909" s="43" t="inlineStr">
        <is>
          <t>https://dart.fss.or.kr/dsaf001/main.do?rcpNo=20230331004024</t>
        </is>
      </c>
      <c r="K1909" s="41" t="inlineStr">
        <is>
          <t>value_chk_local,post_events_summary</t>
        </is>
      </c>
    </row>
    <row r="1910" ht="45" customHeight="1">
      <c r="A1910" s="40" t="inlineStr">
        <is>
          <t>K069</t>
        </is>
      </c>
      <c r="B1910" s="41" t="inlineStr">
        <is>
          <t>Edam Entertainment Corp.</t>
        </is>
      </c>
      <c r="C1910" s="40" t="inlineStr">
        <is>
          <t>인수 전</t>
        </is>
      </c>
      <c r="D1910" s="40" t="inlineStr">
        <is>
          <t>2021</t>
        </is>
      </c>
      <c r="E1910" s="41" t="inlineStr">
        <is>
          <t>실적</t>
        </is>
      </c>
      <c r="F1910" s="41" t="inlineStr">
        <is>
          <t>이담 2021 감사보고서: 영업수익 29,455,323,320원(2020: 16,200,306,617원), 영업이익 4,931,688,895원(2020: 2,124,916,825원)</t>
        </is>
      </c>
      <c r="G1910" s="41" t="inlineStr">
        <is>
          <t>DART 감사보고서</t>
        </is>
      </c>
      <c r="H1910" s="40" t="inlineStr">
        <is>
          <t>2022-04-07</t>
        </is>
      </c>
      <c r="I1910" s="40" t="inlineStr">
        <is>
          <t>20220407000721</t>
        </is>
      </c>
      <c r="J1910" s="43" t="inlineStr">
        <is>
          <t>https://dart.fss.or.kr/dsaf001/main.do?rcpNo=20220407000721</t>
        </is>
      </c>
      <c r="K1910" s="41" t="inlineStr">
        <is>
          <t>target_rev_pre,target_op_pre,perf_basis</t>
        </is>
      </c>
    </row>
    <row r="1911" ht="45" customHeight="1">
      <c r="A1911" s="40" t="inlineStr">
        <is>
          <t>K069</t>
        </is>
      </c>
      <c r="B1911" s="41" t="inlineStr">
        <is>
          <t>Edam Entertainment Corp.</t>
        </is>
      </c>
      <c r="C1911" s="40" t="inlineStr">
        <is>
          <t>인수 후</t>
        </is>
      </c>
      <c r="D1911" s="40" t="inlineStr">
        <is>
          <t>2022</t>
        </is>
      </c>
      <c r="E1911" s="41" t="inlineStr">
        <is>
          <t>실적</t>
        </is>
      </c>
      <c r="F1911" s="41" t="inlineStr">
        <is>
          <t>이담 2022 감사보고서: 영업수익 48,435,989,136원, 영업이익 6,938,986,908원</t>
        </is>
      </c>
      <c r="G1911" s="41" t="inlineStr">
        <is>
          <t>DART 감사보고서</t>
        </is>
      </c>
      <c r="H1911" s="40" t="inlineStr">
        <is>
          <t>2023-03-30</t>
        </is>
      </c>
      <c r="I1911" s="40" t="inlineStr">
        <is>
          <t>20230330000683</t>
        </is>
      </c>
      <c r="J1911" s="43" t="inlineStr">
        <is>
          <t>https://dart.fss.or.kr/dsaf001/main.do?rcpNo=20230330000683</t>
        </is>
      </c>
      <c r="K1911" s="41" t="inlineStr">
        <is>
          <t>target_rev_post,target_op_post</t>
        </is>
      </c>
    </row>
    <row r="1912" ht="45" customHeight="1">
      <c r="A1912" s="40" t="inlineStr">
        <is>
          <t>K069</t>
        </is>
      </c>
      <c r="B1912" s="41" t="inlineStr">
        <is>
          <t>Edam Entertainment Corp.</t>
        </is>
      </c>
      <c r="C1912" s="40" t="inlineStr">
        <is>
          <t>인수 후</t>
        </is>
      </c>
      <c r="D1912" s="40" t="inlineStr">
        <is>
          <t>2024</t>
        </is>
      </c>
      <c r="E1912" s="41" t="inlineStr">
        <is>
          <t>실적</t>
        </is>
      </c>
      <c r="F1912" s="41" t="inlineStr">
        <is>
          <t>이담 2024 감사보고서: 영업수익 74,955,172,538원(2023: 46,244,415,845원), 영업이익 6,192,291,634원(2023: 4,333,785,640원); 대표이사 배종한, 본점 서울 송파구 백제고분로 477</t>
        </is>
      </c>
      <c r="G1912" s="41" t="inlineStr">
        <is>
          <t>DART 감사보고서</t>
        </is>
      </c>
      <c r="H1912" s="40" t="inlineStr">
        <is>
          <t>2025-03-28</t>
        </is>
      </c>
      <c r="I1912" s="40" t="inlineStr">
        <is>
          <t>20250328000760</t>
        </is>
      </c>
      <c r="J1912" s="43" t="inlineStr">
        <is>
          <t>https://dart.fss.or.kr/dsaf001/main.do?rcpNo=20250328000760</t>
        </is>
      </c>
      <c r="K1912" s="41" t="inlineStr">
        <is>
          <t>target_rev_post,target_op_post,post_events_summary</t>
        </is>
      </c>
    </row>
    <row r="1913" ht="45" customHeight="1">
      <c r="A1913" s="40" t="inlineStr">
        <is>
          <t>K069</t>
        </is>
      </c>
      <c r="B1913" s="41" t="inlineStr">
        <is>
          <t>Edam Entertainment Corp.</t>
        </is>
      </c>
      <c r="C1913" s="40" t="inlineStr">
        <is>
          <t>인수 후</t>
        </is>
      </c>
      <c r="D1913" s="40" t="inlineStr">
        <is>
          <t>2023-09-08</t>
        </is>
      </c>
      <c r="E1913" s="41" t="inlineStr">
        <is>
          <t>매각</t>
        </is>
      </c>
      <c r="F1913" s="41" t="inlineStr">
        <is>
          <t>주요주주 이지은 22.50%→19.50%(3,000주 감소, 변동일 2023.09.08)</t>
        </is>
      </c>
      <c r="G1913" s="41" t="inlineStr">
        <is>
          <t>DART 기타공시</t>
        </is>
      </c>
      <c r="H1913" s="40" t="inlineStr">
        <is>
          <t>2023-11-30</t>
        </is>
      </c>
      <c r="I1913" s="40" t="inlineStr">
        <is>
          <t>20231130001689</t>
        </is>
      </c>
      <c r="J1913" s="43" t="inlineStr">
        <is>
          <t>https://dart.fss.or.kr/dsaf001/main.do?rcpNo=20231130001689</t>
        </is>
      </c>
      <c r="K1913" s="41" t="inlineStr">
        <is>
          <t>post_events_summary,notes</t>
        </is>
      </c>
    </row>
    <row r="1914" ht="45" customHeight="1">
      <c r="A1914" s="40" t="inlineStr">
        <is>
          <t>K069</t>
        </is>
      </c>
      <c r="B1914" s="41" t="inlineStr">
        <is>
          <t>Edam Entertainment Corp.</t>
        </is>
      </c>
      <c r="C1914" s="40" t="inlineStr">
        <is>
          <t>인수 후</t>
        </is>
      </c>
      <c r="D1914" s="40" t="inlineStr">
        <is>
          <t>2023-12-31</t>
        </is>
      </c>
      <c r="E1914" s="41" t="inlineStr">
        <is>
          <t>손상차손</t>
        </is>
      </c>
      <c r="F1914" s="41" t="inlineStr">
        <is>
          <t>카카오엔터 2023 연결감사보고서 영업권 현금창출단위 변동표: (주)이담엔터테인먼트 기초 45,063,992 / 손상 (25,086,100) / 기말 19,977,892 (천원)</t>
        </is>
      </c>
      <c r="G1914" s="41" t="inlineStr">
        <is>
          <t>DART 감사보고서</t>
        </is>
      </c>
      <c r="H1914" s="40" t="inlineStr">
        <is>
          <t>2024-03-29</t>
        </is>
      </c>
      <c r="I1914" s="40" t="inlineStr">
        <is>
          <t>20240329003124</t>
        </is>
      </c>
      <c r="J1914" s="43" t="inlineStr">
        <is>
          <t>https://dart.fss.or.kr/dsaf001/main.do?rcpNo=20240329003124</t>
        </is>
      </c>
      <c r="K1914" s="41" t="inlineStr">
        <is>
          <t>impairment,post_events_summary</t>
        </is>
      </c>
    </row>
    <row r="1915" ht="45" customHeight="1">
      <c r="A1915" s="40" t="inlineStr">
        <is>
          <t>K069</t>
        </is>
      </c>
      <c r="B1915" s="41" t="inlineStr">
        <is>
          <t>Edam Entertainment Corp.</t>
        </is>
      </c>
      <c r="C1915" s="40" t="inlineStr">
        <is>
          <t>인수 후</t>
        </is>
      </c>
      <c r="D1915" s="40" t="inlineStr">
        <is>
          <t>2024-12-31</t>
        </is>
      </c>
      <c r="E1915" s="41" t="inlineStr">
        <is>
          <t>손상차손</t>
        </is>
      </c>
      <c r="F1915" s="41" t="inlineStr">
        <is>
          <t>카카오엔터 2024 연결감사보고서: 이담 영업권 기초 19,977,892 / 손상 (11,955,264) / 기말 8,022,628 (천원); 지분율 52.5% 유지</t>
        </is>
      </c>
      <c r="G1915" s="41" t="inlineStr">
        <is>
          <t>DART 감사보고서</t>
        </is>
      </c>
      <c r="H1915" s="40" t="inlineStr">
        <is>
          <t>2025-03-28</t>
        </is>
      </c>
      <c r="I1915" s="40" t="inlineStr">
        <is>
          <t>20250328002113</t>
        </is>
      </c>
      <c r="J1915" s="43" t="inlineStr">
        <is>
          <t>https://dart.fss.or.kr/dsaf001/main.do?rcpNo=20250328002113</t>
        </is>
      </c>
      <c r="K1915" s="41" t="inlineStr">
        <is>
          <t>impairment,post_events_summary</t>
        </is>
      </c>
    </row>
    <row r="1916" ht="45" customHeight="1">
      <c r="A1916" s="40" t="inlineStr">
        <is>
          <t>K069</t>
        </is>
      </c>
      <c r="B1916" s="41" t="inlineStr">
        <is>
          <t>Edam Entertainment Corp.</t>
        </is>
      </c>
      <c r="C1916" s="40" t="inlineStr">
        <is>
          <t>인수 전</t>
        </is>
      </c>
      <c r="D1916" s="40" t="inlineStr">
        <is>
          <t>2021-12-31</t>
        </is>
      </c>
      <c r="E1916" s="41" t="inlineStr">
        <is>
          <t>기타</t>
        </is>
      </c>
      <c r="F1916" s="41" t="inlineStr">
        <is>
          <t>카카오 연결 요약재무정보 자산총계: 2022년 22,963,491,575,614원, 2021년 22,779,558,711,233원</t>
        </is>
      </c>
      <c r="G1916" s="41" t="inlineStr">
        <is>
          <t>DART 사업보고서</t>
        </is>
      </c>
      <c r="H1916" s="40" t="inlineStr">
        <is>
          <t>2023-03-20</t>
        </is>
      </c>
      <c r="I1916" s="40" t="inlineStr">
        <is>
          <t>20230320001096</t>
        </is>
      </c>
      <c r="J1916" s="43" t="inlineStr">
        <is>
          <t>https://dart.fss.or.kr/dsaf001/main.do?rcpNo=20230320001096</t>
        </is>
      </c>
      <c r="K1916" s="41" t="inlineStr">
        <is>
          <t>apex_total_assets</t>
        </is>
      </c>
    </row>
    <row r="1917" ht="45" customHeight="1">
      <c r="A1917" s="40" t="inlineStr">
        <is>
          <t>K069</t>
        </is>
      </c>
      <c r="B1917" s="41" t="inlineStr">
        <is>
          <t>Edam Entertainment Corp.</t>
        </is>
      </c>
      <c r="C1917" s="40" t="inlineStr">
        <is>
          <t>발표</t>
        </is>
      </c>
      <c r="D1917" s="40" t="inlineStr">
        <is>
          <t>2022-03-31</t>
        </is>
      </c>
      <c r="E1917" s="41" t="inlineStr">
        <is>
          <t>기타</t>
        </is>
      </c>
      <c r="F1917" s="41" t="inlineStr">
        <is>
          <t>카카오 발행주식의 총수 보통주 446,270,406주(2022-03-31). 종가 89,300원(2022-04-28)은 Yahoo Finance 035720.KS</t>
        </is>
      </c>
      <c r="G1917" s="41" t="inlineStr">
        <is>
          <t>DART 기타공시</t>
        </is>
      </c>
      <c r="H1917" s="40" t="inlineStr">
        <is>
          <t>2022-05-16</t>
        </is>
      </c>
      <c r="I1917" s="40" t="inlineStr">
        <is>
          <t>20220516002455</t>
        </is>
      </c>
      <c r="J1917" s="43" t="inlineStr">
        <is>
          <t>https://dart.fss.or.kr/dsaf001/main.do?rcpNo=20220516002455</t>
        </is>
      </c>
      <c r="K1917" s="41" t="inlineStr">
        <is>
          <t>acq_mktcap</t>
        </is>
      </c>
    </row>
    <row r="1918" ht="45" customHeight="1">
      <c r="A1918" s="40" t="inlineStr">
        <is>
          <t>K069</t>
        </is>
      </c>
      <c r="B1918" s="41" t="inlineStr">
        <is>
          <t>Edam Entertainment Corp.</t>
        </is>
      </c>
      <c r="C1918" s="40" t="inlineStr">
        <is>
          <t>인수 후</t>
        </is>
      </c>
      <c r="D1918" s="40" t="inlineStr">
        <is>
          <t>2022-11-03</t>
        </is>
      </c>
      <c r="E1918" s="41" t="inlineStr">
        <is>
          <t>실적</t>
        </is>
      </c>
      <c r="F1918" s="41" t="inlineStr">
        <is>
          <t>카카오 2022년 3분기 실적 보도자료: '뮤직 매출은 전 분기 대비 20%, 전년 동기 대비 27% 증가한 2,502억 원'. 이담·아이유 언급 없음</t>
        </is>
      </c>
      <c r="G1918" s="41" t="inlineStr">
        <is>
          <t>회사 보도자료</t>
        </is>
      </c>
      <c r="H1918" s="40" t="inlineStr">
        <is>
          <t>2022-11-03</t>
        </is>
      </c>
      <c r="I1918" s="40" t="n"/>
      <c r="J1918" s="43" t="inlineStr">
        <is>
          <t>https://www.kakaocorp.com/page/detail/9818</t>
        </is>
      </c>
      <c r="K1918" s="41" t="inlineStr">
        <is>
          <t>earnings_call_note</t>
        </is>
      </c>
    </row>
    <row r="1919" ht="45" customHeight="1">
      <c r="A1919" s="40" t="inlineStr">
        <is>
          <t>K070</t>
        </is>
      </c>
      <c r="B1919" s="41" t="inlineStr">
        <is>
          <t>Lionheart Studio Co.,Ltd.</t>
        </is>
      </c>
      <c r="C1919" s="40" t="inlineStr">
        <is>
          <t>인수 전</t>
        </is>
      </c>
      <c r="D1919" s="40" t="inlineStr">
        <is>
          <t>2018</t>
        </is>
      </c>
      <c r="E1919" s="41" t="inlineStr">
        <is>
          <t>투자유치</t>
        </is>
      </c>
      <c r="F1919" s="41" t="inlineStr">
        <is>
          <t>뉴시스: "위메이드는 앞서 지난 2018년 라이온하트스튜디오에 약 50억원 규모의 투자를 실시했다"; 2022년 6월 2.99%를 1,187억원에 매각, 4.23% 잔여</t>
        </is>
      </c>
      <c r="G1919" s="41" t="inlineStr">
        <is>
          <t>언론 보도</t>
        </is>
      </c>
      <c r="H1919" s="40" t="inlineStr">
        <is>
          <t>2022-08-16</t>
        </is>
      </c>
      <c r="I1919" s="40" t="n"/>
      <c r="J1919" s="43" t="inlineStr">
        <is>
          <t>https://www.newsis.com/view/NISX20220816_0001980356</t>
        </is>
      </c>
      <c r="K1919" s="41" t="inlineStr">
        <is>
          <t>pre_events_summary,notes</t>
        </is>
      </c>
    </row>
    <row r="1920" ht="45" customHeight="1">
      <c r="A1920" s="40" t="inlineStr">
        <is>
          <t>K070</t>
        </is>
      </c>
      <c r="B1920" s="41" t="inlineStr">
        <is>
          <t>Lionheart Studio Co.,Ltd.</t>
        </is>
      </c>
      <c r="C1920" s="40" t="inlineStr">
        <is>
          <t>인수 전</t>
        </is>
      </c>
      <c r="D1920" s="40" t="inlineStr">
        <is>
          <t>2020-12-31</t>
        </is>
      </c>
      <c r="E1920" s="41" t="inlineStr">
        <is>
          <t>지분취득</t>
        </is>
      </c>
      <c r="F1920" s="41" t="inlineStr">
        <is>
          <t>카카오게임즈 2020 사업보고서 연결주석: 관계기업 ㈜라이온하트스튜디오 160,022주(21.6%), 당기 취득 13,891,955천원·대체 8,333,340천원, 기말 장부 21,606,967천원. 연결매출 2020: PC게임 183,838·모바일게임 248,938·기타 62,745백만원(합계 495,521)</t>
        </is>
      </c>
      <c r="G1920" s="41" t="inlineStr">
        <is>
          <t>DART 사업보고서</t>
        </is>
      </c>
      <c r="H1920" s="40" t="inlineStr">
        <is>
          <t>2021-03-18</t>
        </is>
      </c>
      <c r="I1920" s="40" t="inlineStr">
        <is>
          <t>20210318001118</t>
        </is>
      </c>
      <c r="J1920" s="43" t="inlineStr">
        <is>
          <t>https://dart.fss.or.kr/dsaf001/main.do?rcpNo=20210318001118</t>
        </is>
      </c>
      <c r="K1920" s="41" t="inlineStr">
        <is>
          <t>pre_events_summary,acquirer_core</t>
        </is>
      </c>
    </row>
    <row r="1921" ht="45" customHeight="1">
      <c r="A1921" s="40" t="inlineStr">
        <is>
          <t>K070</t>
        </is>
      </c>
      <c r="B1921" s="41" t="inlineStr">
        <is>
          <t>Lionheart Studio Co.,Ltd.</t>
        </is>
      </c>
      <c r="C1921" s="40" t="inlineStr">
        <is>
          <t>인수 전</t>
        </is>
      </c>
      <c r="D1921" s="40" t="inlineStr">
        <is>
          <t>2021-12-31</t>
        </is>
      </c>
      <c r="E1921" s="41" t="inlineStr">
        <is>
          <t>실적</t>
        </is>
      </c>
      <c r="F1921" s="41" t="inlineStr">
        <is>
          <t>라이온하트 2021 감사보고서: 2018년 5월 설립, 2021년부터 K-IFRS(전환일 2020-01-01). 주주: 김재영 439,068주(59.21%), 카카오게임즈 보통주 72,000주(9.71%)+상환전환우선주 88,022주(11.87%), 위메이드 상환전환우선주 53,578주(7.22%), 기타 88,932주. 영업수익 2021 232,584,684,858원(2020 없음), 영업이익 2021 215,344,005,383원·2020 (7,044,694,670)원, 당기순손실 2021 (150,709,510,323)원·2020 (25,378,923,030)원; 2020 비교수치는 '감사받지 않은 재무제표'</t>
        </is>
      </c>
      <c r="G1921" s="41" t="inlineStr">
        <is>
          <t>DART 감사보고서</t>
        </is>
      </c>
      <c r="H1921" s="40" t="inlineStr">
        <is>
          <t>2022-03-31</t>
        </is>
      </c>
      <c r="I1921" s="40" t="inlineStr">
        <is>
          <t>20220331003121</t>
        </is>
      </c>
      <c r="J1921" s="43" t="inlineStr">
        <is>
          <t>https://dart.fss.or.kr/dsaf001/main.do?rcpNo=20220331003121</t>
        </is>
      </c>
      <c r="K1921" s="41" t="inlineStr">
        <is>
          <t>target_rev_pre,target_op_pre,pre_events_summary,notes,perf_basis</t>
        </is>
      </c>
    </row>
    <row r="1922" ht="45" customHeight="1">
      <c r="A1922" s="40" t="inlineStr">
        <is>
          <t>K070</t>
        </is>
      </c>
      <c r="B1922" s="41" t="inlineStr">
        <is>
          <t>Lionheart Studio Co.,Ltd.</t>
        </is>
      </c>
      <c r="C1922" s="40" t="inlineStr">
        <is>
          <t>인수 후</t>
        </is>
      </c>
      <c r="D1922" s="40" t="inlineStr">
        <is>
          <t>2021-12-31</t>
        </is>
      </c>
      <c r="E1922" s="41" t="inlineStr">
        <is>
          <t>통합</t>
        </is>
      </c>
      <c r="F1922" s="41" t="inlineStr">
        <is>
          <t>카카오게임즈 2021 사업보고서 사업결합 주석: ㈜라이온하트스튜디오 51.95%, 이전대가 1,698,243,750천원(현금 446,619,593 + 주식 등 708,724,418 + 조건부대가 542,899,738천원), 영업권 1,258,640,762천원, "지분율은 기존보유분과 취득계약으로 체결한 지분을 합산"; 연결범위 변동 '지배력 획득을 통한 종속기업 편입'; 기타수익 지분법주식처분이익 666,417,654천원; 편입 후 라이온하트 매출 63,870,276천원</t>
        </is>
      </c>
      <c r="G1922" s="41" t="inlineStr">
        <is>
          <t>DART 사업보고서</t>
        </is>
      </c>
      <c r="H1922" s="40" t="inlineStr">
        <is>
          <t>2022-03-18</t>
        </is>
      </c>
      <c r="I1922" s="40" t="inlineStr">
        <is>
          <t>20220318000854</t>
        </is>
      </c>
      <c r="J1922" s="43" t="inlineStr">
        <is>
          <t>https://dart.fss.or.kr/dsaf001/main.do?rcpNo=20220318000854</t>
        </is>
      </c>
      <c r="K1922" s="41" t="inlineStr">
        <is>
          <t>status_chk,chk_note,post_events_summary,notes,pre_incorp_chk</t>
        </is>
      </c>
    </row>
    <row r="1923" ht="45" customHeight="1">
      <c r="A1923" s="40" t="inlineStr">
        <is>
          <t>K070</t>
        </is>
      </c>
      <c r="B1923" s="41" t="inlineStr">
        <is>
          <t>Lionheart Studio Co.,Ltd.</t>
        </is>
      </c>
      <c r="C1923" s="40" t="inlineStr">
        <is>
          <t>발표</t>
        </is>
      </c>
      <c r="D1923" s="40" t="inlineStr">
        <is>
          <t>2021-11-01</t>
        </is>
      </c>
      <c r="E1923" s="41" t="inlineStr">
        <is>
          <t>발표</t>
        </is>
      </c>
      <c r="F1923" s="41" t="inlineStr">
        <is>
          <t>데일리안(2021-11-01 15:26): KGE가 라이온하트 지분 30.37%를 현금 4,500억원에 인수, 중국 제외 '오딘' 글로벌 퍼블리싱 판권 확보, 위메이드도 같은 풋옵션 조건. 조계현 대표 "우수한 개발력과 인재를 갖춘 라이온하트 스튜디오와 시작과 성장을 함께 할 수 있어 매우 기쁘다"</t>
        </is>
      </c>
      <c r="G1923" s="41" t="inlineStr">
        <is>
          <t>언론 보도</t>
        </is>
      </c>
      <c r="H1923" s="40" t="inlineStr">
        <is>
          <t>2021-11-01</t>
        </is>
      </c>
      <c r="I1923" s="40" t="n"/>
      <c r="J1923" s="43" t="inlineStr">
        <is>
          <t>https://www.dailian.co.kr/news/view/1048107/</t>
        </is>
      </c>
      <c r="K1923" s="41" t="inlineStr">
        <is>
          <t>purpose_quote,earnings_call_note,first_filing_date</t>
        </is>
      </c>
    </row>
    <row r="1924" ht="45" customHeight="1">
      <c r="A1924" s="40" t="inlineStr">
        <is>
          <t>K070</t>
        </is>
      </c>
      <c r="B1924" s="41" t="inlineStr">
        <is>
          <t>Lionheart Studio Co.,Ltd.</t>
        </is>
      </c>
      <c r="C1924" s="40" t="inlineStr">
        <is>
          <t>발표</t>
        </is>
      </c>
      <c r="D1924" s="40" t="inlineStr">
        <is>
          <t>2022-04-29</t>
        </is>
      </c>
      <c r="E1924" s="41" t="inlineStr">
        <is>
          <t>발표</t>
        </is>
      </c>
      <c r="F1924" s="41" t="inlineStr">
        <is>
          <t>위메이드 타법인주식처분결정: 라이온하트 22,599주(보통주 53,578주 중), "공동매도권 행사를 통한 투자자금 회수", 처분금액은 2021-07-01~2022-06-30 성과로 확정, "선급금 약 425억원"(42,485,622,822원, 2022-05-02 지급 예정), 처분 후 30,979주(4.18%); 상환전환우선주 141,600주는 모두 보통주로 전환</t>
        </is>
      </c>
      <c r="G1924" s="41" t="inlineStr">
        <is>
          <t>KIND</t>
        </is>
      </c>
      <c r="H1924" s="40" t="inlineStr">
        <is>
          <t>2022-04-29</t>
        </is>
      </c>
      <c r="I1924" s="40" t="inlineStr">
        <is>
          <t>20220429900838</t>
        </is>
      </c>
      <c r="J1924" s="43" t="inlineStr">
        <is>
          <t>https://dart.fss.or.kr/dsaf001/main.do?rcpNo=20220429900838</t>
        </is>
      </c>
      <c r="K1924" s="41" t="inlineStr">
        <is>
          <t>announce_date_chk,first_filing_date,value_chk_local,purpose_quote,chk_note</t>
        </is>
      </c>
    </row>
    <row r="1925" ht="45" customHeight="1">
      <c r="A1925" s="40" t="inlineStr">
        <is>
          <t>K070</t>
        </is>
      </c>
      <c r="B1925" s="41" t="inlineStr">
        <is>
          <t>Lionheart Studio Co.,Ltd.</t>
        </is>
      </c>
      <c r="C1925" s="40" t="inlineStr">
        <is>
          <t>인수 후</t>
        </is>
      </c>
      <c r="D1925" s="40" t="inlineStr">
        <is>
          <t>2022-06-30</t>
        </is>
      </c>
      <c r="E1925" s="41" t="inlineStr">
        <is>
          <t>완료</t>
        </is>
      </c>
      <c r="F1925" s="41" t="inlineStr">
        <is>
          <t>위메이드 주요사항보고서(타법인주식양도결정, 2022-07-21 정정): 양도주식 22,209주, 양도금액 118,712,857,131원, 거래상대방 '카카오게임즈', 양도예정일 2022-06-30, 선급금 42,485,622,822원(2022-05-02)·잔금 76,227,234,309원(2022-06-30) 수령, 외부평가(회계법인 베율) 주식가치 105,199~134,007백만원, "양도주식수 기존 22,599주에서 22,209주로 정정", 양도 후 31,369주(4.23%)</t>
        </is>
      </c>
      <c r="G1925" s="41" t="inlineStr">
        <is>
          <t>DART 주요사항보고서</t>
        </is>
      </c>
      <c r="H1925" s="40" t="inlineStr">
        <is>
          <t>2022-07-21</t>
        </is>
      </c>
      <c r="I1925" s="40" t="inlineStr">
        <is>
          <t>20220721000300</t>
        </is>
      </c>
      <c r="J1925" s="43" t="inlineStr">
        <is>
          <t>https://dart.fss.or.kr/dsaf001/main.do?rcpNo=20220721000300</t>
        </is>
      </c>
      <c r="K1925" s="41" t="inlineStr">
        <is>
          <t>acquirer_entity,value_chk_local,status_chk,chk_note,notes</t>
        </is>
      </c>
    </row>
    <row r="1926" ht="45" customHeight="1">
      <c r="A1926" s="40" t="inlineStr">
        <is>
          <t>K070</t>
        </is>
      </c>
      <c r="B1926" s="41" t="inlineStr">
        <is>
          <t>Lionheart Studio Co.,Ltd.</t>
        </is>
      </c>
      <c r="C1926" s="40" t="inlineStr">
        <is>
          <t>인수 후</t>
        </is>
      </c>
      <c r="D1926" s="40" t="inlineStr">
        <is>
          <t>2022-06-30</t>
        </is>
      </c>
      <c r="E1926" s="41" t="inlineStr">
        <is>
          <t>완료</t>
        </is>
      </c>
      <c r="F1926" s="41" t="inlineStr">
        <is>
          <t>라이온하트 '최대주주 등의 주식보유 변동'(2022.06.30): 김재영 439,068→257,065주(−182,003주, 972,853,174천원), 김범 −5,040주, ㈜카카오게임즈 160,022→182,231주(+22,209주, 118,712,857천원), KGE +225,260주(1,204,073,042천원), 단가 5,345천원; 동일인측 합계 82.15%→90.29%</t>
        </is>
      </c>
      <c r="G1926" s="41" t="inlineStr">
        <is>
          <t>DART 기타공시</t>
        </is>
      </c>
      <c r="H1926" s="40" t="inlineStr">
        <is>
          <t>2022-06-30</t>
        </is>
      </c>
      <c r="I1926" s="40" t="inlineStr">
        <is>
          <t>20220630000968</t>
        </is>
      </c>
      <c r="J1926" s="43" t="inlineStr">
        <is>
          <t>https://dart.fss.or.kr/dsaf001/main.do?rcpNo=20220630000968</t>
        </is>
      </c>
      <c r="K1926" s="41" t="inlineStr">
        <is>
          <t>status_chk,value_chk_local,notes</t>
        </is>
      </c>
    </row>
    <row r="1927" ht="45" customHeight="1">
      <c r="A1927" s="40" t="inlineStr">
        <is>
          <t>K070</t>
        </is>
      </c>
      <c r="B1927" s="41" t="inlineStr">
        <is>
          <t>Lionheart Studio Co.,Ltd.</t>
        </is>
      </c>
      <c r="C1927" s="40" t="inlineStr">
        <is>
          <t>인수 후</t>
        </is>
      </c>
      <c r="D1927" s="40" t="inlineStr">
        <is>
          <t>2022-06-30</t>
        </is>
      </c>
      <c r="E1927" s="41" t="inlineStr">
        <is>
          <t>완료</t>
        </is>
      </c>
      <c r="F1927" s="41" t="inlineStr">
        <is>
          <t>KGE 타법인주식 취득결정 정정: "총 취득금액은 12,041억원"(1,204,073,042,340원), 선급금 제외 잔금 7,541억원 2022-06-30 지급, 지배회사 연결자산총액대비 91.92%(2020말)·27.97%(2021말), 카카오게임즈 24.57%와 합산 54.95%</t>
        </is>
      </c>
      <c r="G1927" s="41" t="inlineStr">
        <is>
          <t>KIND</t>
        </is>
      </c>
      <c r="H1927" s="40" t="inlineStr">
        <is>
          <t>2022-06-30</t>
        </is>
      </c>
      <c r="I1927" s="40" t="inlineStr">
        <is>
          <t>20220630900923</t>
        </is>
      </c>
      <c r="J1927" s="43" t="inlineStr">
        <is>
          <t>https://dart.fss.or.kr/dsaf001/main.do?rcpNo=20220630900923</t>
        </is>
      </c>
      <c r="K1927" s="41" t="inlineStr">
        <is>
          <t>value_chk_local,deal_to_assets_pct,status_chk</t>
        </is>
      </c>
    </row>
    <row r="1928" ht="45" customHeight="1">
      <c r="A1928" s="40" t="inlineStr">
        <is>
          <t>K070</t>
        </is>
      </c>
      <c r="B1928" s="41" t="inlineStr">
        <is>
          <t>Lionheart Studio Co.,Ltd.</t>
        </is>
      </c>
      <c r="C1928" s="40" t="inlineStr">
        <is>
          <t>인수 전</t>
        </is>
      </c>
      <c r="D1928" s="40" t="inlineStr">
        <is>
          <t>2021-12-31</t>
        </is>
      </c>
      <c r="E1928" s="41" t="inlineStr">
        <is>
          <t>실적</t>
        </is>
      </c>
      <c r="F1928" s="41" t="inlineStr">
        <is>
          <t>카카오게임즈 2022 사업보고서 요약재무: 연결 자산총계 2021말 4,305,012백만원·2020말 1,309,912백만원, 매출 2021 1,012,481백만원, 당기순이익 2021 520,155백만원; 제품별 2021 PC게임 107,069·모바일게임 762,901·골프 115,680·무선통신기기 26,831백만원(2023 사업보고서 3개년 표)</t>
        </is>
      </c>
      <c r="G1928" s="41" t="inlineStr">
        <is>
          <t>DART 사업보고서</t>
        </is>
      </c>
      <c r="H1928" s="40" t="inlineStr">
        <is>
          <t>2023-03-17</t>
        </is>
      </c>
      <c r="I1928" s="40" t="inlineStr">
        <is>
          <t>20230317001061</t>
        </is>
      </c>
      <c r="J1928" s="43" t="inlineStr">
        <is>
          <t>https://dart.fss.or.kr/dsaf001/main.do?rcpNo=20230317001061</t>
        </is>
      </c>
      <c r="K1928" s="41" t="inlineStr">
        <is>
          <t>acq_total_assets,acquirer_core</t>
        </is>
      </c>
    </row>
    <row r="1929" ht="45" customHeight="1">
      <c r="A1929" s="40" t="inlineStr">
        <is>
          <t>K070</t>
        </is>
      </c>
      <c r="B1929" s="41" t="inlineStr">
        <is>
          <t>Lionheart Studio Co.,Ltd.</t>
        </is>
      </c>
      <c r="C1929" s="40" t="inlineStr">
        <is>
          <t>인수 전</t>
        </is>
      </c>
      <c r="D1929" s="40" t="inlineStr">
        <is>
          <t>2021-12-31</t>
        </is>
      </c>
      <c r="E1929" s="41" t="inlineStr">
        <is>
          <t>실적</t>
        </is>
      </c>
      <c r="F1929" s="41" t="inlineStr">
        <is>
          <t>㈜카카오 2021 사업보고서: 연결 자산총계 22,779,558,711,233원, 매출 6,136,669백만원 중 콘텐츠 부문(게임 포함) 2,895,891백만원(47.2%)</t>
        </is>
      </c>
      <c r="G1929" s="41" t="inlineStr">
        <is>
          <t>DART 사업보고서</t>
        </is>
      </c>
      <c r="H1929" s="40" t="inlineStr">
        <is>
          <t>2022-03-21</t>
        </is>
      </c>
      <c r="I1929" s="40" t="inlineStr">
        <is>
          <t>20220321001331</t>
        </is>
      </c>
      <c r="J1929" s="43" t="inlineStr">
        <is>
          <t>https://dart.fss.or.kr/dsaf001/main.do?rcpNo=20220321001331</t>
        </is>
      </c>
      <c r="K1929" s="41" t="inlineStr">
        <is>
          <t>apex_total_assets,core_basis</t>
        </is>
      </c>
    </row>
    <row r="1930" ht="45" customHeight="1">
      <c r="A1930" s="40" t="inlineStr">
        <is>
          <t>K070</t>
        </is>
      </c>
      <c r="B1930" s="41" t="inlineStr">
        <is>
          <t>Lionheart Studio Co.,Ltd.</t>
        </is>
      </c>
      <c r="C1930" s="40" t="inlineStr">
        <is>
          <t>인수 전</t>
        </is>
      </c>
      <c r="D1930" s="40" t="inlineStr">
        <is>
          <t>2022-03-31</t>
        </is>
      </c>
      <c r="E1930" s="41" t="inlineStr">
        <is>
          <t>기타</t>
        </is>
      </c>
      <c r="F1930" s="41" t="inlineStr">
        <is>
          <t>카카오게임즈 2022 1분기보고서: 발행주식의 총수 78,472,521주(2022-03-31), 자기주식 334,812주</t>
        </is>
      </c>
      <c r="G1930" s="41" t="inlineStr">
        <is>
          <t>DART 사업보고서</t>
        </is>
      </c>
      <c r="H1930" s="40" t="inlineStr">
        <is>
          <t>2022-05-16</t>
        </is>
      </c>
      <c r="I1930" s="40" t="inlineStr">
        <is>
          <t>20220516001053</t>
        </is>
      </c>
      <c r="J1930" s="43" t="inlineStr">
        <is>
          <t>https://dart.fss.or.kr/dsaf001/main.do?rcpNo=20220516001053</t>
        </is>
      </c>
      <c r="K1930" s="41" t="inlineStr">
        <is>
          <t>acq_mktcap</t>
        </is>
      </c>
    </row>
    <row r="1931" ht="45" customHeight="1">
      <c r="A1931" s="40" t="inlineStr">
        <is>
          <t>K070</t>
        </is>
      </c>
      <c r="B1931" s="41" t="inlineStr">
        <is>
          <t>Lionheart Studio Co.,Ltd.</t>
        </is>
      </c>
      <c r="C1931" s="40" t="inlineStr">
        <is>
          <t>발표</t>
        </is>
      </c>
      <c r="D1931" s="40" t="inlineStr">
        <is>
          <t>2022-04-28</t>
        </is>
      </c>
      <c r="E1931" s="41" t="inlineStr">
        <is>
          <t>기타</t>
        </is>
      </c>
      <c r="F1931" s="41" t="inlineStr">
        <is>
          <t>Yahoo Finance 293490.KQ 종가: 2022-04-28 59,900원, 2022-04-29 60,500원</t>
        </is>
      </c>
      <c r="G1931" s="41" t="inlineStr">
        <is>
          <t>기타</t>
        </is>
      </c>
      <c r="H1931" s="40" t="inlineStr">
        <is>
          <t>2026-10-26</t>
        </is>
      </c>
      <c r="I1931" s="40" t="n"/>
      <c r="J1931" s="43" t="inlineStr">
        <is>
          <t>https://query1.finance.yahoo.com/v8/finance/chart/293490.KQ?period1=1650844800&amp;period2=1651536000&amp;interval=1d</t>
        </is>
      </c>
      <c r="K1931" s="41" t="inlineStr">
        <is>
          <t>acq_mktcap</t>
        </is>
      </c>
    </row>
    <row r="1932" ht="45" customHeight="1">
      <c r="A1932" s="40" t="inlineStr">
        <is>
          <t>K070</t>
        </is>
      </c>
      <c r="B1932" s="41" t="inlineStr">
        <is>
          <t>Lionheart Studio Co.,Ltd.</t>
        </is>
      </c>
      <c r="C1932" s="40" t="inlineStr">
        <is>
          <t>발표</t>
        </is>
      </c>
      <c r="D1932" s="40" t="inlineStr">
        <is>
          <t>2022-04-29</t>
        </is>
      </c>
      <c r="E1932" s="41" t="inlineStr">
        <is>
          <t>기타</t>
        </is>
      </c>
      <c r="F1932" s="41" t="inlineStr">
        <is>
          <t>Yahoo Finance KRW=X 종가: 2022-04-29 1,272.29원/달러, 2022-06-30 1,301.72998원/달러(1,301.73)</t>
        </is>
      </c>
      <c r="G1932" s="41" t="inlineStr">
        <is>
          <t>기타</t>
        </is>
      </c>
      <c r="H1932" s="40" t="inlineStr">
        <is>
          <t>2026-10-26</t>
        </is>
      </c>
      <c r="I1932" s="40" t="n"/>
      <c r="J1932" s="43" t="inlineStr">
        <is>
          <t>https://query1.finance.yahoo.com/v8/finance/chart/KRW=X?period1=1651017600&amp;period2=1656720000&amp;interval=1d</t>
        </is>
      </c>
      <c r="K1932" s="41" t="inlineStr">
        <is>
          <t>value_chk_usdmm</t>
        </is>
      </c>
    </row>
    <row r="1933" ht="45" customHeight="1">
      <c r="A1933" s="40" t="inlineStr">
        <is>
          <t>K070</t>
        </is>
      </c>
      <c r="B1933" s="41" t="inlineStr">
        <is>
          <t>Lionheart Studio Co.,Ltd.</t>
        </is>
      </c>
      <c r="C1933" s="40" t="inlineStr">
        <is>
          <t>인수 후</t>
        </is>
      </c>
      <c r="D1933" s="40" t="inlineStr">
        <is>
          <t>2022-06-24</t>
        </is>
      </c>
      <c r="E1933" s="41" t="inlineStr">
        <is>
          <t>기타</t>
        </is>
      </c>
      <c r="F1933" s="41" t="inlineStr">
        <is>
          <t>카카오게임즈 타법인주식취득결정: KGE 신주 127,130,212주(EUR 127,130,212, 174,073,042,781원), 2022-06-27 납입, 최근 사업연도말 자산총액 4,305,011,873,994원, 자기자본 2,464,463,991,814원</t>
        </is>
      </c>
      <c r="G1933" s="41" t="inlineStr">
        <is>
          <t>KIND</t>
        </is>
      </c>
      <c r="H1933" s="40" t="inlineStr">
        <is>
          <t>2022-06-24</t>
        </is>
      </c>
      <c r="I1933" s="40" t="inlineStr">
        <is>
          <t>20220624900548</t>
        </is>
      </c>
      <c r="J1933" s="43" t="inlineStr">
        <is>
          <t>https://dart.fss.or.kr/dsaf001/main.do?rcpNo=20220624900548</t>
        </is>
      </c>
      <c r="K1933" s="41" t="inlineStr">
        <is>
          <t>post_events_summary,value_chk_local</t>
        </is>
      </c>
    </row>
    <row r="1934" ht="45" customHeight="1">
      <c r="A1934" s="40" t="inlineStr">
        <is>
          <t>K070</t>
        </is>
      </c>
      <c r="B1934" s="41" t="inlineStr">
        <is>
          <t>Lionheart Studio Co.,Ltd.</t>
        </is>
      </c>
      <c r="C1934" s="40" t="inlineStr">
        <is>
          <t>인수 후</t>
        </is>
      </c>
      <c r="D1934" s="40" t="inlineStr">
        <is>
          <t>2022-12-31</t>
        </is>
      </c>
      <c r="E1934" s="41" t="inlineStr">
        <is>
          <t>기타</t>
        </is>
      </c>
      <c r="F1934" s="41" t="inlineStr">
        <is>
          <t>카카오게임즈 2022 사업보고서: 금융비용 '당기손익-공정가치 측정 금융부채 처분손실' 211,173,304천원(전기 없음); 조건부대가 부채 2021말 542,899,738천원→2022말 0; 영업권 ㈜라이온하트스튜디오 1,258,640,762천원(2022 손상 없음); 비지배지분율 라이온하트 45.05%</t>
        </is>
      </c>
      <c r="G1934" s="41" t="inlineStr">
        <is>
          <t>DART 사업보고서</t>
        </is>
      </c>
      <c r="H1934" s="40" t="inlineStr">
        <is>
          <t>2023-03-17</t>
        </is>
      </c>
      <c r="I1934" s="40" t="inlineStr">
        <is>
          <t>20230317001061</t>
        </is>
      </c>
      <c r="J1934" s="43" t="inlineStr">
        <is>
          <t>https://dart.fss.or.kr/dsaf001/main.do?rcpNo=20230317001061</t>
        </is>
      </c>
      <c r="K1934" s="41" t="inlineStr">
        <is>
          <t>impairment,notes,post_events_summary</t>
        </is>
      </c>
    </row>
    <row r="1935" ht="45" customHeight="1">
      <c r="A1935" s="40" t="inlineStr">
        <is>
          <t>K070</t>
        </is>
      </c>
      <c r="B1935" s="41" t="inlineStr">
        <is>
          <t>Lionheart Studio Co.,Ltd.</t>
        </is>
      </c>
      <c r="C1935" s="40" t="inlineStr">
        <is>
          <t>인수 후</t>
        </is>
      </c>
      <c r="D1935" s="40" t="inlineStr">
        <is>
          <t>2022-12-31</t>
        </is>
      </c>
      <c r="E1935" s="41" t="inlineStr">
        <is>
          <t>실적</t>
        </is>
      </c>
      <c r="F1935" s="41" t="inlineStr">
        <is>
          <t>라이온하트 2022 감사보고서: 영업수익 201,808,835,603원, 영업이익 165,266,624,092원, 당기순이익 122,504,591,128원, 자산총계 353,297,487,143원</t>
        </is>
      </c>
      <c r="G1935" s="41" t="inlineStr">
        <is>
          <t>DART 감사보고서</t>
        </is>
      </c>
      <c r="H1935" s="40" t="inlineStr">
        <is>
          <t>2023-03-24</t>
        </is>
      </c>
      <c r="I1935" s="40" t="inlineStr">
        <is>
          <t>20230324000430</t>
        </is>
      </c>
      <c r="J1935" s="43" t="inlineStr">
        <is>
          <t>https://dart.fss.or.kr/dsaf001/main.do?rcpNo=20230324000430</t>
        </is>
      </c>
      <c r="K1935" s="41" t="inlineStr">
        <is>
          <t>target_rev_post,target_op_post</t>
        </is>
      </c>
    </row>
    <row r="1936" ht="45" customHeight="1">
      <c r="A1936" s="40" t="inlineStr">
        <is>
          <t>K070</t>
        </is>
      </c>
      <c r="B1936" s="41" t="inlineStr">
        <is>
          <t>Lionheart Studio Co.,Ltd.</t>
        </is>
      </c>
      <c r="C1936" s="40" t="inlineStr">
        <is>
          <t>인수 후</t>
        </is>
      </c>
      <c r="D1936" s="40" t="inlineStr">
        <is>
          <t>2023-12-31</t>
        </is>
      </c>
      <c r="E1936" s="41" t="inlineStr">
        <is>
          <t>실적</t>
        </is>
      </c>
      <c r="F1936" s="41" t="inlineStr">
        <is>
          <t>라이온하트 2023 감사보고서: 영업수익 118,326,085,629원, 영업이익 71,849,174,767원, 당기순이익 66,716,347,249원</t>
        </is>
      </c>
      <c r="G1936" s="41" t="inlineStr">
        <is>
          <t>DART 감사보고서</t>
        </is>
      </c>
      <c r="H1936" s="40" t="inlineStr">
        <is>
          <t>2024-03-29</t>
        </is>
      </c>
      <c r="I1936" s="40" t="inlineStr">
        <is>
          <t>20240329002312</t>
        </is>
      </c>
      <c r="J1936" s="43" t="inlineStr">
        <is>
          <t>https://dart.fss.or.kr/dsaf001/main.do?rcpNo=20240329002312</t>
        </is>
      </c>
      <c r="K1936" s="41" t="inlineStr">
        <is>
          <t>target_rev_post,target_op_post</t>
        </is>
      </c>
    </row>
    <row r="1937" ht="45" customHeight="1">
      <c r="A1937" s="40" t="inlineStr">
        <is>
          <t>K070</t>
        </is>
      </c>
      <c r="B1937" s="41" t="inlineStr">
        <is>
          <t>Lionheart Studio Co.,Ltd.</t>
        </is>
      </c>
      <c r="C1937" s="40" t="inlineStr">
        <is>
          <t>인수 후</t>
        </is>
      </c>
      <c r="D1937" s="40" t="inlineStr">
        <is>
          <t>2023-12-31</t>
        </is>
      </c>
      <c r="E1937" s="41" t="inlineStr">
        <is>
          <t>손상차손</t>
        </is>
      </c>
      <c r="F1937" s="41" t="inlineStr">
        <is>
          <t>카카오게임즈 2023 사업보고서: 영업권 ㈜라이온하트스튜디오 1,258,640,762 → 손상 (142,955,025) → 1,115,685,737천원; 별도 KGE 투자주식 손상 (488,164,621)천원(장부 228,308,058천원). 라이온하트 연혁: 2020.05 오딘 퍼블리싱 계약, 2021.06 오딘 국내 출시, 2021.11 대한민국 게임대상, 2022.03 대만 출시, 2023.06 일본 출시; 신작 4종 개발 중</t>
        </is>
      </c>
      <c r="G1937" s="41" t="inlineStr">
        <is>
          <t>DART 사업보고서</t>
        </is>
      </c>
      <c r="H1937" s="40" t="inlineStr">
        <is>
          <t>2024-03-20</t>
        </is>
      </c>
      <c r="I1937" s="40" t="inlineStr">
        <is>
          <t>20240320002052</t>
        </is>
      </c>
      <c r="J1937" s="43" t="inlineStr">
        <is>
          <t>https://dart.fss.or.kr/dsaf001/main.do?rcpNo=20240320002052</t>
        </is>
      </c>
      <c r="K1937" s="41" t="inlineStr">
        <is>
          <t>impairment,post_events_summary,pre_events_summary</t>
        </is>
      </c>
    </row>
    <row r="1938" ht="45" customHeight="1">
      <c r="A1938" s="40" t="inlineStr">
        <is>
          <t>K070</t>
        </is>
      </c>
      <c r="B1938" s="41" t="inlineStr">
        <is>
          <t>Lionheart Studio Co.,Ltd.</t>
        </is>
      </c>
      <c r="C1938" s="40" t="inlineStr">
        <is>
          <t>인수 후</t>
        </is>
      </c>
      <c r="D1938" s="40" t="inlineStr">
        <is>
          <t>2024-12-31</t>
        </is>
      </c>
      <c r="E1938" s="41" t="inlineStr">
        <is>
          <t>손상차손</t>
        </is>
      </c>
      <c r="F1938" s="41" t="inlineStr">
        <is>
          <t>카카오게임즈 2024 사업보고서: 영업권 라이온하트스튜디오 1,115,685,737천원(2024 손상 없음); 별도 KGE 228,308,057 + 유상증자 289,946,660 − 손상 (90,961,102) = 427,293,615천원; 라이온하트 직접 보유 24.6% 140,938,153천원</t>
        </is>
      </c>
      <c r="G1938" s="41" t="inlineStr">
        <is>
          <t>DART 사업보고서</t>
        </is>
      </c>
      <c r="H1938" s="40" t="inlineStr">
        <is>
          <t>2025-03-18</t>
        </is>
      </c>
      <c r="I1938" s="40" t="inlineStr">
        <is>
          <t>20250318001434</t>
        </is>
      </c>
      <c r="J1938" s="43" t="inlineStr">
        <is>
          <t>https://dart.fss.or.kr/dsaf001/main.do?rcpNo=20250318001434</t>
        </is>
      </c>
      <c r="K1938" s="41" t="inlineStr">
        <is>
          <t>impairment</t>
        </is>
      </c>
    </row>
    <row r="1939" ht="45" customHeight="1">
      <c r="A1939" s="40" t="inlineStr">
        <is>
          <t>K070</t>
        </is>
      </c>
      <c r="B1939" s="41" t="inlineStr">
        <is>
          <t>Lionheart Studio Co.,Ltd.</t>
        </is>
      </c>
      <c r="C1939" s="40" t="inlineStr">
        <is>
          <t>인수 후</t>
        </is>
      </c>
      <c r="D1939" s="40" t="inlineStr">
        <is>
          <t>2024-12-31</t>
        </is>
      </c>
      <c r="E1939" s="41" t="inlineStr">
        <is>
          <t>실적</t>
        </is>
      </c>
      <c r="F1939" s="41" t="inlineStr">
        <is>
          <t>라이온하트 2024 감사보고서: 영업수익 91,988,414,483원, 영업이익 38,058,033,871원; 주주 김재영 35.95%, 카카오게임즈 24.57%, KGE 30.37%, 위메이드 4.23%</t>
        </is>
      </c>
      <c r="G1939" s="41" t="inlineStr">
        <is>
          <t>DART 감사보고서</t>
        </is>
      </c>
      <c r="H1939" s="40" t="inlineStr">
        <is>
          <t>2025-03-28</t>
        </is>
      </c>
      <c r="I1939" s="40" t="inlineStr">
        <is>
          <t>20250328002194</t>
        </is>
      </c>
      <c r="J1939" s="43" t="inlineStr">
        <is>
          <t>https://dart.fss.or.kr/dsaf001/main.do?rcpNo=20250328002194</t>
        </is>
      </c>
      <c r="K1939" s="41" t="inlineStr">
        <is>
          <t>target_rev_post,target_op_post</t>
        </is>
      </c>
    </row>
    <row r="1940" ht="45" customHeight="1">
      <c r="A1940" s="40" t="inlineStr">
        <is>
          <t>K070</t>
        </is>
      </c>
      <c r="B1940" s="41" t="inlineStr">
        <is>
          <t>Lionheart Studio Co.,Ltd.</t>
        </is>
      </c>
      <c r="C1940" s="40" t="inlineStr">
        <is>
          <t>인수 후</t>
        </is>
      </c>
      <c r="D1940" s="40" t="inlineStr">
        <is>
          <t>2025-12-31</t>
        </is>
      </c>
      <c r="E1940" s="41" t="inlineStr">
        <is>
          <t>실적</t>
        </is>
      </c>
      <c r="F1940" s="41" t="inlineStr">
        <is>
          <t>라이온하트 2025 감사보고서: 영업수익 85,658,338,998원, 영업이익 17,555,088,725원, 당기순이익 19,779,407,348원; 주주총회 제안 배당 99,993,636천원(주당 1,335원, 배당성향 506%)</t>
        </is>
      </c>
      <c r="G1940" s="41" t="inlineStr">
        <is>
          <t>DART 감사보고서</t>
        </is>
      </c>
      <c r="H1940" s="40" t="inlineStr">
        <is>
          <t>2026-03-27</t>
        </is>
      </c>
      <c r="I1940" s="40" t="inlineStr">
        <is>
          <t>20260327000182</t>
        </is>
      </c>
      <c r="J1940" s="43" t="inlineStr">
        <is>
          <t>https://dart.fss.or.kr/dsaf001/main.do?rcpNo=20260327000182</t>
        </is>
      </c>
      <c r="K1940" s="41" t="inlineStr">
        <is>
          <t>target_rev_post,target_op_post,post_events_summary</t>
        </is>
      </c>
    </row>
    <row r="1941" ht="45" customHeight="1">
      <c r="A1941" s="40" t="inlineStr">
        <is>
          <t>K070</t>
        </is>
      </c>
      <c r="B1941" s="41" t="inlineStr">
        <is>
          <t>Lionheart Studio Co.,Ltd.</t>
        </is>
      </c>
      <c r="C1941" s="40" t="inlineStr">
        <is>
          <t>인수 후</t>
        </is>
      </c>
      <c r="D1941" s="40" t="inlineStr">
        <is>
          <t>2025-12-31</t>
        </is>
      </c>
      <c r="E1941" s="41" t="inlineStr">
        <is>
          <t>손상차손</t>
        </is>
      </c>
      <c r="F1941" s="41" t="inlineStr">
        <is>
          <t>카카오게임즈 2025 사업보고서: 영업권 ㈜라이온하트스튜디오 1,115,685,737 → 손상 (43,993,403) → 1,071,692,334천원; 별도 KGE 427,293,615 + 27,395,172 − 손상 (146,596,715) = 308,092,072천원; 라이온하트 직접 보유분 손상 없음; 약정사항 09 — IPO 완료 후 5년 경과 시 김재영 20% 매수청구권을 금융부채로 계상</t>
        </is>
      </c>
      <c r="G1941" s="41" t="inlineStr">
        <is>
          <t>DART 사업보고서</t>
        </is>
      </c>
      <c r="H1941" s="40" t="inlineStr">
        <is>
          <t>2026-03-18</t>
        </is>
      </c>
      <c r="I1941" s="40" t="inlineStr">
        <is>
          <t>20260318001659</t>
        </is>
      </c>
      <c r="J1941" s="43" t="inlineStr">
        <is>
          <t>https://dart.fss.or.kr/dsaf001/main.do?rcpNo=20260318001659</t>
        </is>
      </c>
      <c r="K1941" s="41" t="inlineStr">
        <is>
          <t>impairment,post_events_summary</t>
        </is>
      </c>
    </row>
    <row r="1942" ht="45" customHeight="1">
      <c r="A1942" s="40" t="inlineStr">
        <is>
          <t>K070</t>
        </is>
      </c>
      <c r="B1942" s="41" t="inlineStr">
        <is>
          <t>Lionheart Studio Co.,Ltd.</t>
        </is>
      </c>
      <c r="C1942" s="40" t="inlineStr">
        <is>
          <t>인수 후</t>
        </is>
      </c>
      <c r="D1942" s="40" t="inlineStr">
        <is>
          <t>2026-06-19</t>
        </is>
      </c>
      <c r="E1942" s="41" t="inlineStr">
        <is>
          <t>소유주변경</t>
        </is>
      </c>
      <c r="F1942" s="41" t="inlineStr">
        <is>
          <t>카카오게임즈 최대주주변경: ㈜카카오 외 13인 45.38% → 엘트리플에이인베스트먼트 유한회사 외 10인 38.95%; 카카오 33,730,000→15,622,268주; 엘트리플에이 최대주주 페트리코제육호사모투자 합자회사의 최대출자자 LY주식회사; 변경후 특수관계인 김재영 5,389,214주(5.07%)</t>
        </is>
      </c>
      <c r="G1942" s="41" t="inlineStr">
        <is>
          <t>KIND</t>
        </is>
      </c>
      <c r="H1942" s="40" t="inlineStr">
        <is>
          <t>2026-06-19</t>
        </is>
      </c>
      <c r="I1942" s="40" t="inlineStr">
        <is>
          <t>20260619900968</t>
        </is>
      </c>
      <c r="J1942" s="43" t="inlineStr">
        <is>
          <t>https://dart.fss.or.kr/dsaf001/main.do?rcpNo=20260619900968</t>
        </is>
      </c>
      <c r="K1942" s="41" t="inlineStr">
        <is>
          <t>post_events_summary,pre_incorp_chk,notes</t>
        </is>
      </c>
    </row>
    <row r="1943" ht="45" customHeight="1">
      <c r="A1943" s="40" t="inlineStr">
        <is>
          <t>K070</t>
        </is>
      </c>
      <c r="B1943" s="41" t="inlineStr">
        <is>
          <t>Lionheart Studio Co.,Ltd.</t>
        </is>
      </c>
      <c r="C1943" s="40" t="inlineStr">
        <is>
          <t>인수 후</t>
        </is>
      </c>
      <c r="D1943" s="40" t="inlineStr">
        <is>
          <t>2026-06-30</t>
        </is>
      </c>
      <c r="E1943" s="41" t="inlineStr">
        <is>
          <t>매각</t>
        </is>
      </c>
      <c r="F1943" s="41" t="inlineStr">
        <is>
          <t>㈜카카오 2026 반기보고서(정정): ㈜카카오게임즈, Kakao Games Europe B.V., ㈜라이온하트스튜디오 등 "지배력 상실로 인한 연결제외"</t>
        </is>
      </c>
      <c r="G1943" s="41" t="inlineStr">
        <is>
          <t>DART 사업보고서</t>
        </is>
      </c>
      <c r="H1943" s="40" t="inlineStr">
        <is>
          <t>2026-08-19</t>
        </is>
      </c>
      <c r="I1943" s="40" t="inlineStr">
        <is>
          <t>20260819000055</t>
        </is>
      </c>
      <c r="J1943" s="43" t="inlineStr">
        <is>
          <t>https://dart.fss.or.kr/dsaf001/main.do?rcpNo=20260819000055</t>
        </is>
      </c>
      <c r="K1943" s="41" t="inlineStr">
        <is>
          <t>post_events_summary,pre_incorp_chk</t>
        </is>
      </c>
    </row>
    <row r="1944" ht="45" customHeight="1">
      <c r="A1944" s="40" t="inlineStr">
        <is>
          <t>K070</t>
        </is>
      </c>
      <c r="B1944" s="41" t="inlineStr">
        <is>
          <t>Lionheart Studio Co.,Ltd.</t>
        </is>
      </c>
      <c r="C1944" s="40" t="inlineStr">
        <is>
          <t>인수 후</t>
        </is>
      </c>
      <c r="D1944" s="40" t="inlineStr">
        <is>
          <t>2026-06-30</t>
        </is>
      </c>
      <c r="E1944" s="41" t="inlineStr">
        <is>
          <t>기타</t>
        </is>
      </c>
      <c r="F1944" s="41" t="inlineStr">
        <is>
          <t>카카오게임즈 2026 반기보고서: 종속기업 ㈜라이온하트스튜디오 지분율 54.95%; "㈜라이온하트스튜디오의 비지배지분 추가 매수의무와 관련하여 측정된 부채" 59,327,216천원</t>
        </is>
      </c>
      <c r="G1944" s="41" t="inlineStr">
        <is>
          <t>DART 사업보고서</t>
        </is>
      </c>
      <c r="H1944" s="40" t="inlineStr">
        <is>
          <t>2026-08-13</t>
        </is>
      </c>
      <c r="I1944" s="40" t="inlineStr">
        <is>
          <t>20260813001508</t>
        </is>
      </c>
      <c r="J1944" s="43" t="inlineStr">
        <is>
          <t>https://dart.fss.or.kr/dsaf001/main.do?rcpNo=20260813001508</t>
        </is>
      </c>
      <c r="K1944" s="41" t="inlineStr">
        <is>
          <t>post_events_summary</t>
        </is>
      </c>
    </row>
    <row r="1945" ht="45" customHeight="1">
      <c r="A1945" s="40" t="inlineStr">
        <is>
          <t>K071</t>
        </is>
      </c>
      <c r="B1945" s="41" t="inlineStr">
        <is>
          <t>Voithru Co., Ltd.</t>
        </is>
      </c>
      <c r="C1945" s="40" t="inlineStr">
        <is>
          <t>인수 전</t>
        </is>
      </c>
      <c r="D1945" s="40" t="inlineStr">
        <is>
          <t>2018-08</t>
        </is>
      </c>
      <c r="E1945" s="41" t="inlineStr">
        <is>
          <t>설립</t>
        </is>
      </c>
      <c r="F1945" s="41" t="inlineStr">
        <is>
          <t>카카오 2022 사업보고서 연결대상 종속회사 현황: ㈜보이스루 설립일 2018.08, 서울 강남구 강남대로 374, 정보통신업; Voithru Japan 설립 2020.07</t>
        </is>
      </c>
      <c r="G1945" s="41" t="inlineStr">
        <is>
          <t>DART 사업보고서</t>
        </is>
      </c>
      <c r="H1945" s="40" t="inlineStr">
        <is>
          <t>2023-03-20</t>
        </is>
      </c>
      <c r="I1945" s="40" t="inlineStr">
        <is>
          <t>20230320001096</t>
        </is>
      </c>
      <c r="J1945" s="43" t="inlineStr">
        <is>
          <t>https://dart.fss.or.kr/dsaf001/main.do?rcpNo=20230320001096</t>
        </is>
      </c>
      <c r="K1945" s="41" t="inlineStr">
        <is>
          <t>pre_events_summary</t>
        </is>
      </c>
    </row>
    <row r="1946" ht="45" customHeight="1">
      <c r="A1946" s="40" t="inlineStr">
        <is>
          <t>K071</t>
        </is>
      </c>
      <c r="B1946" s="41" t="inlineStr">
        <is>
          <t>Voithru Co., Ltd.</t>
        </is>
      </c>
      <c r="C1946" s="40" t="inlineStr">
        <is>
          <t>인수 후</t>
        </is>
      </c>
      <c r="D1946" s="40" t="inlineStr">
        <is>
          <t>2022-12</t>
        </is>
      </c>
      <c r="E1946" s="41" t="inlineStr">
        <is>
          <t>완료</t>
        </is>
      </c>
      <c r="F1946" s="41" t="inlineStr">
        <is>
          <t>카카오 2022 사업보고서 연결 사업결합 주석: '㈜보이스루외 1개사' 취득 지분율 72.0%, 이전대가 현금 21,099,315천원, 영업권 16,816,930천원, 순자산 3,439,453천원; '매수가격배분 금액이 확정되지 않아 잠정금액'. 종속회사 표: Kakao Piccoma Corp.의 종속기업, 지분율 72.0%</t>
        </is>
      </c>
      <c r="G1946" s="41" t="inlineStr">
        <is>
          <t>DART 사업보고서</t>
        </is>
      </c>
      <c r="H1946" s="40" t="inlineStr">
        <is>
          <t>2023-03-20</t>
        </is>
      </c>
      <c r="I1946" s="40" t="inlineStr">
        <is>
          <t>20230320001096</t>
        </is>
      </c>
      <c r="J1946" s="43" t="inlineStr">
        <is>
          <t>https://dart.fss.or.kr/dsaf001/main.do?rcpNo=20230320001096</t>
        </is>
      </c>
      <c r="K1946" s="41" t="inlineStr">
        <is>
          <t>value_chk_local,status_chk,subtype_chk,chk_note,pre_incorp_chk,post_events_summary</t>
        </is>
      </c>
    </row>
    <row r="1947" ht="45" customHeight="1">
      <c r="A1947" s="40" t="inlineStr">
        <is>
          <t>K071</t>
        </is>
      </c>
      <c r="B1947" s="41" t="inlineStr">
        <is>
          <t>Voithru Co., Ltd.</t>
        </is>
      </c>
      <c r="C1947" s="40" t="inlineStr">
        <is>
          <t>인수 전</t>
        </is>
      </c>
      <c r="D1947" s="40" t="inlineStr">
        <is>
          <t>2021-12-31</t>
        </is>
      </c>
      <c r="E1947" s="41" t="inlineStr">
        <is>
          <t>기타</t>
        </is>
      </c>
      <c r="F1947" s="41" t="inlineStr">
        <is>
          <t>카카오 2022 사업보고서: Kakao Piccoma Corp. 요약재무 2022년 자산 826,467,141·부채 139,620,389·자본 686,846,752·매출 531,245,094(천원), 2021년 자산 816,102,599·자본 700,051,377·매출 451,202,101(천원); 카카오 연결 자산총계 2021년 22,779,558,711,233원; 발행주식의 총수 445,423,689주</t>
        </is>
      </c>
      <c r="G1947" s="41" t="inlineStr">
        <is>
          <t>DART 사업보고서</t>
        </is>
      </c>
      <c r="H1947" s="40" t="inlineStr">
        <is>
          <t>2023-03-20</t>
        </is>
      </c>
      <c r="I1947" s="40" t="inlineStr">
        <is>
          <t>20230320001096</t>
        </is>
      </c>
      <c r="J1947" s="43" t="inlineStr">
        <is>
          <t>https://dart.fss.or.kr/dsaf001/main.do?rcpNo=20230320001096</t>
        </is>
      </c>
      <c r="K1947" s="41" t="inlineStr">
        <is>
          <t>acq_total_assets,deal_to_assets_pct,deal_to_equity_pct,acquirer_core,apex_total_assets,acq_mktcap</t>
        </is>
      </c>
    </row>
    <row r="1948" ht="45" customHeight="1">
      <c r="A1948" s="40" t="inlineStr">
        <is>
          <t>K071</t>
        </is>
      </c>
      <c r="B1948" s="41" t="inlineStr">
        <is>
          <t>Voithru Co., Ltd.</t>
        </is>
      </c>
      <c r="C1948" s="40" t="inlineStr">
        <is>
          <t>발표</t>
        </is>
      </c>
      <c r="D1948" s="40" t="inlineStr">
        <is>
          <t>2023-01-16</t>
        </is>
      </c>
      <c r="E1948" s="41" t="inlineStr">
        <is>
          <t>발표</t>
        </is>
      </c>
      <c r="F1948" s="41" t="inlineStr">
        <is>
          <t>Kakao Piccoma가 보이스루 지분 70%를 약 200억원(1,620만 달러)에 2022년 말 인수. 목적 'for potential synergistic benefits in the advance of its cartoon and webtoon content business into Japan, France and other major markets'. 누적 번역 콘텐츠 30만 건, 파트너 150곳 이상</t>
        </is>
      </c>
      <c r="G1948" s="41" t="inlineStr">
        <is>
          <t>언론 보도</t>
        </is>
      </c>
      <c r="H1948" s="40" t="inlineStr">
        <is>
          <t>2023-01-16</t>
        </is>
      </c>
      <c r="I1948" s="40" t="n"/>
      <c r="J1948" s="43" t="inlineStr">
        <is>
          <t>https://v.daum.net/v/20230116133000268</t>
        </is>
      </c>
      <c r="K1948" s="41" t="inlineStr">
        <is>
          <t>announce_date_chk,first_filing_date,purpose_quote,value_chk_local,pre_events_summary</t>
        </is>
      </c>
    </row>
    <row r="1949" ht="45" customHeight="1">
      <c r="A1949" s="40" t="inlineStr">
        <is>
          <t>K071</t>
        </is>
      </c>
      <c r="B1949" s="41" t="inlineStr">
        <is>
          <t>Voithru Co., Ltd.</t>
        </is>
      </c>
      <c r="C1949" s="40" t="inlineStr">
        <is>
          <t>인수 후</t>
        </is>
      </c>
      <c r="D1949" s="40" t="inlineStr">
        <is>
          <t>2023-12-31</t>
        </is>
      </c>
      <c r="E1949" s="41" t="inlineStr">
        <is>
          <t>추가취득</t>
        </is>
      </c>
      <c r="F1949" s="41" t="inlineStr">
        <is>
          <t>카카오 2023 사업보고서 종속회사 표: ㈜보이스루 자본금 222,422천원, 픽코마 지분율 74.7%; 자산총액 5,928</t>
        </is>
      </c>
      <c r="G1949" s="41" t="inlineStr">
        <is>
          <t>DART 사업보고서</t>
        </is>
      </c>
      <c r="H1949" s="40" t="inlineStr">
        <is>
          <t>2024-03-20</t>
        </is>
      </c>
      <c r="I1949" s="40" t="inlineStr">
        <is>
          <t>20240320002039</t>
        </is>
      </c>
      <c r="J1949" s="43" t="inlineStr">
        <is>
          <t>https://dart.fss.or.kr/dsaf001/main.do?rcpNo=20240320002039</t>
        </is>
      </c>
      <c r="K1949" s="41" t="inlineStr">
        <is>
          <t>post_events_summary,notes</t>
        </is>
      </c>
    </row>
    <row r="1950" ht="45" customHeight="1">
      <c r="A1950" s="40" t="inlineStr">
        <is>
          <t>K071</t>
        </is>
      </c>
      <c r="B1950" s="41" t="inlineStr">
        <is>
          <t>Voithru Co., Ltd.</t>
        </is>
      </c>
      <c r="C1950" s="40" t="inlineStr">
        <is>
          <t>인수 후</t>
        </is>
      </c>
      <c r="D1950" s="40" t="inlineStr">
        <is>
          <t>2024-12-31</t>
        </is>
      </c>
      <c r="E1950" s="41" t="inlineStr">
        <is>
          <t>추가취득</t>
        </is>
      </c>
      <c r="F1950" s="41" t="inlineStr">
        <is>
          <t>카카오 2024 사업보고서 종속회사 표: ㈜보이스루 자본금 1,293,771천원, 픽코마 지분율 95.1%; 자산총액 9,982. 영업권은 영업부문 수준 현금창출단위로 배분돼 보이스루 별도 손상 식별 불가</t>
        </is>
      </c>
      <c r="G1950" s="41" t="inlineStr">
        <is>
          <t>DART 사업보고서</t>
        </is>
      </c>
      <c r="H1950" s="40" t="inlineStr">
        <is>
          <t>2025-03-18</t>
        </is>
      </c>
      <c r="I1950" s="40" t="inlineStr">
        <is>
          <t>20250318001297</t>
        </is>
      </c>
      <c r="J1950" s="43" t="inlineStr">
        <is>
          <t>https://dart.fss.or.kr/dsaf001/main.do?rcpNo=20250318001297</t>
        </is>
      </c>
      <c r="K1950" s="41" t="inlineStr">
        <is>
          <t>post_events_summary,notes,impairment</t>
        </is>
      </c>
    </row>
    <row r="1951" ht="45" customHeight="1">
      <c r="A1951" s="40" t="inlineStr">
        <is>
          <t>K071</t>
        </is>
      </c>
      <c r="B1951" s="41" t="inlineStr">
        <is>
          <t>Voithru Co., Ltd.</t>
        </is>
      </c>
      <c r="C1951" s="40" t="inlineStr">
        <is>
          <t>발표</t>
        </is>
      </c>
      <c r="D1951" s="40" t="inlineStr">
        <is>
          <t>2023-01-13</t>
        </is>
      </c>
      <c r="E1951" s="41" t="inlineStr">
        <is>
          <t>기타</t>
        </is>
      </c>
      <c r="F1951" s="41" t="inlineStr">
        <is>
          <t>Yahoo Finance: 035720.KS 2023-01-13 종가 62,000원; KRW=X 2022-12-30 1,260.3, 2023-01-16 1,236.6</t>
        </is>
      </c>
      <c r="G1951" s="41" t="inlineStr">
        <is>
          <t>기타</t>
        </is>
      </c>
      <c r="H1951" s="40" t="inlineStr">
        <is>
          <t>2023-01-13</t>
        </is>
      </c>
      <c r="I1951" s="40" t="n"/>
      <c r="J1951" s="43" t="inlineStr">
        <is>
          <t>https://query1.finance.yahoo.com/v8/finance/chart/035720.KS</t>
        </is>
      </c>
      <c r="K1951" s="41" t="inlineStr">
        <is>
          <t>acq_mktcap,value_chk_usdmm</t>
        </is>
      </c>
    </row>
    <row r="1952" ht="45" customHeight="1">
      <c r="A1952" s="40" t="inlineStr">
        <is>
          <t>K072</t>
        </is>
      </c>
      <c r="B1952" s="41" t="inlineStr">
        <is>
          <t>YOL Business of Life MMO</t>
        </is>
      </c>
      <c r="C1952" s="40" t="inlineStr">
        <is>
          <t>인수 전</t>
        </is>
      </c>
      <c r="D1952" s="40" t="inlineStr">
        <is>
          <t>2019-03-08</t>
        </is>
      </c>
      <c r="E1952" s="41" t="inlineStr">
        <is>
          <t>설립</t>
        </is>
      </c>
      <c r="F1952" s="41" t="inlineStr">
        <is>
          <t>아주경제: 카카오게임즈가 사내 게이미피케이션 조직을 물적분할해 '라이프엠엠오' 출범, 카카오모빌리티와 자본금 공동 출자; 걷기·자전거 등 야외 이동을 게임화한 '프로젝트R(가칭)', 위치기반(LBS) 기술 활용 계획. 남궁훈 대표 "우리 일상 그 자체가 게임이 되는 시대를 앞당기고"</t>
        </is>
      </c>
      <c r="G1952" s="41" t="inlineStr">
        <is>
          <t>언론 보도</t>
        </is>
      </c>
      <c r="H1952" s="40" t="inlineStr">
        <is>
          <t>2019-03-08</t>
        </is>
      </c>
      <c r="I1952" s="40" t="n"/>
      <c r="J1952" s="43" t="inlineStr">
        <is>
          <t>https://www.ajunews.com/view/20190308104655374</t>
        </is>
      </c>
      <c r="K1952" s="41" t="inlineStr">
        <is>
          <t>pre_events_summary,acquirer_core,is_core,core_basis,notes</t>
        </is>
      </c>
    </row>
    <row r="1953" ht="45" customHeight="1">
      <c r="A1953" s="40" t="inlineStr">
        <is>
          <t>K072</t>
        </is>
      </c>
      <c r="B1953" s="41" t="inlineStr">
        <is>
          <t>YOL Business of Life MMO</t>
        </is>
      </c>
      <c r="C1953" s="40" t="inlineStr">
        <is>
          <t>인수 전</t>
        </is>
      </c>
      <c r="D1953" s="40" t="inlineStr">
        <is>
          <t>2019-09</t>
        </is>
      </c>
      <c r="E1953" s="41" t="inlineStr">
        <is>
          <t>제휴</t>
        </is>
      </c>
      <c r="F1953" s="41" t="inlineStr">
        <is>
          <t>엑스엘게임즈 2020 사업보고서 주요 연혁: "2019년 09월 | 아키에이지, 라이프엠엠오와 모바일IP 공여 계약 체결"</t>
        </is>
      </c>
      <c r="G1953" s="41" t="inlineStr">
        <is>
          <t>DART 사업보고서</t>
        </is>
      </c>
      <c r="H1953" s="40" t="inlineStr">
        <is>
          <t>2021-03-30</t>
        </is>
      </c>
      <c r="I1953" s="40" t="inlineStr">
        <is>
          <t>20210330000311</t>
        </is>
      </c>
      <c r="J1953" s="43" t="inlineStr">
        <is>
          <t>https://dart.fss.or.kr/dsaf001/main.do?rcpNo=20210330000311</t>
        </is>
      </c>
      <c r="K1953" s="41" t="inlineStr">
        <is>
          <t>pre_events_summary,notes</t>
        </is>
      </c>
    </row>
    <row r="1954" ht="45" customHeight="1">
      <c r="A1954" s="40" t="inlineStr">
        <is>
          <t>K072</t>
        </is>
      </c>
      <c r="B1954" s="41" t="inlineStr">
        <is>
          <t>YOL Business of Life MMO</t>
        </is>
      </c>
      <c r="C1954" s="40" t="inlineStr">
        <is>
          <t>인수 전</t>
        </is>
      </c>
      <c r="D1954" s="40" t="inlineStr">
        <is>
          <t>2020-02-27</t>
        </is>
      </c>
      <c r="E1954" s="41" t="inlineStr">
        <is>
          <t>투자유치</t>
        </is>
      </c>
      <c r="F1954" s="41" t="inlineStr">
        <is>
          <t>라이프엠엠오 유상증자결정: 우선주 37,500주(주당 200,001원, 7,500,037,500원) 제3자배정 — SBV-KB뉴오퍼튜너티제일호사모투자합자회사; 2020-03-23 공시로 우선주 8,226주(1,645,208,226원) 추가</t>
        </is>
      </c>
      <c r="G1954" s="41" t="inlineStr">
        <is>
          <t>DART 기타공시</t>
        </is>
      </c>
      <c r="H1954" s="40" t="inlineStr">
        <is>
          <t>2020-02-27</t>
        </is>
      </c>
      <c r="I1954" s="40" t="inlineStr">
        <is>
          <t>20200227004119</t>
        </is>
      </c>
      <c r="J1954" s="43" t="inlineStr">
        <is>
          <t>https://dart.fss.or.kr/dsaf001/main.do?rcpNo=20200227004119</t>
        </is>
      </c>
      <c r="K1954" s="41" t="inlineStr">
        <is>
          <t>pre_events_summary</t>
        </is>
      </c>
    </row>
    <row r="1955" ht="45" customHeight="1">
      <c r="A1955" s="40" t="inlineStr">
        <is>
          <t>K072</t>
        </is>
      </c>
      <c r="B1955" s="41" t="inlineStr">
        <is>
          <t>YOL Business of Life MMO</t>
        </is>
      </c>
      <c r="C1955" s="40" t="inlineStr">
        <is>
          <t>인수 전</t>
        </is>
      </c>
      <c r="D1955" s="40" t="inlineStr">
        <is>
          <t>2020-03-23</t>
        </is>
      </c>
      <c r="E1955" s="41" t="inlineStr">
        <is>
          <t>투자유치</t>
        </is>
      </c>
      <c r="F1955" s="41" t="inlineStr">
        <is>
          <t>라이프엠엠오 유상증자결정: 우선주 8,226주(주당 200,001원), 증자 전 보통주 199,999주·우선주 37,500주, 대상 SBV-KB뉴오퍼튜너티제일호사모투자합자회사</t>
        </is>
      </c>
      <c r="G1955" s="41" t="inlineStr">
        <is>
          <t>DART 기타공시</t>
        </is>
      </c>
      <c r="H1955" s="40" t="inlineStr">
        <is>
          <t>2020-03-23</t>
        </is>
      </c>
      <c r="I1955" s="40" t="inlineStr">
        <is>
          <t>20200323000884</t>
        </is>
      </c>
      <c r="J1955" s="43" t="inlineStr">
        <is>
          <t>https://dart.fss.or.kr/dsaf001/main.do?rcpNo=20200323000884</t>
        </is>
      </c>
      <c r="K1955" s="41" t="inlineStr">
        <is>
          <t>pre_events_summary</t>
        </is>
      </c>
    </row>
    <row r="1956" ht="45" customHeight="1">
      <c r="A1956" s="40" t="inlineStr">
        <is>
          <t>K072</t>
        </is>
      </c>
      <c r="B1956" s="41" t="inlineStr">
        <is>
          <t>YOL Business of Life MMO</t>
        </is>
      </c>
      <c r="C1956" s="40" t="inlineStr">
        <is>
          <t>인수 전</t>
        </is>
      </c>
      <c r="D1956" s="40" t="inlineStr">
        <is>
          <t>2020-12-31</t>
        </is>
      </c>
      <c r="E1956" s="41" t="inlineStr">
        <is>
          <t>실적</t>
        </is>
      </c>
      <c r="F1956" s="41" t="inlineStr">
        <is>
          <t>카카오게임즈 2020 사업보고서: 종속기업 ㈜라이프엠엠오 지분율 70.00%; 요약재무(천원) 자산 8,216,296, 부채 12,019,937, 자본 (3,803,641), 매출 -, 당기순손실 (4,197,003)</t>
        </is>
      </c>
      <c r="G1956" s="41" t="inlineStr">
        <is>
          <t>DART 사업보고서</t>
        </is>
      </c>
      <c r="H1956" s="40" t="inlineStr">
        <is>
          <t>2021-03-18</t>
        </is>
      </c>
      <c r="I1956" s="40" t="inlineStr">
        <is>
          <t>20210318001118</t>
        </is>
      </c>
      <c r="J1956" s="43" t="inlineStr">
        <is>
          <t>https://dart.fss.or.kr/dsaf001/main.do?rcpNo=20210318001118</t>
        </is>
      </c>
      <c r="K1956" s="41" t="inlineStr">
        <is>
          <t>pre_events_summary,target_rev_pre</t>
        </is>
      </c>
    </row>
    <row r="1957" ht="45" customHeight="1">
      <c r="A1957" s="40" t="inlineStr">
        <is>
          <t>K072</t>
        </is>
      </c>
      <c r="B1957" s="41" t="inlineStr">
        <is>
          <t>YOL Business of Life MMO</t>
        </is>
      </c>
      <c r="C1957" s="40" t="inlineStr">
        <is>
          <t>인수 전</t>
        </is>
      </c>
      <c r="D1957" s="40" t="inlineStr">
        <is>
          <t>2021-12-14</t>
        </is>
      </c>
      <c r="E1957" s="41" t="inlineStr">
        <is>
          <t>추가취득</t>
        </is>
      </c>
      <c r="F1957" s="41" t="inlineStr">
        <is>
          <t>라이프엠엠오 '최대주주 등의 주식보유 변동': ㈜카카오게임즈가 계열회사 ㈜카카오모빌리티 보유 보통주 60,000주를 1,657,440,000원(주당 27,624원)에 취득, 56.97%→80.78%; "계열회사간 주식양수도 계약에 따른 지분변동"</t>
        </is>
      </c>
      <c r="G1957" s="41" t="inlineStr">
        <is>
          <t>DART 기타공시</t>
        </is>
      </c>
      <c r="H1957" s="40" t="inlineStr">
        <is>
          <t>2021-12-16</t>
        </is>
      </c>
      <c r="I1957" s="40" t="inlineStr">
        <is>
          <t>20211216000345</t>
        </is>
      </c>
      <c r="J1957" s="43" t="inlineStr">
        <is>
          <t>https://dart.fss.or.kr/dsaf001/main.do?rcpNo=20211216000345</t>
        </is>
      </c>
      <c r="K1957" s="41" t="inlineStr">
        <is>
          <t>pre_events_summary</t>
        </is>
      </c>
    </row>
    <row r="1958" ht="45" customHeight="1">
      <c r="A1958" s="40" t="inlineStr">
        <is>
          <t>K072</t>
        </is>
      </c>
      <c r="B1958" s="41" t="inlineStr">
        <is>
          <t>YOL Business of Life MMO</t>
        </is>
      </c>
      <c r="C1958" s="40" t="inlineStr">
        <is>
          <t>인수 전</t>
        </is>
      </c>
      <c r="D1958" s="40" t="inlineStr">
        <is>
          <t>2021-12-31</t>
        </is>
      </c>
      <c r="E1958" s="41" t="inlineStr">
        <is>
          <t>실적</t>
        </is>
      </c>
      <c r="F1958" s="41" t="inlineStr">
        <is>
          <t>카카오게임즈 2021 사업보고서 종속기업 요약재무(천원): ㈜라이프엠엠오 자산 5,459,474, 부채 12,087,996, 자본 (6,628,522), 매출 -, 당기순손실 (3,007,776)</t>
        </is>
      </c>
      <c r="G1958" s="41" t="inlineStr">
        <is>
          <t>DART 사업보고서</t>
        </is>
      </c>
      <c r="H1958" s="40" t="inlineStr">
        <is>
          <t>2022-03-18</t>
        </is>
      </c>
      <c r="I1958" s="40" t="inlineStr">
        <is>
          <t>20220318000854</t>
        </is>
      </c>
      <c r="J1958" s="43" t="inlineStr">
        <is>
          <t>https://dart.fss.or.kr/dsaf001/main.do?rcpNo=20220318000854</t>
        </is>
      </c>
      <c r="K1958" s="41" t="inlineStr">
        <is>
          <t>target_rev_pre,target_op_pre</t>
        </is>
      </c>
    </row>
    <row r="1959" ht="45" customHeight="1">
      <c r="A1959" s="40" t="inlineStr">
        <is>
          <t>K072</t>
        </is>
      </c>
      <c r="B1959" s="41" t="inlineStr">
        <is>
          <t>YOL Business of Life MMO</t>
        </is>
      </c>
      <c r="C1959" s="40" t="inlineStr">
        <is>
          <t>인수 전</t>
        </is>
      </c>
      <c r="D1959" s="40" t="inlineStr">
        <is>
          <t>2022-12-31</t>
        </is>
      </c>
      <c r="E1959" s="41" t="inlineStr">
        <is>
          <t>실적</t>
        </is>
      </c>
      <c r="F1959" s="41" t="inlineStr">
        <is>
          <t>카카오게임즈 2022 사업보고서: ㈜라이프엠엠오 지분율 99.08%("지분율 계산시 보통주 기준"), 요약재무(천원) 자산 2,528,883, 부채 10,931,608, 자본 (8,402,725), 매출 -, 당기순손실 (1,810,574); 카카오게임즈 연결 자산총계 3,873,942백만원, 자본총계 2,014,893백만원, 매출 1,147,693백만원; 발행주식의 총수 82,289,947주(2022-12-31)</t>
        </is>
      </c>
      <c r="G1959" s="41" t="inlineStr">
        <is>
          <t>DART 사업보고서</t>
        </is>
      </c>
      <c r="H1959" s="40" t="inlineStr">
        <is>
          <t>2023-03-17</t>
        </is>
      </c>
      <c r="I1959" s="40" t="inlineStr">
        <is>
          <t>20230317001061</t>
        </is>
      </c>
      <c r="J1959" s="43" t="inlineStr">
        <is>
          <t>https://dart.fss.or.kr/dsaf001/main.do?rcpNo=20230317001061</t>
        </is>
      </c>
      <c r="K1959" s="41" t="inlineStr">
        <is>
          <t>target_rev_pre,target_op_pre,acq_total_assets,deal_to_assets_pct,deal_to_equity_pct,acquirer_core,pre_incorp_chk,acq_mktcap</t>
        </is>
      </c>
    </row>
    <row r="1960" ht="45" customHeight="1">
      <c r="A1960" s="40" t="inlineStr">
        <is>
          <t>K072</t>
        </is>
      </c>
      <c r="B1960" s="41" t="inlineStr">
        <is>
          <t>YOL Business of Life MMO</t>
        </is>
      </c>
      <c r="C1960" s="40" t="inlineStr">
        <is>
          <t>발표</t>
        </is>
      </c>
      <c r="D1960" s="40" t="inlineStr">
        <is>
          <t>2023-03-02</t>
        </is>
      </c>
      <c r="E1960" s="41" t="inlineStr">
        <is>
          <t>발표</t>
        </is>
      </c>
      <c r="F1960" s="41" t="inlineStr">
        <is>
          <t>라이프엠엠오 '특수관계인에 대한 영업양도'(공정거래법 제26조): 영업양수자 ㈜카카오게임즈(회사와의 관계 '계열회사'), 양도일자 2023.03.01(영업양수도기일), 양도목적물 "YOL 사업 일체 등", 양도가액 1,219백만원("계약서에 명시된 양수도대금이며, 실제 지급액과는 차이가 존재"), 양도 목적 "YOL 사업 양도를 통한 경영효율성 제고", 이사회 의결 2023.02.23</t>
        </is>
      </c>
      <c r="G1960" s="41" t="inlineStr">
        <is>
          <t>DART 기타공시</t>
        </is>
      </c>
      <c r="H1960" s="40" t="inlineStr">
        <is>
          <t>2023-03-02</t>
        </is>
      </c>
      <c r="I1960" s="40" t="inlineStr">
        <is>
          <t>20230302000415</t>
        </is>
      </c>
      <c r="J1960" s="43" t="inlineStr">
        <is>
          <t>https://dart.fss.or.kr/dsaf001/main.do?rcpNo=20230302000415</t>
        </is>
      </c>
      <c r="K1960" s="41" t="inlineStr">
        <is>
          <t>subtype_chk,value_chk_local,purpose_quote,announce_date_chk,status_chk,first_filing_date,chk_note</t>
        </is>
      </c>
    </row>
    <row r="1961" ht="45" customHeight="1">
      <c r="A1961" s="40" t="inlineStr">
        <is>
          <t>K072</t>
        </is>
      </c>
      <c r="B1961" s="41" t="inlineStr">
        <is>
          <t>YOL Business of Life MMO</t>
        </is>
      </c>
      <c r="C1961" s="40" t="inlineStr">
        <is>
          <t>인수 후</t>
        </is>
      </c>
      <c r="D1961" s="40" t="inlineStr">
        <is>
          <t>2023-12-31</t>
        </is>
      </c>
      <c r="E1961" s="41" t="inlineStr">
        <is>
          <t>통합</t>
        </is>
      </c>
      <c r="F1961" s="41" t="inlineStr">
        <is>
          <t>카카오게임즈 2023 사업보고서 별도주석: "2023년 3월 1일을 양수일자로 하여 주식회사 라이프엠엠오의 YOL 사업 일체를 영업양수", "동일지배하 사업결합에 해당하므로 ... 장부금액법", "지불한 이전대가 1,219백만원과 인수한 순자산 장부금액 (-)13백만원과의 차이인 1,233백만원은 자본잉여금으로 계상"; 영업양수로 비품 1,492천원·무형자산 14,047천원 인수; 종속기업투자 ㈜라이프엠엠오 2,357,435 + 취득 9,165,311 − 처분 (11,522,746) = 0천원. 연결주석: 연결 제외 ㈜라이프엠엠오 사유 '청산', 2023 당기순손실 (676,564)천원</t>
        </is>
      </c>
      <c r="G1961" s="41" t="inlineStr">
        <is>
          <t>DART 사업보고서</t>
        </is>
      </c>
      <c r="H1961" s="40" t="inlineStr">
        <is>
          <t>2024-03-20</t>
        </is>
      </c>
      <c r="I1961" s="40" t="inlineStr">
        <is>
          <t>20240320002052</t>
        </is>
      </c>
      <c r="J1961" s="43" t="inlineStr">
        <is>
          <t>https://dart.fss.or.kr/dsaf001/main.do?rcpNo=20240320002052</t>
        </is>
      </c>
      <c r="K1961" s="41" t="inlineStr">
        <is>
          <t>value_chk_local,chk_note,post_events_summary,impairment,target_rev_post,notes</t>
        </is>
      </c>
    </row>
    <row r="1962" ht="45" customHeight="1">
      <c r="A1962" s="40" t="inlineStr">
        <is>
          <t>K072</t>
        </is>
      </c>
      <c r="B1962" s="41" t="inlineStr">
        <is>
          <t>YOL Business of Life MMO</t>
        </is>
      </c>
      <c r="C1962" s="40" t="inlineStr">
        <is>
          <t>인수 전</t>
        </is>
      </c>
      <c r="D1962" s="40" t="inlineStr">
        <is>
          <t>2022-12-31</t>
        </is>
      </c>
      <c r="E1962" s="41" t="inlineStr">
        <is>
          <t>실적</t>
        </is>
      </c>
      <c r="F1962" s="41" t="inlineStr">
        <is>
          <t>㈜카카오 2022 사업보고서: 연결 자산총계 22,963,491,575,614원(2024-03 기재정정 전 원래 값), 콘텐츠 부문 매출 3,336,483백만원(46.9%)</t>
        </is>
      </c>
      <c r="G1962" s="41" t="inlineStr">
        <is>
          <t>DART 사업보고서</t>
        </is>
      </c>
      <c r="H1962" s="40" t="inlineStr">
        <is>
          <t>2023-03-20</t>
        </is>
      </c>
      <c r="I1962" s="40" t="inlineStr">
        <is>
          <t>20230320001096</t>
        </is>
      </c>
      <c r="J1962" s="43" t="inlineStr">
        <is>
          <t>https://dart.fss.or.kr/dsaf001/main.do?rcpNo=20230320001096</t>
        </is>
      </c>
      <c r="K1962" s="41" t="inlineStr">
        <is>
          <t>apex_total_assets</t>
        </is>
      </c>
    </row>
    <row r="1963" ht="45" customHeight="1">
      <c r="A1963" s="40" t="inlineStr">
        <is>
          <t>K072</t>
        </is>
      </c>
      <c r="B1963" s="41" t="inlineStr">
        <is>
          <t>YOL Business of Life MMO</t>
        </is>
      </c>
      <c r="C1963" s="40" t="inlineStr">
        <is>
          <t>발표</t>
        </is>
      </c>
      <c r="D1963" s="40" t="inlineStr">
        <is>
          <t>2023-02-22</t>
        </is>
      </c>
      <c r="E1963" s="41" t="inlineStr">
        <is>
          <t>기타</t>
        </is>
      </c>
      <c r="F1963" s="41" t="inlineStr">
        <is>
          <t>Yahoo Finance 293490.KQ 종가: 2023-02-22 47,700원, 2023-02-23 48,150원, 2023-03-02 47,900원</t>
        </is>
      </c>
      <c r="G1963" s="41" t="inlineStr">
        <is>
          <t>기타</t>
        </is>
      </c>
      <c r="H1963" s="40" t="inlineStr">
        <is>
          <t>2026-10-26</t>
        </is>
      </c>
      <c r="I1963" s="40" t="n"/>
      <c r="J1963" s="43" t="inlineStr">
        <is>
          <t>https://query1.finance.yahoo.com/v8/finance/chart/293490.KQ?period1=1676851200&amp;period2=1677801600&amp;interval=1d</t>
        </is>
      </c>
      <c r="K1963" s="41" t="inlineStr">
        <is>
          <t>acq_mktcap</t>
        </is>
      </c>
    </row>
    <row r="1964" ht="45" customHeight="1">
      <c r="A1964" s="40" t="inlineStr">
        <is>
          <t>K072</t>
        </is>
      </c>
      <c r="B1964" s="41" t="inlineStr">
        <is>
          <t>YOL Business of Life MMO</t>
        </is>
      </c>
      <c r="C1964" s="40" t="inlineStr">
        <is>
          <t>발표</t>
        </is>
      </c>
      <c r="D1964" s="40" t="inlineStr">
        <is>
          <t>2023-02-23</t>
        </is>
      </c>
      <c r="E1964" s="41" t="inlineStr">
        <is>
          <t>기타</t>
        </is>
      </c>
      <c r="F1964" s="41" t="inlineStr">
        <is>
          <t>Yahoo Finance KRW=X 종가: 2023-02-23 1,302.83원/달러, 2023-03-02 1,305.73원/달러</t>
        </is>
      </c>
      <c r="G1964" s="41" t="inlineStr">
        <is>
          <t>기타</t>
        </is>
      </c>
      <c r="H1964" s="40" t="inlineStr">
        <is>
          <t>2026-10-26</t>
        </is>
      </c>
      <c r="I1964" s="40" t="n"/>
      <c r="J1964" s="43" t="inlineStr">
        <is>
          <t>https://query1.finance.yahoo.com/v8/finance/chart/KRW=X?period1=1676937600&amp;period2=1677801600&amp;interval=1d</t>
        </is>
      </c>
      <c r="K1964" s="41" t="inlineStr">
        <is>
          <t>value_chk_usdmm</t>
        </is>
      </c>
    </row>
    <row r="1965" ht="45" customHeight="1">
      <c r="A1965" s="40" t="inlineStr">
        <is>
          <t>K072</t>
        </is>
      </c>
      <c r="B1965" s="41" t="inlineStr">
        <is>
          <t>YOL Business of Life MMO</t>
        </is>
      </c>
      <c r="C1965" s="40" t="inlineStr">
        <is>
          <t>인수 후</t>
        </is>
      </c>
      <c r="D1965" s="40" t="inlineStr">
        <is>
          <t>2026-06-19</t>
        </is>
      </c>
      <c r="E1965" s="41" t="inlineStr">
        <is>
          <t>소유주변경</t>
        </is>
      </c>
      <c r="F1965" s="41" t="inlineStr">
        <is>
          <t>카카오게임즈 최대주주변경: ㈜카카오 외 13인(45.38%) → 엘트리플에이인베스트먼트 유한회사 외 10인(38.95%), 최대출자자 LY주식회사</t>
        </is>
      </c>
      <c r="G1965" s="41" t="inlineStr">
        <is>
          <t>KIND</t>
        </is>
      </c>
      <c r="H1965" s="40" t="inlineStr">
        <is>
          <t>2026-06-19</t>
        </is>
      </c>
      <c r="I1965" s="40" t="inlineStr">
        <is>
          <t>20260619900968</t>
        </is>
      </c>
      <c r="J1965" s="43" t="inlineStr">
        <is>
          <t>https://dart.fss.or.kr/dsaf001/main.do?rcpNo=20260619900968</t>
        </is>
      </c>
      <c r="K1965" s="41" t="inlineStr">
        <is>
          <t>post_events_summary,pre_incorp_chk</t>
        </is>
      </c>
    </row>
    <row r="1966" ht="45" customHeight="1">
      <c r="A1966" s="40" t="inlineStr">
        <is>
          <t>K072</t>
        </is>
      </c>
      <c r="B1966" s="41" t="inlineStr">
        <is>
          <t>YOL Business of Life MMO</t>
        </is>
      </c>
      <c r="C1966" s="40" t="inlineStr">
        <is>
          <t>인수 후</t>
        </is>
      </c>
      <c r="D1966" s="40" t="inlineStr">
        <is>
          <t>2026-06-30</t>
        </is>
      </c>
      <c r="E1966" s="41" t="inlineStr">
        <is>
          <t>매각</t>
        </is>
      </c>
      <c r="F1966" s="41" t="inlineStr">
        <is>
          <t>㈜카카오 2026 반기보고서(정정): ㈜카카오게임즈 "지배력 상실로 인한 연결제외"</t>
        </is>
      </c>
      <c r="G1966" s="41" t="inlineStr">
        <is>
          <t>DART 사업보고서</t>
        </is>
      </c>
      <c r="H1966" s="40" t="inlineStr">
        <is>
          <t>2026-08-19</t>
        </is>
      </c>
      <c r="I1966" s="40" t="inlineStr">
        <is>
          <t>20260819000055</t>
        </is>
      </c>
      <c r="J1966" s="43" t="inlineStr">
        <is>
          <t>https://dart.fss.or.kr/dsaf001/main.do?rcpNo=20260819000055</t>
        </is>
      </c>
      <c r="K1966" s="41" t="inlineStr">
        <is>
          <t>post_events_summary,pre_incorp_chk</t>
        </is>
      </c>
    </row>
    <row r="1967" ht="45" customHeight="1">
      <c r="A1967" s="40" t="inlineStr">
        <is>
          <t>K073</t>
        </is>
      </c>
      <c r="B1967" s="41" t="inlineStr">
        <is>
          <t>Antenna Co. Ltd</t>
        </is>
      </c>
      <c r="C1967" s="40" t="inlineStr">
        <is>
          <t>발표</t>
        </is>
      </c>
      <c r="D1967" s="40" t="inlineStr">
        <is>
          <t>2023-06-02</t>
        </is>
      </c>
      <c r="E1967" s="41" t="inlineStr">
        <is>
          <t>매각</t>
        </is>
      </c>
      <c r="F1967" s="41" t="inlineStr">
        <is>
          <t>최대주주 등의 주식보유 변동(공정거래법): (주)카카오엔터테인먼트 2023.06.02 보통주 13,038주(100.00%) → -5,485주(-42.07%) → 7,553주(57.93%), 금액 -6,299,523천원, 단가 1,148,500원. 유희열(임원(공시대상회사)) +2,786주(21.37%), 3,199,721천원. 기타 +2,699주(20.70%), 3,099,802천원.</t>
        </is>
      </c>
      <c r="G1967" s="41" t="inlineStr">
        <is>
          <t>DART 기타공시</t>
        </is>
      </c>
      <c r="H1967" s="40" t="inlineStr">
        <is>
          <t>2023-06-09</t>
        </is>
      </c>
      <c r="I1967" s="40" t="inlineStr">
        <is>
          <t>20230609000387</t>
        </is>
      </c>
      <c r="J1967" s="43" t="inlineStr">
        <is>
          <t>https://dart.fss.or.kr/dsaf001/main.do?rcpNo=20230609000387</t>
        </is>
      </c>
      <c r="K1967" s="41" t="inlineStr">
        <is>
          <t>subtype_chk,status_chk,value_chk_local,acquirer_entity,announce_date_chk,first_filing_date,chk_note</t>
        </is>
      </c>
    </row>
    <row r="1968" ht="45" customHeight="1">
      <c r="A1968" s="40" t="inlineStr">
        <is>
          <t>K073</t>
        </is>
      </c>
      <c r="B1968" s="41" t="inlineStr">
        <is>
          <t>Antenna Co. Ltd</t>
        </is>
      </c>
      <c r="C1968" s="40" t="inlineStr">
        <is>
          <t>인수 후</t>
        </is>
      </c>
      <c r="D1968" s="40" t="inlineStr">
        <is>
          <t>2023-08-29</t>
        </is>
      </c>
      <c r="E1968" s="41" t="inlineStr">
        <is>
          <t>기타</t>
        </is>
      </c>
      <c r="F1968" s="41" t="inlineStr">
        <is>
          <t>주요주주의 주식보유 변동: 유재석(기타) 2023.06.02 보통주 +2,699주, 당기말 2,699주(20.70%).</t>
        </is>
      </c>
      <c r="G1968" s="41" t="inlineStr">
        <is>
          <t>DART 기타공시</t>
        </is>
      </c>
      <c r="H1968" s="40" t="inlineStr">
        <is>
          <t>2023-08-29</t>
        </is>
      </c>
      <c r="I1968" s="40" t="inlineStr">
        <is>
          <t>20230829000610</t>
        </is>
      </c>
      <c r="J1968" s="43" t="inlineStr">
        <is>
          <t>https://dart.fss.or.kr/dsaf001/main.do?rcpNo=20230829000610</t>
        </is>
      </c>
      <c r="K1968" s="41" t="inlineStr">
        <is>
          <t>acquirer_entity,chk_note,post_events_summary</t>
        </is>
      </c>
    </row>
    <row r="1969" ht="45" customHeight="1">
      <c r="A1969" s="40" t="inlineStr">
        <is>
          <t>K073</t>
        </is>
      </c>
      <c r="B1969" s="41" t="inlineStr">
        <is>
          <t>Antenna Co. Ltd</t>
        </is>
      </c>
      <c r="C1969" s="40" t="inlineStr">
        <is>
          <t>인수 후</t>
        </is>
      </c>
      <c r="D1969" s="40" t="inlineStr">
        <is>
          <t>2023-07-03</t>
        </is>
      </c>
      <c r="E1969" s="41" t="inlineStr">
        <is>
          <t>기타</t>
        </is>
      </c>
      <c r="F1969" s="41" t="inlineStr">
        <is>
          <t>딜사이트 '카카오엔터, 안테나 지분 싸게 되판 속내는?': 42.07%를 약 63억원에 처분, 주당 114만8500원, 밸류에이션 약 150억원. '카카오엔터는 지난 2021년 구주매입 및 유상증자를 통해 안테나 인수에 총 184억원을 투입했다.' 카카오엔터 측 '소수지분까지 매각해야 할 재무상황은 아니다'.</t>
        </is>
      </c>
      <c r="G1969" s="41" t="inlineStr">
        <is>
          <t>언론 보도</t>
        </is>
      </c>
      <c r="H1969" s="40" t="inlineStr">
        <is>
          <t>2023-07-05</t>
        </is>
      </c>
      <c r="I1969" s="40" t="n"/>
      <c r="J1969" s="43" t="inlineStr">
        <is>
          <t>https://dealsite.co.kr/articles/106207</t>
        </is>
      </c>
      <c r="K1969" s="41" t="inlineStr">
        <is>
          <t>purpose_quote,notes,pre_events_summary,post_events_summary</t>
        </is>
      </c>
    </row>
    <row r="1970" ht="45" customHeight="1">
      <c r="A1970" s="40" t="inlineStr">
        <is>
          <t>K073</t>
        </is>
      </c>
      <c r="B1970" s="41" t="inlineStr">
        <is>
          <t>Antenna Co. Ltd</t>
        </is>
      </c>
      <c r="C1970" s="40" t="inlineStr">
        <is>
          <t>인수 전</t>
        </is>
      </c>
      <c r="D1970" s="40" t="inlineStr">
        <is>
          <t>2021</t>
        </is>
      </c>
      <c r="E1970" s="41" t="inlineStr">
        <is>
          <t>지분취득</t>
        </is>
      </c>
      <c r="F1970" s="41" t="inlineStr">
        <is>
          <t>사업결합 주석: '연결회사는 당기 중 (주)안테나 등의 지분을 취득하여 종속기업으로 편입'. (주)안테나 취득 지분율 100.0%, 이전대가 13,900,004천원, 영업권 10,521,114천원.</t>
        </is>
      </c>
      <c r="G1970" s="41" t="inlineStr">
        <is>
          <t>DART 감사보고서</t>
        </is>
      </c>
      <c r="H1970" s="40" t="inlineStr">
        <is>
          <t>2022-03-31</t>
        </is>
      </c>
      <c r="I1970" s="40" t="inlineStr">
        <is>
          <t>20220331003217</t>
        </is>
      </c>
      <c r="J1970" s="43" t="inlineStr">
        <is>
          <t>https://dart.fss.or.kr/dsaf001/main.do?rcpNo=20220331003217</t>
        </is>
      </c>
      <c r="K1970" s="41" t="inlineStr">
        <is>
          <t>pre_events_summary,notes,impairment</t>
        </is>
      </c>
    </row>
    <row r="1971" ht="45" customHeight="1">
      <c r="A1971" s="40" t="inlineStr">
        <is>
          <t>K073</t>
        </is>
      </c>
      <c r="B1971" s="41" t="inlineStr">
        <is>
          <t>Antenna Co. Ltd</t>
        </is>
      </c>
      <c r="C1971" s="40" t="inlineStr">
        <is>
          <t>인수 전</t>
        </is>
      </c>
      <c r="D1971" s="40" t="inlineStr">
        <is>
          <t>2021-08-01</t>
        </is>
      </c>
      <c r="E1971" s="41" t="inlineStr">
        <is>
          <t>소유주변경</t>
        </is>
      </c>
      <c r="F1971" s="41" t="inlineStr">
        <is>
          <t>대규모기업집단현황공시(개별회사) 회사개요: (주)안테나 대표자 유희열, 설립일 2015.07.16, 계열편입일 2021.08.01, 업종 오디오물 출판 및 원판 녹음업, 종업원 26명.</t>
        </is>
      </c>
      <c r="G1971" s="41" t="inlineStr">
        <is>
          <t>DART 기타공시</t>
        </is>
      </c>
      <c r="H1971" s="40" t="inlineStr">
        <is>
          <t>2022-05-30</t>
        </is>
      </c>
      <c r="I1971" s="40" t="inlineStr">
        <is>
          <t>20220530000371</t>
        </is>
      </c>
      <c r="J1971" s="43" t="inlineStr">
        <is>
          <t>https://dart.fss.or.kr/dsaf001/main.do?rcpNo=20220530000371</t>
        </is>
      </c>
      <c r="K1971" s="41" t="inlineStr">
        <is>
          <t>pre_events_summary</t>
        </is>
      </c>
    </row>
    <row r="1972" ht="45" customHeight="1">
      <c r="A1972" s="40" t="inlineStr">
        <is>
          <t>K073</t>
        </is>
      </c>
      <c r="B1972" s="41" t="inlineStr">
        <is>
          <t>Antenna Co. Ltd</t>
        </is>
      </c>
      <c r="C1972" s="40" t="inlineStr">
        <is>
          <t>인수 전</t>
        </is>
      </c>
      <c r="D1972" s="40" t="inlineStr">
        <is>
          <t>2022-12-31</t>
        </is>
      </c>
      <c r="E1972" s="41" t="inlineStr">
        <is>
          <t>손상차손</t>
        </is>
      </c>
      <c r="F1972" s="41" t="inlineStr">
        <is>
          <t>카카오엔터 2022 연결감사보고서: 종속기업 (주)안테나 지분율 100.0%(13,038주). 영업권 (주)안테나 기초 10,521,114, 손상 (2,043,822), 기말 8,477,292(천원). 손상검사 장부금액 21,506, 회수가능액 19,463(백만원). 연결 자산총계 3,454,283,951,748원, 자본총계 1,619,033,872,804원.</t>
        </is>
      </c>
      <c r="G1972" s="41" t="inlineStr">
        <is>
          <t>DART 감사보고서</t>
        </is>
      </c>
      <c r="H1972" s="40" t="inlineStr">
        <is>
          <t>2023-03-31</t>
        </is>
      </c>
      <c r="I1972" s="40" t="inlineStr">
        <is>
          <t>20230331004024</t>
        </is>
      </c>
      <c r="J1972" s="43" t="inlineStr">
        <is>
          <t>https://dart.fss.or.kr/dsaf001/main.do?rcpNo=20230331004024</t>
        </is>
      </c>
      <c r="K1972" s="41" t="inlineStr">
        <is>
          <t>pre_incorp_chk,impairment,acq_total_assets,deal_to_assets_pct,deal_to_equity_pct</t>
        </is>
      </c>
    </row>
    <row r="1973" ht="45" customHeight="1">
      <c r="A1973" s="40" t="inlineStr">
        <is>
          <t>K073</t>
        </is>
      </c>
      <c r="B1973" s="41" t="inlineStr">
        <is>
          <t>Antenna Co. Ltd</t>
        </is>
      </c>
      <c r="C1973" s="40" t="inlineStr">
        <is>
          <t>인수 후</t>
        </is>
      </c>
      <c r="D1973" s="40" t="inlineStr">
        <is>
          <t>2023-12-31</t>
        </is>
      </c>
      <c r="E1973" s="41" t="inlineStr">
        <is>
          <t>손상차손</t>
        </is>
      </c>
      <c r="F1973" s="41" t="inlineStr">
        <is>
          <t>카카오엔터 2023 연결감사보고서: (주)안테나 지분율 57.9%(7,553주). 영업권 기초 8,477,292, 손상 (4,054,241), 기말 4,423,051(천원). 장부금액 26,522, 회수가능액 19,524(백만원).</t>
        </is>
      </c>
      <c r="G1973" s="41" t="inlineStr">
        <is>
          <t>DART 감사보고서</t>
        </is>
      </c>
      <c r="H1973" s="40" t="inlineStr">
        <is>
          <t>2024-03-29</t>
        </is>
      </c>
      <c r="I1973" s="40" t="inlineStr">
        <is>
          <t>20240329003124</t>
        </is>
      </c>
      <c r="J1973" s="43" t="inlineStr">
        <is>
          <t>https://dart.fss.or.kr/dsaf001/main.do?rcpNo=20240329003124</t>
        </is>
      </c>
      <c r="K1973" s="41" t="inlineStr">
        <is>
          <t>impairment,post_events_summary</t>
        </is>
      </c>
    </row>
    <row r="1974" ht="45" customHeight="1">
      <c r="A1974" s="40" t="inlineStr">
        <is>
          <t>K073</t>
        </is>
      </c>
      <c r="B1974" s="41" t="inlineStr">
        <is>
          <t>Antenna Co. Ltd</t>
        </is>
      </c>
      <c r="C1974" s="40" t="inlineStr">
        <is>
          <t>인수 후</t>
        </is>
      </c>
      <c r="D1974" s="40" t="inlineStr">
        <is>
          <t>2024-12-31</t>
        </is>
      </c>
      <c r="E1974" s="41" t="inlineStr">
        <is>
          <t>기타</t>
        </is>
      </c>
      <c r="F1974" s="41" t="inlineStr">
        <is>
          <t>카카오엔터 2024 연결감사보고서: (주)안테나 57.9%, 영업권 4,423,051천원 변동 없음. 장부금액 11,617, 회수가능액 18,255(백만원).</t>
        </is>
      </c>
      <c r="G1974" s="41" t="inlineStr">
        <is>
          <t>DART 감사보고서</t>
        </is>
      </c>
      <c r="H1974" s="40" t="inlineStr">
        <is>
          <t>2025-03-28</t>
        </is>
      </c>
      <c r="I1974" s="40" t="inlineStr">
        <is>
          <t>20250328002113</t>
        </is>
      </c>
      <c r="J1974" s="43" t="inlineStr">
        <is>
          <t>https://dart.fss.or.kr/dsaf001/main.do?rcpNo=20250328002113</t>
        </is>
      </c>
      <c r="K1974" s="41" t="inlineStr">
        <is>
          <t>impairment</t>
        </is>
      </c>
    </row>
    <row r="1975" ht="45" customHeight="1">
      <c r="A1975" s="40" t="inlineStr">
        <is>
          <t>K073</t>
        </is>
      </c>
      <c r="B1975" s="41" t="inlineStr">
        <is>
          <t>Antenna Co. Ltd</t>
        </is>
      </c>
      <c r="C1975" s="40" t="inlineStr">
        <is>
          <t>인수 후</t>
        </is>
      </c>
      <c r="D1975" s="40" t="inlineStr">
        <is>
          <t>2025-12-31</t>
        </is>
      </c>
      <c r="E1975" s="41" t="inlineStr">
        <is>
          <t>손상차손</t>
        </is>
      </c>
      <c r="F1975" s="41" t="inlineStr">
        <is>
          <t>카카오엔터 2025 연결감사보고서 영업권 표(당기초|손상|기타조정|당기말): (주)안테나 4,423,051 | (3,953,402) | - | 469,649(천원). 장부금액 11,366, 회수가능액 7,413(백만원). 지분율 57.9%.</t>
        </is>
      </c>
      <c r="G1975" s="41" t="inlineStr">
        <is>
          <t>DART 감사보고서</t>
        </is>
      </c>
      <c r="H1975" s="40" t="inlineStr">
        <is>
          <t>2026-03-27</t>
        </is>
      </c>
      <c r="I1975" s="40" t="inlineStr">
        <is>
          <t>20260327001465</t>
        </is>
      </c>
      <c r="J1975" s="43" t="inlineStr">
        <is>
          <t>https://dart.fss.or.kr/dsaf001/main.do?rcpNo=20260327001465</t>
        </is>
      </c>
      <c r="K1975" s="41" t="inlineStr">
        <is>
          <t>impairment,post_events_summary</t>
        </is>
      </c>
    </row>
    <row r="1976" ht="45" customHeight="1">
      <c r="A1976" s="40" t="inlineStr">
        <is>
          <t>K073</t>
        </is>
      </c>
      <c r="B1976" s="41" t="inlineStr">
        <is>
          <t>Antenna Co. Ltd</t>
        </is>
      </c>
      <c r="C1976" s="40" t="inlineStr">
        <is>
          <t>인수 전</t>
        </is>
      </c>
      <c r="D1976" s="40" t="inlineStr">
        <is>
          <t>2022-12-31</t>
        </is>
      </c>
      <c r="E1976" s="41" t="inlineStr">
        <is>
          <t>실적</t>
        </is>
      </c>
      <c r="F1976" s="41" t="inlineStr">
        <is>
          <t>안테나 2022 감사보고서(제8기): 영업수익 20,777,163,147원(전기 9,773,400,448원), 영업손실 (46,101,643)원(전기 (373,720,894)원), 당기순손실 (242,440,930)원(전기 (609,385,423)원), 자산총계 24,518,861,899원.</t>
        </is>
      </c>
      <c r="G1976" s="41" t="inlineStr">
        <is>
          <t>DART 감사보고서</t>
        </is>
      </c>
      <c r="H1976" s="40" t="inlineStr">
        <is>
          <t>2023-03-30</t>
        </is>
      </c>
      <c r="I1976" s="40" t="inlineStr">
        <is>
          <t>20230330000876</t>
        </is>
      </c>
      <c r="J1976" s="43" t="inlineStr">
        <is>
          <t>https://dart.fss.or.kr/dsaf001/main.do?rcpNo=20230330000876</t>
        </is>
      </c>
      <c r="K1976" s="41" t="inlineStr">
        <is>
          <t>target_rev_pre,target_op_pre,acq_total_assets</t>
        </is>
      </c>
    </row>
    <row r="1977" ht="45" customHeight="1">
      <c r="A1977" s="40" t="inlineStr">
        <is>
          <t>K073</t>
        </is>
      </c>
      <c r="B1977" s="41" t="inlineStr">
        <is>
          <t>Antenna Co. Ltd</t>
        </is>
      </c>
      <c r="C1977" s="40" t="inlineStr">
        <is>
          <t>인수 후</t>
        </is>
      </c>
      <c r="D1977" s="40" t="inlineStr">
        <is>
          <t>2023-12-31</t>
        </is>
      </c>
      <c r="E1977" s="41" t="inlineStr">
        <is>
          <t>실적</t>
        </is>
      </c>
      <c r="F1977" s="41" t="inlineStr">
        <is>
          <t>안테나 2023 감사보고서(제9기): 영업수익 21,940,184,184원, 영업손실 (2,015,866,964)원, 당기순손실 (2,596,282,639)원.</t>
        </is>
      </c>
      <c r="G1977" s="41" t="inlineStr">
        <is>
          <t>DART 감사보고서</t>
        </is>
      </c>
      <c r="H1977" s="40" t="inlineStr">
        <is>
          <t>2024-03-29</t>
        </is>
      </c>
      <c r="I1977" s="40" t="inlineStr">
        <is>
          <t>20240329001337</t>
        </is>
      </c>
      <c r="J1977" s="43" t="inlineStr">
        <is>
          <t>https://dart.fss.or.kr/dsaf001/main.do?rcpNo=20240329001337</t>
        </is>
      </c>
      <c r="K1977" s="41" t="inlineStr">
        <is>
          <t>target_rev_post,target_op_post</t>
        </is>
      </c>
    </row>
    <row r="1978" ht="45" customHeight="1">
      <c r="A1978" s="40" t="inlineStr">
        <is>
          <t>K073</t>
        </is>
      </c>
      <c r="B1978" s="41" t="inlineStr">
        <is>
          <t>Antenna Co. Ltd</t>
        </is>
      </c>
      <c r="C1978" s="40" t="inlineStr">
        <is>
          <t>인수 후</t>
        </is>
      </c>
      <c r="D1978" s="40" t="inlineStr">
        <is>
          <t>2025-12-31</t>
        </is>
      </c>
      <c r="E1978" s="41" t="inlineStr">
        <is>
          <t>실적</t>
        </is>
      </c>
      <c r="F1978" s="41" t="inlineStr">
        <is>
          <t>안테나 2025 감사보고서(제11기): 영업수익 33,007,675,572원(전기 38,921,434,354원), 영업이익(손실) (2,081,460,941)원(전기 47,582,244원), 당기순손실 (2,510,588,586)원.</t>
        </is>
      </c>
      <c r="G1978" s="41" t="inlineStr">
        <is>
          <t>DART 감사보고서</t>
        </is>
      </c>
      <c r="H1978" s="40" t="inlineStr">
        <is>
          <t>2026-03-31</t>
        </is>
      </c>
      <c r="I1978" s="40" t="inlineStr">
        <is>
          <t>20260331000743</t>
        </is>
      </c>
      <c r="J1978" s="43" t="inlineStr">
        <is>
          <t>https://dart.fss.or.kr/dsaf001/main.do?rcpNo=20260331000743</t>
        </is>
      </c>
      <c r="K1978" s="41" t="inlineStr">
        <is>
          <t>target_rev_post,target_op_post</t>
        </is>
      </c>
    </row>
    <row r="1979" ht="45" customHeight="1">
      <c r="A1979" s="40" t="inlineStr">
        <is>
          <t>K073</t>
        </is>
      </c>
      <c r="B1979" s="41" t="inlineStr">
        <is>
          <t>Antenna Co. Ltd</t>
        </is>
      </c>
      <c r="C1979" s="40" t="inlineStr">
        <is>
          <t>인수 후</t>
        </is>
      </c>
      <c r="D1979" s="40" t="inlineStr">
        <is>
          <t>2026-04-05</t>
        </is>
      </c>
      <c r="E1979" s="41" t="inlineStr">
        <is>
          <t>기타</t>
        </is>
      </c>
      <c r="F1979" s="41" t="inlineStr">
        <is>
          <t>헤럴드경제: 안테나 2025년 매출 330억원·영업손실 20억원, 2024년 매출 389억원·영업이익 4,700만원. 유재석이 '자신이 몸담은 회사'에 투자. 카카오엔터 '57.9%의 지분을 보유'. 상장은 '당분간 상장은 힘들어진 상태다'.</t>
        </is>
      </c>
      <c r="G1979" s="41" t="inlineStr">
        <is>
          <t>언론 보도</t>
        </is>
      </c>
      <c r="H1979" s="40" t="inlineStr">
        <is>
          <t>2026-04-05</t>
        </is>
      </c>
      <c r="I1979" s="40" t="n"/>
      <c r="J1979" s="43" t="inlineStr">
        <is>
          <t>https://www.heraldk.com/article/2026040502400044040</t>
        </is>
      </c>
      <c r="K1979" s="41" t="inlineStr">
        <is>
          <t>post_events_summary,acquirer_entity,notes</t>
        </is>
      </c>
    </row>
    <row r="1980" ht="45" customHeight="1">
      <c r="A1980" s="40" t="inlineStr">
        <is>
          <t>K073</t>
        </is>
      </c>
      <c r="B1980" s="41" t="inlineStr">
        <is>
          <t>Antenna Co. Ltd</t>
        </is>
      </c>
      <c r="C1980" s="40" t="inlineStr">
        <is>
          <t>발표</t>
        </is>
      </c>
      <c r="D1980" s="40" t="inlineStr">
        <is>
          <t>2022-12-31</t>
        </is>
      </c>
      <c r="E1980" s="41" t="inlineStr">
        <is>
          <t>기타</t>
        </is>
      </c>
      <c r="F1980" s="41" t="inlineStr">
        <is>
          <t>카카오 2022 사업보고서 요약재무정보: 연결 자산총계 22,963,491,575,614원(2022년말).</t>
        </is>
      </c>
      <c r="G1980" s="41" t="inlineStr">
        <is>
          <t>DART 사업보고서</t>
        </is>
      </c>
      <c r="H1980" s="40" t="inlineStr">
        <is>
          <t>2023-03-20</t>
        </is>
      </c>
      <c r="I1980" s="40" t="inlineStr">
        <is>
          <t>20230320001096</t>
        </is>
      </c>
      <c r="J1980" s="43" t="inlineStr">
        <is>
          <t>https://dart.fss.or.kr/dsaf001/main.do?rcpNo=20230320001096</t>
        </is>
      </c>
      <c r="K1980" s="41" t="inlineStr">
        <is>
          <t>apex_total_assets</t>
        </is>
      </c>
    </row>
    <row r="1981" ht="45" customHeight="1">
      <c r="A1981" s="40" t="inlineStr">
        <is>
          <t>K073</t>
        </is>
      </c>
      <c r="B1981" s="41" t="inlineStr">
        <is>
          <t>Antenna Co. Ltd</t>
        </is>
      </c>
      <c r="C1981" s="40" t="inlineStr">
        <is>
          <t>발표</t>
        </is>
      </c>
      <c r="D1981" s="40" t="inlineStr">
        <is>
          <t>2023-03-31</t>
        </is>
      </c>
      <c r="E1981" s="41" t="inlineStr">
        <is>
          <t>기타</t>
        </is>
      </c>
      <c r="F1981" s="41" t="inlineStr">
        <is>
          <t>카카오 2023 1분기보고서 주식의 총수: '발행주식의 총수는 보통주 445,656,747주'(기준일 2023-03-31).</t>
        </is>
      </c>
      <c r="G1981" s="41" t="inlineStr">
        <is>
          <t>DART 기타공시</t>
        </is>
      </c>
      <c r="H1981" s="40" t="inlineStr">
        <is>
          <t>2023-05-15</t>
        </is>
      </c>
      <c r="I1981" s="40" t="inlineStr">
        <is>
          <t>20230515002409</t>
        </is>
      </c>
      <c r="J1981" s="43" t="inlineStr">
        <is>
          <t>https://dart.fss.or.kr/dsaf001/main.do?rcpNo=20230515002409</t>
        </is>
      </c>
      <c r="K1981" s="41" t="inlineStr">
        <is>
          <t>acq_mktcap</t>
        </is>
      </c>
    </row>
    <row r="1982" ht="45" customHeight="1">
      <c r="A1982" s="40" t="inlineStr">
        <is>
          <t>K073</t>
        </is>
      </c>
      <c r="B1982" s="41" t="inlineStr">
        <is>
          <t>Antenna Co. Ltd</t>
        </is>
      </c>
      <c r="C1982" s="40" t="inlineStr">
        <is>
          <t>발표</t>
        </is>
      </c>
      <c r="D1982" s="40" t="inlineStr">
        <is>
          <t>2023-06-01</t>
        </is>
      </c>
      <c r="E1982" s="41" t="inlineStr">
        <is>
          <t>기타</t>
        </is>
      </c>
      <c r="F1982" s="41" t="inlineStr">
        <is>
          <t>Yahoo Finance 035720.KS 종가: 2023-05-31 56,200원, 2023-06-01 56,100원, 2023-06-02 57,200원.</t>
        </is>
      </c>
      <c r="G1982" s="41" t="inlineStr">
        <is>
          <t>기타</t>
        </is>
      </c>
      <c r="H1982" s="40" t="inlineStr">
        <is>
          <t>2026-10-26</t>
        </is>
      </c>
      <c r="I1982" s="40" t="n"/>
      <c r="J1982" s="43" t="inlineStr">
        <is>
          <t>https://query1.finance.yahoo.com/v8/finance/chart/035720.KS?period1=1685318400&amp;period2=1685923200&amp;interval=1d</t>
        </is>
      </c>
      <c r="K1982" s="41" t="inlineStr">
        <is>
          <t>acq_mktcap</t>
        </is>
      </c>
    </row>
    <row r="1983" ht="45" customHeight="1">
      <c r="A1983" s="40" t="inlineStr">
        <is>
          <t>K074</t>
        </is>
      </c>
      <c r="B1983" s="41" t="inlineStr">
        <is>
          <t>Daon Creative Co., Ltd.</t>
        </is>
      </c>
      <c r="C1983" s="40" t="inlineStr">
        <is>
          <t>발표</t>
        </is>
      </c>
      <c r="D1983" s="40" t="inlineStr">
        <is>
          <t>2024-04-03</t>
        </is>
      </c>
      <c r="E1983" s="41" t="inlineStr">
        <is>
          <t>발표</t>
        </is>
      </c>
      <c r="F1983" s="41" t="inlineStr">
        <is>
          <t>카카오엔터가 이용만(임원(계열회사))에게서 다온 134,170주를 20,913백만원(주당 155,866원)에 취득, 취득후 566,480주 100%. 거래일자 2024.04.05, 이사회 2024.03.27. 취득목적 '기존 계약에 의한 Put option 행사에 따른 취득'.</t>
        </is>
      </c>
      <c r="G1983" s="41" t="inlineStr">
        <is>
          <t>DART 기타공시</t>
        </is>
      </c>
      <c r="H1983" s="40" t="inlineStr">
        <is>
          <t>2024-04-03</t>
        </is>
      </c>
      <c r="I1983" s="40" t="inlineStr">
        <is>
          <t>20240403003131</t>
        </is>
      </c>
      <c r="J1983" s="43" t="inlineStr">
        <is>
          <t>https://dart.fss.or.kr/dsaf001/main.do?rcpNo=20240403003131</t>
        </is>
      </c>
      <c r="K1983" s="41" t="inlineStr">
        <is>
          <t>announce_date_chk,purpose_quote,value_chk_local,status_chk,first_filing_date</t>
        </is>
      </c>
    </row>
    <row r="1984" ht="45" customHeight="1">
      <c r="A1984" s="40" t="inlineStr">
        <is>
          <t>K074</t>
        </is>
      </c>
      <c r="B1984" s="41" t="inlineStr">
        <is>
          <t>Daon Creative Co., Ltd.</t>
        </is>
      </c>
      <c r="C1984" s="40" t="inlineStr">
        <is>
          <t>인수 후</t>
        </is>
      </c>
      <c r="D1984" s="40" t="inlineStr">
        <is>
          <t>2024-04-05</t>
        </is>
      </c>
      <c r="E1984" s="41" t="inlineStr">
        <is>
          <t>완료</t>
        </is>
      </c>
      <c r="F1984" s="41" t="inlineStr">
        <is>
          <t>최대주주등의주식보유변동: 카카오엔터 417,310주(73.67%)→566,480주(100%), 증가 149,170주 23,250,531천원(단가 155,866원). 이용만 -134,170주(23.68%), 기타 -15,000주(2.65%).</t>
        </is>
      </c>
      <c r="G1984" s="41" t="inlineStr">
        <is>
          <t>DART 기타공시</t>
        </is>
      </c>
      <c r="H1984" s="40" t="inlineStr">
        <is>
          <t>2024-04-09</t>
        </is>
      </c>
      <c r="I1984" s="40" t="inlineStr">
        <is>
          <t>20240409003699</t>
        </is>
      </c>
      <c r="J1984" s="43" t="inlineStr">
        <is>
          <t>https://dart.fss.or.kr/dsaf001/main.do?rcpNo=20240409003699</t>
        </is>
      </c>
      <c r="K1984" s="41" t="inlineStr">
        <is>
          <t>status_chk,value_chk_local,subtype_chk,chk_note</t>
        </is>
      </c>
    </row>
    <row r="1985" ht="45" customHeight="1">
      <c r="A1985" s="40" t="inlineStr">
        <is>
          <t>K074</t>
        </is>
      </c>
      <c r="B1985" s="41" t="inlineStr">
        <is>
          <t>Daon Creative Co., Ltd.</t>
        </is>
      </c>
      <c r="C1985" s="40" t="inlineStr">
        <is>
          <t>인수 전</t>
        </is>
      </c>
      <c r="D1985" s="40" t="inlineStr">
        <is>
          <t>2018-11-05</t>
        </is>
      </c>
      <c r="E1985" s="41" t="inlineStr">
        <is>
          <t>지분취득</t>
        </is>
      </c>
      <c r="F1985" s="41" t="inlineStr">
        <is>
          <t>카카오페이지가 다온 33,081주(66.19%)를 9,924,300,000원에 현금 취득 결정, 이사회 2018.10.31. 취득목적 '시장경쟁력 강화 및 기업가치 제고'. 다온 2017 매출 4,018백만원, 순이익 504백만원.</t>
        </is>
      </c>
      <c r="G1985" s="41" t="inlineStr">
        <is>
          <t>DART 기타공시</t>
        </is>
      </c>
      <c r="H1985" s="40" t="inlineStr">
        <is>
          <t>2018-11-05</t>
        </is>
      </c>
      <c r="I1985" s="40" t="inlineStr">
        <is>
          <t>20181105000166</t>
        </is>
      </c>
      <c r="J1985" s="43" t="inlineStr">
        <is>
          <t>https://dart.fss.or.kr/dsaf001/main.do?rcpNo=20181105000166</t>
        </is>
      </c>
      <c r="K1985" s="41" t="inlineStr">
        <is>
          <t>pre_events_summary,notes,purpose_quote</t>
        </is>
      </c>
    </row>
    <row r="1986" ht="45" customHeight="1">
      <c r="A1986" s="40" t="inlineStr">
        <is>
          <t>K074</t>
        </is>
      </c>
      <c r="B1986" s="41" t="inlineStr">
        <is>
          <t>Daon Creative Co., Ltd.</t>
        </is>
      </c>
      <c r="C1986" s="40" t="inlineStr">
        <is>
          <t>인수 전</t>
        </is>
      </c>
      <c r="D1986" s="40" t="inlineStr">
        <is>
          <t>2018-12-31</t>
        </is>
      </c>
      <c r="E1986" s="41" t="inlineStr">
        <is>
          <t>지분취득</t>
        </is>
      </c>
      <c r="F1986" s="41" t="inlineStr">
        <is>
          <t>카카오페이지 2018 연결감사보고서: 다온 66.19% 보유, '당기 중 지배력 획득을 통한 종속기업으로 편입'. 주주간약정 콜옵션 '투자계약 체결 후 5년이 되는 날 이후부터 약정 상대방의 매각의사 표명시' 잔존주식 매수 가능.</t>
        </is>
      </c>
      <c r="G1986" s="41" t="inlineStr">
        <is>
          <t>DART 감사보고서</t>
        </is>
      </c>
      <c r="H1986" s="40" t="inlineStr">
        <is>
          <t>2019-04-11</t>
        </is>
      </c>
      <c r="I1986" s="40" t="inlineStr">
        <is>
          <t>20190411000196</t>
        </is>
      </c>
      <c r="J1986" s="43" t="inlineStr">
        <is>
          <t>https://dart.fss.or.kr/dsaf001/main.do?rcpNo=20190411000196</t>
        </is>
      </c>
      <c r="K1986" s="41" t="inlineStr">
        <is>
          <t>pre_incorp_chk,pre_events_summary,notes</t>
        </is>
      </c>
    </row>
    <row r="1987" ht="45" customHeight="1">
      <c r="A1987" s="40" t="inlineStr">
        <is>
          <t>K074</t>
        </is>
      </c>
      <c r="B1987" s="41" t="inlineStr">
        <is>
          <t>Daon Creative Co., Ltd.</t>
        </is>
      </c>
      <c r="C1987" s="40" t="inlineStr">
        <is>
          <t>인수 전</t>
        </is>
      </c>
      <c r="D1987" s="40" t="inlineStr">
        <is>
          <t>2019-12-03</t>
        </is>
      </c>
      <c r="E1987" s="41" t="inlineStr">
        <is>
          <t>합병</t>
        </is>
      </c>
      <c r="F1987" s="41" t="inlineStr">
        <is>
          <t>다온이 100% 자회사 ㈜제이코믹스 흡수합병 결정(합병기일 2019.12.03). 목적 '경영 효율성 증대 및 사업간 시너지 효과의 극대화를통한 기업가치 제고'.</t>
        </is>
      </c>
      <c r="G1987" s="41" t="inlineStr">
        <is>
          <t>DART 기타공시</t>
        </is>
      </c>
      <c r="H1987" s="40" t="inlineStr">
        <is>
          <t>2019-10-18</t>
        </is>
      </c>
      <c r="I1987" s="40" t="inlineStr">
        <is>
          <t>20191018000291</t>
        </is>
      </c>
      <c r="J1987" s="43" t="inlineStr">
        <is>
          <t>https://dart.fss.or.kr/dsaf001/main.do?rcpNo=20191018000291</t>
        </is>
      </c>
      <c r="K1987" s="41" t="inlineStr">
        <is>
          <t>pre_events_summary</t>
        </is>
      </c>
    </row>
    <row r="1988" ht="45" customHeight="1">
      <c r="A1988" s="40" t="inlineStr">
        <is>
          <t>K074</t>
        </is>
      </c>
      <c r="B1988" s="41" t="inlineStr">
        <is>
          <t>Daon Creative Co., Ltd.</t>
        </is>
      </c>
      <c r="C1988" s="40" t="inlineStr">
        <is>
          <t>인수 전</t>
        </is>
      </c>
      <c r="D1988" s="40" t="inlineStr">
        <is>
          <t>2021-03-04</t>
        </is>
      </c>
      <c r="E1988" s="41" t="inlineStr">
        <is>
          <t>기타</t>
        </is>
      </c>
      <c r="F1988" s="41" t="inlineStr">
        <is>
          <t>다온 주식매수선택권 부여 결정 2,200주(행사가 1,000,000원), 증자전 발행주식총수 56,648주.</t>
        </is>
      </c>
      <c r="G1988" s="41" t="inlineStr">
        <is>
          <t>DART 기타공시</t>
        </is>
      </c>
      <c r="H1988" s="40" t="inlineStr">
        <is>
          <t>2021-03-04</t>
        </is>
      </c>
      <c r="I1988" s="40" t="inlineStr">
        <is>
          <t>20210304000518</t>
        </is>
      </c>
      <c r="J1988" s="43" t="inlineStr">
        <is>
          <t>https://dart.fss.or.kr/dsaf001/main.do?rcpNo=20210304000518</t>
        </is>
      </c>
      <c r="K1988" s="41" t="inlineStr">
        <is>
          <t>pre_events_summary</t>
        </is>
      </c>
    </row>
    <row r="1989" ht="45" customHeight="1">
      <c r="A1989" s="40" t="inlineStr">
        <is>
          <t>K074</t>
        </is>
      </c>
      <c r="B1989" s="41" t="inlineStr">
        <is>
          <t>Daon Creative Co., Ltd.</t>
        </is>
      </c>
      <c r="C1989" s="40" t="inlineStr">
        <is>
          <t>인수 전</t>
        </is>
      </c>
      <c r="D1989" s="40" t="inlineStr">
        <is>
          <t>2022</t>
        </is>
      </c>
      <c r="E1989" s="41" t="inlineStr">
        <is>
          <t>실적</t>
        </is>
      </c>
      <c r="F1989" s="41" t="inlineStr">
        <is>
          <t>다온 FY2022 감사보고서: 영업수익 25,918,384,478원(전기 24,002,651,460원), 영업이익 4,534,818,232원(전기 5,759,982,415원).</t>
        </is>
      </c>
      <c r="G1989" s="41" t="inlineStr">
        <is>
          <t>DART 감사보고서</t>
        </is>
      </c>
      <c r="H1989" s="40" t="inlineStr">
        <is>
          <t>2023-03-28</t>
        </is>
      </c>
      <c r="I1989" s="40" t="inlineStr">
        <is>
          <t>20230328000680</t>
        </is>
      </c>
      <c r="J1989" s="43" t="inlineStr">
        <is>
          <t>https://dart.fss.or.kr/dsaf001/main.do?rcpNo=20230328000680</t>
        </is>
      </c>
      <c r="K1989" s="41" t="inlineStr">
        <is>
          <t>target_rev_pre,target_op_pre,perf_basis</t>
        </is>
      </c>
    </row>
    <row r="1990" ht="45" customHeight="1">
      <c r="A1990" s="40" t="inlineStr">
        <is>
          <t>K074</t>
        </is>
      </c>
      <c r="B1990" s="41" t="inlineStr">
        <is>
          <t>Daon Creative Co., Ltd.</t>
        </is>
      </c>
      <c r="C1990" s="40" t="inlineStr">
        <is>
          <t>인수 전</t>
        </is>
      </c>
      <c r="D1990" s="40" t="inlineStr">
        <is>
          <t>2023</t>
        </is>
      </c>
      <c r="E1990" s="41" t="inlineStr">
        <is>
          <t>실적</t>
        </is>
      </c>
      <c r="F1990" s="41" t="inlineStr">
        <is>
          <t>다온 FY2023 감사보고서: 영업수익 26,138,216,752원, 영업이익 4,014,385,379원, 자산총계 28,209,185,782원. 주주 카카오엔터 417,310주(73.7%), 이용만 134,170주(23.7%, 대표이사), 기타 15,000주(2.6%). 2014년 8월 설립.</t>
        </is>
      </c>
      <c r="G1990" s="41" t="inlineStr">
        <is>
          <t>DART 감사보고서</t>
        </is>
      </c>
      <c r="H1990" s="40" t="inlineStr">
        <is>
          <t>2024-03-27</t>
        </is>
      </c>
      <c r="I1990" s="40" t="inlineStr">
        <is>
          <t>20240327000489</t>
        </is>
      </c>
      <c r="J1990" s="43" t="inlineStr">
        <is>
          <t>https://dart.fss.or.kr/dsaf001/main.do?rcpNo=20240327000489</t>
        </is>
      </c>
      <c r="K1990" s="41" t="inlineStr">
        <is>
          <t>target_rev_pre,target_op_pre,pre_events_summary</t>
        </is>
      </c>
    </row>
    <row r="1991" ht="45" customHeight="1">
      <c r="A1991" s="40" t="inlineStr">
        <is>
          <t>K074</t>
        </is>
      </c>
      <c r="B1991" s="41" t="inlineStr">
        <is>
          <t>Daon Creative Co., Ltd.</t>
        </is>
      </c>
      <c r="C1991" s="40" t="inlineStr">
        <is>
          <t>인수 전</t>
        </is>
      </c>
      <c r="D1991" s="40" t="inlineStr">
        <is>
          <t>2023-12-31</t>
        </is>
      </c>
      <c r="E1991" s="41" t="inlineStr">
        <is>
          <t>기타</t>
        </is>
      </c>
      <c r="F1991" s="41" t="inlineStr">
        <is>
          <t>카카오엔터 2023 연결: 자산총계 3,305,195,407,749원, 자본총계 1,426,708,922,753원. 영업부문 Story 530,724,078·Music 998,575,335·Media 344,235,503천원. 다온 CGU 영업권 8,384,140천원 손상 없음(장부 16,245 vs 회수가능 49,019백만원). '다온크리에이티브를 포함한 5개 종속회사의 외부주주에 대한 계약상의 의무 165,212백만원' 금융부채 인식. 2021-03-01 카카오엠 흡수합병·사명 변경.</t>
        </is>
      </c>
      <c r="G1991" s="41" t="inlineStr">
        <is>
          <t>DART 감사보고서</t>
        </is>
      </c>
      <c r="H1991" s="40" t="inlineStr">
        <is>
          <t>2024-03-29</t>
        </is>
      </c>
      <c r="I1991" s="40" t="inlineStr">
        <is>
          <t>20240329003124</t>
        </is>
      </c>
      <c r="J1991" s="43" t="inlineStr">
        <is>
          <t>https://dart.fss.or.kr/dsaf001/main.do?rcpNo=20240329003124</t>
        </is>
      </c>
      <c r="K1991" s="41" t="inlineStr">
        <is>
          <t>acq_total_assets,deal_to_assets_pct,deal_to_equity_pct,acquirer_core,impairment,chk_note,pre_events_summary</t>
        </is>
      </c>
    </row>
    <row r="1992" ht="45" customHeight="1">
      <c r="A1992" s="40" t="inlineStr">
        <is>
          <t>K074</t>
        </is>
      </c>
      <c r="B1992" s="41" t="inlineStr">
        <is>
          <t>Daon Creative Co., Ltd.</t>
        </is>
      </c>
      <c r="C1992" s="40" t="inlineStr">
        <is>
          <t>인수 전</t>
        </is>
      </c>
      <c r="D1992" s="40" t="inlineStr">
        <is>
          <t>2023-12-31</t>
        </is>
      </c>
      <c r="E1992" s="41" t="inlineStr">
        <is>
          <t>기타</t>
        </is>
      </c>
      <c r="F1992" s="41" t="inlineStr">
        <is>
          <t>카카오엔터 2023 별도: 자산총계 2,778,030,626,653원, 자본총계 1,297,755,529,868원.</t>
        </is>
      </c>
      <c r="G1992" s="41" t="inlineStr">
        <is>
          <t>DART 감사보고서</t>
        </is>
      </c>
      <c r="H1992" s="40" t="inlineStr">
        <is>
          <t>2024-03-29</t>
        </is>
      </c>
      <c r="I1992" s="40" t="inlineStr">
        <is>
          <t>20240329003122</t>
        </is>
      </c>
      <c r="J1992" s="43" t="inlineStr">
        <is>
          <t>https://dart.fss.or.kr/dsaf001/main.do?rcpNo=20240329003122</t>
        </is>
      </c>
      <c r="K1992" s="41" t="inlineStr">
        <is>
          <t>acq_total_assets,deal_to_assets_pct,deal_to_equity_pct</t>
        </is>
      </c>
    </row>
    <row r="1993" ht="45" customHeight="1">
      <c r="A1993" s="40" t="inlineStr">
        <is>
          <t>K074</t>
        </is>
      </c>
      <c r="B1993" s="41" t="inlineStr">
        <is>
          <t>Daon Creative Co., Ltd.</t>
        </is>
      </c>
      <c r="C1993" s="40" t="inlineStr">
        <is>
          <t>인수 전</t>
        </is>
      </c>
      <c r="D1993" s="40" t="inlineStr">
        <is>
          <t>2023-12-31</t>
        </is>
      </c>
      <c r="E1993" s="41" t="inlineStr">
        <is>
          <t>기타</t>
        </is>
      </c>
      <c r="F1993" s="41" t="inlineStr">
        <is>
          <t>㈜카카오 2023 사업보고서: 연결 자산총계 25,179,968,939,321원(2023.12.31). 발행주식의 총수 444,849,878주, 자기주식 6,643,783주.</t>
        </is>
      </c>
      <c r="G1993" s="41" t="inlineStr">
        <is>
          <t>DART 사업보고서</t>
        </is>
      </c>
      <c r="H1993" s="40" t="inlineStr">
        <is>
          <t>2024-03-28</t>
        </is>
      </c>
      <c r="I1993" s="40" t="inlineStr">
        <is>
          <t>20240328001805</t>
        </is>
      </c>
      <c r="J1993" s="43" t="inlineStr">
        <is>
          <t>https://dart.fss.or.kr/dsaf001/main.do?rcpNo=20240328001805</t>
        </is>
      </c>
      <c r="K1993" s="41" t="inlineStr">
        <is>
          <t>apex_total_assets,acq_mktcap</t>
        </is>
      </c>
    </row>
    <row r="1994" ht="45" customHeight="1">
      <c r="A1994" s="40" t="inlineStr">
        <is>
          <t>K074</t>
        </is>
      </c>
      <c r="B1994" s="41" t="inlineStr">
        <is>
          <t>Daon Creative Co., Ltd.</t>
        </is>
      </c>
      <c r="C1994" s="40" t="inlineStr">
        <is>
          <t>발표</t>
        </is>
      </c>
      <c r="D1994" s="40" t="inlineStr">
        <is>
          <t>2024-04-02</t>
        </is>
      </c>
      <c r="E1994" s="41" t="inlineStr">
        <is>
          <t>기타</t>
        </is>
      </c>
      <c r="F1994" s="41" t="inlineStr">
        <is>
          <t>Yahoo Finance 차트 API: 035720.KS 2024-04-02 종가 51,200원; KRW=X 2024-04-03 1,350.73원/달러.</t>
        </is>
      </c>
      <c r="G1994" s="41" t="inlineStr">
        <is>
          <t>기타</t>
        </is>
      </c>
      <c r="H1994" s="40" t="inlineStr">
        <is>
          <t>2024-04-02</t>
        </is>
      </c>
      <c r="I1994" s="40" t="n"/>
      <c r="J1994" s="43" t="inlineStr">
        <is>
          <t>https://query1.finance.yahoo.com/v8/finance/chart/035720.KS?period1=1711929600&amp;period2=1712448000&amp;interval=1d</t>
        </is>
      </c>
      <c r="K1994" s="41" t="inlineStr">
        <is>
          <t>acq_mktcap,value_chk_usdmm,size_basis</t>
        </is>
      </c>
    </row>
    <row r="1995" ht="45" customHeight="1">
      <c r="A1995" s="40" t="inlineStr">
        <is>
          <t>K074</t>
        </is>
      </c>
      <c r="B1995" s="41" t="inlineStr">
        <is>
          <t>Daon Creative Co., Ltd.</t>
        </is>
      </c>
      <c r="C1995" s="40" t="inlineStr">
        <is>
          <t>인수 후</t>
        </is>
      </c>
      <c r="D1995" s="40" t="inlineStr">
        <is>
          <t>2024-05-31</t>
        </is>
      </c>
      <c r="E1995" s="41" t="inlineStr">
        <is>
          <t>경영진변경</t>
        </is>
      </c>
      <c r="F1995" s="41" t="inlineStr">
        <is>
          <t>다온 임원의 변동: 대표이사 이용만 유지, 기타비상무이사 임장렬 해임(퇴임)·이정선 선임(각 2024.03.26, 등기 2024.04.19), 김상민 유지.</t>
        </is>
      </c>
      <c r="G1995" s="41" t="inlineStr">
        <is>
          <t>DART 기타공시</t>
        </is>
      </c>
      <c r="H1995" s="40" t="inlineStr">
        <is>
          <t>2024-05-31</t>
        </is>
      </c>
      <c r="I1995" s="40" t="inlineStr">
        <is>
          <t>20240531001671</t>
        </is>
      </c>
      <c r="J1995" s="43" t="inlineStr">
        <is>
          <t>https://dart.fss.or.kr/dsaf001/main.do?rcpNo=20240531001671</t>
        </is>
      </c>
      <c r="K1995" s="41" t="inlineStr">
        <is>
          <t>post_events_summary,status_chk</t>
        </is>
      </c>
    </row>
    <row r="1996" ht="45" customHeight="1">
      <c r="A1996" s="40" t="inlineStr">
        <is>
          <t>K074</t>
        </is>
      </c>
      <c r="B1996" s="41" t="inlineStr">
        <is>
          <t>Daon Creative Co., Ltd.</t>
        </is>
      </c>
      <c r="C1996" s="40" t="inlineStr">
        <is>
          <t>인수 후</t>
        </is>
      </c>
      <c r="D1996" s="40" t="inlineStr">
        <is>
          <t>2024</t>
        </is>
      </c>
      <c r="E1996" s="41" t="inlineStr">
        <is>
          <t>실적</t>
        </is>
      </c>
      <c r="F1996" s="41" t="inlineStr">
        <is>
          <t>다온 FY2024 감사보고서: 영업수익 23,904,130,753원, 영업이익 2,189,384,821원, 당기순손실 19,805,901원, 무형자산손상차손 2,548,023천원. 주주 카카오엔터 566,480주(100.0%). 대표이사 정종욱.</t>
        </is>
      </c>
      <c r="G1996" s="41" t="inlineStr">
        <is>
          <t>DART 감사보고서</t>
        </is>
      </c>
      <c r="H1996" s="40" t="inlineStr">
        <is>
          <t>2025-03-31</t>
        </is>
      </c>
      <c r="I1996" s="40" t="inlineStr">
        <is>
          <t>20250331002500</t>
        </is>
      </c>
      <c r="J1996" s="43" t="inlineStr">
        <is>
          <t>https://dart.fss.or.kr/dsaf001/main.do?rcpNo=20250331002500</t>
        </is>
      </c>
      <c r="K1996" s="41" t="inlineStr">
        <is>
          <t>target_rev_post,target_op_post,impairment,post_events_summary</t>
        </is>
      </c>
    </row>
    <row r="1997" ht="45" customHeight="1">
      <c r="A1997" s="40" t="inlineStr">
        <is>
          <t>K074</t>
        </is>
      </c>
      <c r="B1997" s="41" t="inlineStr">
        <is>
          <t>Daon Creative Co., Ltd.</t>
        </is>
      </c>
      <c r="C1997" s="40" t="inlineStr">
        <is>
          <t>인수 후</t>
        </is>
      </c>
      <c r="D1997" s="40" t="inlineStr">
        <is>
          <t>2024-12-31</t>
        </is>
      </c>
      <c r="E1997" s="41" t="inlineStr">
        <is>
          <t>추가취득</t>
        </is>
      </c>
      <c r="F1997" s="41" t="inlineStr">
        <is>
          <t>카카오엔터 2024 연결: '당기 중 종속기업 (주)다온크리에이티브의 잔여 지분 26.33%를 취득했으며, 이에 따라 연결회사는 … 지분 100%를 보유'. 다온 CGU 영업권 8,384,140천원 손상 없음(장부 21,471 vs 회수가능 21,978백만원).</t>
        </is>
      </c>
      <c r="G1997" s="41" t="inlineStr">
        <is>
          <t>DART 감사보고서</t>
        </is>
      </c>
      <c r="H1997" s="40" t="inlineStr">
        <is>
          <t>2025-03-28</t>
        </is>
      </c>
      <c r="I1997" s="40" t="inlineStr">
        <is>
          <t>20250328002113</t>
        </is>
      </c>
      <c r="J1997" s="43" t="inlineStr">
        <is>
          <t>https://dart.fss.or.kr/dsaf001/main.do?rcpNo=20250328002113</t>
        </is>
      </c>
      <c r="K1997" s="41" t="inlineStr">
        <is>
          <t>status_chk,impairment,post_events_summary</t>
        </is>
      </c>
    </row>
    <row r="1998" ht="45" customHeight="1">
      <c r="A1998" s="40" t="inlineStr">
        <is>
          <t>K074</t>
        </is>
      </c>
      <c r="B1998" s="41" t="inlineStr">
        <is>
          <t>Daon Creative Co., Ltd.</t>
        </is>
      </c>
      <c r="C1998" s="40" t="inlineStr">
        <is>
          <t>인수 후</t>
        </is>
      </c>
      <c r="D1998" s="40" t="inlineStr">
        <is>
          <t>2025</t>
        </is>
      </c>
      <c r="E1998" s="41" t="inlineStr">
        <is>
          <t>실적</t>
        </is>
      </c>
      <c r="F1998" s="41" t="inlineStr">
        <is>
          <t>다온 FY2025 감사보고서: 영업수익 23,600,739,263원, 영업이익 2,065,122,866원, 당기순손실 158,375,810원, 무형자산손상차손 2,483,465천원. 대표이사 정종욱.</t>
        </is>
      </c>
      <c r="G1998" s="41" t="inlineStr">
        <is>
          <t>DART 감사보고서</t>
        </is>
      </c>
      <c r="H1998" s="40" t="inlineStr">
        <is>
          <t>2026-03-26</t>
        </is>
      </c>
      <c r="I1998" s="40" t="inlineStr">
        <is>
          <t>20260326001365</t>
        </is>
      </c>
      <c r="J1998" s="43" t="inlineStr">
        <is>
          <t>https://dart.fss.or.kr/dsaf001/main.do?rcpNo=20260326001365</t>
        </is>
      </c>
      <c r="K1998" s="41" t="inlineStr">
        <is>
          <t>target_rev_post,target_op_post,impairment,post_events_summary</t>
        </is>
      </c>
    </row>
    <row r="1999" ht="45" customHeight="1">
      <c r="A1999" s="40" t="inlineStr">
        <is>
          <t>K074</t>
        </is>
      </c>
      <c r="B1999" s="41" t="inlineStr">
        <is>
          <t>Daon Creative Co., Ltd.</t>
        </is>
      </c>
      <c r="C1999" s="40" t="inlineStr">
        <is>
          <t>인수 후</t>
        </is>
      </c>
      <c r="D1999" s="40" t="inlineStr">
        <is>
          <t>2025-12-31</t>
        </is>
      </c>
      <c r="E1999" s="41" t="inlineStr">
        <is>
          <t>손상차손</t>
        </is>
      </c>
      <c r="F1999" s="41" t="inlineStr">
        <is>
          <t>카카오엔터 2025 연결: 영업권 표 '(주)다온크리에이티브 | 8,384,140 | (8,384,140) | - | -' 전액 손상. 손상검사 장부 21,244 vs 회수가능 8,468백만원.</t>
        </is>
      </c>
      <c r="G1999" s="41" t="inlineStr">
        <is>
          <t>DART 감사보고서</t>
        </is>
      </c>
      <c r="H1999" s="40" t="inlineStr">
        <is>
          <t>2026-03-27</t>
        </is>
      </c>
      <c r="I1999" s="40" t="inlineStr">
        <is>
          <t>20260327001465</t>
        </is>
      </c>
      <c r="J1999" s="43" t="inlineStr">
        <is>
          <t>https://dart.fss.or.kr/dsaf001/main.do?rcpNo=20260327001465</t>
        </is>
      </c>
      <c r="K1999" s="41" t="inlineStr">
        <is>
          <t>impairment,post_events_summary</t>
        </is>
      </c>
    </row>
    <row r="2000" ht="45" customHeight="1">
      <c r="A2000" s="40" t="inlineStr">
        <is>
          <t>K074</t>
        </is>
      </c>
      <c r="B2000" s="41" t="inlineStr">
        <is>
          <t>Daon Creative Co., Ltd.</t>
        </is>
      </c>
      <c r="C2000" s="40" t="inlineStr">
        <is>
          <t>인수 후</t>
        </is>
      </c>
      <c r="D2000" s="40" t="inlineStr">
        <is>
          <t>2026</t>
        </is>
      </c>
      <c r="E2000" s="41" t="inlineStr">
        <is>
          <t>기타</t>
        </is>
      </c>
      <c r="F2000" s="41" t="inlineStr">
        <is>
          <t>KOCCA 기업 디렉터리: 2014년 8월 설립된 웹툰·웹소설 전자출판사, '웹툰과 웹소설 IP를 제작·판매', 카카오엔터 자회사 편입 시점은 'March'로만 기재. DART 기록(2018년 중 연결 편입)과 어긋남.</t>
        </is>
      </c>
      <c r="G2000" s="41" t="inlineStr">
        <is>
          <t>기타</t>
        </is>
      </c>
      <c r="H2000" s="40" t="n"/>
      <c r="I2000" s="40" t="n"/>
      <c r="J2000" s="43" t="inlineStr">
        <is>
          <t>https://welcon.kocca.kr/en/directory/company/daoncreativeltd--51</t>
        </is>
      </c>
      <c r="K2000" s="41" t="inlineStr">
        <is>
          <t>core_basis,notes</t>
        </is>
      </c>
    </row>
    <row r="2001" ht="45" customHeight="1">
      <c r="A2001" s="40" t="inlineStr">
        <is>
          <t>N001</t>
        </is>
      </c>
      <c r="B2001" s="41" t="inlineStr">
        <is>
          <t>ValueCommerce Co., Ltd. (TSE:2491)</t>
        </is>
      </c>
      <c r="C2001" s="40" t="inlineStr">
        <is>
          <t>발표</t>
        </is>
      </c>
      <c r="D2001" s="40" t="inlineStr">
        <is>
          <t>2005-02-28</t>
        </is>
      </c>
      <c r="E2001" s="41" t="inlineStr">
        <is>
          <t>발표</t>
        </is>
      </c>
      <c r="F2001" s="41" t="inlineStr">
        <is>
          <t>ヤフー·バリューコマース 공동 보도자료: "Yahoo! JAPANは、バリューコマースの議決権総数の54.85％（完全希薄化後45.46％）を取得するため、公開買付けを行います", 기간 2005-03-01~04-11, 1株 260,571円, 買付予定 41,971株(발행 76,530株, 자기주식 7株), 買付け前 0株, 소요자금 10,936百万円; "アフィリエイト・マーケティング事業に進出し…シナジーを追求"; 주요 주주 현 경영진·투자펀드가 응모 내락; 광고 노출 1일 3억3천만 회, 국내 최대 아필리에이트 네트워크</t>
        </is>
      </c>
      <c r="G2001" s="41" t="inlineStr">
        <is>
          <t>회사 보도자료</t>
        </is>
      </c>
      <c r="H2001" s="40" t="inlineStr">
        <is>
          <t>2005-02-28</t>
        </is>
      </c>
      <c r="I2001" s="40" t="inlineStr">
        <is>
          <t>ja20050228_A</t>
        </is>
      </c>
      <c r="J2001" s="43" t="inlineStr">
        <is>
          <t>https://www.lycorp.co.jp/news/archive/Y/ja/ja20050228_A.pdf</t>
        </is>
      </c>
      <c r="K2001" s="41" t="inlineStr">
        <is>
          <t>announce_date_chk,purpose_quote,first_filing_date,value_chk_local,pre_events_summary,core_basis</t>
        </is>
      </c>
    </row>
    <row r="2002" ht="45" customHeight="1">
      <c r="A2002" s="40" t="inlineStr">
        <is>
          <t>N001</t>
        </is>
      </c>
      <c r="B2002" s="41" t="inlineStr">
        <is>
          <t>ValueCommerce Co., Ltd. (TSE:2491)</t>
        </is>
      </c>
      <c r="C2002" s="40" t="inlineStr">
        <is>
          <t>인수 후</t>
        </is>
      </c>
      <c r="D2002" s="40" t="inlineStr">
        <is>
          <t>2005-04-12</t>
        </is>
      </c>
      <c r="E2002" s="41" t="inlineStr">
        <is>
          <t>완료</t>
        </is>
      </c>
      <c r="F2002" s="41" t="inlineStr">
        <is>
          <t>Internet Watch 'ヤフー、バリューコマースのTOB成立': "買付株数は4万1,971株で、バリューコマースの発行済み株式の49.71％", "新株予約券などの行使が行なわれたことにより、ヤフーのバリューコマースに対する議決権の所有割合は49.72％", "買い付けに要した資金は109億3,642万5,441円", "バリューコマースは2006年3月期よりヤフーの持分法適用会社となる"</t>
        </is>
      </c>
      <c r="G2002" s="41" t="inlineStr">
        <is>
          <t>언론 보도</t>
        </is>
      </c>
      <c r="H2002" s="40" t="inlineStr">
        <is>
          <t>2005-04-12</t>
        </is>
      </c>
      <c r="I2002" s="40" t="n"/>
      <c r="J2002" s="43" t="inlineStr">
        <is>
          <t>https://internet.watch.impress.co.jp/cda/news/2005/04/12/7239.html</t>
        </is>
      </c>
      <c r="K2002" s="41" t="inlineStr">
        <is>
          <t>status_chk,value_chk_local,subtype_chk,chk_note,post_events_summary</t>
        </is>
      </c>
    </row>
    <row r="2003" ht="45" customHeight="1">
      <c r="A2003" s="40" t="inlineStr">
        <is>
          <t>N001</t>
        </is>
      </c>
      <c r="B2003" s="41" t="inlineStr">
        <is>
          <t>ValueCommerce Co., Ltd. (TSE:2491)</t>
        </is>
      </c>
      <c r="C2003" s="40" t="inlineStr">
        <is>
          <t>발표</t>
        </is>
      </c>
      <c r="D2003" s="40" t="inlineStr">
        <is>
          <t>2005-03-31</t>
        </is>
      </c>
      <c r="E2003" s="41" t="inlineStr">
        <is>
          <t>실적</t>
        </is>
      </c>
      <c r="F2003" s="41" t="inlineStr">
        <is>
          <t>ヤフー 有価証券報告書 第10期(2005/3): 후발사건 '公開買付について' — "平成17年４月11日をもって終了し、同社の株式41,971株を10,936百万円にて取得しました。これにより、当社のバリューコマース株式会社に対する議決権割合は49.7％（平成17年４月12日現在）"; 연결 総資産額 2004/3 82,410·2005/3 130,244百万円, 純資産額 59,806·96,059百万円; 発行済株式総数 7,550,123.64株(2004-11-19 분할 후); 2005/3期 세그먼트 매출(リスティング 29,359 등)</t>
        </is>
      </c>
      <c r="G2003" s="41" t="inlineStr">
        <is>
          <t>EDINET</t>
        </is>
      </c>
      <c r="H2003" s="40" t="inlineStr">
        <is>
          <t>2005-06</t>
        </is>
      </c>
      <c r="I2003" s="40" t="inlineStr">
        <is>
          <t>yuho2004-vsreport</t>
        </is>
      </c>
      <c r="J2003" s="43" t="inlineStr">
        <is>
          <t>https://s.yimg.jp/images/docs/ir/archives/vsreport/yuho2004-vsreport.pdf</t>
        </is>
      </c>
      <c r="K2003" s="41" t="inlineStr">
        <is>
          <t>value_chk_local,purpose_quote,status_chk,acq_total_assets,deal_to_assets_pct,deal_to_equity_pct,acq_mktcap,acquirer_core,size_basis</t>
        </is>
      </c>
    </row>
    <row r="2004" ht="45" customHeight="1">
      <c r="A2004" s="40" t="inlineStr">
        <is>
          <t>N001</t>
        </is>
      </c>
      <c r="B2004" s="41" t="inlineStr">
        <is>
          <t>ValueCommerce Co., Ltd. (TSE:2491)</t>
        </is>
      </c>
      <c r="C2004" s="40" t="inlineStr">
        <is>
          <t>인수 후</t>
        </is>
      </c>
      <c r="D2004" s="40" t="inlineStr">
        <is>
          <t>2006-03-31</t>
        </is>
      </c>
      <c r="E2004" s="41" t="inlineStr">
        <is>
          <t>기타</t>
        </is>
      </c>
      <c r="F2004" s="41" t="inlineStr">
        <is>
          <t>ヤフー 有価証券報告書 第11期(2006/3): 関係会社 'バリューコマース㈱ … 49.6'(지분법 관련회사, 株式取得による増加), 단체 関係会社株式 'バリューコマース㈱ 10,940'百万円; 리스크: "バリューコマース株式会社との提携などにより対応していく所存"</t>
        </is>
      </c>
      <c r="G2004" s="41" t="inlineStr">
        <is>
          <t>EDINET</t>
        </is>
      </c>
      <c r="H2004" s="40" t="inlineStr">
        <is>
          <t>2006-06</t>
        </is>
      </c>
      <c r="I2004" s="40" t="inlineStr">
        <is>
          <t>yuho2005-vsreport</t>
        </is>
      </c>
      <c r="J2004" s="43" t="inlineStr">
        <is>
          <t>https://s.yimg.jp/images/docs/ir/archives/vsreport/yuho2005-vsreport.pdf</t>
        </is>
      </c>
      <c r="K2004" s="41" t="inlineStr">
        <is>
          <t>subtype_chk,chk_note,impairment,earnings_call_note</t>
        </is>
      </c>
    </row>
    <row r="2005" ht="45" customHeight="1">
      <c r="A2005" s="40" t="inlineStr">
        <is>
          <t>N001</t>
        </is>
      </c>
      <c r="B2005" s="41" t="inlineStr">
        <is>
          <t>ValueCommerce Co., Ltd. (TSE:2491)</t>
        </is>
      </c>
      <c r="C2005" s="40" t="inlineStr">
        <is>
          <t>인수 후</t>
        </is>
      </c>
      <c r="D2005" s="40" t="inlineStr">
        <is>
          <t>2005-04-20</t>
        </is>
      </c>
      <c r="E2005" s="41" t="inlineStr">
        <is>
          <t>어닝콜</t>
        </is>
      </c>
      <c r="F2005" s="41" t="inlineStr">
        <is>
          <t>Internet Watch 2005-04-21: ヤフー가 2005-04-20 2004年度 결산설명회에서 アフィリエイト 전략 설명 — 먼저 Yahoo!ショッピング·ヤフオク 스토어가 バリューコマース 제휴 사이트에 광고를 낼 수 있게 하고, Yahoo!ブログ·ジオシティーズ에 아필리에이트 광고 게재, "自社以外のサイトも事業ベースとして取り込むことを目指す"</t>
        </is>
      </c>
      <c r="G2005" s="41" t="inlineStr">
        <is>
          <t>언론 보도</t>
        </is>
      </c>
      <c r="H2005" s="40" t="inlineStr">
        <is>
          <t>2005-04-21</t>
        </is>
      </c>
      <c r="I2005" s="40" t="n"/>
      <c r="J2005" s="43" t="inlineStr">
        <is>
          <t>https://internet.watch.impress.co.jp/cda/news/2005/04/21/7375.html</t>
        </is>
      </c>
      <c r="K2005" s="41" t="inlineStr">
        <is>
          <t>earnings_call_note</t>
        </is>
      </c>
    </row>
    <row r="2006" ht="45" customHeight="1">
      <c r="A2006" s="40" t="inlineStr">
        <is>
          <t>N001</t>
        </is>
      </c>
      <c r="B2006" s="41" t="inlineStr">
        <is>
          <t>ValueCommerce Co., Ltd. (TSE:2491)</t>
        </is>
      </c>
      <c r="C2006" s="40" t="inlineStr">
        <is>
          <t>인수 후</t>
        </is>
      </c>
      <c r="D2006" s="40" t="inlineStr">
        <is>
          <t>2005-07-05</t>
        </is>
      </c>
      <c r="E2006" s="41" t="inlineStr">
        <is>
          <t>통합</t>
        </is>
      </c>
      <c r="F2006" s="41" t="inlineStr">
        <is>
          <t>ヤフー·バリューコマース 보도자료 'Yahoo!ショッピング、アフィリエイトサービス機能を使った販売促進活動を強化': 5-19 시험 개시 후 7-05부터 본격 전개, 출점 약 3,900점포로 직접 유도하는 'マイリンク' 기능</t>
        </is>
      </c>
      <c r="G2006" s="41" t="inlineStr">
        <is>
          <t>회사 보도자료</t>
        </is>
      </c>
      <c r="H2006" s="40" t="inlineStr">
        <is>
          <t>2005-07-05</t>
        </is>
      </c>
      <c r="I2006" s="40" t="inlineStr">
        <is>
          <t>ja20050705_A</t>
        </is>
      </c>
      <c r="J2006" s="43" t="inlineStr">
        <is>
          <t>https://www.lycorp.co.jp/news/archive/Y/ja/ja20050705_A.pdf</t>
        </is>
      </c>
      <c r="K2006" s="41" t="inlineStr">
        <is>
          <t>post_events_summary</t>
        </is>
      </c>
    </row>
    <row r="2007" ht="45" customHeight="1">
      <c r="A2007" s="40" t="inlineStr">
        <is>
          <t>N001</t>
        </is>
      </c>
      <c r="B2007" s="41" t="inlineStr">
        <is>
          <t>ValueCommerce Co., Ltd. (TSE:2491)</t>
        </is>
      </c>
      <c r="C2007" s="40" t="inlineStr">
        <is>
          <t>인수 후</t>
        </is>
      </c>
      <c r="D2007" s="40" t="inlineStr">
        <is>
          <t>2005-09-29</t>
        </is>
      </c>
      <c r="E2007" s="41" t="inlineStr">
        <is>
          <t>통합</t>
        </is>
      </c>
      <c r="F2007" s="41" t="inlineStr">
        <is>
          <t>ヤフー·バリューコマース 보도자료: 9-29부터 'Yahoo!ブログ''Yahoo!ジオシティーズ' 이용자용 아필리에이트 프로그램 제공 — "Yahoo! JAPANサイトにおける初めての本格的なアフィリエイトプログラム"</t>
        </is>
      </c>
      <c r="G2007" s="41" t="inlineStr">
        <is>
          <t>회사 보도자료</t>
        </is>
      </c>
      <c r="H2007" s="40" t="inlineStr">
        <is>
          <t>2005-09-29</t>
        </is>
      </c>
      <c r="I2007" s="40" t="inlineStr">
        <is>
          <t>ja20050929_B</t>
        </is>
      </c>
      <c r="J2007" s="43" t="inlineStr">
        <is>
          <t>https://www.lycorp.co.jp/news/archive/Y/ja/ja20050929_B.pdf</t>
        </is>
      </c>
      <c r="K2007" s="41" t="inlineStr">
        <is>
          <t>post_events_summary</t>
        </is>
      </c>
    </row>
    <row r="2008" ht="45" customHeight="1">
      <c r="A2008" s="40" t="inlineStr">
        <is>
          <t>N001</t>
        </is>
      </c>
      <c r="B2008" s="41" t="inlineStr">
        <is>
          <t>ValueCommerce Co., Ltd. (TSE:2491)</t>
        </is>
      </c>
      <c r="C2008" s="40" t="inlineStr">
        <is>
          <t>인수 후</t>
        </is>
      </c>
      <c r="D2008" s="40" t="inlineStr">
        <is>
          <t>2006-12-31</t>
        </is>
      </c>
      <c r="E2008" s="41" t="inlineStr">
        <is>
          <t>실적</t>
        </is>
      </c>
      <c r="F2008" s="41" t="inlineStr">
        <is>
          <t>バリューコマース 有価証券報告書 第11期(2006/12): 연결 売上高 第8~11期(2003/12~2006/12) 1,913,585·2,837,041·4,049,660·5,331,121千円, 経常利益 13,225·180,155·231,824·507,212千円; 연결 営業利益 2005期 233,826·2006期 541,150千円; 沿革 "平成17年４月 ヤフー株式会社の当社株式公開買付けにより、同社の持分法適用関連会社となる", "平成18年７月 東京証券取引所マザーズに株式を上場"; その他の関係会社 ヤフー 〔44.93〕%</t>
        </is>
      </c>
      <c r="G2008" s="41" t="inlineStr">
        <is>
          <t>EDINET</t>
        </is>
      </c>
      <c r="H2008" s="40" t="inlineStr">
        <is>
          <t>2007-03</t>
        </is>
      </c>
      <c r="I2008" s="40" t="inlineStr">
        <is>
          <t>0070FKIF</t>
        </is>
      </c>
      <c r="J2008" s="43" t="inlineStr">
        <is>
          <t>https://ssl4.eir-parts.net/doc/2491/yuho_pdf/0070FKIF/00.pdf</t>
        </is>
      </c>
      <c r="K2008" s="41" t="inlineStr">
        <is>
          <t>target_rev_pre,target_rev_post,target_op_post,target_op_pre,pre_events_summary,post_events_summary,perf_basis</t>
        </is>
      </c>
    </row>
    <row r="2009" ht="45" customHeight="1">
      <c r="A2009" s="40" t="inlineStr">
        <is>
          <t>N001</t>
        </is>
      </c>
      <c r="B2009" s="41" t="inlineStr">
        <is>
          <t>ValueCommerce Co., Ltd. (TSE:2491)</t>
        </is>
      </c>
      <c r="C2009" s="40" t="inlineStr">
        <is>
          <t>인수 후</t>
        </is>
      </c>
      <c r="D2009" s="40" t="inlineStr">
        <is>
          <t>2009-02-16</t>
        </is>
      </c>
      <c r="E2009" s="41" t="inlineStr">
        <is>
          <t>통합</t>
        </is>
      </c>
      <c r="F2009" s="41" t="inlineStr">
        <is>
          <t>バリューコマース·ヤフー 보도자료: 'Yahoo!ポイントアップモール' 개시 — Yahoo!カード·プレミアム 회원이 소개 EC 사이트 경유 구매 시 성과보수를 Yahoo!ポイント로 적립, 참가 사이트는 バリューコマース 아필리에이트 광고주</t>
        </is>
      </c>
      <c r="G2009" s="41" t="inlineStr">
        <is>
          <t>회사 보도자료</t>
        </is>
      </c>
      <c r="H2009" s="40" t="inlineStr">
        <is>
          <t>2009-02-16</t>
        </is>
      </c>
      <c r="I2009" s="40" t="inlineStr">
        <is>
          <t>ja20090216_A</t>
        </is>
      </c>
      <c r="J2009" s="43" t="inlineStr">
        <is>
          <t>https://www.lycorp.co.jp/news/archive/Y/ja/ja20090216_A.pdf</t>
        </is>
      </c>
      <c r="K2009" s="41" t="inlineStr">
        <is>
          <t>post_events_summary</t>
        </is>
      </c>
    </row>
    <row r="2010" ht="45" customHeight="1">
      <c r="A2010" s="40" t="inlineStr">
        <is>
          <t>N001</t>
        </is>
      </c>
      <c r="B2010" s="41" t="inlineStr">
        <is>
          <t>ValueCommerce Co., Ltd. (TSE:2491)</t>
        </is>
      </c>
      <c r="C2010" s="40" t="inlineStr">
        <is>
          <t>인수 후</t>
        </is>
      </c>
      <c r="D2010" s="40" t="inlineStr">
        <is>
          <t>2012-10-16</t>
        </is>
      </c>
      <c r="E2010" s="41" t="inlineStr">
        <is>
          <t>추가취득</t>
        </is>
      </c>
      <c r="F2010" s="41" t="inlineStr">
        <is>
          <t>バリューコマース '親会社及びその他の関係会社の異動に関するお知らせ': 2012-10-19부로 ヤフー가 その他の関係会社→親会社; 자기주식 취득 누계 20,123株로 ヤフー 보유 83,942株의 議決権 비율 44.66%→50.00%(총議決権 187,946→167,883個); 2005년 ヤフー와 '戦略的資本提携'</t>
        </is>
      </c>
      <c r="G2010" s="41" t="inlineStr">
        <is>
          <t>TDnet</t>
        </is>
      </c>
      <c r="H2010" s="40" t="inlineStr">
        <is>
          <t>2012-10-16</t>
        </is>
      </c>
      <c r="I2010" s="40" t="inlineStr">
        <is>
          <t>1008686</t>
        </is>
      </c>
      <c r="J2010" s="43" t="inlineStr">
        <is>
          <t>https://ssl4.eir-parts.net/doc/2491/tdnet/1008686/00.pdf</t>
        </is>
      </c>
      <c r="K2010" s="41" t="inlineStr">
        <is>
          <t>subtype_chk,chk_note,post_events_summary,earnings_call_note</t>
        </is>
      </c>
    </row>
    <row r="2011" ht="45" customHeight="1">
      <c r="A2011" s="40" t="inlineStr">
        <is>
          <t>N001</t>
        </is>
      </c>
      <c r="B2011" s="41" t="inlineStr">
        <is>
          <t>ValueCommerce Co., Ltd. (TSE:2491)</t>
        </is>
      </c>
      <c r="C2011" s="40" t="inlineStr">
        <is>
          <t>인수 후</t>
        </is>
      </c>
      <c r="D2011" s="40" t="inlineStr">
        <is>
          <t>2013-03-31</t>
        </is>
      </c>
      <c r="E2011" s="41" t="inlineStr">
        <is>
          <t>추가취득</t>
        </is>
      </c>
      <c r="F2011" s="41" t="inlineStr">
        <is>
          <t>ヤフー 有価証券報告書 第18期(2013/3): 沿革 '平成24年10月 バリューコマース株式会社を子会社とする', 특별이익 "バリューコマース(株)連結子会社化にかかわる利益が1,348百万円"(段階取得に係る差益)</t>
        </is>
      </c>
      <c r="G2011" s="41" t="inlineStr">
        <is>
          <t>EDINET</t>
        </is>
      </c>
      <c r="H2011" s="40" t="inlineStr">
        <is>
          <t>2013-06</t>
        </is>
      </c>
      <c r="I2011" s="40" t="inlineStr">
        <is>
          <t>yuho2012-vsreport</t>
        </is>
      </c>
      <c r="J2011" s="43" t="inlineStr">
        <is>
          <t>https://s.yimg.jp/i/docs/ir/archives/vsreport/yuho2012-vsreport.pdf</t>
        </is>
      </c>
      <c r="K2011" s="41" t="inlineStr">
        <is>
          <t>post_events_summary,impairment</t>
        </is>
      </c>
    </row>
    <row r="2012" ht="45" customHeight="1">
      <c r="A2012" s="40" t="inlineStr">
        <is>
          <t>N001</t>
        </is>
      </c>
      <c r="B2012" s="41" t="inlineStr">
        <is>
          <t>ValueCommerce Co., Ltd. (TSE:2491)</t>
        </is>
      </c>
      <c r="C2012" s="40" t="inlineStr">
        <is>
          <t>인수 후</t>
        </is>
      </c>
      <c r="D2012" s="40" t="inlineStr">
        <is>
          <t>2021-03-16</t>
        </is>
      </c>
      <c r="E2012" s="41" t="inlineStr">
        <is>
          <t>기타</t>
        </is>
      </c>
      <c r="F2012" s="41" t="inlineStr">
        <is>
          <t>バリューコマース 공시(2021-03-01): ZHD가 보유 バリューコマース 주식 전부를 2021-03-16부로 완전자회사 Zホールディングス中間合同会社에 현물출자 → 친회사·筆頭株主 변경</t>
        </is>
      </c>
      <c r="G2012" s="41" t="inlineStr">
        <is>
          <t>TDnet</t>
        </is>
      </c>
      <c r="H2012" s="40" t="inlineStr">
        <is>
          <t>2021-03-01</t>
        </is>
      </c>
      <c r="I2012" s="40" t="inlineStr">
        <is>
          <t>1940259</t>
        </is>
      </c>
      <c r="J2012" s="43" t="inlineStr">
        <is>
          <t>https://ssl4.eir-parts.net/doc/2491/tdnet/1940259/00.pdf</t>
        </is>
      </c>
      <c r="K2012" s="41" t="inlineStr">
        <is>
          <t>post_events_summary</t>
        </is>
      </c>
    </row>
    <row r="2013" ht="45" customHeight="1">
      <c r="A2013" s="40" t="inlineStr">
        <is>
          <t>N001</t>
        </is>
      </c>
      <c r="B2013" s="41" t="inlineStr">
        <is>
          <t>ValueCommerce Co., Ltd. (TSE:2491)</t>
        </is>
      </c>
      <c r="C2013" s="40" t="inlineStr">
        <is>
          <t>인수 후</t>
        </is>
      </c>
      <c r="D2013" s="40" t="inlineStr">
        <is>
          <t>2024-04-10</t>
        </is>
      </c>
      <c r="E2013" s="41" t="inlineStr">
        <is>
          <t>매각</t>
        </is>
      </c>
      <c r="F2013" s="41" t="inlineStr">
        <is>
          <t>バリューコマース '自己株式の公開買付けの結果…並びに親会社及びその他の関係会社の異動': 1株 1,029円, 결제 2024-05-02; ZHD中間 議決権 167,884個(51.95%) → 60,984個(28.20%), LINEヤフー·A Holdings·소프트뱅크 등이 親会社→その他の関係会社</t>
        </is>
      </c>
      <c r="G2013" s="41" t="inlineStr">
        <is>
          <t>TDnet</t>
        </is>
      </c>
      <c r="H2013" s="40" t="inlineStr">
        <is>
          <t>2024-04-10</t>
        </is>
      </c>
      <c r="I2013" s="40" t="inlineStr">
        <is>
          <t>2419770</t>
        </is>
      </c>
      <c r="J2013" s="43" t="inlineStr">
        <is>
          <t>https://ssl4.eir-parts.net/doc/2491/tdnet/2419770/00.pdf</t>
        </is>
      </c>
      <c r="K2013" s="41" t="inlineStr">
        <is>
          <t>post_events_summary,pre_incorp_chk</t>
        </is>
      </c>
    </row>
    <row r="2014" ht="45" customHeight="1">
      <c r="A2014" s="40" t="inlineStr">
        <is>
          <t>N001</t>
        </is>
      </c>
      <c r="B2014" s="41" t="inlineStr">
        <is>
          <t>ValueCommerce Co., Ltd. (TSE:2491)</t>
        </is>
      </c>
      <c r="C2014" s="40" t="inlineStr">
        <is>
          <t>인수 후</t>
        </is>
      </c>
      <c r="D2014" s="40" t="inlineStr">
        <is>
          <t>2025-08-13</t>
        </is>
      </c>
      <c r="E2014" s="41" t="inlineStr">
        <is>
          <t>매각</t>
        </is>
      </c>
      <c r="F2014" s="41" t="inlineStr">
        <is>
          <t>バリューコマース '主要株主である筆頭株主及びその他の関係会社の異動': LINEヤフー가 간접보유 6,098,400株(28.13%)를 매각, "LINEヤフー株式会社、Aホールディングス株式会社、ソフトバンク株式会社…は、当社のその他の関係会社に該当しないことが確定"</t>
        </is>
      </c>
      <c r="G2014" s="41" t="inlineStr">
        <is>
          <t>TDnet</t>
        </is>
      </c>
      <c r="H2014" s="40" t="inlineStr">
        <is>
          <t>2025-08-13</t>
        </is>
      </c>
      <c r="I2014" s="40" t="inlineStr">
        <is>
          <t>2675547</t>
        </is>
      </c>
      <c r="J2014" s="43" t="inlineStr">
        <is>
          <t>https://ssl4.eir-parts.net/doc/2491/tdnet/2675547/00.pdf</t>
        </is>
      </c>
      <c r="K2014" s="41" t="inlineStr">
        <is>
          <t>post_events_summary,pre_incorp_chk</t>
        </is>
      </c>
    </row>
    <row r="2015" ht="45" customHeight="1">
      <c r="A2015" s="40" t="inlineStr">
        <is>
          <t>N001</t>
        </is>
      </c>
      <c r="B2015" s="41" t="inlineStr">
        <is>
          <t>ValueCommerce Co., Ltd. (TSE:2491)</t>
        </is>
      </c>
      <c r="C2015" s="40" t="inlineStr">
        <is>
          <t>인수 후</t>
        </is>
      </c>
      <c r="D2015" s="40" t="inlineStr">
        <is>
          <t>2026-04</t>
        </is>
      </c>
      <c r="E2015" s="41" t="inlineStr">
        <is>
          <t>기타</t>
        </is>
      </c>
      <c r="F2015" s="41" t="inlineStr">
        <is>
          <t>バリューコマース 회사 沿革: 2005-04 지분법 관련회사화, 2006-07 마더스 상장, 2012-10 자기주식 취득으로 ヤフー 연결자회사화, 2012-11 1부, 2019-09 ダイナテック 인수, 2024-05 자기주식 공개매수로 LY 지분법 관련회사화, 2025-04 ダイナテック 흡수합병, 2025-07 StoreMatch 등 LY 거래 종료, 2025-08 LY 전량 매각</t>
        </is>
      </c>
      <c r="G2015" s="41" t="inlineStr">
        <is>
          <t>회사 보도자료</t>
        </is>
      </c>
      <c r="H2015" s="40" t="inlineStr">
        <is>
          <t>2026-10-25 열람</t>
        </is>
      </c>
      <c r="I2015" s="40" t="n"/>
      <c r="J2015" s="43" t="inlineStr">
        <is>
          <t>https://www.valuecommerce.co.jp/company/history/</t>
        </is>
      </c>
      <c r="K2015" s="41" t="inlineStr">
        <is>
          <t>post_events_summary</t>
        </is>
      </c>
    </row>
    <row r="2016" ht="45" customHeight="1">
      <c r="A2016" s="40" t="inlineStr">
        <is>
          <t>N001</t>
        </is>
      </c>
      <c r="B2016" s="41" t="inlineStr">
        <is>
          <t>ValueCommerce Co., Ltd. (TSE:2491)</t>
        </is>
      </c>
      <c r="C2016" s="40" t="inlineStr">
        <is>
          <t>인수 후</t>
        </is>
      </c>
      <c r="D2016" s="40" t="inlineStr">
        <is>
          <t>2025-12-31</t>
        </is>
      </c>
      <c r="E2016" s="41" t="inlineStr">
        <is>
          <t>실적</t>
        </is>
      </c>
      <c r="F2016" s="41" t="inlineStr">
        <is>
          <t>バリューコマース 有価証券報告書 第30期(2025/12): "当連結会計年度の売上高は、24,169百万円（前期比20.5％減）", "営業利益は…1,971百万円（前期比52.6％減）", StoreMatch·STORE's R∞ 2025-07-31 제공 종료</t>
        </is>
      </c>
      <c r="G2016" s="41" t="inlineStr">
        <is>
          <t>EDINET</t>
        </is>
      </c>
      <c r="H2016" s="40" t="inlineStr">
        <is>
          <t>2026-03</t>
        </is>
      </c>
      <c r="I2016" s="40" t="inlineStr">
        <is>
          <t>S100XU5J</t>
        </is>
      </c>
      <c r="J2016" s="43" t="inlineStr">
        <is>
          <t>https://ssl4.eir-parts.net/doc/2491/yuho_pdf/S100XU5J/00.pdf</t>
        </is>
      </c>
      <c r="K2016" s="41" t="inlineStr">
        <is>
          <t>target_rev_post,target_op_post</t>
        </is>
      </c>
    </row>
    <row r="2017" ht="45" customHeight="1">
      <c r="A2017" s="40" t="inlineStr">
        <is>
          <t>N001</t>
        </is>
      </c>
      <c r="B2017" s="41" t="inlineStr">
        <is>
          <t>ValueCommerce Co., Ltd. (TSE:2491)</t>
        </is>
      </c>
      <c r="C2017" s="40" t="inlineStr">
        <is>
          <t>발표</t>
        </is>
      </c>
      <c r="D2017" s="40" t="inlineStr">
        <is>
          <t>2005-02-25</t>
        </is>
      </c>
      <c r="E2017" s="41" t="inlineStr">
        <is>
          <t>기타</t>
        </is>
      </c>
      <c r="F2017" s="41" t="inlineStr">
        <is>
          <t>Yahoo Finance 4689.T 일별: 2005-02-25 분할조정 종가 650.0(이후 분할 2005-03-28·2005-09-27·2006-03-28 각 2:1, 2013-09-26 100:1 → 원주가 520,000円)</t>
        </is>
      </c>
      <c r="G2017" s="41" t="inlineStr">
        <is>
          <t>기타</t>
        </is>
      </c>
      <c r="H2017" s="40" t="inlineStr">
        <is>
          <t>2026-10-25 조회</t>
        </is>
      </c>
      <c r="I2017" s="40" t="n"/>
      <c r="J2017" s="43" t="inlineStr">
        <is>
          <t>https://query1.finance.yahoo.com/v8/finance/chart/4689.T?period1=946684800&amp;period2=1793000000&amp;interval=1d&amp;events=split</t>
        </is>
      </c>
      <c r="K2017" s="41" t="inlineStr">
        <is>
          <t>acq_mktcap,size_basis</t>
        </is>
      </c>
    </row>
    <row r="2018" ht="45" customHeight="1">
      <c r="A2018" s="40" t="inlineStr">
        <is>
          <t>N001</t>
        </is>
      </c>
      <c r="B2018" s="41" t="inlineStr">
        <is>
          <t>ValueCommerce Co., Ltd. (TSE:2491)</t>
        </is>
      </c>
      <c r="C2018" s="40" t="inlineStr">
        <is>
          <t>발표</t>
        </is>
      </c>
      <c r="D2018" s="40" t="inlineStr">
        <is>
          <t>2005-02-28</t>
        </is>
      </c>
      <c r="E2018" s="41" t="inlineStr">
        <is>
          <t>기타</t>
        </is>
      </c>
      <c r="F2018" s="41" t="inlineStr">
        <is>
          <t>Federal Reserve H.10 Historical Rates for the Japanese Yen: 25-FEB-05 105.2100, 28-FEB-05 104.2500 円/USD</t>
        </is>
      </c>
      <c r="G2018" s="41" t="inlineStr">
        <is>
          <t>기타</t>
        </is>
      </c>
      <c r="H2018" s="40" t="inlineStr">
        <is>
          <t>2026-10-25 조회</t>
        </is>
      </c>
      <c r="I2018" s="40" t="n"/>
      <c r="J2018" s="43" t="inlineStr">
        <is>
          <t>https://www.federalreserve.gov/releases/h10/hist/dat00_ja.htm</t>
        </is>
      </c>
      <c r="K2018" s="41" t="inlineStr">
        <is>
          <t>value_chk_usdmm</t>
        </is>
      </c>
    </row>
    <row r="2019" ht="45" customHeight="1">
      <c r="A2019" s="40" t="inlineStr">
        <is>
          <t>N001</t>
        </is>
      </c>
      <c r="B2019" s="41" t="inlineStr">
        <is>
          <t>ValueCommerce Co., Ltd. (TSE:2491)</t>
        </is>
      </c>
      <c r="C2019" s="40" t="inlineStr">
        <is>
          <t>인수 후</t>
        </is>
      </c>
      <c r="D2019" s="40" t="inlineStr">
        <is>
          <t>2021-03</t>
        </is>
      </c>
      <c r="E2019" s="41" t="inlineStr">
        <is>
          <t>통합</t>
        </is>
      </c>
      <c r="F2019" s="41" t="inlineStr">
        <is>
          <t>LINEヤフー 有価証券報告書 第31期(2026/3) 沿革: "2019年10月 ヤフー㈱をZホールディングス㈱に商号変更し、持株会社体制へ移行", "2021年２月 主要株主である筆頭株主がAホールディングス㈱(ソフトバンク㈱およびNAVER Corporationが共に半数出資)に異動", "2021年３月 LINE㈱との経営統合が完了し、子会社とする", 2023年10月 グループ内再編により「LINEヤフー㈱」発足</t>
        </is>
      </c>
      <c r="G2019" s="41" t="inlineStr">
        <is>
          <t>EDINET</t>
        </is>
      </c>
      <c r="H2019" s="40" t="inlineStr">
        <is>
          <t>2026-06</t>
        </is>
      </c>
      <c r="I2019" s="40" t="inlineStr">
        <is>
          <t>S100YBXD</t>
        </is>
      </c>
      <c r="J2019" s="43" t="inlineStr">
        <is>
          <t>https://disclosure2dl.edinet-fsa.go.jp/searchdocument/pdf/S100YBXD.pdf</t>
        </is>
      </c>
      <c r="K2019" s="41" t="inlineStr">
        <is>
          <t>pre_incorp_chk,post_events_summary</t>
        </is>
      </c>
    </row>
    <row r="2020" ht="45" customHeight="1">
      <c r="A2020" s="40" t="inlineStr">
        <is>
          <t>N001</t>
        </is>
      </c>
      <c r="B2020" s="41" t="inlineStr">
        <is>
          <t>ValueCommerce Co., Ltd. (TSE:2491)</t>
        </is>
      </c>
      <c r="C2020" s="40" t="inlineStr">
        <is>
          <t>인수 후</t>
        </is>
      </c>
      <c r="D2020" s="40" t="inlineStr">
        <is>
          <t>2021-03-01</t>
        </is>
      </c>
      <c r="E2020" s="41" t="inlineStr">
        <is>
          <t>통합</t>
        </is>
      </c>
      <c r="F2020" s="41" t="inlineStr">
        <is>
          <t>Z Holdings·LINE 공동 보도자료 'Completion of the Business Integration Between Z Holdings and LINE': "today announce the completion of the business integration between the two companies" (모회사 SoftBank Corp.·NAVER가 일련의 거래 수행)</t>
        </is>
      </c>
      <c r="G2020" s="41" t="inlineStr">
        <is>
          <t>회사 보도자료</t>
        </is>
      </c>
      <c r="H2020" s="40" t="inlineStr">
        <is>
          <t>2021-03-01</t>
        </is>
      </c>
      <c r="I2020" s="40" t="inlineStr">
        <is>
          <t>en20210301_B</t>
        </is>
      </c>
      <c r="J2020" s="43" t="inlineStr">
        <is>
          <t>https://www.lycorp.co.jp/news/archive/Z/en/en20210301_B.pdf</t>
        </is>
      </c>
      <c r="K2020" s="41" t="inlineStr">
        <is>
          <t>pre_incorp_chk,post_events_summary</t>
        </is>
      </c>
    </row>
    <row r="2021" ht="45" customHeight="1">
      <c r="A2021" s="40" t="inlineStr">
        <is>
          <t>N001</t>
        </is>
      </c>
      <c r="B2021" s="41" t="inlineStr">
        <is>
          <t>ValueCommerce Co., Ltd. (TSE:2491)</t>
        </is>
      </c>
      <c r="C2021" s="40" t="inlineStr">
        <is>
          <t>인수 후</t>
        </is>
      </c>
      <c r="D2021" s="40" t="inlineStr">
        <is>
          <t>2021-12-31</t>
        </is>
      </c>
      <c r="E2021" s="41" t="inlineStr">
        <is>
          <t>기타</t>
        </is>
      </c>
      <c r="F2021" s="41" t="inlineStr">
        <is>
          <t>NAVER 2021 사업보고서 연결재무제표 주석(관계기업 및 공동기업투자): 'A-Holdings(구, LINE)' 지분율 50.00%, 장부금액 17,055,166,387천원으로 관계기업 분류; 관계기업의 종속기업 란에 'Z-Holdings' 기재. 종속기업 표에서 A-Holdings(구, LINE)는 전기말 78.18% → 당기 50.00%(경영통합 후 관계기업 전환)</t>
        </is>
      </c>
      <c r="G2021" s="41" t="inlineStr">
        <is>
          <t>DART 사업보고서</t>
        </is>
      </c>
      <c r="H2021" s="40" t="inlineStr">
        <is>
          <t>2022-03-04</t>
        </is>
      </c>
      <c r="I2021" s="40" t="inlineStr">
        <is>
          <t>20220304000687</t>
        </is>
      </c>
      <c r="J2021" s="43" t="inlineStr">
        <is>
          <t>https://dart.fss.or.kr/dsaf001/main.do?rcpNo=20220304000687</t>
        </is>
      </c>
      <c r="K2021" s="41" t="inlineStr">
        <is>
          <t>pre_incorp_chk</t>
        </is>
      </c>
    </row>
    <row r="2022" ht="45" customHeight="1">
      <c r="A2022" s="40" t="inlineStr">
        <is>
          <t>N002</t>
        </is>
      </c>
      <c r="B2022" s="41" t="inlineStr">
        <is>
          <t>Curiocity Corp.</t>
        </is>
      </c>
      <c r="C2022" s="40" t="inlineStr">
        <is>
          <t>발표</t>
        </is>
      </c>
      <c r="D2022" s="40" t="inlineStr">
        <is>
          <t>2005-03-31</t>
        </is>
      </c>
      <c r="E2022" s="41" t="inlineStr">
        <is>
          <t>발표</t>
        </is>
      </c>
      <c r="F2022" s="41" t="inlineStr">
        <is>
          <t>ヤフー, キュリオシティ 9,310株(90.69%)를 123百万円에 취득해 자회사화 결정. 취득처 三井物産·三井情報開発·三井住友銀行·MVCファンド. '本件子会社化による平成17年3月期業績への影響はありません'</t>
        </is>
      </c>
      <c r="G2022" s="41" t="inlineStr">
        <is>
          <t>회사 보도자료</t>
        </is>
      </c>
      <c r="H2022" s="40" t="inlineStr">
        <is>
          <t>2005-03-31</t>
        </is>
      </c>
      <c r="I2022" s="40" t="inlineStr">
        <is>
          <t>ja20050331_A</t>
        </is>
      </c>
      <c r="J2022" s="43" t="inlineStr">
        <is>
          <t>https://www.lycorp.co.jp/news/archive/Y/ja/ja20050331_A.pdf</t>
        </is>
      </c>
      <c r="K2022" s="41" t="inlineStr">
        <is>
          <t>announce_date_chk,value_chk_local,purpose_quote,target_rev_pre,target_op_pre,chk_note,first_filing_date</t>
        </is>
      </c>
    </row>
    <row r="2023" ht="45" customHeight="1">
      <c r="A2023" s="40" t="inlineStr">
        <is>
          <t>N002</t>
        </is>
      </c>
      <c r="B2023" s="41" t="inlineStr">
        <is>
          <t>Curiocity Corp.</t>
        </is>
      </c>
      <c r="C2023" s="40" t="inlineStr">
        <is>
          <t>발표</t>
        </is>
      </c>
      <c r="D2023" s="40" t="inlineStr">
        <is>
          <t>2005-03-31</t>
        </is>
      </c>
      <c r="E2023" s="41" t="inlineStr">
        <is>
          <t>발표</t>
        </is>
      </c>
      <c r="F2023" s="41" t="inlineStr">
        <is>
          <t>'ヤフー、キュリオシティを子会社化してYahoo!ショッピングに統合へ' — 출점 약 1,000사, 'キュリオシティの店舗を統合することでYahoo!ショッピングの拡大を図る考えだ'</t>
        </is>
      </c>
      <c r="G2023" s="41" t="inlineStr">
        <is>
          <t>언론 보도</t>
        </is>
      </c>
      <c r="H2023" s="40" t="inlineStr">
        <is>
          <t>2005-03-31</t>
        </is>
      </c>
      <c r="I2023" s="40" t="n"/>
      <c r="J2023" s="43" t="inlineStr">
        <is>
          <t>https://internet.watch.impress.co.jp/cda/news/2005/03/31/7067.html</t>
        </is>
      </c>
      <c r="K2023" s="41" t="inlineStr">
        <is>
          <t>purpose_quote,first_filing_date</t>
        </is>
      </c>
    </row>
    <row r="2024" ht="45" customHeight="1">
      <c r="A2024" s="40" t="inlineStr">
        <is>
          <t>N002</t>
        </is>
      </c>
      <c r="B2024" s="41" t="inlineStr">
        <is>
          <t>Curiocity Corp.</t>
        </is>
      </c>
      <c r="C2024" s="40" t="inlineStr">
        <is>
          <t>인수 전</t>
        </is>
      </c>
      <c r="D2024" s="40" t="inlineStr">
        <is>
          <t>2000-03-16</t>
        </is>
      </c>
      <c r="E2024" s="41" t="inlineStr">
        <is>
          <t>설립</t>
        </is>
      </c>
      <c r="F2024" s="41" t="inlineStr">
        <is>
          <t>三井物産이 1995년 시작한 쇼핑몰 キュリオシティ를 독립 회사로 분사(자본금 4억9천만円, 三井物産·千趣会·さくら銀行 출자, 출점 800사)</t>
        </is>
      </c>
      <c r="G2024" s="41" t="inlineStr">
        <is>
          <t>언론 보도</t>
        </is>
      </c>
      <c r="H2024" s="40" t="inlineStr">
        <is>
          <t>2000-03-16</t>
        </is>
      </c>
      <c r="I2024" s="40" t="n"/>
      <c r="J2024" s="43" t="inlineStr">
        <is>
          <t>https://internet.watch.impress.co.jp/www/article/2000/0316/curio.htm</t>
        </is>
      </c>
      <c r="K2024" s="41" t="inlineStr">
        <is>
          <t>pre_events_summary</t>
        </is>
      </c>
    </row>
    <row r="2025" ht="45" customHeight="1">
      <c r="A2025" s="40" t="inlineStr">
        <is>
          <t>N002</t>
        </is>
      </c>
      <c r="B2025" s="41" t="inlineStr">
        <is>
          <t>Curiocity Corp.</t>
        </is>
      </c>
      <c r="C2025" s="40" t="inlineStr">
        <is>
          <t>인수 후</t>
        </is>
      </c>
      <c r="D2025" s="40" t="inlineStr">
        <is>
          <t>2005-03-31</t>
        </is>
      </c>
      <c r="E2025" s="41" t="inlineStr">
        <is>
          <t>완료</t>
        </is>
      </c>
      <c r="F2025" s="41" t="inlineStr">
        <is>
          <t>有報 第10期: '平成17年３月 インターネット上のショッピングモールを運営する株式会社キュリオシティの株式90.7%を取得'; 연결자회사(ショッピング事業, 90.7%, 特定子会社); 연결 개시 시 연결조정계정 64百万円, 株式取得額 123百万円</t>
        </is>
      </c>
      <c r="G2025" s="41" t="inlineStr">
        <is>
          <t>EDINET</t>
        </is>
      </c>
      <c r="H2025" s="40" t="inlineStr">
        <is>
          <t>2005-06</t>
        </is>
      </c>
      <c r="I2025" s="40" t="inlineStr">
        <is>
          <t>有価証券報告書 第10期</t>
        </is>
      </c>
      <c r="J2025" s="43" t="inlineStr">
        <is>
          <t>https://s.yimg.jp/images/docs/ir/archives/vsreport/yuho2004-vsreport.pdf</t>
        </is>
      </c>
      <c r="K2025" s="41" t="inlineStr">
        <is>
          <t>acquirer_core,is_core,core_basis,post_events_summary,impairment</t>
        </is>
      </c>
    </row>
    <row r="2026" ht="45" customHeight="1">
      <c r="A2026" s="40" t="inlineStr">
        <is>
          <t>N002</t>
        </is>
      </c>
      <c r="B2026" s="41" t="inlineStr">
        <is>
          <t>Curiocity Corp.</t>
        </is>
      </c>
      <c r="C2026" s="40" t="inlineStr">
        <is>
          <t>인수 후</t>
        </is>
      </c>
      <c r="D2026" s="40" t="inlineStr">
        <is>
          <t>2005-09-30</t>
        </is>
      </c>
      <c r="E2026" s="41" t="inlineStr">
        <is>
          <t>사업철수</t>
        </is>
      </c>
      <c r="F2026" s="41" t="inlineStr">
        <is>
          <t>'ショッピングモールの「キュリオシティ」が9月30日で全サービスを終了する' / 'その後、会社を解散するかどうかなどは未定'</t>
        </is>
      </c>
      <c r="G2026" s="41" t="inlineStr">
        <is>
          <t>언론 보도</t>
        </is>
      </c>
      <c r="H2026" s="40" t="inlineStr">
        <is>
          <t>2005-09-14</t>
        </is>
      </c>
      <c r="I2026" s="40" t="n"/>
      <c r="J2026" s="43" t="inlineStr">
        <is>
          <t>https://internet.watch.impress.co.jp/cda/news/2005/09/14/9136.html</t>
        </is>
      </c>
      <c r="K2026" s="41" t="inlineStr">
        <is>
          <t>post_events_summary</t>
        </is>
      </c>
    </row>
    <row r="2027" ht="45" customHeight="1">
      <c r="A2027" s="40" t="inlineStr">
        <is>
          <t>N002</t>
        </is>
      </c>
      <c r="B2027" s="41" t="inlineStr">
        <is>
          <t>Curiocity Corp.</t>
        </is>
      </c>
      <c r="C2027" s="40" t="inlineStr">
        <is>
          <t>인수 후</t>
        </is>
      </c>
      <c r="D2027" s="40" t="inlineStr">
        <is>
          <t>2006-03-31</t>
        </is>
      </c>
      <c r="E2027" s="41" t="inlineStr">
        <is>
          <t>기타</t>
        </is>
      </c>
      <c r="F2027" s="41" t="inlineStr">
        <is>
          <t>有報 第11期: 主要な経営指標(第9期 총자산 82,410·순자산 59,806百万円), 発行済株式総数の推移(2005-05-20 1:2 분할 효력, 직전 7,550,123.64株), 주요 연결자회사 목록에서 キュリオシティ 빠짐</t>
        </is>
      </c>
      <c r="G2027" s="41" t="inlineStr">
        <is>
          <t>EDINET</t>
        </is>
      </c>
      <c r="H2027" s="40" t="inlineStr">
        <is>
          <t>2006-06</t>
        </is>
      </c>
      <c r="I2027" s="40" t="inlineStr">
        <is>
          <t>有価証券報告書 第11期</t>
        </is>
      </c>
      <c r="J2027" s="43" t="inlineStr">
        <is>
          <t>https://s.yimg.jp/images/docs/ir/archives/vsreport/yuho2005-vsreport.pdf</t>
        </is>
      </c>
      <c r="K2027" s="41" t="inlineStr">
        <is>
          <t>acq_total_assets,deal_to_assets_pct,deal_to_equity_pct,acq_mktcap,size_basis,post_events_summary</t>
        </is>
      </c>
    </row>
    <row r="2028" ht="45" customHeight="1">
      <c r="A2028" s="40" t="inlineStr">
        <is>
          <t>N002</t>
        </is>
      </c>
      <c r="B2028" s="41" t="inlineStr">
        <is>
          <t>Curiocity Corp.</t>
        </is>
      </c>
      <c r="C2028" s="40" t="inlineStr">
        <is>
          <t>발표</t>
        </is>
      </c>
      <c r="D2028" s="40" t="inlineStr">
        <is>
          <t>2005-03-30</t>
        </is>
      </c>
      <c r="E2028" s="41" t="inlineStr">
        <is>
          <t>기타</t>
        </is>
      </c>
      <c r="F2028" s="41" t="inlineStr">
        <is>
          <t>4689.T 분할조정 종가 625円(2005-03-30), 분할 이벤트 2005-03-28·2005-09-27; USD/JPY 107.66(2005-03-31)</t>
        </is>
      </c>
      <c r="G2028" s="41" t="inlineStr">
        <is>
          <t>기타</t>
        </is>
      </c>
      <c r="H2028" s="40" t="inlineStr">
        <is>
          <t>2026-10-26</t>
        </is>
      </c>
      <c r="I2028" s="40" t="n"/>
      <c r="J2028" s="43" t="inlineStr">
        <is>
          <t>https://query1.finance.yahoo.com/v8/finance/chart/4689.T</t>
        </is>
      </c>
      <c r="K2028" s="41" t="inlineStr">
        <is>
          <t>acq_mktcap,value_chk_usdmm</t>
        </is>
      </c>
    </row>
    <row r="2029" ht="45" customHeight="1">
      <c r="A2029" s="40" t="inlineStr">
        <is>
          <t>N003</t>
        </is>
      </c>
      <c r="B2029" s="41" t="inlineStr">
        <is>
          <t>VIPS Corporation</t>
        </is>
      </c>
      <c r="C2029" s="40" t="inlineStr">
        <is>
          <t>발표</t>
        </is>
      </c>
      <c r="D2029" s="40" t="inlineStr">
        <is>
          <t>2005-07-20</t>
        </is>
      </c>
      <c r="E2029" s="41" t="inlineStr">
        <is>
          <t>발표</t>
        </is>
      </c>
      <c r="F2029" s="41" t="inlineStr">
        <is>
          <t>ヤフー, インフォプラント 자회사화 기본합의. 'インターネット調査事業における顧客基盤を拡大し…事業拡大を目指します'. 2003/12期 매출 1,109·영업이익 87, 2004/12期 매출 1,492·영업이익 43百万円</t>
        </is>
      </c>
      <c r="G2029" s="41" t="inlineStr">
        <is>
          <t>회사 보도자료</t>
        </is>
      </c>
      <c r="H2029" s="40" t="inlineStr">
        <is>
          <t>2005-07-20</t>
        </is>
      </c>
      <c r="I2029" s="40" t="inlineStr">
        <is>
          <t>ja20050720_B</t>
        </is>
      </c>
      <c r="J2029" s="43" t="inlineStr">
        <is>
          <t>https://www.lycorp.co.jp/news/archive/Y/ja/ja20050720_B.pdf</t>
        </is>
      </c>
      <c r="K2029" s="41" t="inlineStr">
        <is>
          <t>announce_date_chk,purpose_quote,target_rev_pre,target_op_pre,pre_events_summary,first_filing_date,core_basis</t>
        </is>
      </c>
    </row>
    <row r="2030" ht="45" customHeight="1">
      <c r="A2030" s="40" t="inlineStr">
        <is>
          <t>N003</t>
        </is>
      </c>
      <c r="B2030" s="41" t="inlineStr">
        <is>
          <t>VIPS Corporation</t>
        </is>
      </c>
      <c r="C2030" s="40" t="inlineStr">
        <is>
          <t>발표</t>
        </is>
      </c>
      <c r="D2030" s="40" t="inlineStr">
        <is>
          <t>2005-10-05</t>
        </is>
      </c>
      <c r="E2030" s="41" t="inlineStr">
        <is>
          <t>완료</t>
        </is>
      </c>
      <c r="F2030" s="41" t="inlineStr">
        <is>
          <t>정식 株式譲渡契約 체결: 6,025株(58.2%), 取得価額 3,012百万円, 株券引渡し 2005-10-18. 취득처 大谷真樹·ベルシステム24·ブイ・シー・エヌ·NVCC1号·ジャフコ・エル弐号·YNED</t>
        </is>
      </c>
      <c r="G2030" s="41" t="inlineStr">
        <is>
          <t>회사 보도자료</t>
        </is>
      </c>
      <c r="H2030" s="40" t="inlineStr">
        <is>
          <t>2005-10-05</t>
        </is>
      </c>
      <c r="I2030" s="40" t="inlineStr">
        <is>
          <t>ja20051005_A</t>
        </is>
      </c>
      <c r="J2030" s="43" t="inlineStr">
        <is>
          <t>https://www.lycorp.co.jp/news/archive/Y/ja/ja20051005_A.pdf</t>
        </is>
      </c>
      <c r="K2030" s="41" t="inlineStr">
        <is>
          <t>value_chk_local,status_chk,chk_note</t>
        </is>
      </c>
    </row>
    <row r="2031" ht="45" customHeight="1">
      <c r="A2031" s="40" t="inlineStr">
        <is>
          <t>N003</t>
        </is>
      </c>
      <c r="B2031" s="41" t="inlineStr">
        <is>
          <t>VIPS Corporation</t>
        </is>
      </c>
      <c r="C2031" s="40" t="inlineStr">
        <is>
          <t>인수 후</t>
        </is>
      </c>
      <c r="D2031" s="40" t="inlineStr">
        <is>
          <t>2006-03-31</t>
        </is>
      </c>
      <c r="E2031" s="41" t="inlineStr">
        <is>
          <t>기타</t>
        </is>
      </c>
      <c r="F2031" s="41" t="inlineStr">
        <is>
          <t>有報 第11期: 第10期 총자산 130,244·순자산 96,059百万円; '平成17年10月 インターネットにおけるリサーチ事業を強化するため、株式会社インフォプラントの株式58.2%を取得'; BS事業 연결자회사; 連結調整勘定 2,359百万円</t>
        </is>
      </c>
      <c r="G2031" s="41" t="inlineStr">
        <is>
          <t>EDINET</t>
        </is>
      </c>
      <c r="H2031" s="40" t="inlineStr">
        <is>
          <t>2006-06</t>
        </is>
      </c>
      <c r="I2031" s="40" t="inlineStr">
        <is>
          <t>有価証券報告書 第11期</t>
        </is>
      </c>
      <c r="J2031" s="43" t="inlineStr">
        <is>
          <t>https://s.yimg.jp/images/docs/ir/archives/vsreport/yuho2005-vsreport.pdf</t>
        </is>
      </c>
      <c r="K2031" s="41" t="inlineStr">
        <is>
          <t>acq_total_assets,deal_to_assets_pct,deal_to_equity_pct,acq_mktcap,size_basis,post_events_summary</t>
        </is>
      </c>
    </row>
    <row r="2032" ht="45" customHeight="1">
      <c r="A2032" s="40" t="inlineStr">
        <is>
          <t>N003</t>
        </is>
      </c>
      <c r="B2032" s="41" t="inlineStr">
        <is>
          <t>VIPS Corporation</t>
        </is>
      </c>
      <c r="C2032" s="40" t="inlineStr">
        <is>
          <t>인수 후</t>
        </is>
      </c>
      <c r="D2032" s="40" t="inlineStr">
        <is>
          <t>2007-03-31</t>
        </is>
      </c>
      <c r="E2032" s="41" t="inlineStr">
        <is>
          <t>추가취득</t>
        </is>
      </c>
      <c r="F2032" s="41" t="inlineStr">
        <is>
          <t>有報 第12期: インフォプラント 의결권 72.7%, 단체 関係会社株式 장부가 3,767百万円</t>
        </is>
      </c>
      <c r="G2032" s="41" t="inlineStr">
        <is>
          <t>EDINET</t>
        </is>
      </c>
      <c r="H2032" s="40" t="inlineStr">
        <is>
          <t>2007-06</t>
        </is>
      </c>
      <c r="I2032" s="40" t="inlineStr">
        <is>
          <t>有価証券報告書 第12期</t>
        </is>
      </c>
      <c r="J2032" s="43" t="inlineStr">
        <is>
          <t>https://s.yimg.jp/images/docs/ir/archives/vsreport/yuho200610-vsreport.pdf</t>
        </is>
      </c>
      <c r="K2032" s="41" t="inlineStr">
        <is>
          <t>post_events_summary,impairment,notes</t>
        </is>
      </c>
    </row>
    <row r="2033" ht="45" customHeight="1">
      <c r="A2033" s="40" t="inlineStr">
        <is>
          <t>N003</t>
        </is>
      </c>
      <c r="B2033" s="41" t="inlineStr">
        <is>
          <t>VIPS Corporation</t>
        </is>
      </c>
      <c r="C2033" s="40" t="inlineStr">
        <is>
          <t>인수 후</t>
        </is>
      </c>
      <c r="D2033" s="40" t="inlineStr">
        <is>
          <t>2007-07-01</t>
        </is>
      </c>
      <c r="E2033" s="41" t="inlineStr">
        <is>
          <t>합병</t>
        </is>
      </c>
      <c r="F2033" s="41" t="inlineStr">
        <is>
          <t>インフォプラント와 インタースコープ가 2007-07-01 합병, 사명 'ヤフーバリューインサイト株式会社'로 변경, 모니터 약 150만 명</t>
        </is>
      </c>
      <c r="G2033" s="41" t="inlineStr">
        <is>
          <t>회사 보도자료</t>
        </is>
      </c>
      <c r="H2033" s="40" t="inlineStr">
        <is>
          <t>2007-06-20</t>
        </is>
      </c>
      <c r="I2033" s="40" t="inlineStr">
        <is>
          <t>ja20070620_B</t>
        </is>
      </c>
      <c r="J2033" s="43" t="inlineStr">
        <is>
          <t>https://www.lycorp.co.jp/news/archive/Y/ja/ja20070620_B.pdf</t>
        </is>
      </c>
      <c r="K2033" s="41" t="inlineStr">
        <is>
          <t>post_events_summary,notes</t>
        </is>
      </c>
    </row>
    <row r="2034" ht="45" customHeight="1">
      <c r="A2034" s="40" t="inlineStr">
        <is>
          <t>N003</t>
        </is>
      </c>
      <c r="B2034" s="41" t="inlineStr">
        <is>
          <t>VIPS Corporation</t>
        </is>
      </c>
      <c r="C2034" s="40" t="inlineStr">
        <is>
          <t>인수 후</t>
        </is>
      </c>
      <c r="D2034" s="40" t="inlineStr">
        <is>
          <t>2010-03-31</t>
        </is>
      </c>
      <c r="E2034" s="41" t="inlineStr">
        <is>
          <t>기타</t>
        </is>
      </c>
      <c r="F2034" s="41" t="inlineStr">
        <is>
          <t>有報 第15期: 단체 関係会社株式 ヤフーバリューインサイト㈱ 1,953百万円; 전기(2009/3期) 関係会社株式評価損 4,632百万円(회사별 내역 없음); 연결 감손손실 1,470百万円은 ブレイナー 영업권·사업용 자산</t>
        </is>
      </c>
      <c r="G2034" s="41" t="inlineStr">
        <is>
          <t>EDINET</t>
        </is>
      </c>
      <c r="H2034" s="40" t="inlineStr">
        <is>
          <t>2010-06</t>
        </is>
      </c>
      <c r="I2034" s="40" t="inlineStr">
        <is>
          <t>有価証券報告書 第15期</t>
        </is>
      </c>
      <c r="J2034" s="43" t="inlineStr">
        <is>
          <t>https://s.yimg.jp/images/docs/ir/archives/vsreport/yuho2009-vsreport.pdf</t>
        </is>
      </c>
      <c r="K2034" s="41" t="inlineStr">
        <is>
          <t>impairment</t>
        </is>
      </c>
    </row>
    <row r="2035" ht="45" customHeight="1">
      <c r="A2035" s="40" t="inlineStr">
        <is>
          <t>N003</t>
        </is>
      </c>
      <c r="B2035" s="41" t="inlineStr">
        <is>
          <t>VIPS Corporation</t>
        </is>
      </c>
      <c r="C2035" s="40" t="inlineStr">
        <is>
          <t>인수 후</t>
        </is>
      </c>
      <c r="D2035" s="40" t="inlineStr">
        <is>
          <t>2010-06-11</t>
        </is>
      </c>
      <c r="E2035" s="41" t="inlineStr">
        <is>
          <t>매각</t>
        </is>
      </c>
      <c r="F2035" s="41" t="inlineStr">
        <is>
          <t>YVI 마케팅리서치 사업을 2010-08-01 マクロミル에 흡수분할, 대가 マクロミル 신주 22,992株; YVI는 사명 변경 예정; ヤフー의 YVI 지분 76.89%. YVI 단체 매출 2007/12 4,084·2008/12 4,995·2009/12 4,869, 영업이익 225·363·323百万円</t>
        </is>
      </c>
      <c r="G2035" s="41" t="inlineStr">
        <is>
          <t>IR 자료</t>
        </is>
      </c>
      <c r="H2035" s="40" t="inlineStr">
        <is>
          <t>2010-06-11</t>
        </is>
      </c>
      <c r="I2035" s="40" t="inlineStr">
        <is>
          <t>en20100611</t>
        </is>
      </c>
      <c r="J2035" s="43" t="inlineStr">
        <is>
          <t>https://www.lycorp.co.jp/en/ir/news/news8008776310431548770/main/0/link/en20100611.pdf</t>
        </is>
      </c>
      <c r="K2035" s="41" t="inlineStr">
        <is>
          <t>post_events_summary,target_rev_post,target_op_post,earnings_call_note</t>
        </is>
      </c>
    </row>
    <row r="2036" ht="45" customHeight="1">
      <c r="A2036" s="40" t="inlineStr">
        <is>
          <t>N003</t>
        </is>
      </c>
      <c r="B2036" s="41" t="inlineStr">
        <is>
          <t>VIPS Corporation</t>
        </is>
      </c>
      <c r="C2036" s="40" t="inlineStr">
        <is>
          <t>인수 후</t>
        </is>
      </c>
      <c r="D2036" s="40" t="inlineStr">
        <is>
          <t>2011-03-31</t>
        </is>
      </c>
      <c r="E2036" s="41" t="inlineStr">
        <is>
          <t>사명변경</t>
        </is>
      </c>
      <c r="F2036" s="41" t="inlineStr">
        <is>
          <t>有報 第16期: 'ヤフーバリューインサイト株式会社(現 ヴィープス株式会社、現 連結子会社)のマーケティングリサーチ事業を株式会社マクロミルへ承継'; マクロミル 지분 24.9%(간접 15.1%); 단체 ヴィープス㈱ 장부가 2,295百万円</t>
        </is>
      </c>
      <c r="G2036" s="41" t="inlineStr">
        <is>
          <t>EDINET</t>
        </is>
      </c>
      <c r="H2036" s="40" t="inlineStr">
        <is>
          <t>2011-06</t>
        </is>
      </c>
      <c r="I2036" s="40" t="inlineStr">
        <is>
          <t>有価証券報告書 第16期</t>
        </is>
      </c>
      <c r="J2036" s="43" t="inlineStr">
        <is>
          <t>https://s.yimg.jp/images/docs/ir/archives/vsreport/yuho2010-vsreport.pdf</t>
        </is>
      </c>
      <c r="K2036" s="41" t="inlineStr">
        <is>
          <t>post_events_summary,earnings_call_note</t>
        </is>
      </c>
    </row>
    <row r="2037" ht="45" customHeight="1">
      <c r="A2037" s="40" t="inlineStr">
        <is>
          <t>N003</t>
        </is>
      </c>
      <c r="B2037" s="41" t="inlineStr">
        <is>
          <t>VIPS Corporation</t>
        </is>
      </c>
      <c r="C2037" s="40" t="inlineStr">
        <is>
          <t>인수 후</t>
        </is>
      </c>
      <c r="D2037" s="40" t="inlineStr">
        <is>
          <t>2012-03</t>
        </is>
      </c>
      <c r="E2037" s="41" t="inlineStr">
        <is>
          <t>청산</t>
        </is>
      </c>
      <c r="F2037" s="41" t="inlineStr">
        <is>
          <t>有報 第17期 沿革: 'ヤフーバリューインサイト株式会社(平成24年３月に会社清算)'</t>
        </is>
      </c>
      <c r="G2037" s="41" t="inlineStr">
        <is>
          <t>EDINET</t>
        </is>
      </c>
      <c r="H2037" s="40" t="inlineStr">
        <is>
          <t>2012-06-20</t>
        </is>
      </c>
      <c r="I2037" s="40" t="inlineStr">
        <is>
          <t>有価証券報告書 第17期</t>
        </is>
      </c>
      <c r="J2037" s="43" t="inlineStr">
        <is>
          <t>https://www.lycorp.co.jp/ja/ir/library/securities/main/010/teaserItems2/0/linkList/0/link/yuho2011-vsreport.pdf</t>
        </is>
      </c>
      <c r="K2037" s="41" t="inlineStr">
        <is>
          <t>post_events_summary</t>
        </is>
      </c>
    </row>
    <row r="2038" ht="45" customHeight="1">
      <c r="A2038" s="40" t="inlineStr">
        <is>
          <t>N003</t>
        </is>
      </c>
      <c r="B2038" s="41" t="inlineStr">
        <is>
          <t>VIPS Corporation</t>
        </is>
      </c>
      <c r="C2038" s="40" t="inlineStr">
        <is>
          <t>인수 후</t>
        </is>
      </c>
      <c r="D2038" s="40" t="inlineStr">
        <is>
          <t>2014-03-31</t>
        </is>
      </c>
      <c r="E2038" s="41" t="inlineStr">
        <is>
          <t>매각</t>
        </is>
      </c>
      <c r="F2038" s="41" t="inlineStr">
        <is>
          <t>有報 第19期: 관련회사 감소 중 '株式売却による減少 … (株)マクロミル'</t>
        </is>
      </c>
      <c r="G2038" s="41" t="inlineStr">
        <is>
          <t>EDINET</t>
        </is>
      </c>
      <c r="H2038" s="40" t="inlineStr">
        <is>
          <t>2014-06</t>
        </is>
      </c>
      <c r="I2038" s="40" t="inlineStr">
        <is>
          <t>有価証券報告書 第19期</t>
        </is>
      </c>
      <c r="J2038" s="43" t="inlineStr">
        <is>
          <t>https://s.yimg.jp/i/docs/ir/archives/vsreport/yuho2013-vsreport.pdf</t>
        </is>
      </c>
      <c r="K2038" s="41" t="inlineStr">
        <is>
          <t>post_events_summary</t>
        </is>
      </c>
    </row>
    <row r="2039" ht="45" customHeight="1">
      <c r="A2039" s="40" t="inlineStr">
        <is>
          <t>N003</t>
        </is>
      </c>
      <c r="B2039" s="41" t="inlineStr">
        <is>
          <t>VIPS Corporation</t>
        </is>
      </c>
      <c r="C2039" s="40" t="inlineStr">
        <is>
          <t>인수 후</t>
        </is>
      </c>
      <c r="D2039" s="40" t="inlineStr">
        <is>
          <t>2010-04-20</t>
        </is>
      </c>
      <c r="E2039" s="41" t="inlineStr">
        <is>
          <t>통합</t>
        </is>
      </c>
      <c r="F2039" s="41" t="inlineStr">
        <is>
          <t>'マクロミルとヤフーバリューインサイト、経営統合に向け本格協議' — 통합 후 사명은 マクロミル</t>
        </is>
      </c>
      <c r="G2039" s="41" t="inlineStr">
        <is>
          <t>언론 보도</t>
        </is>
      </c>
      <c r="H2039" s="40" t="inlineStr">
        <is>
          <t>2010-04-20</t>
        </is>
      </c>
      <c r="I2039" s="40" t="n"/>
      <c r="J2039" s="43" t="inlineStr">
        <is>
          <t>https://internet.watch.impress.co.jp/docs/news/362387.html</t>
        </is>
      </c>
      <c r="K2039" s="41" t="inlineStr">
        <is>
          <t>post_events_summary</t>
        </is>
      </c>
    </row>
    <row r="2040" ht="45" customHeight="1">
      <c r="A2040" s="40" t="inlineStr">
        <is>
          <t>N003</t>
        </is>
      </c>
      <c r="B2040" s="41" t="inlineStr">
        <is>
          <t>VIPS Corporation</t>
        </is>
      </c>
      <c r="C2040" s="40" t="inlineStr">
        <is>
          <t>발표</t>
        </is>
      </c>
      <c r="D2040" s="40" t="inlineStr">
        <is>
          <t>2005-07-19</t>
        </is>
      </c>
      <c r="E2040" s="41" t="inlineStr">
        <is>
          <t>기타</t>
        </is>
      </c>
      <c r="F2040" s="41" t="inlineStr">
        <is>
          <t>4689.T 분할조정 종가 582.5円(2005-07-19); USD/JPY 110.43(2005-07-20), 113.34(2005-10-05)</t>
        </is>
      </c>
      <c r="G2040" s="41" t="inlineStr">
        <is>
          <t>기타</t>
        </is>
      </c>
      <c r="H2040" s="40" t="inlineStr">
        <is>
          <t>2026-10-26</t>
        </is>
      </c>
      <c r="I2040" s="40" t="n"/>
      <c r="J2040" s="43" t="inlineStr">
        <is>
          <t>https://query1.finance.yahoo.com/v8/finance/chart/4689.T</t>
        </is>
      </c>
      <c r="K2040" s="41" t="inlineStr">
        <is>
          <t>acq_mktcap,value_chk_usdmm</t>
        </is>
      </c>
    </row>
    <row r="2041" ht="45" customHeight="1">
      <c r="A2041" s="40" t="inlineStr">
        <is>
          <t>N004</t>
        </is>
      </c>
      <c r="B2041" s="41" t="inlineStr">
        <is>
          <t>NewsWatch Inc.</t>
        </is>
      </c>
      <c r="C2041" s="40" t="inlineStr">
        <is>
          <t>발표</t>
        </is>
      </c>
      <c r="D2041" s="40" t="inlineStr">
        <is>
          <t>2006-03-24</t>
        </is>
      </c>
      <c r="E2041" s="41" t="inlineStr">
        <is>
          <t>발표</t>
        </is>
      </c>
      <c r="F2041" s="41" t="inlineStr">
        <is>
          <t>Yahoo·東芝 공동 보도자료: NewsWatch 18,811주(69.0%)를 1,316백만엔에 취득, 2006-03-24 매매계약·03-31 인도. 대주주 東芝 89.0%. 2004-03기 매출 907·영업이익 36, 2005-03기 매출 1,074·영업이익 28·순이익 △108(백만엔). 목적 "検索とニュース分野でより一層事業の拡大を目指していきます".</t>
        </is>
      </c>
      <c r="G2041" s="41" t="inlineStr">
        <is>
          <t>회사 보도자료</t>
        </is>
      </c>
      <c r="H2041" s="40" t="inlineStr">
        <is>
          <t>2006-03-24</t>
        </is>
      </c>
      <c r="I2041" s="40" t="inlineStr">
        <is>
          <t>ja20060324_B</t>
        </is>
      </c>
      <c r="J2041" s="43" t="inlineStr">
        <is>
          <t>https://www.lycorp.co.jp/news/archive/Y/ja/ja20060324_B.pdf</t>
        </is>
      </c>
      <c r="K2041" s="41" t="inlineStr">
        <is>
          <t>status_chk,value_chk_local,announce_date_chk,purpose_quote,target_rev_pre,target_op_pre,pre_events_summary</t>
        </is>
      </c>
    </row>
    <row r="2042" ht="45" customHeight="1">
      <c r="A2042" s="40" t="inlineStr">
        <is>
          <t>N004</t>
        </is>
      </c>
      <c r="B2042" s="41" t="inlineStr">
        <is>
          <t>NewsWatch Inc.</t>
        </is>
      </c>
      <c r="C2042" s="40" t="inlineStr">
        <is>
          <t>인수 전</t>
        </is>
      </c>
      <c r="D2042" s="40" t="inlineStr">
        <is>
          <t>1996-04-26</t>
        </is>
      </c>
      <c r="E2042" s="41" t="inlineStr">
        <is>
          <t>설립</t>
        </is>
      </c>
      <c r="F2042" s="41" t="inlineStr">
        <is>
          <t>보도자료: 東芝가 1996년 정보 필터링 기술을 중핵으로 ニューズウォッチ 설립(設立年月日 平成8年4月26日), 자본금 428백만엔, 종업원 34명.</t>
        </is>
      </c>
      <c r="G2042" s="41" t="inlineStr">
        <is>
          <t>회사 보도자료</t>
        </is>
      </c>
      <c r="H2042" s="40" t="inlineStr">
        <is>
          <t>2006-03-24</t>
        </is>
      </c>
      <c r="I2042" s="40" t="inlineStr">
        <is>
          <t>ja20060324_B</t>
        </is>
      </c>
      <c r="J2042" s="43" t="inlineStr">
        <is>
          <t>https://www.lycorp.co.jp/news/archive/Y/ja/ja20060324_B.pdf</t>
        </is>
      </c>
      <c r="K2042" s="41" t="inlineStr">
        <is>
          <t>pre_events_summary</t>
        </is>
      </c>
    </row>
    <row r="2043" ht="45" customHeight="1">
      <c r="A2043" s="40" t="inlineStr">
        <is>
          <t>N004</t>
        </is>
      </c>
      <c r="B2043" s="41" t="inlineStr">
        <is>
          <t>NewsWatch Inc.</t>
        </is>
      </c>
      <c r="C2043" s="40" t="inlineStr">
        <is>
          <t>인수 전</t>
        </is>
      </c>
      <c r="D2043" s="40" t="inlineStr">
        <is>
          <t>2002-04-01</t>
        </is>
      </c>
      <c r="E2043" s="41" t="inlineStr">
        <is>
          <t>합병</t>
        </is>
      </c>
      <c r="F2043" s="41" t="inlineStr">
        <is>
          <t>NewsWatch가 ㈱フレッシュアイ를 2002-04-01부로 흡수합병(검색 서비스명은 유지) — Internet Watch 2002-03-06 보도(검색 결과 요약으로 확인, 기사 본문 미열람).</t>
        </is>
      </c>
      <c r="G2043" s="41" t="inlineStr">
        <is>
          <t>언론 보도</t>
        </is>
      </c>
      <c r="H2043" s="40" t="inlineStr">
        <is>
          <t>2002-03-06</t>
        </is>
      </c>
      <c r="I2043" s="40" t="n"/>
      <c r="J2043" s="43" t="inlineStr">
        <is>
          <t>https://internet.watch.impress.co.jp/www/article/2002/0306/feye.htm</t>
        </is>
      </c>
      <c r="K2043" s="41" t="inlineStr">
        <is>
          <t>pre_events_summary</t>
        </is>
      </c>
    </row>
    <row r="2044" ht="45" customHeight="1">
      <c r="A2044" s="40" t="inlineStr">
        <is>
          <t>N004</t>
        </is>
      </c>
      <c r="B2044" s="41" t="inlineStr">
        <is>
          <t>NewsWatch Inc.</t>
        </is>
      </c>
      <c r="C2044" s="40" t="inlineStr">
        <is>
          <t>인수 후</t>
        </is>
      </c>
      <c r="D2044" s="40" t="inlineStr">
        <is>
          <t>2006-03-31</t>
        </is>
      </c>
      <c r="E2044" s="41" t="inlineStr">
        <is>
          <t>완료</t>
        </is>
      </c>
      <c r="F2044" s="41" t="inlineStr">
        <is>
          <t>Yahoo 유가증권보고서 第11期(2005-04~2006-03): 연혁 '株式会社ニューズウォッチの株式69.0%を取得し子会社とする（現 連結子会社）'; 신규 연결 내역 연결조정계정 958백만엔, 株式取得額 1,316, 取得による支出 1,061백만엔; 총자산 2005-03 130,244·2006-03 190,974백만엔.</t>
        </is>
      </c>
      <c r="G2044" s="41" t="inlineStr">
        <is>
          <t>EDINET</t>
        </is>
      </c>
      <c r="H2044" s="40" t="inlineStr">
        <is>
          <t>2006-06-22</t>
        </is>
      </c>
      <c r="I2044" s="40" t="n"/>
      <c r="J2044" s="43" t="inlineStr">
        <is>
          <t>https://web.archive.org/web/2010/http://i.yimg.jp:80/images/docs/ir/archives/vsreport/yuho2005-vsreport.pdf</t>
        </is>
      </c>
      <c r="K2044" s="41" t="inlineStr">
        <is>
          <t>status_chk,post_events_summary,earnings_call_note</t>
        </is>
      </c>
    </row>
    <row r="2045" ht="45" customHeight="1">
      <c r="A2045" s="40" t="inlineStr">
        <is>
          <t>N004</t>
        </is>
      </c>
      <c r="B2045" s="41" t="inlineStr">
        <is>
          <t>NewsWatch Inc.</t>
        </is>
      </c>
      <c r="C2045" s="40" t="inlineStr">
        <is>
          <t>발표</t>
        </is>
      </c>
      <c r="D2045" s="40" t="inlineStr">
        <is>
          <t>2005-12-31</t>
        </is>
      </c>
      <c r="E2045" s="41" t="inlineStr">
        <is>
          <t>실적</t>
        </is>
      </c>
      <c r="F2045" s="41" t="inlineStr">
        <is>
          <t>Yahoo 2006年3月期 第3四半期 財務・業績の概況(연결): 2005-12-31 資産合計 166,230백만엔, 資本合計 127,980백만엔, 期末発行済株式数 30,216,873株.</t>
        </is>
      </c>
      <c r="G2045" s="41" t="inlineStr">
        <is>
          <t>IR 자료</t>
        </is>
      </c>
      <c r="H2045" s="40" t="inlineStr">
        <is>
          <t>2006-01-23</t>
        </is>
      </c>
      <c r="I2045" s="40" t="n"/>
      <c r="J2045" s="43" t="inlineStr">
        <is>
          <t>https://web.archive.org/web/20141012091130id_/http://i.yimg.jp/images/docs/ir/archives/gaikyo/2005/20060123-gaikyo-jp.pdf</t>
        </is>
      </c>
      <c r="K2045" s="41" t="inlineStr">
        <is>
          <t>acq_total_assets,apex_total_assets,deal_to_assets_pct,deal_to_equity_pct,acq_mktcap,size_basis</t>
        </is>
      </c>
    </row>
    <row r="2046" ht="45" customHeight="1">
      <c r="A2046" s="40" t="inlineStr">
        <is>
          <t>N004</t>
        </is>
      </c>
      <c r="B2046" s="41" t="inlineStr">
        <is>
          <t>NewsWatch Inc.</t>
        </is>
      </c>
      <c r="C2046" s="40" t="inlineStr">
        <is>
          <t>발표</t>
        </is>
      </c>
      <c r="D2046" s="40" t="inlineStr">
        <is>
          <t>2006-03-23</t>
        </is>
      </c>
      <c r="E2046" s="41" t="inlineStr">
        <is>
          <t>기타</t>
        </is>
      </c>
      <c r="F2046" s="41" t="inlineStr">
        <is>
          <t>Yahoo Finance 4689.T: 2006-03-23 종가(분할조정) 695.0; 분할 이벤트 2006-03-28 2:1, 2013-09-26 100:1 → 실제 종가 139,000엔.</t>
        </is>
      </c>
      <c r="G2046" s="41" t="inlineStr">
        <is>
          <t>기타</t>
        </is>
      </c>
      <c r="H2046" s="40" t="inlineStr">
        <is>
          <t>2026-10-26</t>
        </is>
      </c>
      <c r="I2046" s="40" t="n"/>
      <c r="J2046" s="43" t="inlineStr">
        <is>
          <t>https://query1.finance.yahoo.com/v8/finance/chart/4689.T?period1=1142812800&amp;period2=1143590400&amp;interval=1d</t>
        </is>
      </c>
      <c r="K2046" s="41" t="inlineStr">
        <is>
          <t>acq_mktcap</t>
        </is>
      </c>
    </row>
    <row r="2047" ht="45" customHeight="1">
      <c r="A2047" s="40" t="inlineStr">
        <is>
          <t>N004</t>
        </is>
      </c>
      <c r="B2047" s="41" t="inlineStr">
        <is>
          <t>NewsWatch Inc.</t>
        </is>
      </c>
      <c r="C2047" s="40" t="inlineStr">
        <is>
          <t>인수 후</t>
        </is>
      </c>
      <c r="D2047" s="40" t="inlineStr">
        <is>
          <t>2008-02-08</t>
        </is>
      </c>
      <c r="E2047" s="41" t="inlineStr">
        <is>
          <t>제휴</t>
        </is>
      </c>
      <c r="F2047" s="41" t="inlineStr">
        <is>
          <t>Yahoo 보도자료 목록: 'Yahoo! JAPANとニューズウォッチが「サイトサーチ」の提供を開始'.</t>
        </is>
      </c>
      <c r="G2047" s="41" t="inlineStr">
        <is>
          <t>회사 보도자료</t>
        </is>
      </c>
      <c r="H2047" s="40" t="inlineStr">
        <is>
          <t>2008-02-08</t>
        </is>
      </c>
      <c r="I2047" s="40" t="inlineStr">
        <is>
          <t>ja20080208_A</t>
        </is>
      </c>
      <c r="J2047" s="43" t="inlineStr">
        <is>
          <t>https://www.lycorp.co.jp/news/archive/Y/ja/ja20080208_A.pdf</t>
        </is>
      </c>
      <c r="K2047" s="41" t="inlineStr">
        <is>
          <t>post_events_summary</t>
        </is>
      </c>
    </row>
    <row r="2048" ht="45" customHeight="1">
      <c r="A2048" s="40" t="inlineStr">
        <is>
          <t>N004</t>
        </is>
      </c>
      <c r="B2048" s="41" t="inlineStr">
        <is>
          <t>NewsWatch Inc.</t>
        </is>
      </c>
      <c r="C2048" s="40" t="inlineStr">
        <is>
          <t>인수 후</t>
        </is>
      </c>
      <c r="D2048" s="40" t="inlineStr">
        <is>
          <t>2009-03-31</t>
        </is>
      </c>
      <c r="E2048" s="41" t="inlineStr">
        <is>
          <t>손상차손</t>
        </is>
      </c>
      <c r="F2048" s="41" t="inlineStr">
        <is>
          <t>Yahoo 2009年3月期 決算短信: 특별손실 のれん償却額 2008-03기 1,826 / 2009-03기 479백만엔; 2009-03기분은 '子会社株式（㈱ニューズウォッチ）の減損処理を行ったことにより、同社に係るのれんを償却したもの'.</t>
        </is>
      </c>
      <c r="G2048" s="41" t="inlineStr">
        <is>
          <t>TDnet</t>
        </is>
      </c>
      <c r="H2048" s="40" t="inlineStr">
        <is>
          <t>2009-04-28</t>
        </is>
      </c>
      <c r="I2048" s="40" t="n"/>
      <c r="J2048" s="43" t="inlineStr">
        <is>
          <t>https://web.archive.org/web/2010/http://i.yimg.jp/images/docs/ir/archives/tanshin/2009/jp0428tanshin.pdf</t>
        </is>
      </c>
      <c r="K2048" s="41" t="inlineStr">
        <is>
          <t>impairment,post_events_summary,earnings_call_note</t>
        </is>
      </c>
    </row>
    <row r="2049" ht="45" customHeight="1">
      <c r="A2049" s="40" t="inlineStr">
        <is>
          <t>N004</t>
        </is>
      </c>
      <c r="B2049" s="41" t="inlineStr">
        <is>
          <t>NewsWatch Inc.</t>
        </is>
      </c>
      <c r="C2049" s="40" t="inlineStr">
        <is>
          <t>인수 후</t>
        </is>
      </c>
      <c r="D2049" s="40" t="inlineStr">
        <is>
          <t>2010-11-15</t>
        </is>
      </c>
      <c r="E2049" s="41" t="inlineStr">
        <is>
          <t>매각</t>
        </is>
      </c>
      <c r="F2049" s="41" t="inlineStr">
        <is>
          <t>MAONLINE: フュージョンパートナー(4845)가 ニューズウォッチ 주식 68.98%를 취득해 자회사화 결정, 취득가액 4억5100만엔, 취득 예정 2010-11-30; NewsWatch 매출 11억7000만엔·영업이익 2억8300만엔(결산기 미표기).</t>
        </is>
      </c>
      <c r="G2049" s="41" t="inlineStr">
        <is>
          <t>언론 보도</t>
        </is>
      </c>
      <c r="H2049" s="40" t="inlineStr">
        <is>
          <t>2010-11-15</t>
        </is>
      </c>
      <c r="I2049" s="40" t="n"/>
      <c r="J2049" s="43" t="inlineStr">
        <is>
          <t>https://maonline.jp/news/20101115a</t>
        </is>
      </c>
      <c r="K2049" s="41" t="inlineStr">
        <is>
          <t>post_events_summary,target_rev_post,target_op_post</t>
        </is>
      </c>
    </row>
    <row r="2050" ht="45" customHeight="1">
      <c r="A2050" s="40" t="inlineStr">
        <is>
          <t>N004</t>
        </is>
      </c>
      <c r="B2050" s="41" t="inlineStr">
        <is>
          <t>NewsWatch Inc.</t>
        </is>
      </c>
      <c r="C2050" s="40" t="inlineStr">
        <is>
          <t>인수 후</t>
        </is>
      </c>
      <c r="D2050" s="40" t="inlineStr">
        <is>
          <t>2010-11-15</t>
        </is>
      </c>
      <c r="E2050" s="41" t="inlineStr">
        <is>
          <t>매각</t>
        </is>
      </c>
      <c r="F2050" s="41" t="inlineStr">
        <is>
          <t>M&amp;A Capital Partners 뉴스: フュージョンパートナー가 ヤフー 보유 NewsWatch 주식 약 69% 취득·주식양도계약 체결, 취득가액 451,464千円, 이유 '当社グループのデジアナコミュニケーションズと融合および連携することによる事業拡大が可能と判断したため'.</t>
        </is>
      </c>
      <c r="G2050" s="41" t="inlineStr">
        <is>
          <t>언론 보도</t>
        </is>
      </c>
      <c r="H2050" s="40" t="inlineStr">
        <is>
          <t>2010-11-15</t>
        </is>
      </c>
      <c r="I2050" s="40" t="n"/>
      <c r="J2050" s="43" t="inlineStr">
        <is>
          <t>https://www.ma-cp.com/news/2890/</t>
        </is>
      </c>
      <c r="K2050" s="41" t="inlineStr">
        <is>
          <t>post_events_summary</t>
        </is>
      </c>
    </row>
    <row r="2051" ht="45" customHeight="1">
      <c r="A2051" s="40" t="inlineStr">
        <is>
          <t>N005</t>
        </is>
      </c>
      <c r="B2051" s="41" t="inlineStr">
        <is>
          <t>1Noon. Ltd.</t>
        </is>
      </c>
      <c r="C2051" s="40" t="inlineStr">
        <is>
          <t>발표</t>
        </is>
      </c>
      <c r="D2051" s="40" t="inlineStr">
        <is>
          <t>2006-06-29</t>
        </is>
      </c>
      <c r="E2051" s="41" t="inlineStr">
        <is>
          <t>발표</t>
        </is>
      </c>
      <c r="F2051" s="41" t="inlineStr">
        <is>
          <t>타법인 주식 취득결정: ㈜첫눈 2,000,000주 100%, 취득금액 35,000,000,000원, 자기자본대비 15.1%, 취득가액/자산총액 9.4%, 취득목적 '검색 기술 역량 강화'; 2005말 첫눈 자산 4,356 순손실 -696(백만원)</t>
        </is>
      </c>
      <c r="G2051" s="41" t="inlineStr">
        <is>
          <t>DART 기타공시</t>
        </is>
      </c>
      <c r="H2051" s="40" t="inlineStr">
        <is>
          <t>2006-06-29</t>
        </is>
      </c>
      <c r="I2051" s="40" t="inlineStr">
        <is>
          <t>20060629000003</t>
        </is>
      </c>
      <c r="J2051" s="43" t="inlineStr">
        <is>
          <t>https://dart.fss.or.kr/dsaf001/main.do?rcpNo=20060629000003</t>
        </is>
      </c>
      <c r="K2051" s="41" t="inlineStr">
        <is>
          <t>purpose_quote,deal_to_assets_pct,deal_to_equity_pct,acq_total_assets,value_chk_local,announce_date_chk</t>
        </is>
      </c>
    </row>
    <row r="2052" ht="45" customHeight="1">
      <c r="A2052" s="40" t="inlineStr">
        <is>
          <t>N005</t>
        </is>
      </c>
      <c r="B2052" s="41" t="inlineStr">
        <is>
          <t>1Noon. Ltd.</t>
        </is>
      </c>
      <c r="C2052" s="40" t="inlineStr">
        <is>
          <t>발표</t>
        </is>
      </c>
      <c r="D2052" s="40" t="inlineStr">
        <is>
          <t>2006-06-28</t>
        </is>
      </c>
      <c r="E2052" s="41" t="inlineStr">
        <is>
          <t>지분취득</t>
        </is>
      </c>
      <c r="F2052" s="41" t="inlineStr">
        <is>
          <t>네오위즈 처분결정: 첫눈 200,000주 3,500,000,000원(주당 17,500원) 처분, 처분후 0%, 처분목적 '핵심사업에의 집중 및 투자자금 회수', 이사회 2006-06-28</t>
        </is>
      </c>
      <c r="G2052" s="41" t="inlineStr">
        <is>
          <t>DART 기타공시</t>
        </is>
      </c>
      <c r="H2052" s="40" t="inlineStr">
        <is>
          <t>2006-06-29</t>
        </is>
      </c>
      <c r="I2052" s="40" t="inlineStr">
        <is>
          <t>20060629900005</t>
        </is>
      </c>
      <c r="J2052" s="43" t="inlineStr">
        <is>
          <t>https://dart.fss.or.kr/dsaf001/main.do?rcpNo=20060629900005</t>
        </is>
      </c>
      <c r="K2052" s="41" t="inlineStr">
        <is>
          <t>value_chk_local,chk_note</t>
        </is>
      </c>
    </row>
    <row r="2053" ht="45" customHeight="1">
      <c r="A2053" s="40" t="inlineStr">
        <is>
          <t>N005</t>
        </is>
      </c>
      <c r="B2053" s="41" t="inlineStr">
        <is>
          <t>1Noon. Ltd.</t>
        </is>
      </c>
      <c r="C2053" s="40" t="inlineStr">
        <is>
          <t>발표</t>
        </is>
      </c>
      <c r="D2053" s="40" t="inlineStr">
        <is>
          <t>2006-06-29</t>
        </is>
      </c>
      <c r="E2053" s="41" t="inlineStr">
        <is>
          <t>발표</t>
        </is>
      </c>
      <c r="F2053" s="41" t="inlineStr">
        <is>
          <t>보도자료 'NHN, 해외검색시장 진출 위해 첫눈 지분 100% 인수': '네오위즈 검색TF로 시작해 네오위즈로부터 분사, 2005년 6월 설립된 검색 전문 회사'</t>
        </is>
      </c>
      <c r="G2053" s="41" t="inlineStr">
        <is>
          <t>회사 보도자료</t>
        </is>
      </c>
      <c r="H2053" s="40" t="inlineStr">
        <is>
          <t>2006-06-29</t>
        </is>
      </c>
      <c r="I2053" s="40" t="n"/>
      <c r="J2053" s="43" t="inlineStr">
        <is>
          <t>https://navercorp.com/media/pressReleasesDetail?seq=27526</t>
        </is>
      </c>
      <c r="K2053" s="41" t="inlineStr">
        <is>
          <t>purpose_quote,pre_events_summary</t>
        </is>
      </c>
    </row>
    <row r="2054" ht="45" customHeight="1">
      <c r="A2054" s="40" t="inlineStr">
        <is>
          <t>N005</t>
        </is>
      </c>
      <c r="B2054" s="41" t="inlineStr">
        <is>
          <t>1Noon. Ltd.</t>
        </is>
      </c>
      <c r="C2054" s="40" t="inlineStr">
        <is>
          <t>발표</t>
        </is>
      </c>
      <c r="D2054" s="40" t="inlineStr">
        <is>
          <t>2006-06-29</t>
        </is>
      </c>
      <c r="E2054" s="41" t="inlineStr">
        <is>
          <t>어닝콜</t>
        </is>
      </c>
      <c r="F2054" s="41" t="inlineStr">
        <is>
          <t>인수 컨퍼런스콜 전문: 장병규 '이번 계약은 NHN의 이름으로 해외 시장에 진출하기 위한 것이 가장 중요한 목표이다'; 일본 시장 우선</t>
        </is>
      </c>
      <c r="G2054" s="41" t="inlineStr">
        <is>
          <t>언론 보도</t>
        </is>
      </c>
      <c r="H2054" s="40" t="inlineStr">
        <is>
          <t>2006-06-30</t>
        </is>
      </c>
      <c r="I2054" s="40" t="n"/>
      <c r="J2054" s="43" t="inlineStr">
        <is>
          <t>https://www.etnews.com/200606290067</t>
        </is>
      </c>
      <c r="K2054" s="41" t="inlineStr">
        <is>
          <t>earnings_call_note,first_filing_date</t>
        </is>
      </c>
    </row>
    <row r="2055" ht="45" customHeight="1">
      <c r="A2055" s="40" t="inlineStr">
        <is>
          <t>N005</t>
        </is>
      </c>
      <c r="B2055" s="41" t="inlineStr">
        <is>
          <t>1Noon. Ltd.</t>
        </is>
      </c>
      <c r="C2055" s="40" t="inlineStr">
        <is>
          <t>인수 전</t>
        </is>
      </c>
      <c r="D2055" s="40" t="inlineStr">
        <is>
          <t>2006-06</t>
        </is>
      </c>
      <c r="E2055" s="41" t="inlineStr">
        <is>
          <t>기타</t>
        </is>
      </c>
      <c r="F2055" s="41" t="inlineStr">
        <is>
          <t>이투데이: 본격 서비스 전 신생업체 인수 이유를 해외검색 진출과 구글 사전 견제로 풀이(검색 결과 요약으로만 확인, 원문 미열람)</t>
        </is>
      </c>
      <c r="G2055" s="41" t="inlineStr">
        <is>
          <t>언론 보도</t>
        </is>
      </c>
      <c r="H2055" s="40" t="inlineStr">
        <is>
          <t>2006-06</t>
        </is>
      </c>
      <c r="I2055" s="40" t="n"/>
      <c r="J2055" s="43" t="inlineStr">
        <is>
          <t>https://www.etoday.co.kr/news/view/92725</t>
        </is>
      </c>
      <c r="K2055" s="41" t="inlineStr">
        <is>
          <t>pre_events_summary</t>
        </is>
      </c>
    </row>
    <row r="2056" ht="45" customHeight="1">
      <c r="A2056" s="40" t="inlineStr">
        <is>
          <t>N005</t>
        </is>
      </c>
      <c r="B2056" s="41" t="inlineStr">
        <is>
          <t>1Noon. Ltd.</t>
        </is>
      </c>
      <c r="C2056" s="40" t="inlineStr">
        <is>
          <t>발표</t>
        </is>
      </c>
      <c r="D2056" s="40" t="inlineStr">
        <is>
          <t>2006-06-29</t>
        </is>
      </c>
      <c r="E2056" s="41" t="inlineStr">
        <is>
          <t>기타</t>
        </is>
      </c>
      <c r="F2056" s="41" t="inlineStr">
        <is>
          <t>무상증자결정: 증자전 발행주식총수 보통주 15,500,796주, 1주당 신주 2주</t>
        </is>
      </c>
      <c r="G2056" s="41" t="inlineStr">
        <is>
          <t>DART 기타공시</t>
        </is>
      </c>
      <c r="H2056" s="40" t="inlineStr">
        <is>
          <t>2006-06-29</t>
        </is>
      </c>
      <c r="I2056" s="40" t="inlineStr">
        <is>
          <t>20060629000004</t>
        </is>
      </c>
      <c r="J2056" s="43" t="inlineStr">
        <is>
          <t>https://dart.fss.or.kr/dsaf001/main.do?rcpNo=20060629000004</t>
        </is>
      </c>
      <c r="K2056" s="41" t="inlineStr">
        <is>
          <t>acq_mktcap,size_basis</t>
        </is>
      </c>
    </row>
    <row r="2057" ht="45" customHeight="1">
      <c r="A2057" s="40" t="inlineStr">
        <is>
          <t>N005</t>
        </is>
      </c>
      <c r="B2057" s="41" t="inlineStr">
        <is>
          <t>1Noon. Ltd.</t>
        </is>
      </c>
      <c r="C2057" s="40" t="inlineStr">
        <is>
          <t>인수 후</t>
        </is>
      </c>
      <c r="D2057" s="40" t="inlineStr">
        <is>
          <t>2006-07-14</t>
        </is>
      </c>
      <c r="E2057" s="41" t="inlineStr">
        <is>
          <t>기타</t>
        </is>
      </c>
      <c r="F2057" s="41" t="inlineStr">
        <is>
          <t>권리락 기준가 106,400원(2006-07-14 실시), Yahoo 조정종가 보정에 사용</t>
        </is>
      </c>
      <c r="G2057" s="41" t="inlineStr">
        <is>
          <t>KIND</t>
        </is>
      </c>
      <c r="H2057" s="40" t="inlineStr">
        <is>
          <t>2006-07-13</t>
        </is>
      </c>
      <c r="I2057" s="40" t="inlineStr">
        <is>
          <t>20060713900043</t>
        </is>
      </c>
      <c r="J2057" s="43" t="inlineStr">
        <is>
          <t>https://dart.fss.or.kr/dsaf001/main.do?rcpNo=20060713900043</t>
        </is>
      </c>
      <c r="K2057" s="41" t="inlineStr">
        <is>
          <t>acq_mktcap</t>
        </is>
      </c>
    </row>
    <row r="2058" ht="45" customHeight="1">
      <c r="A2058" s="40" t="inlineStr">
        <is>
          <t>N005</t>
        </is>
      </c>
      <c r="B2058" s="41" t="inlineStr">
        <is>
          <t>1Noon. Ltd.</t>
        </is>
      </c>
      <c r="C2058" s="40" t="inlineStr">
        <is>
          <t>인수 후</t>
        </is>
      </c>
      <c r="D2058" s="40" t="inlineStr">
        <is>
          <t>2006-07-26</t>
        </is>
      </c>
      <c r="E2058" s="41" t="inlineStr">
        <is>
          <t>완료</t>
        </is>
      </c>
      <c r="F2058" s="41" t="inlineStr">
        <is>
          <t>계열회사변경: ㈜첫눈 '지분출자 후 계열회사', 변경일자 2006-07-26</t>
        </is>
      </c>
      <c r="G2058" s="41" t="inlineStr">
        <is>
          <t>DART 기타공시</t>
        </is>
      </c>
      <c r="H2058" s="40" t="inlineStr">
        <is>
          <t>2006-07-26</t>
        </is>
      </c>
      <c r="I2058" s="40" t="inlineStr">
        <is>
          <t>20060726000198</t>
        </is>
      </c>
      <c r="J2058" s="43" t="inlineStr">
        <is>
          <t>https://dart.fss.or.kr/dsaf001/main.do?rcpNo=20060726000198</t>
        </is>
      </c>
      <c r="K2058" s="41" t="inlineStr">
        <is>
          <t>status_chk,post_events_summary</t>
        </is>
      </c>
    </row>
    <row r="2059" ht="45" customHeight="1">
      <c r="A2059" s="40" t="inlineStr">
        <is>
          <t>N005</t>
        </is>
      </c>
      <c r="B2059" s="41" t="inlineStr">
        <is>
          <t>1Noon. Ltd.</t>
        </is>
      </c>
      <c r="C2059" s="40" t="inlineStr">
        <is>
          <t>인수 후</t>
        </is>
      </c>
      <c r="D2059" s="40" t="inlineStr">
        <is>
          <t>2006-07-06</t>
        </is>
      </c>
      <c r="E2059" s="41" t="inlineStr">
        <is>
          <t>완료</t>
        </is>
      </c>
      <c r="F2059" s="41" t="inlineStr">
        <is>
          <t>2006 감사보고서 주석: '검색사업 강화를 위해 2006년 6월 29일 이사회 결의에 의거 2006년 7월 6일에 주식회사 첫눈의 구주 2,000,000주(100%)를 35,000백만원에 취득', 투자제거차액 32,183백만원; 첫눈 2006 매출 1,683,214 순손실 (1,785,622)천원</t>
        </is>
      </c>
      <c r="G2059" s="41" t="inlineStr">
        <is>
          <t>DART 감사보고서</t>
        </is>
      </c>
      <c r="H2059" s="40" t="inlineStr">
        <is>
          <t>2007-03-30</t>
        </is>
      </c>
      <c r="I2059" s="40" t="inlineStr">
        <is>
          <t>20070330002177</t>
        </is>
      </c>
      <c r="J2059" s="43" t="inlineStr">
        <is>
          <t>https://dart.fss.or.kr/dsaf001/main.do?rcpNo=20070330002177</t>
        </is>
      </c>
      <c r="K2059" s="41" t="inlineStr">
        <is>
          <t>status_chk,target_rev_post,target_op_post,notes</t>
        </is>
      </c>
    </row>
    <row r="2060" ht="45" customHeight="1">
      <c r="A2060" s="40" t="inlineStr">
        <is>
          <t>N005</t>
        </is>
      </c>
      <c r="B2060" s="41" t="inlineStr">
        <is>
          <t>1Noon. Ltd.</t>
        </is>
      </c>
      <c r="C2060" s="40" t="inlineStr">
        <is>
          <t>인수 후</t>
        </is>
      </c>
      <c r="D2060" s="40" t="inlineStr">
        <is>
          <t>2007-03-30</t>
        </is>
      </c>
      <c r="E2060" s="41" t="inlineStr">
        <is>
          <t>실적</t>
        </is>
      </c>
      <c r="F2060" s="41" t="inlineStr">
        <is>
          <t>2006 사업보고서: 주요계약 '장병규 외 2006.06.28 현금 350억원 ㈜첫눈 대주주인 장병규 등으로부터 첫눈 발행 보통주식 100%를 양수'; 매출 구성 2005 검색광고 173,240/계 357,494백만원</t>
        </is>
      </c>
      <c r="G2060" s="41" t="inlineStr">
        <is>
          <t>DART 사업보고서</t>
        </is>
      </c>
      <c r="H2060" s="40" t="inlineStr">
        <is>
          <t>2007-03-30</t>
        </is>
      </c>
      <c r="I2060" s="40" t="inlineStr">
        <is>
          <t>20070330002177</t>
        </is>
      </c>
      <c r="J2060" s="43" t="inlineStr">
        <is>
          <t>https://dart.fss.or.kr/dsaf001/main.do?rcpNo=20070330002177</t>
        </is>
      </c>
      <c r="K2060" s="41" t="inlineStr">
        <is>
          <t>chk_note,acquirer_core</t>
        </is>
      </c>
    </row>
    <row r="2061" ht="45" customHeight="1">
      <c r="A2061" s="40" t="inlineStr">
        <is>
          <t>N005</t>
        </is>
      </c>
      <c r="B2061" s="41" t="inlineStr">
        <is>
          <t>1Noon. Ltd.</t>
        </is>
      </c>
      <c r="C2061" s="40" t="inlineStr">
        <is>
          <t>인수 후</t>
        </is>
      </c>
      <c r="D2061" s="40" t="inlineStr">
        <is>
          <t>2007-12-31</t>
        </is>
      </c>
      <c r="E2061" s="41" t="inlineStr">
        <is>
          <t>실적</t>
        </is>
      </c>
      <c r="F2061" s="41" t="inlineStr">
        <is>
          <t>2007 감사보고서: ㈜첫눈 자산 6,435,995 부채 792,953 자본 5,643,042 매출 6,694,402 순이익 2,609,359(천원); NHN의 첫눈 매입 6,295,700천원</t>
        </is>
      </c>
      <c r="G2061" s="41" t="inlineStr">
        <is>
          <t>DART 감사보고서</t>
        </is>
      </c>
      <c r="H2061" s="40" t="inlineStr">
        <is>
          <t>2008-04-11</t>
        </is>
      </c>
      <c r="I2061" s="40" t="inlineStr">
        <is>
          <t>20080411002089</t>
        </is>
      </c>
      <c r="J2061" s="43" t="inlineStr">
        <is>
          <t>https://dart.fss.or.kr/dsaf001/main.do?rcpNo=20080411002089</t>
        </is>
      </c>
      <c r="K2061" s="41" t="inlineStr">
        <is>
          <t>target_rev_post,target_op_post</t>
        </is>
      </c>
    </row>
    <row r="2062" ht="45" customHeight="1">
      <c r="A2062" s="40" t="inlineStr">
        <is>
          <t>N005</t>
        </is>
      </c>
      <c r="B2062" s="41" t="inlineStr">
        <is>
          <t>1Noon. Ltd.</t>
        </is>
      </c>
      <c r="C2062" s="40" t="inlineStr">
        <is>
          <t>인수 후</t>
        </is>
      </c>
      <c r="D2062" s="40" t="inlineStr">
        <is>
          <t>2008-06</t>
        </is>
      </c>
      <c r="E2062" s="41" t="inlineStr">
        <is>
          <t>경영진변경</t>
        </is>
      </c>
      <c r="F2062" s="41" t="inlineStr">
        <is>
          <t>아주경제: '2006년에 그가 창업한 검색 사이트 첫눈(1NooN)이 네이버에 인수되면서' 합류, 2008년 6월 네이버 검색사업 수장으로 일본행, 이후 라인 개발</t>
        </is>
      </c>
      <c r="G2062" s="41" t="inlineStr">
        <is>
          <t>언론 보도</t>
        </is>
      </c>
      <c r="H2062" s="40" t="inlineStr">
        <is>
          <t>2016-07-13</t>
        </is>
      </c>
      <c r="I2062" s="40" t="n"/>
      <c r="J2062" s="43" t="inlineStr">
        <is>
          <t>https://www.ajunews.com/view/20160713111338354</t>
        </is>
      </c>
      <c r="K2062" s="41" t="inlineStr">
        <is>
          <t>post_events_summary</t>
        </is>
      </c>
    </row>
    <row r="2063" ht="45" customHeight="1">
      <c r="A2063" s="40" t="inlineStr">
        <is>
          <t>N005</t>
        </is>
      </c>
      <c r="B2063" s="41" t="inlineStr">
        <is>
          <t>1Noon. Ltd.</t>
        </is>
      </c>
      <c r="C2063" s="40" t="inlineStr">
        <is>
          <t>인수 후</t>
        </is>
      </c>
      <c r="D2063" s="40" t="inlineStr">
        <is>
          <t>2008-12-13</t>
        </is>
      </c>
      <c r="E2063" s="41" t="inlineStr">
        <is>
          <t>손상차손</t>
        </is>
      </c>
      <c r="F2063" s="41" t="inlineStr">
        <is>
          <t>2008 감사보고서: '㈜첫눈이 100% 자회사인 서치솔루션㈜에 피합병됨에 따라 ㈜첫눈의 5,031백만원 투자주식을 서치솔루션㈜로 대체… ㈜첫눈에 대한 영업권 16,628백만원은 전액 지분법적용투자주식감액손실을 인식'</t>
        </is>
      </c>
      <c r="G2063" s="41" t="inlineStr">
        <is>
          <t>DART 감사보고서</t>
        </is>
      </c>
      <c r="H2063" s="40" t="inlineStr">
        <is>
          <t>2009-03-30</t>
        </is>
      </c>
      <c r="I2063" s="40" t="inlineStr">
        <is>
          <t>20090330001200</t>
        </is>
      </c>
      <c r="J2063" s="43" t="inlineStr">
        <is>
          <t>https://dart.fss.or.kr/dsaf001/main.do?rcpNo=20090330001200</t>
        </is>
      </c>
      <c r="K2063" s="41" t="inlineStr">
        <is>
          <t>impairment,post_events_summary</t>
        </is>
      </c>
    </row>
    <row r="2064" ht="45" customHeight="1">
      <c r="A2064" s="40" t="inlineStr">
        <is>
          <t>N005</t>
        </is>
      </c>
      <c r="B2064" s="41" t="inlineStr">
        <is>
          <t>1Noon. Ltd.</t>
        </is>
      </c>
      <c r="C2064" s="40" t="inlineStr">
        <is>
          <t>인수 후</t>
        </is>
      </c>
      <c r="D2064" s="40" t="inlineStr">
        <is>
          <t>2008-12-24</t>
        </is>
      </c>
      <c r="E2064" s="41" t="inlineStr">
        <is>
          <t>합병</t>
        </is>
      </c>
      <c r="F2064" s="41" t="inlineStr">
        <is>
          <t>계열회사변경: 첫눈과 서치솔루션㈜ 합병등기 2008-12-24 최종 완료, NHN 출자총액 35,000,000,000원</t>
        </is>
      </c>
      <c r="G2064" s="41" t="inlineStr">
        <is>
          <t>DART 기타공시</t>
        </is>
      </c>
      <c r="H2064" s="40" t="inlineStr">
        <is>
          <t>2008-12-26</t>
        </is>
      </c>
      <c r="I2064" s="40" t="inlineStr">
        <is>
          <t>20081226000312</t>
        </is>
      </c>
      <c r="J2064" s="43" t="inlineStr">
        <is>
          <t>https://dart.fss.or.kr/dsaf001/main.do?rcpNo=20081226000312</t>
        </is>
      </c>
      <c r="K2064" s="41" t="inlineStr">
        <is>
          <t>post_events_summary</t>
        </is>
      </c>
    </row>
    <row r="2065" ht="45" customHeight="1">
      <c r="A2065" s="40" t="inlineStr">
        <is>
          <t>N005</t>
        </is>
      </c>
      <c r="B2065" s="41" t="inlineStr">
        <is>
          <t>1Noon. Ltd.</t>
        </is>
      </c>
      <c r="C2065" s="40" t="inlineStr">
        <is>
          <t>인수 후</t>
        </is>
      </c>
      <c r="D2065" s="40" t="inlineStr">
        <is>
          <t>2011-12-31</t>
        </is>
      </c>
      <c r="E2065" s="41" t="inlineStr">
        <is>
          <t>기타</t>
        </is>
      </c>
      <c r="F2065" s="41" t="inlineStr">
        <is>
          <t>2011 사업보고서: 서치솔루션㈜ 종속회사로 존속, 검색엔진 개발 담당</t>
        </is>
      </c>
      <c r="G2065" s="41" t="inlineStr">
        <is>
          <t>DART 사업보고서</t>
        </is>
      </c>
      <c r="H2065" s="40" t="inlineStr">
        <is>
          <t>2012-03-29</t>
        </is>
      </c>
      <c r="I2065" s="40" t="inlineStr">
        <is>
          <t>20120329001010</t>
        </is>
      </c>
      <c r="J2065" s="43" t="inlineStr">
        <is>
          <t>https://dart.fss.or.kr/dsaf001/main.do?rcpNo=20120329001010</t>
        </is>
      </c>
      <c r="K2065" s="41" t="inlineStr">
        <is>
          <t>post_events_summary</t>
        </is>
      </c>
    </row>
    <row r="2066" ht="45" customHeight="1">
      <c r="A2066" s="40" t="inlineStr">
        <is>
          <t>N006</t>
        </is>
      </c>
      <c r="B2066" s="41" t="inlineStr">
        <is>
          <t>Interscope, Inc.</t>
        </is>
      </c>
      <c r="C2066" s="40" t="inlineStr">
        <is>
          <t>발표</t>
        </is>
      </c>
      <c r="D2066" s="40" t="inlineStr">
        <is>
          <t>2007-01-24</t>
        </is>
      </c>
      <c r="E2066" s="41" t="inlineStr">
        <is>
          <t>발표</t>
        </is>
      </c>
      <c r="F2066" s="41" t="inlineStr">
        <is>
          <t>Yahoo 보도자료 '株式会社インタースコープの株式の取得（子会社化）に関する基本合意について': 기존 주주로부터 3분의 2 이상 취득 기본합의, 취득처·주식수·가액은 추후 결정. 2005-06기 매출 882·영업이익 27, 2006-06기 매출 1,009·영업이익 66·순이익 △151(백만엔). 설립 2000-03-09, 대주주 DGインキュベーション 31.41%·Apax Globis Japan Fund 24.40%.</t>
        </is>
      </c>
      <c r="G2066" s="41" t="inlineStr">
        <is>
          <t>회사 보도자료</t>
        </is>
      </c>
      <c r="H2066" s="40" t="inlineStr">
        <is>
          <t>2007-01-24</t>
        </is>
      </c>
      <c r="I2066" s="40" t="inlineStr">
        <is>
          <t>ja20070124_B</t>
        </is>
      </c>
      <c r="J2066" s="43" t="inlineStr">
        <is>
          <t>https://www.lycorp.co.jp/news/archive/Y/ja/ja20070124_B.pdf</t>
        </is>
      </c>
      <c r="K2066" s="41" t="inlineStr">
        <is>
          <t>announce_date_chk,purpose_quote,first_filing_date,target_rev_pre,target_op_pre,pre_events_summary</t>
        </is>
      </c>
    </row>
    <row r="2067" ht="45" customHeight="1">
      <c r="A2067" s="40" t="inlineStr">
        <is>
          <t>N006</t>
        </is>
      </c>
      <c r="B2067" s="41" t="inlineStr">
        <is>
          <t>Interscope, Inc.</t>
        </is>
      </c>
      <c r="C2067" s="40" t="inlineStr">
        <is>
          <t>발표</t>
        </is>
      </c>
      <c r="D2067" s="40" t="inlineStr">
        <is>
          <t>2007-02-21</t>
        </is>
      </c>
      <c r="E2067" s="41" t="inlineStr">
        <is>
          <t>발표</t>
        </is>
      </c>
      <c r="F2067" s="41" t="inlineStr">
        <is>
          <t>Yahoo 적시공시 '株式会社インタースコープの株式の取得（子会社化）に関するお知らせ': 이사회 결의로 5,288주(所有割合89.5%) 취득, 取得価額 1,256百万円; 주요 취득처 Apax Globis Japan Fund, L.P.·㈱DGインキュベーション·京都 소재 無店舗販売 회사(대표 片山利雄); 2007-02-28 계약·인도. 2007-02-20 기준 발행주식 5,911주.</t>
        </is>
      </c>
      <c r="G2067" s="41" t="inlineStr">
        <is>
          <t>TDnet</t>
        </is>
      </c>
      <c r="H2067" s="40" t="inlineStr">
        <is>
          <t>2007-02-21</t>
        </is>
      </c>
      <c r="I2067" s="40" t="inlineStr">
        <is>
          <t>jp20070221</t>
        </is>
      </c>
      <c r="J2067" s="43" t="inlineStr">
        <is>
          <t>https://web.archive.org/web/20141013103938id_/http://i.yimg.jp/images/docs/ir/release/2006/jp20070221.pdf</t>
        </is>
      </c>
      <c r="K2067" s="41" t="inlineStr">
        <is>
          <t>status_chk,value_chk_local,chk_note,post_events_summary</t>
        </is>
      </c>
    </row>
    <row r="2068" ht="45" customHeight="1">
      <c r="A2068" s="40" t="inlineStr">
        <is>
          <t>N006</t>
        </is>
      </c>
      <c r="B2068" s="41" t="inlineStr">
        <is>
          <t>Interscope, Inc.</t>
        </is>
      </c>
      <c r="C2068" s="40" t="inlineStr">
        <is>
          <t>발표</t>
        </is>
      </c>
      <c r="D2068" s="40" t="inlineStr">
        <is>
          <t>2006-12-31</t>
        </is>
      </c>
      <c r="E2068" s="41" t="inlineStr">
        <is>
          <t>실적</t>
        </is>
      </c>
      <c r="F2068" s="41" t="inlineStr">
        <is>
          <t>Yahoo 2007年3月期 第3四半期 財務・業績の概況(연결): 총자산 287,547, 순자산 177,547(신주예약권 17·소수주주지분 1,524), 기말 발행주식 60,471,283주; 2006-10~12 매출 54,522(広告 21,720·ビジネスサービス 12,897·パーソナルサービス 19,953)백만엔 (N007 수집 시 열람한 같은 문서).</t>
        </is>
      </c>
      <c r="G2068" s="41" t="inlineStr">
        <is>
          <t>IR 자료</t>
        </is>
      </c>
      <c r="H2068" s="40" t="inlineStr">
        <is>
          <t>2007-01-24</t>
        </is>
      </c>
      <c r="I2068" s="40" t="n"/>
      <c r="J2068" s="43" t="inlineStr">
        <is>
          <t>https://web.archive.org/web/20070223100608/http://ir.yahoo.co.jp:80/jp/bizres/gaikyo/20070124/20070124-gaikyo-jp.pdf</t>
        </is>
      </c>
      <c r="K2068" s="41" t="inlineStr">
        <is>
          <t>acq_total_assets,apex_total_assets,deal_to_assets_pct,deal_to_equity_pct,acquirer_core,size_basis</t>
        </is>
      </c>
    </row>
    <row r="2069" ht="45" customHeight="1">
      <c r="A2069" s="40" t="inlineStr">
        <is>
          <t>N006</t>
        </is>
      </c>
      <c r="B2069" s="41" t="inlineStr">
        <is>
          <t>Interscope, Inc.</t>
        </is>
      </c>
      <c r="C2069" s="40" t="inlineStr">
        <is>
          <t>발표</t>
        </is>
      </c>
      <c r="D2069" s="40" t="inlineStr">
        <is>
          <t>2007-01-23</t>
        </is>
      </c>
      <c r="E2069" s="41" t="inlineStr">
        <is>
          <t>기타</t>
        </is>
      </c>
      <c r="F2069" s="41" t="inlineStr">
        <is>
          <t>Yahoo Finance 4689.T: 2007-01-23 종가(분할조정) 475.5, 2007-01-24 477.5; 이후 분할 2013-09-26 100:1 → 실제 종가 47,550엔.</t>
        </is>
      </c>
      <c r="G2069" s="41" t="inlineStr">
        <is>
          <t>기타</t>
        </is>
      </c>
      <c r="H2069" s="40" t="inlineStr">
        <is>
          <t>2026-10-26</t>
        </is>
      </c>
      <c r="I2069" s="40" t="n"/>
      <c r="J2069" s="43" t="inlineStr">
        <is>
          <t>https://query1.finance.yahoo.com/v8/finance/chart/4689.T?period1=1169164800&amp;period2=1169856000&amp;interval=1d</t>
        </is>
      </c>
      <c r="K2069" s="41" t="inlineStr">
        <is>
          <t>acq_mktcap</t>
        </is>
      </c>
    </row>
    <row r="2070" ht="45" customHeight="1">
      <c r="A2070" s="40" t="inlineStr">
        <is>
          <t>N006</t>
        </is>
      </c>
      <c r="B2070" s="41" t="inlineStr">
        <is>
          <t>Interscope, Inc.</t>
        </is>
      </c>
      <c r="C2070" s="40" t="inlineStr">
        <is>
          <t>인수 후</t>
        </is>
      </c>
      <c r="D2070" s="40" t="inlineStr">
        <is>
          <t>2007-03-31</t>
        </is>
      </c>
      <c r="E2070" s="41" t="inlineStr">
        <is>
          <t>완료</t>
        </is>
      </c>
      <c r="F2070" s="41" t="inlineStr">
        <is>
          <t>Yahoo 유가증권보고서 第12期(2006-04~2007-03): 관계회사 ㈱インタースコープ(東京都目黒区, 자본금 551백만엔, ビジネスサービス事業, 89.5%); 신규 연결 내역 のれん 705, 株式取得額 1,256, 取得による支出 703백만엔; 총자산 2006-03 190,974·2007-03 318,428백만엔.</t>
        </is>
      </c>
      <c r="G2070" s="41" t="inlineStr">
        <is>
          <t>EDINET</t>
        </is>
      </c>
      <c r="H2070" s="40" t="inlineStr">
        <is>
          <t>2007-06-21</t>
        </is>
      </c>
      <c r="I2070" s="40" t="n"/>
      <c r="J2070" s="43" t="inlineStr">
        <is>
          <t>https://web.archive.org/web/2010/http://i.yimg.jp:80/images/docs/ir/archives/vsreport/yuho200610-vsreport.pdf</t>
        </is>
      </c>
      <c r="K2070" s="41" t="inlineStr">
        <is>
          <t>status_chk,impairment,earnings_call_note,apex_total_assets</t>
        </is>
      </c>
    </row>
    <row r="2071" ht="45" customHeight="1">
      <c r="A2071" s="40" t="inlineStr">
        <is>
          <t>N006</t>
        </is>
      </c>
      <c r="B2071" s="41" t="inlineStr">
        <is>
          <t>Interscope, Inc.</t>
        </is>
      </c>
      <c r="C2071" s="40" t="inlineStr">
        <is>
          <t>인수 후</t>
        </is>
      </c>
      <c r="D2071" s="40" t="inlineStr">
        <is>
          <t>2007-07-01</t>
        </is>
      </c>
      <c r="E2071" s="41" t="inlineStr">
        <is>
          <t>합병</t>
        </is>
      </c>
      <c r="F2071" s="41" t="inlineStr">
        <is>
          <t>InfoPlant·Interscope·Yahoo 공동 보도자료(2007-06-20): 두 연결자회사가 2007-07-01 합병해 사명을 'ヤフーバリューインサイト株式会社'로 함. Yahoo 2009年3月期 決算短信: 'インフォプラントを存続会社として合併'.</t>
        </is>
      </c>
      <c r="G2071" s="41" t="inlineStr">
        <is>
          <t>회사 보도자료</t>
        </is>
      </c>
      <c r="H2071" s="40" t="inlineStr">
        <is>
          <t>2007-06-20</t>
        </is>
      </c>
      <c r="I2071" s="40" t="inlineStr">
        <is>
          <t>ja20070620_B</t>
        </is>
      </c>
      <c r="J2071" s="43" t="inlineStr">
        <is>
          <t>https://www.lycorp.co.jp/news/archive/Y/ja/ja20070620_B.pdf</t>
        </is>
      </c>
      <c r="K2071" s="41" t="inlineStr">
        <is>
          <t>post_events_summary</t>
        </is>
      </c>
    </row>
    <row r="2072" ht="45" customHeight="1">
      <c r="A2072" s="40" t="inlineStr">
        <is>
          <t>N006</t>
        </is>
      </c>
      <c r="B2072" s="41" t="inlineStr">
        <is>
          <t>Interscope, Inc.</t>
        </is>
      </c>
      <c r="C2072" s="40" t="inlineStr">
        <is>
          <t>인수 후</t>
        </is>
      </c>
      <c r="D2072" s="40" t="inlineStr">
        <is>
          <t>2008-03-31</t>
        </is>
      </c>
      <c r="E2072" s="41" t="inlineStr">
        <is>
          <t>손상차손</t>
        </is>
      </c>
      <c r="F2072" s="41" t="inlineStr">
        <is>
          <t>Yahoo 2009年3月期 決算短信: 특별손실 のれん償却額 2008-03기 1,826백만엔 — '子会社株式（ヤフーバリューインサイト㈱）の減損処理を行ったことにより、同社に係るのれんを償却したもの'.</t>
        </is>
      </c>
      <c r="G2072" s="41" t="inlineStr">
        <is>
          <t>TDnet</t>
        </is>
      </c>
      <c r="H2072" s="40" t="inlineStr">
        <is>
          <t>2009-04-28</t>
        </is>
      </c>
      <c r="I2072" s="40" t="n"/>
      <c r="J2072" s="43" t="inlineStr">
        <is>
          <t>https://web.archive.org/web/2010/http://i.yimg.jp/images/docs/ir/archives/tanshin/2009/jp0428tanshin.pdf</t>
        </is>
      </c>
      <c r="K2072" s="41" t="inlineStr">
        <is>
          <t>impairment,post_events_summary,earnings_call_note</t>
        </is>
      </c>
    </row>
    <row r="2073" ht="45" customHeight="1">
      <c r="A2073" s="40" t="inlineStr">
        <is>
          <t>N006</t>
        </is>
      </c>
      <c r="B2073" s="41" t="inlineStr">
        <is>
          <t>Interscope, Inc.</t>
        </is>
      </c>
      <c r="C2073" s="40" t="inlineStr">
        <is>
          <t>인수 후</t>
        </is>
      </c>
      <c r="D2073" s="40" t="inlineStr">
        <is>
          <t>2010-04-19</t>
        </is>
      </c>
      <c r="E2073" s="41" t="inlineStr">
        <is>
          <t>기타</t>
        </is>
      </c>
      <c r="F2073" s="41" t="inlineStr">
        <is>
          <t>Yahoo 적시공시(2010-04-19): 연결자회사 YVI와 マクロミル의 경영통합 본격 협의 개시 기본합의(Internet Watch 2010-04-20 보도: 통합 후 사명 マクロミル, 대표 杉本哲哉).</t>
        </is>
      </c>
      <c r="G2073" s="41" t="inlineStr">
        <is>
          <t>TDnet</t>
        </is>
      </c>
      <c r="H2073" s="40" t="inlineStr">
        <is>
          <t>2010-04-19</t>
        </is>
      </c>
      <c r="I2073" s="40" t="inlineStr">
        <is>
          <t>jp20100419</t>
        </is>
      </c>
      <c r="J2073" s="43" t="inlineStr">
        <is>
          <t>https://web.archive.org/web/2010id_/http://i.yimg.jp/images/docs/ir/release/2010/jp20100419.pdf</t>
        </is>
      </c>
      <c r="K2073" s="41" t="inlineStr">
        <is>
          <t>post_events_summary</t>
        </is>
      </c>
    </row>
    <row r="2074" ht="45" customHeight="1">
      <c r="A2074" s="40" t="inlineStr">
        <is>
          <t>N006</t>
        </is>
      </c>
      <c r="B2074" s="41" t="inlineStr">
        <is>
          <t>Interscope, Inc.</t>
        </is>
      </c>
      <c r="C2074" s="40" t="inlineStr">
        <is>
          <t>인수 후</t>
        </is>
      </c>
      <c r="D2074" s="40" t="inlineStr">
        <is>
          <t>2010-08-01</t>
        </is>
      </c>
      <c r="E2074" s="41" t="inlineStr">
        <is>
          <t>매각</t>
        </is>
      </c>
      <c r="F2074" s="41" t="inlineStr">
        <is>
          <t>Yahoo 적시공시 '吸収分割契約締結に関するお知らせ'(2010-06-11): YVI 마케팅리서치 사업을 2010-08-01 マクロミル이 흡수분할로 승계, 대가 신주 22,992주; Yahoo의 YVI 지분 76.89%, マクロミル 간접 의결권 24.27%(실질 20.87%). YVI(단체) H19/12·H20/12·H21/12 매출 4,084·4,995·4,869, 영업이익 225·363·323백만엔.</t>
        </is>
      </c>
      <c r="G2074" s="41" t="inlineStr">
        <is>
          <t>TDnet</t>
        </is>
      </c>
      <c r="H2074" s="40" t="inlineStr">
        <is>
          <t>2010-06-11</t>
        </is>
      </c>
      <c r="I2074" s="40" t="inlineStr">
        <is>
          <t>jp20100611</t>
        </is>
      </c>
      <c r="J2074" s="43" t="inlineStr">
        <is>
          <t>https://web.archive.org/web/2010id_/http://i.yimg.jp/images/docs/ir/release/2010/jp20100611.pdf</t>
        </is>
      </c>
      <c r="K2074" s="41" t="inlineStr">
        <is>
          <t>post_events_summary,target_rev_post,target_op_post,perf_basis,earnings_call_note</t>
        </is>
      </c>
    </row>
    <row r="2075" ht="45" customHeight="1">
      <c r="A2075" s="40" t="inlineStr">
        <is>
          <t>N006</t>
        </is>
      </c>
      <c r="B2075" s="41" t="inlineStr">
        <is>
          <t>Interscope, Inc.</t>
        </is>
      </c>
      <c r="C2075" s="40" t="inlineStr">
        <is>
          <t>인수 후</t>
        </is>
      </c>
      <c r="D2075" s="40" t="inlineStr">
        <is>
          <t>2012-03</t>
        </is>
      </c>
      <c r="E2075" s="41" t="inlineStr">
        <is>
          <t>청산</t>
        </is>
      </c>
      <c r="F2075" s="41" t="inlineStr">
        <is>
          <t>Yahoo 유가증권보고서 第18期 연혁: '平成22年８月 ヤフーバリューインサイト株式会社(平成24年３月に会社清算)のマーケティングリサーチ事業を株式会社マクロミルへ承継し、株式会社マクロミルを持分法適用会社とする'; 관계회사 ㈱マクロミル 25.3%.</t>
        </is>
      </c>
      <c r="G2075" s="41" t="inlineStr">
        <is>
          <t>EDINET</t>
        </is>
      </c>
      <c r="H2075" s="40" t="inlineStr">
        <is>
          <t>2013-06</t>
        </is>
      </c>
      <c r="I2075" s="40" t="n"/>
      <c r="J2075" s="43" t="inlineStr">
        <is>
          <t>https://web.archive.org/web/2014/http://i.yimg.jp/images/docs/ir/archives/vsreport/yuho2012-vsreport.pdf</t>
        </is>
      </c>
      <c r="K2075" s="41" t="inlineStr">
        <is>
          <t>post_events_summary</t>
        </is>
      </c>
    </row>
    <row r="2076" ht="45" customHeight="1">
      <c r="A2076" s="40" t="inlineStr">
        <is>
          <t>N006</t>
        </is>
      </c>
      <c r="B2076" s="41" t="inlineStr">
        <is>
          <t>Interscope, Inc.</t>
        </is>
      </c>
      <c r="C2076" s="40" t="inlineStr">
        <is>
          <t>인수 후</t>
        </is>
      </c>
      <c r="D2076" s="40" t="inlineStr">
        <is>
          <t>2014-03-31</t>
        </is>
      </c>
      <c r="E2076" s="41" t="inlineStr">
        <is>
          <t>매각</t>
        </is>
      </c>
      <c r="F2076" s="41" t="inlineStr">
        <is>
          <t>Yahoo 유가증권보고서 第19期(2013-04~2014-03): 관련회사 감소 중 '株式売却による減少 … (株)マクロミル'.</t>
        </is>
      </c>
      <c r="G2076" s="41" t="inlineStr">
        <is>
          <t>EDINET</t>
        </is>
      </c>
      <c r="H2076" s="40" t="inlineStr">
        <is>
          <t>2014-06</t>
        </is>
      </c>
      <c r="I2076" s="40" t="n"/>
      <c r="J2076" s="43" t="inlineStr">
        <is>
          <t>https://web.archive.org/web/2015/http://i.yimg.jp/images/docs/ir/archives/vsreport/yuho2013-vsreport.pdf</t>
        </is>
      </c>
      <c r="K2076" s="41" t="inlineStr">
        <is>
          <t>post_events_summary</t>
        </is>
      </c>
    </row>
    <row r="2077" ht="45" customHeight="1">
      <c r="A2077" s="40" t="inlineStr">
        <is>
          <t>N007</t>
        </is>
      </c>
      <c r="B2077" s="41" t="inlineStr">
        <is>
          <t>Demae-Can Co.,Ltd (TSE:2484)</t>
        </is>
      </c>
      <c r="C2077" s="40" t="inlineStr">
        <is>
          <t>발표</t>
        </is>
      </c>
      <c r="D2077" s="40" t="inlineStr">
        <is>
          <t>2007-02-21</t>
        </is>
      </c>
      <c r="E2077" s="41" t="inlineStr">
        <is>
          <t>발표</t>
        </is>
      </c>
      <c r="F2077" s="41" t="inlineStr">
        <is>
          <t>Yahoo 공개매수 개시 공시: 3,200주를 1주 401,190円(1/22~2/20 종가 평균, 2/20 종가 대비 약 4.9% 할인)에 매수, 기간 3/1~4/2, 買付代金 1,283백만円; 보유 4,000주(23.24%)→7,200주(41.84%), '従来どおり当社の持分法適用関連会社', '更に買付ける予定はありません'; インデックス・ホールディングス가 3,200주 응모 동의; 이사 1명 파견·업무위탁비/정보게재 매출 거래관계.</t>
        </is>
      </c>
      <c r="G2077" s="41" t="inlineStr">
        <is>
          <t>회사 보도자료</t>
        </is>
      </c>
      <c r="H2077" s="40" t="inlineStr">
        <is>
          <t>2007-02-21</t>
        </is>
      </c>
      <c r="I2077" s="40" t="n"/>
      <c r="J2077" s="43" t="inlineStr">
        <is>
          <t>https://web.archive.org/web/20070311233548/http://i.yimg.jp:80/images/docs/investor/release/2007/jp20070221_2.pdf</t>
        </is>
      </c>
      <c r="K2077" s="41" t="inlineStr">
        <is>
          <t>announce_date_chk,purpose_quote,acquirer_entity,chk_note,core_basis,first_filing_date,pre_events_summary,notes</t>
        </is>
      </c>
    </row>
    <row r="2078" ht="45" customHeight="1">
      <c r="A2078" s="40" t="inlineStr">
        <is>
          <t>N007</t>
        </is>
      </c>
      <c r="B2078" s="41" t="inlineStr">
        <is>
          <t>Demae-Can Co.,Ltd (TSE:2484)</t>
        </is>
      </c>
      <c r="C2078" s="40" t="inlineStr">
        <is>
          <t>발표</t>
        </is>
      </c>
      <c r="D2078" s="40" t="inlineStr">
        <is>
          <t>2007-04-03</t>
        </is>
      </c>
      <c r="E2078" s="41" t="inlineStr">
        <is>
          <t>완료</t>
        </is>
      </c>
      <c r="F2078" s="41" t="inlineStr">
        <is>
          <t>Yahoo 공개매수 결과 공시: 응모 4,487주(42명), 안분비례로 3,200주 매입·1,287주 반환, 매수 후 의결권 7,200개(株券等所有割合 37.54%), 결제 개시 2007-04-10, 業績への影響は軽微.</t>
        </is>
      </c>
      <c r="G2078" s="41" t="inlineStr">
        <is>
          <t>회사 보도자료</t>
        </is>
      </c>
      <c r="H2078" s="40" t="inlineStr">
        <is>
          <t>2007-04-03</t>
        </is>
      </c>
      <c r="I2078" s="40" t="n"/>
      <c r="J2078" s="43" t="inlineStr">
        <is>
          <t>https://i.yimg.jp/images/docs/investor/release/2007/jp20070403.pdf</t>
        </is>
      </c>
      <c r="K2078" s="41" t="inlineStr">
        <is>
          <t>status_chk,value_chk_local,chk_note,post_events_summary,earnings_call_note</t>
        </is>
      </c>
    </row>
    <row r="2079" ht="45" customHeight="1">
      <c r="A2079" s="40" t="inlineStr">
        <is>
          <t>N007</t>
        </is>
      </c>
      <c r="B2079" s="41" t="inlineStr">
        <is>
          <t>Demae-Can Co.,Ltd (TSE:2484)</t>
        </is>
      </c>
      <c r="C2079" s="40" t="inlineStr">
        <is>
          <t>발표</t>
        </is>
      </c>
      <c r="D2079" s="40" t="inlineStr">
        <is>
          <t>2007-02-21</t>
        </is>
      </c>
      <c r="E2079" s="41" t="inlineStr">
        <is>
          <t>발표</t>
        </is>
      </c>
      <c r="F2079" s="41" t="inlineStr">
        <is>
          <t>夢の街 '当社株式に対する公開買付けに関する意見表明のお知らせ': 이사회 賛同 결의; 공개매수자 ヤフー 대주주 ソフトバンク 41.1%·ヤフーインク 33.4%(2006-09-30).</t>
        </is>
      </c>
      <c r="G2079" s="41" t="inlineStr">
        <is>
          <t>TDnet</t>
        </is>
      </c>
      <c r="H2079" s="40" t="inlineStr">
        <is>
          <t>2007-02-21</t>
        </is>
      </c>
      <c r="I2079" s="40" t="n"/>
      <c r="J2079" s="43" t="inlineStr">
        <is>
          <t>https://web.archive.org/web/20070302082312/http://www.yumenomachi.co.jp:80/news_release/press/070221_1.pdf</t>
        </is>
      </c>
      <c r="K2079" s="41" t="inlineStr">
        <is>
          <t>acquirer_entity,first_filing_date</t>
        </is>
      </c>
    </row>
    <row r="2080" ht="45" customHeight="1">
      <c r="A2080" s="40" t="inlineStr">
        <is>
          <t>N007</t>
        </is>
      </c>
      <c r="B2080" s="41" t="inlineStr">
        <is>
          <t>Demae-Can Co.,Ltd (TSE:2484)</t>
        </is>
      </c>
      <c r="C2080" s="40" t="inlineStr">
        <is>
          <t>발표</t>
        </is>
      </c>
      <c r="D2080" s="40" t="inlineStr">
        <is>
          <t>2007-02-21</t>
        </is>
      </c>
      <c r="E2080" s="41" t="inlineStr">
        <is>
          <t>기타</t>
        </is>
      </c>
      <c r="F2080" s="41" t="inlineStr">
        <is>
          <t>夢の街 '株式会社インデックスとの共同事業契約解消に関するお知らせ': 2004-07-15부터 공동운영한 '모바일 出前館' 공동사업 해소(2007-02-28), インデックスHD는 3,420주(19.4%) 보유 주요주주로 공개매수 응모 표명.</t>
        </is>
      </c>
      <c r="G2080" s="41" t="inlineStr">
        <is>
          <t>TDnet</t>
        </is>
      </c>
      <c r="H2080" s="40" t="inlineStr">
        <is>
          <t>2007-02-21</t>
        </is>
      </c>
      <c r="I2080" s="40" t="n"/>
      <c r="J2080" s="43" t="inlineStr">
        <is>
          <t>https://web.archive.org/web/20070302091919/http://www.yumenomachi.co.jp:80/news_release/press/070221_2.pdf</t>
        </is>
      </c>
      <c r="K2080" s="41" t="inlineStr">
        <is>
          <t>pre_events_summary</t>
        </is>
      </c>
    </row>
    <row r="2081" ht="45" customHeight="1">
      <c r="A2081" s="40" t="inlineStr">
        <is>
          <t>N007</t>
        </is>
      </c>
      <c r="B2081" s="41" t="inlineStr">
        <is>
          <t>Demae-Can Co.,Ltd (TSE:2484)</t>
        </is>
      </c>
      <c r="C2081" s="40" t="inlineStr">
        <is>
          <t>인수 후</t>
        </is>
      </c>
      <c r="D2081" s="40" t="inlineStr">
        <is>
          <t>2007-04-10</t>
        </is>
      </c>
      <c r="E2081" s="41" t="inlineStr">
        <is>
          <t>소유주변경</t>
        </is>
      </c>
      <c r="F2081" s="41" t="inlineStr">
        <is>
          <t>夢の街 '主要株主の異動に関するお知らせ'(2007-04-03): インデックス・ホールディングス 3,420주(19.87%)→1,138주(6.61%), 2007-04-10 주요주주에서 빠짐.</t>
        </is>
      </c>
      <c r="G2081" s="41" t="inlineStr">
        <is>
          <t>TDnet</t>
        </is>
      </c>
      <c r="H2081" s="40" t="inlineStr">
        <is>
          <t>2007-04-03</t>
        </is>
      </c>
      <c r="I2081" s="40" t="n"/>
      <c r="J2081" s="43" t="inlineStr">
        <is>
          <t>https://web.archive.org/web/20070727215928/http://www.yumenomachi.co.jp/news_release/press/070403.pdf</t>
        </is>
      </c>
      <c r="K2081" s="41" t="inlineStr">
        <is>
          <t>value_chk_local,chk_note,post_events_summary</t>
        </is>
      </c>
    </row>
    <row r="2082" ht="45" customHeight="1">
      <c r="A2082" s="40" t="inlineStr">
        <is>
          <t>N007</t>
        </is>
      </c>
      <c r="B2082" s="41" t="inlineStr">
        <is>
          <t>Demae-Can Co.,Ltd (TSE:2484)</t>
        </is>
      </c>
      <c r="C2082" s="40" t="inlineStr">
        <is>
          <t>발표</t>
        </is>
      </c>
      <c r="D2082" s="40" t="inlineStr">
        <is>
          <t>2007-02-21</t>
        </is>
      </c>
      <c r="E2082" s="41" t="inlineStr">
        <is>
          <t>발표</t>
        </is>
      </c>
      <c r="F2082" s="41" t="inlineStr">
        <is>
          <t>INTERNET Watch(2007-02-21): ヤフー가 出前館 운영사 夢の街創造委員会 주식 3,200주를 공개매수로 취득한다고 발표, 1주 401,190円, 필요자금 12억8,380만円.</t>
        </is>
      </c>
      <c r="G2082" s="41" t="inlineStr">
        <is>
          <t>언론 보도</t>
        </is>
      </c>
      <c r="H2082" s="40" t="inlineStr">
        <is>
          <t>2007-02-21</t>
        </is>
      </c>
      <c r="I2082" s="40" t="n"/>
      <c r="J2082" s="43" t="inlineStr">
        <is>
          <t>https://internet.watch.impress.co.jp/cda/news/2007/02/21/14849.html</t>
        </is>
      </c>
      <c r="K2082" s="41" t="inlineStr">
        <is>
          <t>first_filing_date</t>
        </is>
      </c>
    </row>
    <row r="2083" ht="45" customHeight="1">
      <c r="A2083" s="40" t="inlineStr">
        <is>
          <t>N007</t>
        </is>
      </c>
      <c r="B2083" s="41" t="inlineStr">
        <is>
          <t>Demae-Can Co.,Ltd (TSE:2484)</t>
        </is>
      </c>
      <c r="C2083" s="40" t="inlineStr">
        <is>
          <t>인수 전</t>
        </is>
      </c>
      <c r="D2083" s="40" t="inlineStr">
        <is>
          <t>2004-09-16</t>
        </is>
      </c>
      <c r="E2083" s="41" t="inlineStr">
        <is>
          <t>지분취득</t>
        </is>
      </c>
      <c r="F2083" s="41" t="inlineStr">
        <is>
          <t>Yahoo·夢の街 보도자료: Yahoo가 제3자배정 증자를 인수해 4,000주(23.3%)로 インデックス와 함께 筆頭株主, 임원 1명 파견 예정; 出前館 대주주 株式会社インデックス 43.2%(2004-08).</t>
        </is>
      </c>
      <c r="G2083" s="41" t="inlineStr">
        <is>
          <t>회사 보도자료</t>
        </is>
      </c>
      <c r="H2083" s="40" t="inlineStr">
        <is>
          <t>2004-09-16</t>
        </is>
      </c>
      <c r="I2083" s="40" t="n"/>
      <c r="J2083" s="43" t="inlineStr">
        <is>
          <t>https://www.lycorp.co.jp/news/archive/Y/ja/ja20040916_A.pdf</t>
        </is>
      </c>
      <c r="K2083" s="41" t="inlineStr">
        <is>
          <t>pre_events_summary</t>
        </is>
      </c>
    </row>
    <row r="2084" ht="45" customHeight="1">
      <c r="A2084" s="40" t="inlineStr">
        <is>
          <t>N007</t>
        </is>
      </c>
      <c r="B2084" s="41" t="inlineStr">
        <is>
          <t>Demae-Can Co.,Ltd (TSE:2484)</t>
        </is>
      </c>
      <c r="C2084" s="40" t="inlineStr">
        <is>
          <t>인수 전</t>
        </is>
      </c>
      <c r="D2084" s="40" t="inlineStr">
        <is>
          <t>2006-12-31</t>
        </is>
      </c>
      <c r="E2084" s="41" t="inlineStr">
        <is>
          <t>실적</t>
        </is>
      </c>
      <c r="F2084" s="41" t="inlineStr">
        <is>
          <t>Yahoo 2007年3月期 第3四半期 財務・業績の概況(연결): 총자산 287,547백만円, 순자산 177,547(신주예약권 17·소수주주지분 1,524), 2006-03-31 총자산 190,974; 기말 발행주식 60,471,283주; 2006-10~12 매출 54,522(広告 21,720·ビジネスサービス 12,897·パーソナルサービス 19,953)백만円.</t>
        </is>
      </c>
      <c r="G2084" s="41" t="inlineStr">
        <is>
          <t>IR 자료</t>
        </is>
      </c>
      <c r="H2084" s="40" t="inlineStr">
        <is>
          <t>2007-01-24</t>
        </is>
      </c>
      <c r="I2084" s="40" t="n"/>
      <c r="J2084" s="43" t="inlineStr">
        <is>
          <t>https://web.archive.org/web/20070223100608/http://ir.yahoo.co.jp:80/jp/bizres/gaikyo/20070124/20070124-gaikyo-jp.pdf</t>
        </is>
      </c>
      <c r="K2084" s="41" t="inlineStr">
        <is>
          <t>acq_total_assets,apex_total_assets,deal_to_assets_pct,deal_to_equity_pct,acq_mktcap,acquirer_core,size_basis</t>
        </is>
      </c>
    </row>
    <row r="2085" ht="45" customHeight="1">
      <c r="A2085" s="40" t="inlineStr">
        <is>
          <t>N007</t>
        </is>
      </c>
      <c r="B2085" s="41" t="inlineStr">
        <is>
          <t>Demae-Can Co.,Ltd (TSE:2484)</t>
        </is>
      </c>
      <c r="C2085" s="40" t="inlineStr">
        <is>
          <t>발표</t>
        </is>
      </c>
      <c r="D2085" s="40" t="inlineStr">
        <is>
          <t>2007-02-20</t>
        </is>
      </c>
      <c r="E2085" s="41" t="inlineStr">
        <is>
          <t>기타</t>
        </is>
      </c>
      <c r="F2085" s="41" t="inlineStr">
        <is>
          <t>Yahoo Finance: 4689.T 2007-02-20 종가(분할조정) 453.0(×100=45,300円); 2484.T 2007-02-20 175.83·02-21 189.17(×2,400=422,000·454,000円).</t>
        </is>
      </c>
      <c r="G2085" s="41" t="inlineStr">
        <is>
          <t>기타</t>
        </is>
      </c>
      <c r="H2085" s="40" t="inlineStr">
        <is>
          <t>2026-10-26</t>
        </is>
      </c>
      <c r="I2085" s="40" t="n"/>
      <c r="J2085" s="43" t="inlineStr">
        <is>
          <t>https://query1.finance.yahoo.com/v8/finance/chart/4689.T?period1=1171411200&amp;period2=1172275200&amp;interval=1d</t>
        </is>
      </c>
      <c r="K2085" s="41" t="inlineStr">
        <is>
          <t>acq_mktcap,event_ticker_basis</t>
        </is>
      </c>
    </row>
    <row r="2086" ht="45" customHeight="1">
      <c r="A2086" s="40" t="inlineStr">
        <is>
          <t>N007</t>
        </is>
      </c>
      <c r="B2086" s="41" t="inlineStr">
        <is>
          <t>Demae-Can Co.,Ltd (TSE:2484)</t>
        </is>
      </c>
      <c r="C2086" s="40" t="inlineStr">
        <is>
          <t>발표</t>
        </is>
      </c>
      <c r="D2086" s="40" t="inlineStr">
        <is>
          <t>2007-02-21</t>
        </is>
      </c>
      <c r="E2086" s="41" t="inlineStr">
        <is>
          <t>기타</t>
        </is>
      </c>
      <c r="F2086" s="41" t="inlineStr">
        <is>
          <t>FRB H.10 엔/달러 DEXJPUS: 2007-02-21 120.99.</t>
        </is>
      </c>
      <c r="G2086" s="41" t="inlineStr">
        <is>
          <t>기타</t>
        </is>
      </c>
      <c r="H2086" s="40" t="inlineStr">
        <is>
          <t>2026-10-26</t>
        </is>
      </c>
      <c r="I2086" s="40" t="n"/>
      <c r="J2086" s="43" t="inlineStr">
        <is>
          <t>https://fred.stlouisfed.org/graph/fredgraph.csv?id=DEXJPUS</t>
        </is>
      </c>
      <c r="K2086" s="41" t="inlineStr">
        <is>
          <t>value_chk_usdmm</t>
        </is>
      </c>
    </row>
    <row r="2087" ht="45" customHeight="1">
      <c r="A2087" s="40" t="inlineStr">
        <is>
          <t>N007</t>
        </is>
      </c>
      <c r="B2087" s="41" t="inlineStr">
        <is>
          <t>Demae-Can Co.,Ltd (TSE:2484)</t>
        </is>
      </c>
      <c r="C2087" s="40" t="inlineStr">
        <is>
          <t>인수 전</t>
        </is>
      </c>
      <c r="D2087" s="40" t="inlineStr">
        <is>
          <t>2006-08-31</t>
        </is>
      </c>
      <c r="E2087" s="41" t="inlineStr">
        <is>
          <t>실적</t>
        </is>
      </c>
      <c r="F2087" s="41" t="inlineStr">
        <is>
          <t>夢の街 平成18年8月期 決算短信(非連結): 매출 FY2006/8 649,446·FY2005/8 360,987천円, 영업이익 170,164·31,956천円, 총자산 1,899,592천円, 발행주식 17,210주.</t>
        </is>
      </c>
      <c r="G2087" s="41" t="inlineStr">
        <is>
          <t>TDnet</t>
        </is>
      </c>
      <c r="H2087" s="40" t="inlineStr">
        <is>
          <t>2006-10-13</t>
        </is>
      </c>
      <c r="I2087" s="40" t="n"/>
      <c r="J2087" s="43" t="inlineStr">
        <is>
          <t>https://web.archive.org/web/20061102153323/http://www.yumenomachi.co.jp:80/news_release/press/061013.pdf</t>
        </is>
      </c>
      <c r="K2087" s="41" t="inlineStr">
        <is>
          <t>target_rev_pre,target_op_pre</t>
        </is>
      </c>
    </row>
    <row r="2088" ht="45" customHeight="1">
      <c r="A2088" s="40" t="inlineStr">
        <is>
          <t>N007</t>
        </is>
      </c>
      <c r="B2088" s="41" t="inlineStr">
        <is>
          <t>Demae-Can Co.,Ltd (TSE:2484)</t>
        </is>
      </c>
      <c r="C2088" s="40" t="inlineStr">
        <is>
          <t>인수 후</t>
        </is>
      </c>
      <c r="D2088" s="40" t="inlineStr">
        <is>
          <t>2008-08-31</t>
        </is>
      </c>
      <c r="E2088" s="41" t="inlineStr">
        <is>
          <t>실적</t>
        </is>
      </c>
      <c r="F2088" s="41" t="inlineStr">
        <is>
          <t>CCC 2009-03-26 공시의 夢の街 업적: FY2007/8 매출 762,103·영업이익 229,030천円, FY2008/8 940,528·262,369천円; 2007-09-01 1:3 분할; 2009-02-28 ヤフー 21,600주(39.6%).</t>
        </is>
      </c>
      <c r="G2088" s="41" t="inlineStr">
        <is>
          <t>회사 보도자료</t>
        </is>
      </c>
      <c r="H2088" s="40" t="inlineStr">
        <is>
          <t>2009-03-26</t>
        </is>
      </c>
      <c r="I2088" s="40" t="n"/>
      <c r="J2088" s="43" t="inlineStr">
        <is>
          <t>https://web.archive.org/web/20101227045545/http://www.ccc.co.jp/fileupload/pdf/news/090326yumenomachi_houmu.pdf</t>
        </is>
      </c>
      <c r="K2088" s="41" t="inlineStr">
        <is>
          <t>target_rev_post,target_op_post,post_events_summary</t>
        </is>
      </c>
    </row>
    <row r="2089" ht="45" customHeight="1">
      <c r="A2089" s="40" t="inlineStr">
        <is>
          <t>N007</t>
        </is>
      </c>
      <c r="B2089" s="41" t="inlineStr">
        <is>
          <t>Demae-Can Co.,Ltd (TSE:2484)</t>
        </is>
      </c>
      <c r="C2089" s="40" t="inlineStr">
        <is>
          <t>인수 후</t>
        </is>
      </c>
      <c r="D2089" s="40" t="inlineStr">
        <is>
          <t>2008-08-31</t>
        </is>
      </c>
      <c r="E2089" s="41" t="inlineStr">
        <is>
          <t>기타</t>
        </is>
      </c>
      <c r="F2089" s="41" t="inlineStr">
        <is>
          <t>夢の街 제9기 사업보고: ヤフー株式会社 21,600주(39.67%), 이사 志立正嗣(ヤフー検索事業部長) 겸임, '当社はヤフー株式会社の持分法適用会社'.</t>
        </is>
      </c>
      <c r="G2089" s="41" t="inlineStr">
        <is>
          <t>회사 보도자료</t>
        </is>
      </c>
      <c r="H2089" s="40" t="inlineStr">
        <is>
          <t>2008-11-11</t>
        </is>
      </c>
      <c r="I2089" s="40" t="n"/>
      <c r="J2089" s="43" t="inlineStr">
        <is>
          <t>https://web.archive.org/web/20111018014635/http://www.yumenomachi.co.jp/news_release/press/20081111.pdf</t>
        </is>
      </c>
      <c r="K2089" s="41" t="inlineStr">
        <is>
          <t>post_events_summary</t>
        </is>
      </c>
    </row>
    <row r="2090" ht="45" customHeight="1">
      <c r="A2090" s="40" t="inlineStr">
        <is>
          <t>N007</t>
        </is>
      </c>
      <c r="B2090" s="41" t="inlineStr">
        <is>
          <t>Demae-Can Co.,Ltd (TSE:2484)</t>
        </is>
      </c>
      <c r="C2090" s="40" t="inlineStr">
        <is>
          <t>인수 후</t>
        </is>
      </c>
      <c r="D2090" s="40" t="inlineStr">
        <is>
          <t>2009-03-31</t>
        </is>
      </c>
      <c r="E2090" s="41" t="inlineStr">
        <is>
          <t>매각</t>
        </is>
      </c>
      <c r="F2090" s="41" t="inlineStr">
        <is>
          <t>Yahoo 2009年3月期 決算短信: 지분법 관련회사 '株式売却による減少 …夢の街創造委員会㈱'; 単体 投資有価証券売却損 2,665백만円(개별 내역 없음).</t>
        </is>
      </c>
      <c r="G2090" s="41" t="inlineStr">
        <is>
          <t>IR 자료</t>
        </is>
      </c>
      <c r="H2090" s="40" t="inlineStr">
        <is>
          <t>2009-04-28</t>
        </is>
      </c>
      <c r="I2090" s="40" t="n"/>
      <c r="J2090" s="43" t="inlineStr">
        <is>
          <t>https://i.yimg.jp/images/docs/ir/archives/tanshin/2009/jp0428tanshin.pdf</t>
        </is>
      </c>
      <c r="K2090" s="41" t="inlineStr">
        <is>
          <t>post_events_summary,impairment</t>
        </is>
      </c>
    </row>
    <row r="2091" ht="45" customHeight="1">
      <c r="A2091" s="40" t="inlineStr">
        <is>
          <t>N007</t>
        </is>
      </c>
      <c r="B2091" s="41" t="inlineStr">
        <is>
          <t>Demae-Can Co.,Ltd (TSE:2484)</t>
        </is>
      </c>
      <c r="C2091" s="40" t="inlineStr">
        <is>
          <t>인수 후</t>
        </is>
      </c>
      <c r="D2091" s="40" t="inlineStr">
        <is>
          <t>2013-08-31</t>
        </is>
      </c>
      <c r="E2091" s="41" t="inlineStr">
        <is>
          <t>기타</t>
        </is>
      </c>
      <c r="F2091" s="41" t="inlineStr">
        <is>
          <t>夢の街 FY2013/8 有価証券報告書 沿革: '平成16年８月 ヤフー株式会社と「Yahoo! 出前注文サービス」の業務提携', '平成17年７月…「Yahoo! 出前注文サービス」開始', '平成18年６月 大阪証券取引所ヘラクレス…上場', '平成19年11月 「Yahoo!ケータイ」向け新サービス「Yahoo!出前」でヤフー株式会社と協業開始'; 상위 10대 주주에 ヤフー 없음.</t>
        </is>
      </c>
      <c r="G2091" s="41" t="inlineStr">
        <is>
          <t>EDINET</t>
        </is>
      </c>
      <c r="H2091" s="40" t="inlineStr">
        <is>
          <t>2013-11-29</t>
        </is>
      </c>
      <c r="I2091" s="40" t="inlineStr">
        <is>
          <t>S1000ML9</t>
        </is>
      </c>
      <c r="J2091" s="43" t="inlineStr">
        <is>
          <t>https://disclosure2dl.edinet-fsa.go.jp/searchdocument/pdf/S1000ML9.pdf</t>
        </is>
      </c>
      <c r="K2091" s="41" t="inlineStr">
        <is>
          <t>pre_events_summary,post_events_summary</t>
        </is>
      </c>
    </row>
    <row r="2092" ht="45" customHeight="1">
      <c r="A2092" s="40" t="inlineStr">
        <is>
          <t>N007</t>
        </is>
      </c>
      <c r="B2092" s="41" t="inlineStr">
        <is>
          <t>Demae-Can Co.,Ltd (TSE:2484)</t>
        </is>
      </c>
      <c r="C2092" s="40" t="inlineStr">
        <is>
          <t>인수 후</t>
        </is>
      </c>
      <c r="D2092" s="40" t="inlineStr">
        <is>
          <t>2012-08-31</t>
        </is>
      </c>
      <c r="E2092" s="41" t="inlineStr">
        <is>
          <t>기타</t>
        </is>
      </c>
      <c r="F2092" s="41" t="inlineStr">
        <is>
          <t>夢の街 제13기 정기주총 소집통지: ヤフー 1,700주(3.27%), CCC 16,500주(31.74%).</t>
        </is>
      </c>
      <c r="G2092" s="41" t="inlineStr">
        <is>
          <t>회사 보도자료</t>
        </is>
      </c>
      <c r="H2092" s="40" t="inlineStr">
        <is>
          <t>2012-11-09</t>
        </is>
      </c>
      <c r="I2092" s="40" t="n"/>
      <c r="J2092" s="43" t="inlineStr">
        <is>
          <t>https://web.archive.org/web/20130203025901/http://yumenomachi.co.jp/ir_information/pdf/20121109-2.pdf</t>
        </is>
      </c>
      <c r="K2092" s="41" t="inlineStr">
        <is>
          <t>post_events_summary</t>
        </is>
      </c>
    </row>
    <row r="2093" ht="45" customHeight="1">
      <c r="A2093" s="40" t="inlineStr">
        <is>
          <t>N007</t>
        </is>
      </c>
      <c r="B2093" s="41" t="inlineStr">
        <is>
          <t>Demae-Can Co.,Ltd (TSE:2484)</t>
        </is>
      </c>
      <c r="C2093" s="40" t="inlineStr">
        <is>
          <t>인수 후</t>
        </is>
      </c>
      <c r="D2093" s="40" t="inlineStr">
        <is>
          <t>2026-08-31</t>
        </is>
      </c>
      <c r="E2093" s="41" t="inlineStr">
        <is>
          <t>실적</t>
        </is>
      </c>
      <c r="F2093" s="41" t="inlineStr">
        <is>
          <t>出前館 2026年8月期 決算短信(연결): 매출 39,057백만円, 영업손실 △8,288백만円.</t>
        </is>
      </c>
      <c r="G2093" s="41" t="inlineStr">
        <is>
          <t>TDnet</t>
        </is>
      </c>
      <c r="H2093" s="40" t="inlineStr">
        <is>
          <t>2026-10-15</t>
        </is>
      </c>
      <c r="I2093" s="40" t="n"/>
      <c r="J2093" s="43" t="inlineStr">
        <is>
          <t>https://www2.jpx.co.jp/disc/24840/140120261013550031.pdf</t>
        </is>
      </c>
      <c r="K2093" s="41" t="inlineStr">
        <is>
          <t>target_rev_post,target_op_post,post_events_summary</t>
        </is>
      </c>
    </row>
    <row r="2094" ht="45" customHeight="1">
      <c r="A2094" s="40" t="inlineStr">
        <is>
          <t>N007</t>
        </is>
      </c>
      <c r="B2094" s="41" t="inlineStr">
        <is>
          <t>Demae-Can Co.,Ltd (TSE:2484)</t>
        </is>
      </c>
      <c r="C2094" s="40" t="inlineStr">
        <is>
          <t>인수 후</t>
        </is>
      </c>
      <c r="D2094" s="40" t="inlineStr">
        <is>
          <t>2025-08-31</t>
        </is>
      </c>
      <c r="E2094" s="41" t="inlineStr">
        <is>
          <t>기타</t>
        </is>
      </c>
      <c r="F2094" s="41" t="inlineStr">
        <is>
          <t>出前館 FY2025/8 有価証券報告書 関係会社: LINEヤフー 35.3%, NAVER Corporation 27.7%(간접 18.4%); 2021-09-30 Zホールディングス 19,158,900주 인수(FY2022/8 有報).</t>
        </is>
      </c>
      <c r="G2094" s="41" t="inlineStr">
        <is>
          <t>EDINET</t>
        </is>
      </c>
      <c r="H2094" s="40" t="inlineStr">
        <is>
          <t>2025-11-26</t>
        </is>
      </c>
      <c r="I2094" s="40" t="inlineStr">
        <is>
          <t>S100X153</t>
        </is>
      </c>
      <c r="J2094" s="43" t="inlineStr">
        <is>
          <t>https://disclosure2dl.edinet-fsa.go.jp/searchdocument/pdf/S100X153.pdf</t>
        </is>
      </c>
      <c r="K2094" s="41" t="inlineStr">
        <is>
          <t>post_events_summary</t>
        </is>
      </c>
    </row>
    <row r="2095" ht="45" customHeight="1">
      <c r="A2095" s="40" t="inlineStr">
        <is>
          <t>N008</t>
        </is>
      </c>
      <c r="B2095" s="41" t="inlineStr">
        <is>
          <t>Overture K.K.</t>
        </is>
      </c>
      <c r="C2095" s="40" t="inlineStr">
        <is>
          <t>발표</t>
        </is>
      </c>
      <c r="D2095" s="40" t="inlineStr">
        <is>
          <t>2007-04-24</t>
        </is>
      </c>
      <c r="E2095" s="41" t="inlineStr">
        <is>
          <t>발표</t>
        </is>
      </c>
      <c r="F2095" s="41" t="inlineStr">
        <is>
          <t>Yahoo! Inc.와 オーバーチュア㈱ 주식 취득(子会社化) 覚書 체결, 취득가액은 향후 협의. 2002-01 설립·2002-12 スポンサードサーチ 개시, Yahoo! Inc. 그룹 100% 소유. '日本市場における両社の優位性を更に高める'</t>
        </is>
      </c>
      <c r="G2095" s="41" t="inlineStr">
        <is>
          <t>회사 보도자료</t>
        </is>
      </c>
      <c r="H2095" s="40" t="inlineStr">
        <is>
          <t>2007-04-24</t>
        </is>
      </c>
      <c r="I2095" s="40" t="inlineStr">
        <is>
          <t>ja20070424_A</t>
        </is>
      </c>
      <c r="J2095" s="43" t="inlineStr">
        <is>
          <t>https://www.lycorp.co.jp/news/archive/Y/ja/ja20070424_A.pdf</t>
        </is>
      </c>
      <c r="K2095" s="41" t="inlineStr">
        <is>
          <t>announce_date_chk,purpose_quote,pre_events_summary</t>
        </is>
      </c>
    </row>
    <row r="2096" ht="45" customHeight="1">
      <c r="A2096" s="40" t="inlineStr">
        <is>
          <t>N008</t>
        </is>
      </c>
      <c r="B2096" s="41" t="inlineStr">
        <is>
          <t>Overture K.K.</t>
        </is>
      </c>
      <c r="C2096" s="40" t="inlineStr">
        <is>
          <t>발표</t>
        </is>
      </c>
      <c r="D2096" s="40" t="inlineStr">
        <is>
          <t>2007-08-31</t>
        </is>
      </c>
      <c r="E2096" s="41" t="inlineStr">
        <is>
          <t>완료</t>
        </is>
      </c>
      <c r="F2096" s="41" t="inlineStr">
        <is>
          <t>Overture Search Services (Asia) Ltd.로부터 200주(100%) 취득, 잠정 취득가액 13,426,000미국달러(약 1,557백만円), 같은 날 계약·인도. 2005/2006 12월기 매출 28,990/45,767백만円, 영업이익 1,303/1,135백만円, 종업원 192명</t>
        </is>
      </c>
      <c r="G2096" s="41" t="inlineStr">
        <is>
          <t>회사 보도자료</t>
        </is>
      </c>
      <c r="H2096" s="40" t="inlineStr">
        <is>
          <t>2007-08-31</t>
        </is>
      </c>
      <c r="I2096" s="40" t="inlineStr">
        <is>
          <t>ja20070831_A</t>
        </is>
      </c>
      <c r="J2096" s="43" t="inlineStr">
        <is>
          <t>https://www.lycorp.co.jp/news/archive/Y/ja/ja20070831_A.pdf</t>
        </is>
      </c>
      <c r="K2096" s="41" t="inlineStr">
        <is>
          <t>status_chk,value_chk_local,target_rev_pre,target_op_pre,chk_note</t>
        </is>
      </c>
    </row>
    <row r="2097" ht="45" customHeight="1">
      <c r="A2097" s="40" t="inlineStr">
        <is>
          <t>N008</t>
        </is>
      </c>
      <c r="B2097" s="41" t="inlineStr">
        <is>
          <t>Overture K.K.</t>
        </is>
      </c>
      <c r="C2097" s="40" t="inlineStr">
        <is>
          <t>인수 후</t>
        </is>
      </c>
      <c r="D2097" s="40" t="inlineStr">
        <is>
          <t>2008-04-25</t>
        </is>
      </c>
      <c r="E2097" s="41" t="inlineStr">
        <is>
          <t>실적</t>
        </is>
      </c>
      <c r="F2097" s="41" t="inlineStr">
        <is>
          <t>연결CF 주석: オーバーチュア㈱株式取得額 2,232백만円, のれん 1,448백만円, 현금 4,588백만円 → 取得による収入 2,355백만円. 총자산 2007-03-31 318,428·자기자본 190,692백만円, 발행주식 60,477,014주. 広告事業 매출 131,041(전기 89,197)백만円</t>
        </is>
      </c>
      <c r="G2097" s="41" t="inlineStr">
        <is>
          <t>TDnet</t>
        </is>
      </c>
      <c r="H2097" s="40" t="inlineStr">
        <is>
          <t>2008-04-25</t>
        </is>
      </c>
      <c r="I2097" s="40" t="inlineStr">
        <is>
          <t>jp0425tanshin</t>
        </is>
      </c>
      <c r="J2097" s="43" t="inlineStr">
        <is>
          <t>http://i.yimg.jp/images/docs/ir/archives/tanshin/2008/jp0425tanshin.pdf</t>
        </is>
      </c>
      <c r="K2097" s="41" t="inlineStr">
        <is>
          <t>value_chk_local,value_chk_usdmm,impairment,acq_total_assets,deal_to_assets_pct,deal_to_equity_pct,acq_mktcap,target_rev_post,target_op_post,earnings_call_note,acquirer_core</t>
        </is>
      </c>
    </row>
    <row r="2098" ht="45" customHeight="1">
      <c r="A2098" s="40" t="inlineStr">
        <is>
          <t>N008</t>
        </is>
      </c>
      <c r="B2098" s="41" t="inlineStr">
        <is>
          <t>Overture K.K.</t>
        </is>
      </c>
      <c r="C2098" s="40" t="inlineStr">
        <is>
          <t>인수 후</t>
        </is>
      </c>
      <c r="D2098" s="40" t="inlineStr">
        <is>
          <t>2009-04-28</t>
        </is>
      </c>
      <c r="E2098" s="41" t="inlineStr">
        <is>
          <t>어닝콜</t>
        </is>
      </c>
      <c r="F2098" s="41" t="inlineStr">
        <is>
          <t>2009年3月期: 検索連動型広告는 'オーバーチュア(株)とのシナジーを高め' 매출 약 4할 증가. 広告事業 매출 138,887·영업이익 73,462백만円, TAC 등 순액표시 변경으로 広告事業 매출 24,931백만円 감소 효과</t>
        </is>
      </c>
      <c r="G2098" s="41" t="inlineStr">
        <is>
          <t>TDnet</t>
        </is>
      </c>
      <c r="H2098" s="40" t="inlineStr">
        <is>
          <t>2009-04-28</t>
        </is>
      </c>
      <c r="I2098" s="40" t="inlineStr">
        <is>
          <t>jp0428tanshin</t>
        </is>
      </c>
      <c r="J2098" s="43" t="inlineStr">
        <is>
          <t>http://i.yimg.jp/images/docs/ir/archives/tanshin/2009/jp0428tanshin.pdf</t>
        </is>
      </c>
      <c r="K2098" s="41" t="inlineStr">
        <is>
          <t>post_events_summary,target_rev_post,target_op_post,earnings_call_note</t>
        </is>
      </c>
    </row>
    <row r="2099" ht="45" customHeight="1">
      <c r="A2099" s="40" t="inlineStr">
        <is>
          <t>N008</t>
        </is>
      </c>
      <c r="B2099" s="41" t="inlineStr">
        <is>
          <t>Overture K.K.</t>
        </is>
      </c>
      <c r="C2099" s="40" t="inlineStr">
        <is>
          <t>인수 후</t>
        </is>
      </c>
      <c r="D2099" s="40" t="inlineStr">
        <is>
          <t>2007-09-03</t>
        </is>
      </c>
      <c r="E2099" s="41" t="inlineStr">
        <is>
          <t>경영진변경</t>
        </is>
      </c>
      <c r="F2099" s="41" t="inlineStr">
        <is>
          <t>Yahoo Japan 井上雅博 사장이 2007-08-31부로 オーバーチュア 사장 취임(겸임)</t>
        </is>
      </c>
      <c r="G2099" s="41" t="inlineStr">
        <is>
          <t>언론 보도</t>
        </is>
      </c>
      <c r="H2099" s="40" t="inlineStr">
        <is>
          <t>2007-09-03</t>
        </is>
      </c>
      <c r="I2099" s="40" t="n"/>
      <c r="J2099" s="43" t="inlineStr">
        <is>
          <t>https://www.itmedia.co.jp/news/articles/0709/03/news069.html</t>
        </is>
      </c>
      <c r="K2099" s="41" t="inlineStr">
        <is>
          <t>post_events_summary</t>
        </is>
      </c>
    </row>
    <row r="2100" ht="45" customHeight="1">
      <c r="A2100" s="40" t="inlineStr">
        <is>
          <t>N008</t>
        </is>
      </c>
      <c r="B2100" s="41" t="inlineStr">
        <is>
          <t>Overture K.K.</t>
        </is>
      </c>
      <c r="C2100" s="40" t="inlineStr">
        <is>
          <t>인수 후</t>
        </is>
      </c>
      <c r="D2100" s="40" t="inlineStr">
        <is>
          <t>2008-01-30</t>
        </is>
      </c>
      <c r="E2100" s="41" t="inlineStr">
        <is>
          <t>실적</t>
        </is>
      </c>
      <c r="F2100" s="41" t="inlineStr">
        <is>
          <t>2007年10~12月期 매출 700억6,700만円(+28.5%), '9月から連結子会社化したオーバーチュアが寄与'</t>
        </is>
      </c>
      <c r="G2100" s="41" t="inlineStr">
        <is>
          <t>언론 보도</t>
        </is>
      </c>
      <c r="H2100" s="40" t="inlineStr">
        <is>
          <t>2008-01-30</t>
        </is>
      </c>
      <c r="I2100" s="40" t="n"/>
      <c r="J2100" s="43" t="inlineStr">
        <is>
          <t>https://www.itmedia.co.jp/news/articles/0801/30/news126.html</t>
        </is>
      </c>
      <c r="K2100" s="41" t="inlineStr">
        <is>
          <t>earnings_call_note</t>
        </is>
      </c>
    </row>
    <row r="2101" ht="45" customHeight="1">
      <c r="A2101" s="40" t="inlineStr">
        <is>
          <t>N008</t>
        </is>
      </c>
      <c r="B2101" s="41" t="inlineStr">
        <is>
          <t>Overture K.K.</t>
        </is>
      </c>
      <c r="C2101" s="40" t="inlineStr">
        <is>
          <t>인수 후</t>
        </is>
      </c>
      <c r="D2101" s="40" t="inlineStr">
        <is>
          <t>2009-10-01</t>
        </is>
      </c>
      <c r="E2101" s="41" t="inlineStr">
        <is>
          <t>합병</t>
        </is>
      </c>
      <c r="F2101" s="41" t="inlineStr">
        <is>
          <t>2009-08-28 Yahoo Japan이 100% 자회사 オーバーチュア를 10월 1일부 흡수합병 발표, 'オーバーチュアは解散する'. 2008-09 공동개발 インタレストマッチ 출시 언급</t>
        </is>
      </c>
      <c r="G2101" s="41" t="inlineStr">
        <is>
          <t>언론 보도</t>
        </is>
      </c>
      <c r="H2101" s="40" t="inlineStr">
        <is>
          <t>2009-08-28</t>
        </is>
      </c>
      <c r="I2101" s="40" t="n"/>
      <c r="J2101" s="43" t="inlineStr">
        <is>
          <t>https://www.itmedia.co.jp/news/articles/0908/28/news071.html</t>
        </is>
      </c>
      <c r="K2101" s="41" t="inlineStr">
        <is>
          <t>post_events_summary</t>
        </is>
      </c>
    </row>
    <row r="2102" ht="45" customHeight="1">
      <c r="A2102" s="40" t="inlineStr">
        <is>
          <t>N008</t>
        </is>
      </c>
      <c r="B2102" s="41" t="inlineStr">
        <is>
          <t>Overture K.K.</t>
        </is>
      </c>
      <c r="C2102" s="40" t="inlineStr">
        <is>
          <t>인수 후</t>
        </is>
      </c>
      <c r="D2102" s="40" t="inlineStr">
        <is>
          <t>2010-07-27</t>
        </is>
      </c>
      <c r="E2102" s="41" t="inlineStr">
        <is>
          <t>사업철수</t>
        </is>
      </c>
      <c r="F2102" s="41" t="inlineStr">
        <is>
          <t>Yahoo! JAPAN 검색 서비스의 검색엔진과 검색연동형광고 배신시스템을 Google 것으로 전환 결정</t>
        </is>
      </c>
      <c r="G2102" s="41" t="inlineStr">
        <is>
          <t>회사 보도자료</t>
        </is>
      </c>
      <c r="H2102" s="40" t="inlineStr">
        <is>
          <t>2010-07-27</t>
        </is>
      </c>
      <c r="I2102" s="40" t="inlineStr">
        <is>
          <t>ja20100727_A</t>
        </is>
      </c>
      <c r="J2102" s="43" t="inlineStr">
        <is>
          <t>https://www.lycorp.co.jp/news/archive/Y/ja/ja20100727_A.pdf</t>
        </is>
      </c>
      <c r="K2102" s="41" t="inlineStr">
        <is>
          <t>post_events_summary</t>
        </is>
      </c>
    </row>
    <row r="2103" ht="45" customHeight="1">
      <c r="A2103" s="40" t="inlineStr">
        <is>
          <t>N008</t>
        </is>
      </c>
      <c r="B2103" s="41" t="inlineStr">
        <is>
          <t>Overture K.K.</t>
        </is>
      </c>
      <c r="C2103" s="40" t="inlineStr">
        <is>
          <t>발표</t>
        </is>
      </c>
      <c r="D2103" s="40" t="inlineStr">
        <is>
          <t>2007-04-23</t>
        </is>
      </c>
      <c r="E2103" s="41" t="inlineStr">
        <is>
          <t>기타</t>
        </is>
      </c>
      <c r="F2103" s="41" t="inlineStr">
        <is>
          <t>4689.T 조정 종가 2007-04-23 360.5, 04-24 367.5, 04-25 407.5, 08-30 433.0, 08-31 429.0 (2013 1:100 분할 조정치)</t>
        </is>
      </c>
      <c r="G2103" s="41" t="inlineStr">
        <is>
          <t>기타</t>
        </is>
      </c>
      <c r="H2103" s="40" t="inlineStr">
        <is>
          <t>2026-10-26</t>
        </is>
      </c>
      <c r="I2103" s="40" t="n"/>
      <c r="J2103" s="43" t="inlineStr">
        <is>
          <t>https://query1.finance.yahoo.com/v8/finance/chart/4689.T?period1=1176768000&amp;period2=1188864000&amp;interval=1d</t>
        </is>
      </c>
      <c r="K2103" s="41" t="inlineStr">
        <is>
          <t>acq_mktcap,event_ticker_basis</t>
        </is>
      </c>
    </row>
    <row r="2104" ht="45" customHeight="1">
      <c r="A2104" s="40" t="inlineStr">
        <is>
          <t>N009</t>
        </is>
      </c>
      <c r="B2104" s="41" t="inlineStr">
        <is>
          <t>Brainer</t>
        </is>
      </c>
      <c r="C2104" s="40" t="inlineStr">
        <is>
          <t>인수 전</t>
        </is>
      </c>
      <c r="D2104" s="40" t="inlineStr">
        <is>
          <t>2005-09-16</t>
        </is>
      </c>
      <c r="E2104" s="41" t="inlineStr">
        <is>
          <t>설립</t>
        </is>
      </c>
      <c r="F2104" s="41" t="inlineStr">
        <is>
          <t>Brainer 설립 2005-09-16, 본점 千葉県印西市, 대표 本田謙, 자본금 85백만円, 발행주식 5,116,821주, 결산기 2월, 사업 'インターネット上の広告事業'. 2007-12-31 대주주: ヤフー 41.7%, 本田謙 39.8%, 松山太河 10.3%. 순자산 135·총자산 159백만円(단체).</t>
        </is>
      </c>
      <c r="G2104" s="41" t="inlineStr">
        <is>
          <t>TDnet</t>
        </is>
      </c>
      <c r="H2104" s="40" t="inlineStr">
        <is>
          <t>2008-02-20</t>
        </is>
      </c>
      <c r="I2104" s="40" t="inlineStr">
        <is>
          <t>ja20080220_B</t>
        </is>
      </c>
      <c r="J2104" s="43" t="inlineStr">
        <is>
          <t>https://www.lycorp.co.jp/news/archive/Y/ja/ja20080220_B.pdf</t>
        </is>
      </c>
      <c r="K2104" s="41" t="inlineStr">
        <is>
          <t>pre_events_summary,target_rev_pre,notes</t>
        </is>
      </c>
    </row>
    <row r="2105" ht="45" customHeight="1">
      <c r="A2105" s="40" t="inlineStr">
        <is>
          <t>N009</t>
        </is>
      </c>
      <c r="B2105" s="41" t="inlineStr">
        <is>
          <t>Brainer</t>
        </is>
      </c>
      <c r="C2105" s="40" t="inlineStr">
        <is>
          <t>인수 후</t>
        </is>
      </c>
      <c r="D2105" s="40" t="inlineStr">
        <is>
          <t>2007-08</t>
        </is>
      </c>
      <c r="E2105" s="41" t="inlineStr">
        <is>
          <t>지분취득</t>
        </is>
      </c>
      <c r="F2105" s="41" t="inlineStr">
        <is>
          <t>2008年3月期 연결CF 주석: '㈱ブレイナー株式取得額 491百万円', 유동자산 153·고정자산 1·のれん 436·유동부채 △23·少数株主持分 △76백만円, 현금 △134 → 취득에 의한 지출 356백만円. 연결범위: '株式取得による増加 オーバーチュア㈱、㈱ブレイナー'. 세그먼트 広告事業. '平成20年４月１日付で…株式会社ブレイナーを吸収合併'.</t>
        </is>
      </c>
      <c r="G2105" s="41" t="inlineStr">
        <is>
          <t>TDnet</t>
        </is>
      </c>
      <c r="H2105" s="40" t="inlineStr">
        <is>
          <t>2008-04-25</t>
        </is>
      </c>
      <c r="I2105" s="40" t="inlineStr">
        <is>
          <t>jp0425tanshin</t>
        </is>
      </c>
      <c r="J2105" s="43" t="inlineStr">
        <is>
          <t>http://i.yimg.jp/images/docs/ir/archives/tanshin/2008/jp0425tanshin.pdf</t>
        </is>
      </c>
      <c r="K2105" s="41" t="inlineStr">
        <is>
          <t>subtype_chk,value_chk_local,post_events_summary</t>
        </is>
      </c>
    </row>
    <row r="2106" ht="45" customHeight="1">
      <c r="A2106" s="40" t="inlineStr">
        <is>
          <t>N009</t>
        </is>
      </c>
      <c r="B2106" s="41" t="inlineStr">
        <is>
          <t>Brainer</t>
        </is>
      </c>
      <c r="C2106" s="40" t="inlineStr">
        <is>
          <t>인수 후</t>
        </is>
      </c>
      <c r="D2106" s="40" t="inlineStr">
        <is>
          <t>2007-12-13</t>
        </is>
      </c>
      <c r="E2106" s="41" t="inlineStr">
        <is>
          <t>통합</t>
        </is>
      </c>
      <c r="F2106" s="41" t="inlineStr">
        <is>
          <t>'ヤフーが2007年8月に子会社化したブレイナーの技術を活用する'. Brainer는 국내 콘텐츠 연동형 광고 시장에서 Google·MicroAd 다음 3위 점유율(Yahoo 설명). 텍스트 광고는 내년 봄 개시 예정.</t>
        </is>
      </c>
      <c r="G2106" s="41" t="inlineStr">
        <is>
          <t>언론 보도</t>
        </is>
      </c>
      <c r="H2106" s="40" t="inlineStr">
        <is>
          <t>2007-12-13</t>
        </is>
      </c>
      <c r="I2106" s="40" t="n"/>
      <c r="J2106" s="43" t="inlineStr">
        <is>
          <t>https://internet.watch.impress.co.jp/cda/news/2007/12/13/17867.html</t>
        </is>
      </c>
      <c r="K2106" s="41" t="inlineStr">
        <is>
          <t>pre_events_summary,post_events_summary,earnings_call_note,is_core</t>
        </is>
      </c>
    </row>
    <row r="2107" ht="45" customHeight="1">
      <c r="A2107" s="40" t="inlineStr">
        <is>
          <t>N009</t>
        </is>
      </c>
      <c r="B2107" s="41" t="inlineStr">
        <is>
          <t>Brainer</t>
        </is>
      </c>
      <c r="C2107" s="40" t="inlineStr">
        <is>
          <t>인수 후</t>
        </is>
      </c>
      <c r="D2107" s="40" t="inlineStr">
        <is>
          <t>2008-07-17</t>
        </is>
      </c>
      <c r="E2107" s="41" t="inlineStr">
        <is>
          <t>통합</t>
        </is>
      </c>
      <c r="F2107" s="41" t="inlineStr">
        <is>
          <t>관심연동형 광고 'インタレストマッチ' 발표: '子会社ブレイナーの技術とオーバーチュアの営業・運用ノウハウを融合', 가을 제공 예정.</t>
        </is>
      </c>
      <c r="G2107" s="41" t="inlineStr">
        <is>
          <t>언론 보도</t>
        </is>
      </c>
      <c r="H2107" s="40" t="inlineStr">
        <is>
          <t>2008-07-17</t>
        </is>
      </c>
      <c r="I2107" s="40" t="n"/>
      <c r="J2107" s="43" t="inlineStr">
        <is>
          <t>https://www.itmedia.co.jp/news/articles/0807/17/news105.html</t>
        </is>
      </c>
      <c r="K2107" s="41" t="inlineStr">
        <is>
          <t>post_events_summary,earnings_call_note</t>
        </is>
      </c>
    </row>
    <row r="2108" ht="45" customHeight="1">
      <c r="A2108" s="40" t="inlineStr">
        <is>
          <t>N009</t>
        </is>
      </c>
      <c r="B2108" s="41" t="inlineStr">
        <is>
          <t>Brainer</t>
        </is>
      </c>
      <c r="C2108" s="40" t="inlineStr">
        <is>
          <t>인수 후</t>
        </is>
      </c>
      <c r="D2108" s="40" t="inlineStr">
        <is>
          <t>2009-04-28</t>
        </is>
      </c>
      <c r="E2108" s="41" t="inlineStr">
        <is>
          <t>실적</t>
        </is>
      </c>
      <c r="F2108" s="41" t="inlineStr">
        <is>
          <t>2009年3月期 決算短信: '興味関心連動型広告「インタレストマッチ」は９月の開始以降、売上の拡大が続いている'.</t>
        </is>
      </c>
      <c r="G2108" s="41" t="inlineStr">
        <is>
          <t>TDnet</t>
        </is>
      </c>
      <c r="H2108" s="40" t="inlineStr">
        <is>
          <t>2009-04-28</t>
        </is>
      </c>
      <c r="I2108" s="40" t="inlineStr">
        <is>
          <t>jp0428tanshin</t>
        </is>
      </c>
      <c r="J2108" s="43" t="inlineStr">
        <is>
          <t>https://i.yimg.jp/images/docs/ir/archives/tanshin/2009/jp0428tanshin.pdf</t>
        </is>
      </c>
      <c r="K2108" s="41" t="inlineStr">
        <is>
          <t>post_events_summary,earnings_call_note</t>
        </is>
      </c>
    </row>
    <row r="2109" ht="45" customHeight="1">
      <c r="A2109" s="40" t="inlineStr">
        <is>
          <t>N009</t>
        </is>
      </c>
      <c r="B2109" s="41" t="inlineStr">
        <is>
          <t>Brainer</t>
        </is>
      </c>
      <c r="C2109" s="40" t="inlineStr">
        <is>
          <t>인수 후</t>
        </is>
      </c>
      <c r="D2109" s="40" t="inlineStr">
        <is>
          <t>2008-04-01</t>
        </is>
      </c>
      <c r="E2109" s="41" t="inlineStr">
        <is>
          <t>합병</t>
        </is>
      </c>
      <c r="F2109" s="41" t="inlineStr">
        <is>
          <t>연혁: '平成19年８月 株式会社ブレイナーの株式41.7%を取得し子会社とする（平成20年４月に吸収合併）'.</t>
        </is>
      </c>
      <c r="G2109" s="41" t="inlineStr">
        <is>
          <t>EDINET</t>
        </is>
      </c>
      <c r="H2109" s="40" t="inlineStr">
        <is>
          <t>2011-06</t>
        </is>
      </c>
      <c r="I2109" s="40" t="inlineStr">
        <is>
          <t>yuho2011-vsreport</t>
        </is>
      </c>
      <c r="J2109" s="43" t="inlineStr">
        <is>
          <t>https://www.lycorp.co.jp/ja/ir/library/securities/main/010/teaserItems2/0/linkList/0/link/yuho2011-vsreport.pdf</t>
        </is>
      </c>
      <c r="K2109" s="41" t="inlineStr">
        <is>
          <t>post_events_summary,announce_date_chk,status_chk</t>
        </is>
      </c>
    </row>
    <row r="2110" ht="45" customHeight="1">
      <c r="A2110" s="40" t="inlineStr">
        <is>
          <t>N009</t>
        </is>
      </c>
      <c r="B2110" s="41" t="inlineStr">
        <is>
          <t>Brainer</t>
        </is>
      </c>
      <c r="C2110" s="40" t="inlineStr">
        <is>
          <t>발표</t>
        </is>
      </c>
      <c r="D2110" s="40" t="inlineStr">
        <is>
          <t>2007-03-31</t>
        </is>
      </c>
      <c r="E2110" s="41" t="inlineStr">
        <is>
          <t>실적</t>
        </is>
      </c>
      <c r="F2110" s="41" t="inlineStr">
        <is>
          <t>Yahoo 연결 총자산 318,428·자기자본 190,692백만円(2007-03-31), 발행주식 60,477,014주. 2007年3月期 広告事業 매출 89,197백만円.</t>
        </is>
      </c>
      <c r="G2110" s="41" t="inlineStr">
        <is>
          <t>TDnet</t>
        </is>
      </c>
      <c r="H2110" s="40" t="inlineStr">
        <is>
          <t>2008-04-25</t>
        </is>
      </c>
      <c r="I2110" s="40" t="inlineStr">
        <is>
          <t>jp0425tanshin</t>
        </is>
      </c>
      <c r="J2110" s="43" t="inlineStr">
        <is>
          <t>http://i.yimg.jp/images/docs/ir/archives/tanshin/2008/jp0425tanshin.pdf</t>
        </is>
      </c>
      <c r="K2110" s="41" t="inlineStr">
        <is>
          <t>acq_total_assets,deal_to_assets_pct,deal_to_equity_pct,acquirer_core,acq_mktcap</t>
        </is>
      </c>
    </row>
    <row r="2111" ht="45" customHeight="1">
      <c r="A2111" s="40" t="inlineStr">
        <is>
          <t>N009</t>
        </is>
      </c>
      <c r="B2111" s="41" t="inlineStr">
        <is>
          <t>Brainer</t>
        </is>
      </c>
      <c r="C2111" s="40" t="inlineStr">
        <is>
          <t>발표</t>
        </is>
      </c>
      <c r="D2111" s="40" t="inlineStr">
        <is>
          <t>2007-08-30</t>
        </is>
      </c>
      <c r="E2111" s="41" t="inlineStr">
        <is>
          <t>기타</t>
        </is>
      </c>
      <c r="F2111" s="41" t="inlineStr">
        <is>
          <t>4689.T 조정 종가 2007-08-30 433.0 (2013 1:100 분할 조정치)</t>
        </is>
      </c>
      <c r="G2111" s="41" t="inlineStr">
        <is>
          <t>기타</t>
        </is>
      </c>
      <c r="H2111" s="40" t="inlineStr">
        <is>
          <t>2026-10-31</t>
        </is>
      </c>
      <c r="I2111" s="40" t="n"/>
      <c r="J2111" s="43" t="inlineStr">
        <is>
          <t>https://query1.finance.yahoo.com/v8/finance/chart/4689.T?period1=1176768000&amp;period2=1188864000&amp;interval=1d</t>
        </is>
      </c>
      <c r="K2111" s="41" t="inlineStr">
        <is>
          <t>acq_mktcap</t>
        </is>
      </c>
    </row>
    <row r="2112" ht="45" customHeight="1">
      <c r="A2112" s="40" t="inlineStr">
        <is>
          <t>N009</t>
        </is>
      </c>
      <c r="B2112" s="41" t="inlineStr">
        <is>
          <t>Brainer</t>
        </is>
      </c>
      <c r="C2112" s="40" t="inlineStr">
        <is>
          <t>발표</t>
        </is>
      </c>
      <c r="D2112" s="40" t="inlineStr">
        <is>
          <t>2007-08-30</t>
        </is>
      </c>
      <c r="E2112" s="41" t="inlineStr">
        <is>
          <t>기타</t>
        </is>
      </c>
      <c r="F2112" s="41" t="inlineStr">
        <is>
          <t>USD/JPY 종가 2007-08-30 115.77 (Yahoo Finance JPY=X)</t>
        </is>
      </c>
      <c r="G2112" s="41" t="inlineStr">
        <is>
          <t>기타</t>
        </is>
      </c>
      <c r="H2112" s="40" t="inlineStr">
        <is>
          <t>2026-10-31</t>
        </is>
      </c>
      <c r="I2112" s="40" t="n"/>
      <c r="J2112" s="43" t="inlineStr">
        <is>
          <t>https://query1.finance.yahoo.com/v8/finance/chart/JPY=X?period1=1188345600&amp;period2=1203638400&amp;interval=1d</t>
        </is>
      </c>
      <c r="K2112" s="41" t="inlineStr">
        <is>
          <t>value_chk_usdmm</t>
        </is>
      </c>
    </row>
    <row r="2113" ht="45" customHeight="1">
      <c r="A2113" s="40" t="inlineStr">
        <is>
          <t>N009</t>
        </is>
      </c>
      <c r="B2113" s="41" t="inlineStr">
        <is>
          <t>Brainer</t>
        </is>
      </c>
      <c r="C2113" s="40" t="inlineStr">
        <is>
          <t>발표</t>
        </is>
      </c>
      <c r="D2113" s="40" t="inlineStr">
        <is>
          <t>2007-08-31</t>
        </is>
      </c>
      <c r="E2113" s="41" t="inlineStr">
        <is>
          <t>지분취득</t>
        </is>
      </c>
      <c r="F2113" s="41" t="inlineStr">
        <is>
          <t>같은 날 Yahoo는 Overture 100% 취득만 보도자료로 발표('オーバーチュア株式会社の株式の取得（子会社化）に関するお知らせ'). Brainer 언급 없음.</t>
        </is>
      </c>
      <c r="G2113" s="41" t="inlineStr">
        <is>
          <t>회사 보도자료</t>
        </is>
      </c>
      <c r="H2113" s="40" t="inlineStr">
        <is>
          <t>2007-08-31</t>
        </is>
      </c>
      <c r="I2113" s="40" t="inlineStr">
        <is>
          <t>ja20070831_A</t>
        </is>
      </c>
      <c r="J2113" s="43" t="inlineStr">
        <is>
          <t>https://www.lycorp.co.jp/news/archive/Y/ja/ja20070831_A.pdf</t>
        </is>
      </c>
      <c r="K2113" s="41" t="inlineStr">
        <is>
          <t>notes,announce_date_chk</t>
        </is>
      </c>
    </row>
    <row r="2114" ht="45" customHeight="1">
      <c r="A2114" s="40" t="inlineStr">
        <is>
          <t>N010</t>
        </is>
      </c>
      <c r="B2114" s="41" t="inlineStr">
        <is>
          <t>Brainer</t>
        </is>
      </c>
      <c r="C2114" s="40" t="inlineStr">
        <is>
          <t>인수 전</t>
        </is>
      </c>
      <c r="D2114" s="40" t="inlineStr">
        <is>
          <t>2005-09-16</t>
        </is>
      </c>
      <c r="E2114" s="41" t="inlineStr">
        <is>
          <t>설립</t>
        </is>
      </c>
      <c r="F2114" s="41" t="inlineStr">
        <is>
          <t>Brainer 설립 2005-09-16, 본점 千葉県印西市, 대표 本田謙, 자본금 85백만円, 발행주식 5,116,821주, 결산기 2월, 사업 'インターネット上の広告事業'. 2007-12-31 대주주: ヤフー 41.7%, 本田謙 39.8%, 松山太河 10.3%. 순자산 135·총자산 159백만円(단체).</t>
        </is>
      </c>
      <c r="G2114" s="41" t="inlineStr">
        <is>
          <t>TDnet</t>
        </is>
      </c>
      <c r="H2114" s="40" t="inlineStr">
        <is>
          <t>2008-02-20</t>
        </is>
      </c>
      <c r="I2114" s="40" t="inlineStr">
        <is>
          <t>ja20080220_B</t>
        </is>
      </c>
      <c r="J2114" s="43" t="inlineStr">
        <is>
          <t>https://www.lycorp.co.jp/news/archive/Y/ja/ja20080220_B.pdf</t>
        </is>
      </c>
      <c r="K2114" s="41" t="inlineStr">
        <is>
          <t>pre_events_summary,target_rev_pre,notes</t>
        </is>
      </c>
    </row>
    <row r="2115" ht="45" customHeight="1">
      <c r="A2115" s="40" t="inlineStr">
        <is>
          <t>N010</t>
        </is>
      </c>
      <c r="B2115" s="41" t="inlineStr">
        <is>
          <t>Brainer</t>
        </is>
      </c>
      <c r="C2115" s="40" t="inlineStr">
        <is>
          <t>인수 후</t>
        </is>
      </c>
      <c r="D2115" s="40" t="inlineStr">
        <is>
          <t>2007-08</t>
        </is>
      </c>
      <c r="E2115" s="41" t="inlineStr">
        <is>
          <t>지분취득</t>
        </is>
      </c>
      <c r="F2115" s="41" t="inlineStr">
        <is>
          <t>2008年3月期 연결CF 주석: '㈱ブレイナー株式取得額 491百万円', 유동자산 153·고정자산 1·のれん 436·유동부채 △23·少数株主持分 △76백만円, 현금 △134 → 취득에 의한 지출 356백만円. 연결범위: '株式取得による増加 オーバーチュア㈱、㈱ブレイナー'. 세그먼트 広告事業. '平成20年４月１日付で…株式会社ブレイナーを吸収合併'.</t>
        </is>
      </c>
      <c r="G2115" s="41" t="inlineStr">
        <is>
          <t>TDnet</t>
        </is>
      </c>
      <c r="H2115" s="40" t="inlineStr">
        <is>
          <t>2008-04-25</t>
        </is>
      </c>
      <c r="I2115" s="40" t="inlineStr">
        <is>
          <t>jp0425tanshin</t>
        </is>
      </c>
      <c r="J2115" s="43" t="inlineStr">
        <is>
          <t>http://i.yimg.jp/images/docs/ir/archives/tanshin/2008/jp0425tanshin.pdf</t>
        </is>
      </c>
      <c r="K2115" s="41" t="inlineStr">
        <is>
          <t>subtype_chk,value_chk_local,post_events_summary</t>
        </is>
      </c>
    </row>
    <row r="2116" ht="45" customHeight="1">
      <c r="A2116" s="40" t="inlineStr">
        <is>
          <t>N010</t>
        </is>
      </c>
      <c r="B2116" s="41" t="inlineStr">
        <is>
          <t>Brainer</t>
        </is>
      </c>
      <c r="C2116" s="40" t="inlineStr">
        <is>
          <t>인수 후</t>
        </is>
      </c>
      <c r="D2116" s="40" t="inlineStr">
        <is>
          <t>2007-12-13</t>
        </is>
      </c>
      <c r="E2116" s="41" t="inlineStr">
        <is>
          <t>통합</t>
        </is>
      </c>
      <c r="F2116" s="41" t="inlineStr">
        <is>
          <t>'ヤフーが2007年8月に子会社化したブレイナーの技術を活用する'. Brainer는 국내 콘텐츠 연동형 광고 시장에서 Google·MicroAd 다음 3위 점유율(Yahoo 설명). 텍스트 광고는 내년 봄 개시 예정.</t>
        </is>
      </c>
      <c r="G2116" s="41" t="inlineStr">
        <is>
          <t>언론 보도</t>
        </is>
      </c>
      <c r="H2116" s="40" t="inlineStr">
        <is>
          <t>2007-12-13</t>
        </is>
      </c>
      <c r="I2116" s="40" t="n"/>
      <c r="J2116" s="43" t="inlineStr">
        <is>
          <t>https://internet.watch.impress.co.jp/cda/news/2007/12/13/17867.html</t>
        </is>
      </c>
      <c r="K2116" s="41" t="inlineStr">
        <is>
          <t>pre_events_summary,post_events_summary,earnings_call_note,is_core</t>
        </is>
      </c>
    </row>
    <row r="2117" ht="45" customHeight="1">
      <c r="A2117" s="40" t="inlineStr">
        <is>
          <t>N010</t>
        </is>
      </c>
      <c r="B2117" s="41" t="inlineStr">
        <is>
          <t>Brainer</t>
        </is>
      </c>
      <c r="C2117" s="40" t="inlineStr">
        <is>
          <t>인수 후</t>
        </is>
      </c>
      <c r="D2117" s="40" t="inlineStr">
        <is>
          <t>2008-07-17</t>
        </is>
      </c>
      <c r="E2117" s="41" t="inlineStr">
        <is>
          <t>통합</t>
        </is>
      </c>
      <c r="F2117" s="41" t="inlineStr">
        <is>
          <t>관심연동형 광고 'インタレストマッチ' 발표: '子会社ブレイナーの技術とオーバーチュアの営業・運用ノウハウを融合', 가을 제공 예정.</t>
        </is>
      </c>
      <c r="G2117" s="41" t="inlineStr">
        <is>
          <t>언론 보도</t>
        </is>
      </c>
      <c r="H2117" s="40" t="inlineStr">
        <is>
          <t>2008-07-17</t>
        </is>
      </c>
      <c r="I2117" s="40" t="n"/>
      <c r="J2117" s="43" t="inlineStr">
        <is>
          <t>https://www.itmedia.co.jp/news/articles/0807/17/news105.html</t>
        </is>
      </c>
      <c r="K2117" s="41" t="inlineStr">
        <is>
          <t>post_events_summary,earnings_call_note</t>
        </is>
      </c>
    </row>
    <row r="2118" ht="45" customHeight="1">
      <c r="A2118" s="40" t="inlineStr">
        <is>
          <t>N010</t>
        </is>
      </c>
      <c r="B2118" s="41" t="inlineStr">
        <is>
          <t>Brainer</t>
        </is>
      </c>
      <c r="C2118" s="40" t="inlineStr">
        <is>
          <t>인수 후</t>
        </is>
      </c>
      <c r="D2118" s="40" t="inlineStr">
        <is>
          <t>2009-04-28</t>
        </is>
      </c>
      <c r="E2118" s="41" t="inlineStr">
        <is>
          <t>실적</t>
        </is>
      </c>
      <c r="F2118" s="41" t="inlineStr">
        <is>
          <t>2009年3月期 決算短信: '興味関心連動型広告「インタレストマッチ」は９月の開始以降、売上の拡大が続いている'.</t>
        </is>
      </c>
      <c r="G2118" s="41" t="inlineStr">
        <is>
          <t>TDnet</t>
        </is>
      </c>
      <c r="H2118" s="40" t="inlineStr">
        <is>
          <t>2009-04-28</t>
        </is>
      </c>
      <c r="I2118" s="40" t="inlineStr">
        <is>
          <t>jp0428tanshin</t>
        </is>
      </c>
      <c r="J2118" s="43" t="inlineStr">
        <is>
          <t>https://i.yimg.jp/images/docs/ir/archives/tanshin/2009/jp0428tanshin.pdf</t>
        </is>
      </c>
      <c r="K2118" s="41" t="inlineStr">
        <is>
          <t>post_events_summary,earnings_call_note</t>
        </is>
      </c>
    </row>
    <row r="2119" ht="45" customHeight="1">
      <c r="A2119" s="40" t="inlineStr">
        <is>
          <t>N010</t>
        </is>
      </c>
      <c r="B2119" s="41" t="inlineStr">
        <is>
          <t>Brainer</t>
        </is>
      </c>
      <c r="C2119" s="40" t="inlineStr">
        <is>
          <t>인수 후</t>
        </is>
      </c>
      <c r="D2119" s="40" t="inlineStr">
        <is>
          <t>2008-04-01</t>
        </is>
      </c>
      <c r="E2119" s="41" t="inlineStr">
        <is>
          <t>합병</t>
        </is>
      </c>
      <c r="F2119" s="41" t="inlineStr">
        <is>
          <t>연혁: '平成19年８月 株式会社ブレイナーの株式41.7%を取得し子会社とする（平成20年４月に吸収合併）'.</t>
        </is>
      </c>
      <c r="G2119" s="41" t="inlineStr">
        <is>
          <t>EDINET</t>
        </is>
      </c>
      <c r="H2119" s="40" t="inlineStr">
        <is>
          <t>2011-06</t>
        </is>
      </c>
      <c r="I2119" s="40" t="inlineStr">
        <is>
          <t>yuho2011-vsreport</t>
        </is>
      </c>
      <c r="J2119" s="43" t="inlineStr">
        <is>
          <t>https://www.lycorp.co.jp/ja/ir/library/securities/main/010/teaserItems2/0/linkList/0/link/yuho2011-vsreport.pdf</t>
        </is>
      </c>
      <c r="K2119" s="41" t="inlineStr">
        <is>
          <t>post_events_summary,announce_date_chk,status_chk</t>
        </is>
      </c>
    </row>
    <row r="2120" ht="45" customHeight="1">
      <c r="A2120" s="40" t="inlineStr">
        <is>
          <t>N010</t>
        </is>
      </c>
      <c r="B2120" s="41" t="inlineStr">
        <is>
          <t>Brainer</t>
        </is>
      </c>
      <c r="C2120" s="40" t="inlineStr">
        <is>
          <t>발표</t>
        </is>
      </c>
      <c r="D2120" s="40" t="inlineStr">
        <is>
          <t>2008-02-20</t>
        </is>
      </c>
      <c r="E2120" s="41" t="inlineStr">
        <is>
          <t>발표</t>
        </is>
      </c>
      <c r="F2120" s="41" t="inlineStr">
        <is>
          <t>이사회 결의: 2008-04-01 연결자회사 Brainer를 현금교부형 흡수합병. '少数株主への合併対価は、株式会社ブレイナーの株式1株につき金230円として、総額685百万円を交付'. 신주예약권 1개당 200円, 총 17백만円 취득·소각. DCF 산정. Yahoo 연결 총자산 337,010·순자산 233,700백만円, 발행주식 60,495,099.12주(2007-12-31). '本件による連結業績および単体業績への影響は軽微'.</t>
        </is>
      </c>
      <c r="G2120" s="41" t="inlineStr">
        <is>
          <t>TDnet</t>
        </is>
      </c>
      <c r="H2120" s="40" t="inlineStr">
        <is>
          <t>2008-02-20</t>
        </is>
      </c>
      <c r="I2120" s="40" t="inlineStr">
        <is>
          <t>ja20080220_B</t>
        </is>
      </c>
      <c r="J2120" s="43" t="inlineStr">
        <is>
          <t>https://www.lycorp.co.jp/news/archive/Y/ja/ja20080220_B.pdf</t>
        </is>
      </c>
      <c r="K2120" s="41" t="inlineStr">
        <is>
          <t>announce_date_chk,purpose_quote,value_chk_local,chk_note,first_filing_date,acq_total_assets,deal_to_assets_pct,deal_to_equity_pct,acq_mktcap,status_chk</t>
        </is>
      </c>
    </row>
    <row r="2121" ht="45" customHeight="1">
      <c r="A2121" s="40" t="inlineStr">
        <is>
          <t>N010</t>
        </is>
      </c>
      <c r="B2121" s="41" t="inlineStr">
        <is>
          <t>Brainer</t>
        </is>
      </c>
      <c r="C2121" s="40" t="inlineStr">
        <is>
          <t>발표</t>
        </is>
      </c>
      <c r="D2121" s="40" t="inlineStr">
        <is>
          <t>2008-02-19</t>
        </is>
      </c>
      <c r="E2121" s="41" t="inlineStr">
        <is>
          <t>기타</t>
        </is>
      </c>
      <c r="F2121" s="41" t="inlineStr">
        <is>
          <t>4689.T 조정 종가 2008-02-18 513.0, 02-19 498.5, 02-20 474.5, 02-21 485.5 (2013 1:100 분할 조정치)</t>
        </is>
      </c>
      <c r="G2121" s="41" t="inlineStr">
        <is>
          <t>기타</t>
        </is>
      </c>
      <c r="H2121" s="40" t="inlineStr">
        <is>
          <t>2026-10-31</t>
        </is>
      </c>
      <c r="I2121" s="40" t="n"/>
      <c r="J2121" s="43" t="inlineStr">
        <is>
          <t>https://query1.finance.yahoo.com/v8/finance/chart/4689.T?period1=1203206400&amp;period2=1203724800&amp;interval=1d</t>
        </is>
      </c>
      <c r="K2121" s="41" t="inlineStr">
        <is>
          <t>acq_mktcap,event_ticker_basis</t>
        </is>
      </c>
    </row>
    <row r="2122" ht="45" customHeight="1">
      <c r="A2122" s="40" t="inlineStr">
        <is>
          <t>N010</t>
        </is>
      </c>
      <c r="B2122" s="41" t="inlineStr">
        <is>
          <t>Brainer</t>
        </is>
      </c>
      <c r="C2122" s="40" t="inlineStr">
        <is>
          <t>발표</t>
        </is>
      </c>
      <c r="D2122" s="40" t="inlineStr">
        <is>
          <t>2008-02-20</t>
        </is>
      </c>
      <c r="E2122" s="41" t="inlineStr">
        <is>
          <t>기타</t>
        </is>
      </c>
      <c r="F2122" s="41" t="inlineStr">
        <is>
          <t>USD/JPY 종가 2008-02-20 108.05 (Yahoo Finance JPY=X)</t>
        </is>
      </c>
      <c r="G2122" s="41" t="inlineStr">
        <is>
          <t>기타</t>
        </is>
      </c>
      <c r="H2122" s="40" t="inlineStr">
        <is>
          <t>2026-10-31</t>
        </is>
      </c>
      <c r="I2122" s="40" t="n"/>
      <c r="J2122" s="43" t="inlineStr">
        <is>
          <t>https://query1.finance.yahoo.com/v8/finance/chart/JPY=X?period1=1188345600&amp;period2=1203638400&amp;interval=1d</t>
        </is>
      </c>
      <c r="K2122" s="41" t="inlineStr">
        <is>
          <t>value_chk_usdmm</t>
        </is>
      </c>
    </row>
    <row r="2123" ht="45" customHeight="1">
      <c r="A2123" s="40" t="inlineStr">
        <is>
          <t>N010</t>
        </is>
      </c>
      <c r="B2123" s="41" t="inlineStr">
        <is>
          <t>Brainer</t>
        </is>
      </c>
      <c r="C2123" s="40" t="inlineStr">
        <is>
          <t>발표</t>
        </is>
      </c>
      <c r="D2123" s="40" t="inlineStr">
        <is>
          <t>2007-03-31</t>
        </is>
      </c>
      <c r="E2123" s="41" t="inlineStr">
        <is>
          <t>실적</t>
        </is>
      </c>
      <c r="F2123" s="41" t="inlineStr">
        <is>
          <t>Yahoo 연결 총자산 318,428·자기자본 190,692백만円(2007-03-31). 2007年3月期 広告事業 매출 89,197백만円.</t>
        </is>
      </c>
      <c r="G2123" s="41" t="inlineStr">
        <is>
          <t>TDnet</t>
        </is>
      </c>
      <c r="H2123" s="40" t="inlineStr">
        <is>
          <t>2008-04-25</t>
        </is>
      </c>
      <c r="I2123" s="40" t="inlineStr">
        <is>
          <t>jp0425tanshin</t>
        </is>
      </c>
      <c r="J2123" s="43" t="inlineStr">
        <is>
          <t>http://i.yimg.jp/images/docs/ir/archives/tanshin/2008/jp0425tanshin.pdf</t>
        </is>
      </c>
      <c r="K2123" s="41" t="inlineStr">
        <is>
          <t>acquirer_core,acq_total_assets</t>
        </is>
      </c>
    </row>
    <row r="2124" ht="45" customHeight="1">
      <c r="A2124" s="40" t="inlineStr">
        <is>
          <t>N011</t>
        </is>
      </c>
      <c r="B2124" s="41" t="inlineStr">
        <is>
          <t>Sozon Inc.</t>
        </is>
      </c>
      <c r="C2124" s="40" t="inlineStr">
        <is>
          <t>인수 전</t>
        </is>
      </c>
      <c r="D2124" s="40" t="inlineStr">
        <is>
          <t>2006-12-31</t>
        </is>
      </c>
      <c r="E2124" s="41" t="inlineStr">
        <is>
          <t>손상차손</t>
        </is>
      </c>
      <c r="F2124" s="41" t="inlineStr">
        <is>
          <t>バリューコマース 有価証券報告書 第11期(2006/12): 沿革 '平成17年10月 検索エンジン最適化サービスを提供するSozon株式会社の発行済株式の90.99％を取得し、連結子会社化'; 減損損失 '東京都中央区 連結調整勘定 216,307千円' — "Sozon株式会社の株式取得時に検討した事業計画において、当初想定していた収益の達成が遅れており"; 関係会社 Sozon 90.99%, ヤフー 〔44.93〕%</t>
        </is>
      </c>
      <c r="G2124" s="41" t="inlineStr">
        <is>
          <t>EDINET</t>
        </is>
      </c>
      <c r="H2124" s="40" t="inlineStr">
        <is>
          <t>2007-03</t>
        </is>
      </c>
      <c r="I2124" s="40" t="inlineStr">
        <is>
          <t>0070FKIF</t>
        </is>
      </c>
      <c r="J2124" s="43" t="inlineStr">
        <is>
          <t>https://ssl4.eir-parts.net/doc/2491/yuho_pdf/0070FKIF/00.pdf</t>
        </is>
      </c>
      <c r="K2124" s="41" t="inlineStr">
        <is>
          <t>pre_events_summary,impairment</t>
        </is>
      </c>
    </row>
    <row r="2125" ht="45" customHeight="1">
      <c r="A2125" s="40" t="inlineStr">
        <is>
          <t>N011</t>
        </is>
      </c>
      <c r="B2125" s="41" t="inlineStr">
        <is>
          <t>Sozon Inc.</t>
        </is>
      </c>
      <c r="C2125" s="40" t="inlineStr">
        <is>
          <t>인수 전</t>
        </is>
      </c>
      <c r="D2125" s="40" t="inlineStr">
        <is>
          <t>2007-12-31</t>
        </is>
      </c>
      <c r="E2125" s="41" t="inlineStr">
        <is>
          <t>추가취득</t>
        </is>
      </c>
      <c r="F2125" s="41" t="inlineStr">
        <is>
          <t>バリューコマース 有価証券報告書 第12期(2007/12): 연결 매출 5,871,255千円, Sozon 매출 848,782千円(전년비 240.5%); Sozon 채무초과 2,722千円; 후발사건 '子会社の増資について' — 2008-01-22 대여채권 100,000千円 현물출자 7,633株, 2008-01-23 현금 70,000千円 5,343株, "出資比率 当社 96.3％(増資後)"</t>
        </is>
      </c>
      <c r="G2125" s="41" t="inlineStr">
        <is>
          <t>EDINET</t>
        </is>
      </c>
      <c r="H2125" s="40" t="inlineStr">
        <is>
          <t>2008-03</t>
        </is>
      </c>
      <c r="I2125" s="40" t="inlineStr">
        <is>
          <t>S000026B</t>
        </is>
      </c>
      <c r="J2125" s="43" t="inlineStr">
        <is>
          <t>https://ssl4.eir-parts.net/doc/2491/yuho_pdf/S000026B/00.pdf</t>
        </is>
      </c>
      <c r="K2125" s="41" t="inlineStr">
        <is>
          <t>pre_events_summary,acquirer_core</t>
        </is>
      </c>
    </row>
    <row r="2126" ht="45" customHeight="1">
      <c r="A2126" s="40" t="inlineStr">
        <is>
          <t>N011</t>
        </is>
      </c>
      <c r="B2126" s="41" t="inlineStr">
        <is>
          <t>Sozon Inc.</t>
        </is>
      </c>
      <c r="C2126" s="40" t="inlineStr">
        <is>
          <t>발표</t>
        </is>
      </c>
      <c r="D2126" s="40" t="inlineStr">
        <is>
          <t>2008-02-26</t>
        </is>
      </c>
      <c r="E2126" s="41" t="inlineStr">
        <is>
          <t>발표</t>
        </is>
      </c>
      <c r="F2126" s="41" t="inlineStr">
        <is>
          <t>バリューコマース TDnet 「株式交換によるSozon株式会社の完全子会社化に関するお知らせ」: 현재 96.34% 보유, 효력일 2008-03-31, 당사 보유 21,056株를 뺀 Sozon 주주에게 1株 13,100円 금전 교부, 新創監査法人 DCF·시가순자산법 평가; Sozon 발행주식 21,856株, 설립 2004-10-18; バリューコマース 연결 純資産 3,733·総資産 4,934百万円(2007-12-31), 大株主 ヤフー 44.38%; Sozon 実績(9月期, 百万円) 매출 145/404/661, 영업이익 54/70/△75</t>
        </is>
      </c>
      <c r="G2126" s="41" t="inlineStr">
        <is>
          <t>TDnet</t>
        </is>
      </c>
      <c r="H2126" s="40" t="inlineStr">
        <is>
          <t>2008-02-26</t>
        </is>
      </c>
      <c r="I2126" s="40" t="inlineStr">
        <is>
          <t>576658</t>
        </is>
      </c>
      <c r="J2126" s="43" t="inlineStr">
        <is>
          <t>https://ssl4.eir-parts.net/doc/2491/tdnet/576658/00.pdf</t>
        </is>
      </c>
      <c r="K2126" s="41" t="inlineStr">
        <is>
          <t>announce_date_chk,purpose_quote,value_chk_local,status_chk,acq_total_assets,deal_to_assets_pct,deal_to_equity_pct,target_rev_pre,target_op_pre,first_filing_date,chk_note,acquirer_entity</t>
        </is>
      </c>
    </row>
    <row r="2127" ht="45" customHeight="1">
      <c r="A2127" s="40" t="inlineStr">
        <is>
          <t>N011</t>
        </is>
      </c>
      <c r="B2127" s="41" t="inlineStr">
        <is>
          <t>Sozon Inc.</t>
        </is>
      </c>
      <c r="C2127" s="40" t="inlineStr">
        <is>
          <t>발표</t>
        </is>
      </c>
      <c r="D2127" s="40" t="inlineStr">
        <is>
          <t>2008-02-27</t>
        </is>
      </c>
      <c r="E2127" s="41" t="inlineStr">
        <is>
          <t>발표</t>
        </is>
      </c>
      <c r="F2127" s="41" t="inlineStr">
        <is>
          <t>バリューコマース TDnet (訂正) 「株式交換によるSozon株式会社の完全子会社化に関するお知らせ」: 주요 거래처 표기 'リクルート㈱'→'㈱リクルート' 정정만</t>
        </is>
      </c>
      <c r="G2127" s="41" t="inlineStr">
        <is>
          <t>TDnet</t>
        </is>
      </c>
      <c r="H2127" s="40" t="inlineStr">
        <is>
          <t>2008-02-27</t>
        </is>
      </c>
      <c r="I2127" s="40" t="inlineStr">
        <is>
          <t>576860</t>
        </is>
      </c>
      <c r="J2127" s="43" t="inlineStr">
        <is>
          <t>https://ssl4.eir-parts.net/doc/2491/tdnet/576860/00.pdf</t>
        </is>
      </c>
      <c r="K2127" s="41" t="inlineStr">
        <is>
          <t>first_filing_date</t>
        </is>
      </c>
    </row>
    <row r="2128" ht="45" customHeight="1">
      <c r="A2128" s="40" t="inlineStr">
        <is>
          <t>N011</t>
        </is>
      </c>
      <c r="B2128" s="41" t="inlineStr">
        <is>
          <t>Sozon Inc.</t>
        </is>
      </c>
      <c r="C2128" s="40" t="inlineStr">
        <is>
          <t>인수 후</t>
        </is>
      </c>
      <c r="D2128" s="40" t="inlineStr">
        <is>
          <t>2008-06-30</t>
        </is>
      </c>
      <c r="E2128" s="41" t="inlineStr">
        <is>
          <t>완료</t>
        </is>
      </c>
      <c r="F2128" s="41" t="inlineStr">
        <is>
          <t>バリューコマース 半期報告書(2008): 経営上の重要な契約等 'Sozon株式会社（連結子会社）との簡易株式交換契約' — 2008-02-26 계약, 株式交換の日 2008-03-31, 1株 13,100円; Sozon 純資産 5,060千円·総資産 252,795千円(2007-09-30); バリューコマース 総資産 4,823,999千円·純資産 3,737,474千円(2007-12-31)</t>
        </is>
      </c>
      <c r="G2128" s="41" t="inlineStr">
        <is>
          <t>EDINET</t>
        </is>
      </c>
      <c r="H2128" s="40" t="inlineStr">
        <is>
          <t>2008-09</t>
        </is>
      </c>
      <c r="I2128" s="40" t="inlineStr">
        <is>
          <t>S0001FRK</t>
        </is>
      </c>
      <c r="J2128" s="43" t="inlineStr">
        <is>
          <t>https://ssl4.eir-parts.net/doc/2491/yuho_pdf/S0001FRK/00.pdf</t>
        </is>
      </c>
      <c r="K2128" s="41" t="inlineStr">
        <is>
          <t>purpose_quote,status_chk,acq_total_assets</t>
        </is>
      </c>
    </row>
    <row r="2129" ht="45" customHeight="1">
      <c r="A2129" s="40" t="inlineStr">
        <is>
          <t>N011</t>
        </is>
      </c>
      <c r="B2129" s="41" t="inlineStr">
        <is>
          <t>Sozon Inc.</t>
        </is>
      </c>
      <c r="C2129" s="40" t="inlineStr">
        <is>
          <t>인수 후</t>
        </is>
      </c>
      <c r="D2129" s="40" t="inlineStr">
        <is>
          <t>2009-02-05</t>
        </is>
      </c>
      <c r="E2129" s="41" t="inlineStr">
        <is>
          <t>사업철수</t>
        </is>
      </c>
      <c r="F2129" s="41" t="inlineStr">
        <is>
          <t>バリューコマース TDnet 「連結子会社（Sozon株式会社）の事業の終了及び解散に関するお知らせ」: 2009-03말 사업 종료·4월 해산·7월 청산 결료 예정; 최근 3년 실적(9月期, 百万円) 매출 404/661/1,095, 영업이익 70/△75/△33, 당기순이익 39/△80/△53; 특별손실 연결 76百万円·단체 153百万円 예상</t>
        </is>
      </c>
      <c r="G2129" s="41" t="inlineStr">
        <is>
          <t>TDnet</t>
        </is>
      </c>
      <c r="H2129" s="40" t="inlineStr">
        <is>
          <t>2009-02-05</t>
        </is>
      </c>
      <c r="I2129" s="40" t="inlineStr">
        <is>
          <t>677338</t>
        </is>
      </c>
      <c r="J2129" s="43" t="inlineStr">
        <is>
          <t>https://ssl4.eir-parts.net/doc/2491/tdnet/677338/00.pdf</t>
        </is>
      </c>
      <c r="K2129" s="41" t="inlineStr">
        <is>
          <t>target_rev_post,target_op_post,post_events_summary,earnings_call_note</t>
        </is>
      </c>
    </row>
    <row r="2130" ht="45" customHeight="1">
      <c r="A2130" s="40" t="inlineStr">
        <is>
          <t>N011</t>
        </is>
      </c>
      <c r="B2130" s="41" t="inlineStr">
        <is>
          <t>Sozon Inc.</t>
        </is>
      </c>
      <c r="C2130" s="40" t="inlineStr">
        <is>
          <t>인수 후</t>
        </is>
      </c>
      <c r="D2130" s="40" t="inlineStr">
        <is>
          <t>2008-12-31</t>
        </is>
      </c>
      <c r="E2130" s="41" t="inlineStr">
        <is>
          <t>실적</t>
        </is>
      </c>
      <c r="F2130" s="41" t="inlineStr">
        <is>
          <t>バリューコマース 有価証券報告書 第13期(2008/12): 沿革 '平成20年３月 株式交換により、Sozon株式会社を完全子会社化'; 연결CF '子会社株式の取得による支出 － △10,480'(千円); Sozon 主要な損益情報 매출 1,055,241千円·경상손실 66,793千円·당기순손실 141,917千円; 子会社整理損 76,333千円(감손 11,520千円 등)</t>
        </is>
      </c>
      <c r="G2130" s="41" t="inlineStr">
        <is>
          <t>EDINET</t>
        </is>
      </c>
      <c r="H2130" s="40" t="inlineStr">
        <is>
          <t>2009-03</t>
        </is>
      </c>
      <c r="I2130" s="40" t="inlineStr">
        <is>
          <t>S0002SDW</t>
        </is>
      </c>
      <c r="J2130" s="43" t="inlineStr">
        <is>
          <t>https://ssl4.eir-parts.net/doc/2491/yuho_pdf/S0002SDW/00.pdf</t>
        </is>
      </c>
      <c r="K2130" s="41" t="inlineStr">
        <is>
          <t>value_chk_local,post_events_summary,impairment,earnings_call_note,perf_basis</t>
        </is>
      </c>
    </row>
    <row r="2131" ht="45" customHeight="1">
      <c r="A2131" s="40" t="inlineStr">
        <is>
          <t>N011</t>
        </is>
      </c>
      <c r="B2131" s="41" t="inlineStr">
        <is>
          <t>Sozon Inc.</t>
        </is>
      </c>
      <c r="C2131" s="40" t="inlineStr">
        <is>
          <t>인수 후</t>
        </is>
      </c>
      <c r="D2131" s="40" t="inlineStr">
        <is>
          <t>2009-12-31</t>
        </is>
      </c>
      <c r="E2131" s="41" t="inlineStr">
        <is>
          <t>청산</t>
        </is>
      </c>
      <c r="F2131" s="41" t="inlineStr">
        <is>
          <t>バリューコマース 有価証券報告書 第14期(2009/12): 沿革 '平成21年９月 連結子会社のSozon株式会社を清算', "Sozon株式会社は平成21年９月３日付で清算結了したため、連結の範囲から除外"</t>
        </is>
      </c>
      <c r="G2131" s="41" t="inlineStr">
        <is>
          <t>EDINET</t>
        </is>
      </c>
      <c r="H2131" s="40" t="inlineStr">
        <is>
          <t>2010-03</t>
        </is>
      </c>
      <c r="I2131" s="40" t="inlineStr">
        <is>
          <t>S0005FKF</t>
        </is>
      </c>
      <c r="J2131" s="43" t="inlineStr">
        <is>
          <t>https://ssl4.eir-parts.net/doc/2491/yuho_pdf/S0005FKF/00.pdf</t>
        </is>
      </c>
      <c r="K2131" s="41" t="inlineStr">
        <is>
          <t>post_events_summary</t>
        </is>
      </c>
    </row>
    <row r="2132" ht="45" customHeight="1">
      <c r="A2132" s="40" t="inlineStr">
        <is>
          <t>N011</t>
        </is>
      </c>
      <c r="B2132" s="41" t="inlineStr">
        <is>
          <t>Sozon Inc.</t>
        </is>
      </c>
      <c r="C2132" s="40" t="inlineStr">
        <is>
          <t>인수 전</t>
        </is>
      </c>
      <c r="D2132" s="40" t="inlineStr">
        <is>
          <t>2007-03-31</t>
        </is>
      </c>
      <c r="E2132" s="41" t="inlineStr">
        <is>
          <t>실적</t>
        </is>
      </c>
      <c r="F2132" s="41" t="inlineStr">
        <is>
          <t>ヤフー 有価証券報告書 第12期(2007/3): 연결 総資産額 318,428百万円, 純資産額 192,385百万円; 関係会社 주 "バリューコマース株式会社は、平成18年７月31日に同社株式を東京証券取引所マザーズ市場へ上場"</t>
        </is>
      </c>
      <c r="G2132" s="41" t="inlineStr">
        <is>
          <t>EDINET</t>
        </is>
      </c>
      <c r="H2132" s="40" t="inlineStr">
        <is>
          <t>2007-06</t>
        </is>
      </c>
      <c r="I2132" s="40" t="inlineStr">
        <is>
          <t>yuho200610-vsreport</t>
        </is>
      </c>
      <c r="J2132" s="43" t="inlineStr">
        <is>
          <t>https://s.yimg.jp/images/docs/ir/archives/vsreport/yuho200610-vsreport.pdf</t>
        </is>
      </c>
      <c r="K2132" s="41" t="inlineStr">
        <is>
          <t>apex_total_assets</t>
        </is>
      </c>
    </row>
    <row r="2133" ht="45" customHeight="1">
      <c r="A2133" s="40" t="inlineStr">
        <is>
          <t>N011</t>
        </is>
      </c>
      <c r="B2133" s="41" t="inlineStr">
        <is>
          <t>Sozon Inc.</t>
        </is>
      </c>
      <c r="C2133" s="40" t="inlineStr">
        <is>
          <t>발표</t>
        </is>
      </c>
      <c r="D2133" s="40" t="inlineStr">
        <is>
          <t>2008-02-25</t>
        </is>
      </c>
      <c r="E2133" s="41" t="inlineStr">
        <is>
          <t>기타</t>
        </is>
      </c>
      <c r="F2133" s="41" t="inlineStr">
        <is>
          <t>Yahoo Finance 2491.T 일별: 2008-02-25 분할조정 종가 165.5(이후 분할 2013-06-26 100:1, 2013-09-26 2:1 → 원주가 33,100円), 2008-02-26 161.0(32,200円)</t>
        </is>
      </c>
      <c r="G2133" s="41" t="inlineStr">
        <is>
          <t>기타</t>
        </is>
      </c>
      <c r="H2133" s="40" t="inlineStr">
        <is>
          <t>2026-10-25 조회</t>
        </is>
      </c>
      <c r="I2133" s="40" t="n"/>
      <c r="J2133" s="43" t="inlineStr">
        <is>
          <t>https://query1.finance.yahoo.com/v8/finance/chart/2491.T?period1=946684800&amp;period2=1793000000&amp;interval=1d&amp;events=split</t>
        </is>
      </c>
      <c r="K2133" s="41" t="inlineStr">
        <is>
          <t>acq_mktcap,size_basis</t>
        </is>
      </c>
    </row>
    <row r="2134" ht="45" customHeight="1">
      <c r="A2134" s="40" t="inlineStr">
        <is>
          <t>N011</t>
        </is>
      </c>
      <c r="B2134" s="41" t="inlineStr">
        <is>
          <t>Sozon Inc.</t>
        </is>
      </c>
      <c r="C2134" s="40" t="inlineStr">
        <is>
          <t>발표</t>
        </is>
      </c>
      <c r="D2134" s="40" t="inlineStr">
        <is>
          <t>2008-02-26</t>
        </is>
      </c>
      <c r="E2134" s="41" t="inlineStr">
        <is>
          <t>기타</t>
        </is>
      </c>
      <c r="F2134" s="41" t="inlineStr">
        <is>
          <t>Federal Reserve H.10 Historical Rates for the Japanese Yen: 26-FEB-08 107.7300 円/USD</t>
        </is>
      </c>
      <c r="G2134" s="41" t="inlineStr">
        <is>
          <t>기타</t>
        </is>
      </c>
      <c r="H2134" s="40" t="inlineStr">
        <is>
          <t>2026-10-25 조회</t>
        </is>
      </c>
      <c r="I2134" s="40" t="n"/>
      <c r="J2134" s="43" t="inlineStr">
        <is>
          <t>https://www.federalreserve.gov/releases/h10/hist/dat00_ja.htm</t>
        </is>
      </c>
      <c r="K2134" s="41" t="inlineStr">
        <is>
          <t>value_chk_usdmm</t>
        </is>
      </c>
    </row>
    <row r="2135" ht="45" customHeight="1">
      <c r="A2135" s="40" t="inlineStr">
        <is>
          <t>N011</t>
        </is>
      </c>
      <c r="B2135" s="41" t="inlineStr">
        <is>
          <t>Sozon Inc.</t>
        </is>
      </c>
      <c r="C2135" s="40" t="inlineStr">
        <is>
          <t>인수 후</t>
        </is>
      </c>
      <c r="D2135" s="40" t="inlineStr">
        <is>
          <t>2021-03</t>
        </is>
      </c>
      <c r="E2135" s="41" t="inlineStr">
        <is>
          <t>통합</t>
        </is>
      </c>
      <c r="F2135" s="41" t="inlineStr">
        <is>
          <t>LINEヤフー 有価証券報告書 第31期(2026/3) 沿革: "2019年10月 ヤフー㈱をZホールディングス㈱に商号変更し、持株会社体制へ移行", "2021年２月 主要株主である筆頭株主がAホールディングス㈱(ソフトバンク㈱およびNAVER Corporationが共に半数出資)に異動", "2021年３月 LINE㈱との経営統合が完了し、子会社とする", 2023年10月 グループ内再編により「LINEヤフー㈱」発足</t>
        </is>
      </c>
      <c r="G2135" s="41" t="inlineStr">
        <is>
          <t>EDINET</t>
        </is>
      </c>
      <c r="H2135" s="40" t="inlineStr">
        <is>
          <t>2026-06</t>
        </is>
      </c>
      <c r="I2135" s="40" t="inlineStr">
        <is>
          <t>S100YBXD</t>
        </is>
      </c>
      <c r="J2135" s="43" t="inlineStr">
        <is>
          <t>https://disclosure2dl.edinet-fsa.go.jp/searchdocument/pdf/S100YBXD.pdf</t>
        </is>
      </c>
      <c r="K2135" s="41" t="inlineStr">
        <is>
          <t>pre_incorp_chk,post_events_summary</t>
        </is>
      </c>
    </row>
    <row r="2136" ht="45" customHeight="1">
      <c r="A2136" s="40" t="inlineStr">
        <is>
          <t>N011</t>
        </is>
      </c>
      <c r="B2136" s="41" t="inlineStr">
        <is>
          <t>Sozon Inc.</t>
        </is>
      </c>
      <c r="C2136" s="40" t="inlineStr">
        <is>
          <t>인수 후</t>
        </is>
      </c>
      <c r="D2136" s="40" t="inlineStr">
        <is>
          <t>2021-12-31</t>
        </is>
      </c>
      <c r="E2136" s="41" t="inlineStr">
        <is>
          <t>기타</t>
        </is>
      </c>
      <c r="F2136" s="41" t="inlineStr">
        <is>
          <t>NAVER 2021 사업보고서 연결재무제표 주석(관계기업 및 공동기업투자): 'A-Holdings(구, LINE)' 지분율 50.00%, 장부금액 17,055,166,387천원으로 관계기업 분류; 관계기업의 종속기업 란에 'Z-Holdings' 기재. 종속기업 표에서 A-Holdings(구, LINE)는 전기말 78.18% → 당기 50.00%(경영통합 후 관계기업 전환)</t>
        </is>
      </c>
      <c r="G2136" s="41" t="inlineStr">
        <is>
          <t>DART 사업보고서</t>
        </is>
      </c>
      <c r="H2136" s="40" t="inlineStr">
        <is>
          <t>2022-03-04</t>
        </is>
      </c>
      <c r="I2136" s="40" t="inlineStr">
        <is>
          <t>20220304000687</t>
        </is>
      </c>
      <c r="J2136" s="43" t="inlineStr">
        <is>
          <t>https://dart.fss.or.kr/dsaf001/main.do?rcpNo=20220304000687</t>
        </is>
      </c>
      <c r="K2136" s="41" t="inlineStr">
        <is>
          <t>pre_incorp_chk</t>
        </is>
      </c>
    </row>
    <row r="2137" ht="45" customHeight="1">
      <c r="A2137" s="40" t="inlineStr">
        <is>
          <t>N012</t>
        </is>
      </c>
      <c r="B2137" s="41" t="inlineStr">
        <is>
          <t>Me2day Co. Ltd.</t>
        </is>
      </c>
      <c r="C2137" s="40" t="inlineStr">
        <is>
          <t>발표</t>
        </is>
      </c>
      <c r="D2137" s="40" t="inlineStr">
        <is>
          <t>2008-12-22</t>
        </is>
      </c>
      <c r="E2137" s="41" t="inlineStr">
        <is>
          <t>발표</t>
        </is>
      </c>
      <c r="F2137" s="41" t="inlineStr">
        <is>
          <t>공정공시: 'NHN㈜이 유무선 연동 마이크로 블로그 사이트인 ㈜미투데이의 구주 100%를 전체 인수하며, 인수금액은 약 22억 4천만원임'</t>
        </is>
      </c>
      <c r="G2137" s="41" t="inlineStr">
        <is>
          <t>KIND</t>
        </is>
      </c>
      <c r="H2137" s="40" t="inlineStr">
        <is>
          <t>2008-12-22</t>
        </is>
      </c>
      <c r="I2137" s="40" t="inlineStr">
        <is>
          <t>20081222800074</t>
        </is>
      </c>
      <c r="J2137" s="43" t="inlineStr">
        <is>
          <t>https://dart.fss.or.kr/dsaf001/main.do?rcpNo=20081222800074</t>
        </is>
      </c>
      <c r="K2137" s="41" t="inlineStr">
        <is>
          <t>announce_date_chk,purpose_quote,value_chk_local,first_filing_date</t>
        </is>
      </c>
    </row>
    <row r="2138" ht="45" customHeight="1">
      <c r="A2138" s="40" t="inlineStr">
        <is>
          <t>N012</t>
        </is>
      </c>
      <c r="B2138" s="41" t="inlineStr">
        <is>
          <t>Me2day Co. Ltd.</t>
        </is>
      </c>
      <c r="C2138" s="40" t="inlineStr">
        <is>
          <t>발표</t>
        </is>
      </c>
      <c r="D2138" s="40" t="inlineStr">
        <is>
          <t>2008-12-22</t>
        </is>
      </c>
      <c r="E2138" s="41" t="inlineStr">
        <is>
          <t>발표</t>
        </is>
      </c>
      <c r="F2138" s="41" t="inlineStr">
        <is>
          <t>보도자료 'NHN, 미투데이 인수, 모바일 SNS 강화': 미투데이는 '2007년 2월 서비스를 시작', '서비스 및 브랜드 명칭, 대표이사 및 인력을 그대로 유지할 예정'</t>
        </is>
      </c>
      <c r="G2138" s="41" t="inlineStr">
        <is>
          <t>회사 보도자료</t>
        </is>
      </c>
      <c r="H2138" s="40" t="inlineStr">
        <is>
          <t>2008-12-22</t>
        </is>
      </c>
      <c r="I2138" s="40" t="n"/>
      <c r="J2138" s="43" t="inlineStr">
        <is>
          <t>https://navercorp.com/media/pressReleasesDetail?seq=26773</t>
        </is>
      </c>
      <c r="K2138" s="41" t="inlineStr">
        <is>
          <t>pre_events_summary,purpose_quote</t>
        </is>
      </c>
    </row>
    <row r="2139" ht="45" customHeight="1">
      <c r="A2139" s="40" t="inlineStr">
        <is>
          <t>N012</t>
        </is>
      </c>
      <c r="B2139" s="41" t="inlineStr">
        <is>
          <t>Me2day Co. Ltd.</t>
        </is>
      </c>
      <c r="C2139" s="40" t="inlineStr">
        <is>
          <t>인수 후</t>
        </is>
      </c>
      <c r="D2139" s="40" t="inlineStr">
        <is>
          <t>2009-01-23</t>
        </is>
      </c>
      <c r="E2139" s="41" t="inlineStr">
        <is>
          <t>완료</t>
        </is>
      </c>
      <c r="F2139" s="41" t="inlineStr">
        <is>
          <t>계열회사변경: ㈜미투데이(대표 박수만) 지분출자금액 2,237,413,640원, 보유지분율 100%, 변경일은 인수대금 지급일; 2007말 자산 48,142,644 자본 -31,697,872원</t>
        </is>
      </c>
      <c r="G2139" s="41" t="inlineStr">
        <is>
          <t>DART 기타공시</t>
        </is>
      </c>
      <c r="H2139" s="40" t="inlineStr">
        <is>
          <t>2009-01-23</t>
        </is>
      </c>
      <c r="I2139" s="40" t="inlineStr">
        <is>
          <t>20090123000149</t>
        </is>
      </c>
      <c r="J2139" s="43" t="inlineStr">
        <is>
          <t>https://dart.fss.or.kr/dsaf001/main.do?rcpNo=20090123000149</t>
        </is>
      </c>
      <c r="K2139" s="41" t="inlineStr">
        <is>
          <t>status_chk,value_chk_local,pre_events_summary,target_rev_pre</t>
        </is>
      </c>
    </row>
    <row r="2140" ht="45" customHeight="1">
      <c r="A2140" s="40" t="inlineStr">
        <is>
          <t>N012</t>
        </is>
      </c>
      <c r="B2140" s="41" t="inlineStr">
        <is>
          <t>Me2day Co. Ltd.</t>
        </is>
      </c>
      <c r="C2140" s="40" t="inlineStr">
        <is>
          <t>인수 전</t>
        </is>
      </c>
      <c r="D2140" s="40" t="inlineStr">
        <is>
          <t>2007-12-31</t>
        </is>
      </c>
      <c r="E2140" s="41" t="inlineStr">
        <is>
          <t>실적</t>
        </is>
      </c>
      <c r="F2140" s="41" t="inlineStr">
        <is>
          <t>NHN 2007 감사보고서: 자산총계 811,051,896,235원, 자본총계 468,934,453,911원</t>
        </is>
      </c>
      <c r="G2140" s="41" t="inlineStr">
        <is>
          <t>DART 감사보고서</t>
        </is>
      </c>
      <c r="H2140" s="40" t="inlineStr">
        <is>
          <t>2008-04-11</t>
        </is>
      </c>
      <c r="I2140" s="40" t="inlineStr">
        <is>
          <t>20080411002089</t>
        </is>
      </c>
      <c r="J2140" s="43" t="inlineStr">
        <is>
          <t>https://dart.fss.or.kr/dsaf001/main.do?rcpNo=20080411002089</t>
        </is>
      </c>
      <c r="K2140" s="41" t="inlineStr">
        <is>
          <t>acq_total_assets,deal_to_assets_pct,deal_to_equity_pct</t>
        </is>
      </c>
    </row>
    <row r="2141" ht="45" customHeight="1">
      <c r="A2141" s="40" t="inlineStr">
        <is>
          <t>N012</t>
        </is>
      </c>
      <c r="B2141" s="41" t="inlineStr">
        <is>
          <t>Me2day Co. Ltd.</t>
        </is>
      </c>
      <c r="C2141" s="40" t="inlineStr">
        <is>
          <t>인수 전</t>
        </is>
      </c>
      <c r="D2141" s="40" t="inlineStr">
        <is>
          <t>2008-12-31</t>
        </is>
      </c>
      <c r="E2141" s="41" t="inlineStr">
        <is>
          <t>실적</t>
        </is>
      </c>
      <c r="F2141" s="41" t="inlineStr">
        <is>
          <t>NHN 2008 사업보고서: 2007 매출 검색광고 487,321/계 920,209백만원; 발행주식 총수 48,127,704주</t>
        </is>
      </c>
      <c r="G2141" s="41" t="inlineStr">
        <is>
          <t>DART 사업보고서</t>
        </is>
      </c>
      <c r="H2141" s="40" t="inlineStr">
        <is>
          <t>2009-03-30</t>
        </is>
      </c>
      <c r="I2141" s="40" t="inlineStr">
        <is>
          <t>20090330001200</t>
        </is>
      </c>
      <c r="J2141" s="43" t="inlineStr">
        <is>
          <t>https://dart.fss.or.kr/dsaf001/main.do?rcpNo=20090330001200</t>
        </is>
      </c>
      <c r="K2141" s="41" t="inlineStr">
        <is>
          <t>acquirer_core,acq_mktcap</t>
        </is>
      </c>
    </row>
    <row r="2142" ht="45" customHeight="1">
      <c r="A2142" s="40" t="inlineStr">
        <is>
          <t>N012</t>
        </is>
      </c>
      <c r="B2142" s="41" t="inlineStr">
        <is>
          <t>Me2day Co. Ltd.</t>
        </is>
      </c>
      <c r="C2142" s="40" t="inlineStr">
        <is>
          <t>인수 후</t>
        </is>
      </c>
      <c r="D2142" s="40" t="inlineStr">
        <is>
          <t>2009-12-30</t>
        </is>
      </c>
      <c r="E2142" s="41" t="inlineStr">
        <is>
          <t>합병</t>
        </is>
      </c>
      <c r="F2142" s="41" t="inlineStr">
        <is>
          <t>NHN 2009 감사보고서: '유무선 연동 마이크로 블로그 서비스사업 등을 위하여 2009년 1월 23일에 ㈜미투데이의 지분 100%를 2,237백만원에 취득하였으나, 2009년 12월 30일에 업무효율성 제고를 위하여 계열회사인 ㈜서치솔루션에 피합병'; 투자제거차액 2,192,676천원, 상각 402,891천원</t>
        </is>
      </c>
      <c r="G2142" s="41" t="inlineStr">
        <is>
          <t>DART 감사보고서</t>
        </is>
      </c>
      <c r="H2142" s="40" t="inlineStr">
        <is>
          <t>2010-03-31</t>
        </is>
      </c>
      <c r="I2142" s="40" t="inlineStr">
        <is>
          <t>20100331002717</t>
        </is>
      </c>
      <c r="J2142" s="43" t="inlineStr">
        <is>
          <t>https://dart.fss.or.kr/dsaf001/main.do?rcpNo=20100331002717</t>
        </is>
      </c>
      <c r="K2142" s="41" t="inlineStr">
        <is>
          <t>post_events_summary,impairment,purpose_quote</t>
        </is>
      </c>
    </row>
    <row r="2143" ht="45" customHeight="1">
      <c r="A2143" s="40" t="inlineStr">
        <is>
          <t>N012</t>
        </is>
      </c>
      <c r="B2143" s="41" t="inlineStr">
        <is>
          <t>Me2day Co. Ltd.</t>
        </is>
      </c>
      <c r="C2143" s="40" t="inlineStr">
        <is>
          <t>인수 후</t>
        </is>
      </c>
      <c r="D2143" s="40" t="inlineStr">
        <is>
          <t>2010-03-19</t>
        </is>
      </c>
      <c r="E2143" s="41" t="inlineStr">
        <is>
          <t>통합</t>
        </is>
      </c>
      <c r="F2143" s="41" t="inlineStr">
        <is>
          <t>NHN 2009 사업보고서 이사회: 미투데이 사업 영업양수도 계약 체결의 건, 양도회사 서치솔루션, 양수가액 1,790,000,000원</t>
        </is>
      </c>
      <c r="G2143" s="41" t="inlineStr">
        <is>
          <t>DART 사업보고서</t>
        </is>
      </c>
      <c r="H2143" s="40" t="inlineStr">
        <is>
          <t>2010-03-31</t>
        </is>
      </c>
      <c r="I2143" s="40" t="inlineStr">
        <is>
          <t>20100331002717</t>
        </is>
      </c>
      <c r="J2143" s="43" t="inlineStr">
        <is>
          <t>https://dart.fss.or.kr/dsaf001/main.do?rcpNo=20100331002717</t>
        </is>
      </c>
      <c r="K2143" s="41" t="inlineStr">
        <is>
          <t>post_events_summary</t>
        </is>
      </c>
    </row>
    <row r="2144" ht="45" customHeight="1">
      <c r="A2144" s="40" t="inlineStr">
        <is>
          <t>N012</t>
        </is>
      </c>
      <c r="B2144" s="41" t="inlineStr">
        <is>
          <t>Me2day Co. Ltd.</t>
        </is>
      </c>
      <c r="C2144" s="40" t="inlineStr">
        <is>
          <t>인수 후</t>
        </is>
      </c>
      <c r="D2144" s="40" t="inlineStr">
        <is>
          <t>2010-04-30</t>
        </is>
      </c>
      <c r="E2144" s="41" t="inlineStr">
        <is>
          <t>통합</t>
        </is>
      </c>
      <c r="F2144" s="41" t="inlineStr">
        <is>
          <t>NHN 2010 사업보고서: '2010년 4월 30일, 서치솔루션㈜와 미투데이 사업에 대한 영업양수도계약을 체결… 양수가액은 17억9,000만원'; 영업권 18억원 '향후 5년간 정액법으로 상각할 예정'</t>
        </is>
      </c>
      <c r="G2144" s="41" t="inlineStr">
        <is>
          <t>DART 사업보고서</t>
        </is>
      </c>
      <c r="H2144" s="40" t="inlineStr">
        <is>
          <t>2011-03-31</t>
        </is>
      </c>
      <c r="I2144" s="40" t="inlineStr">
        <is>
          <t>20110331001371</t>
        </is>
      </c>
      <c r="J2144" s="43" t="inlineStr">
        <is>
          <t>https://dart.fss.or.kr/dsaf001/main.do?rcpNo=20110331001371</t>
        </is>
      </c>
      <c r="K2144" s="41" t="inlineStr">
        <is>
          <t>post_events_summary,impairment,earnings_call_note</t>
        </is>
      </c>
    </row>
    <row r="2145" ht="45" customHeight="1">
      <c r="A2145" s="40" t="inlineStr">
        <is>
          <t>N012</t>
        </is>
      </c>
      <c r="B2145" s="41" t="inlineStr">
        <is>
          <t>Me2day Co. Ltd.</t>
        </is>
      </c>
      <c r="C2145" s="40" t="inlineStr">
        <is>
          <t>인수 후</t>
        </is>
      </c>
      <c r="D2145" s="40" t="inlineStr">
        <is>
          <t>2011-12-31</t>
        </is>
      </c>
      <c r="E2145" s="41" t="inlineStr">
        <is>
          <t>기타</t>
        </is>
      </c>
      <c r="F2145" s="41" t="inlineStr">
        <is>
          <t>NHN 2011 사업보고서: 미투데이 '2007년 2월 국내 최초로 출시한 이후 회원수가 3년 만에 800만 명을 달성한 토종 소셜네트워크서비스'</t>
        </is>
      </c>
      <c r="G2145" s="41" t="inlineStr">
        <is>
          <t>DART 사업보고서</t>
        </is>
      </c>
      <c r="H2145" s="40" t="inlineStr">
        <is>
          <t>2012-03-29</t>
        </is>
      </c>
      <c r="I2145" s="40" t="inlineStr">
        <is>
          <t>20120329001010</t>
        </is>
      </c>
      <c r="J2145" s="43" t="inlineStr">
        <is>
          <t>https://dart.fss.or.kr/dsaf001/main.do?rcpNo=20120329001010</t>
        </is>
      </c>
      <c r="K2145" s="41" t="inlineStr">
        <is>
          <t>post_events_summary,earnings_call_note</t>
        </is>
      </c>
    </row>
    <row r="2146" ht="45" customHeight="1">
      <c r="A2146" s="40" t="inlineStr">
        <is>
          <t>N012</t>
        </is>
      </c>
      <c r="B2146" s="41" t="inlineStr">
        <is>
          <t>Me2day Co. Ltd.</t>
        </is>
      </c>
      <c r="C2146" s="40" t="inlineStr">
        <is>
          <t>인수 후</t>
        </is>
      </c>
      <c r="D2146" s="40" t="inlineStr">
        <is>
          <t>2013-11-05</t>
        </is>
      </c>
      <c r="E2146" s="41" t="inlineStr">
        <is>
          <t>사업철수</t>
        </is>
      </c>
      <c r="F2146" s="41" t="inlineStr">
        <is>
          <t>ZDNet Korea '네이버는 왜 미투데이를 포기했나': '내년 6월까지 순차적으로 미투데이 서비스를 종료', '글로벌 기업과 경쟁에서 뒤처졌기 때문'</t>
        </is>
      </c>
      <c r="G2146" s="41" t="inlineStr">
        <is>
          <t>언론 보도</t>
        </is>
      </c>
      <c r="H2146" s="40" t="inlineStr">
        <is>
          <t>2013-11-05</t>
        </is>
      </c>
      <c r="I2146" s="40" t="n"/>
      <c r="J2146" s="43" t="inlineStr">
        <is>
          <t>https://zdnet.co.kr/view/?no=20131105110919</t>
        </is>
      </c>
      <c r="K2146" s="41" t="inlineStr">
        <is>
          <t>post_events_summary</t>
        </is>
      </c>
    </row>
    <row r="2147" ht="45" customHeight="1">
      <c r="A2147" s="40" t="inlineStr">
        <is>
          <t>N012</t>
        </is>
      </c>
      <c r="B2147" s="41" t="inlineStr">
        <is>
          <t>Me2day Co. Ltd.</t>
        </is>
      </c>
      <c r="C2147" s="40" t="inlineStr">
        <is>
          <t>인수 후</t>
        </is>
      </c>
      <c r="D2147" s="40" t="inlineStr">
        <is>
          <t>2013-12-31</t>
        </is>
      </c>
      <c r="E2147" s="41" t="inlineStr">
        <is>
          <t>기타</t>
        </is>
      </c>
      <c r="F2147" s="41" t="inlineStr">
        <is>
          <t>NAVER 2013 사업보고서: 미투데이 관련 손상 언급 없음(연구개발 실적에만 등장)</t>
        </is>
      </c>
      <c r="G2147" s="41" t="inlineStr">
        <is>
          <t>DART 사업보고서</t>
        </is>
      </c>
      <c r="H2147" s="40" t="inlineStr">
        <is>
          <t>2014-03-31</t>
        </is>
      </c>
      <c r="I2147" s="40" t="inlineStr">
        <is>
          <t>20140331002244</t>
        </is>
      </c>
      <c r="J2147" s="43" t="inlineStr">
        <is>
          <t>https://dart.fss.or.kr/dsaf001/main.do?rcpNo=20140331002244</t>
        </is>
      </c>
      <c r="K2147" s="41" t="inlineStr">
        <is>
          <t>impairment</t>
        </is>
      </c>
    </row>
    <row r="2148" ht="45" customHeight="1">
      <c r="A2148" s="40" t="inlineStr">
        <is>
          <t>N013</t>
        </is>
      </c>
      <c r="B2148" s="41" t="inlineStr">
        <is>
          <t>Demae-Can Co.,Ltd (TSE:2484)</t>
        </is>
      </c>
      <c r="C2148" s="40" t="inlineStr">
        <is>
          <t>발표</t>
        </is>
      </c>
      <c r="D2148" s="40" t="inlineStr">
        <is>
          <t>2009-03-26</t>
        </is>
      </c>
      <c r="E2148" s="41" t="inlineStr">
        <is>
          <t>발표</t>
        </is>
      </c>
      <c r="F2148" s="41" t="inlineStr">
        <is>
          <t>CCC 적시공시: 夢の街 주식 16,500주를 ヤフー㈱로부터 취득(取得価額 1,290,300,000円), 異動後 30.3%·持分法適用関連会社化, 일정 '平成21年3月31日 株式取得（予定）'; 夢の街 발행주식 54,504주(2009-02-28), 대주주 ヤフー 21,600주(39.6%); FY2007/8·FY2008/8 매출 762,103·940,528천円, 영업이익 229,030·262,369천円; 1:3 분할(2007-09-01).</t>
        </is>
      </c>
      <c r="G2148" s="41" t="inlineStr">
        <is>
          <t>회사 보도자료</t>
        </is>
      </c>
      <c r="H2148" s="40" t="inlineStr">
        <is>
          <t>2009-03-26</t>
        </is>
      </c>
      <c r="I2148" s="40" t="n"/>
      <c r="J2148" s="43" t="inlineStr">
        <is>
          <t>https://web.archive.org/web/20101227045545/http://www.ccc.co.jp/fileupload/pdf/news/090326yumenomachi_houmu.pdf</t>
        </is>
      </c>
      <c r="K2148" s="41" t="inlineStr">
        <is>
          <t>announce_date_chk,purpose_quote,value_chk_local,acquirer_entity,acquirer_core,target_rev_pre,target_op_pre,chk_note,first_filing_date,pre_events_summary,status_chk</t>
        </is>
      </c>
    </row>
    <row r="2149" ht="45" customHeight="1">
      <c r="A2149" s="40" t="inlineStr">
        <is>
          <t>N013</t>
        </is>
      </c>
      <c r="B2149" s="41" t="inlineStr">
        <is>
          <t>Demae-Can Co.,Ltd (TSE:2484)</t>
        </is>
      </c>
      <c r="C2149" s="40" t="inlineStr">
        <is>
          <t>발표</t>
        </is>
      </c>
      <c r="D2149" s="40" t="inlineStr">
        <is>
          <t>2009-03-26</t>
        </is>
      </c>
      <c r="E2149" s="41" t="inlineStr">
        <is>
          <t>발표</t>
        </is>
      </c>
      <c r="F2149" s="41" t="inlineStr">
        <is>
          <t>CCC 보도자료: 'CCCグループ、夢の街創造委員会と資本業務提携の基本合意', 'ヤフー株式会社の保有する21,600株のうち、普通株式16,500株を譲り受ける', 취득 후 CCC 30.3%(16,500주)·ヤフー 9.4%(5,100주).</t>
        </is>
      </c>
      <c r="G2149" s="41" t="inlineStr">
        <is>
          <t>회사 보도자료</t>
        </is>
      </c>
      <c r="H2149" s="40" t="inlineStr">
        <is>
          <t>2009-03-26</t>
        </is>
      </c>
      <c r="I2149" s="40" t="n"/>
      <c r="J2149" s="43" t="inlineStr">
        <is>
          <t>https://web.archive.org/web/20101227051600/http://www.ccc.co.jp/fileupload/pdf/news/090326yumenomachi.pdf</t>
        </is>
      </c>
      <c r="K2149" s="41" t="inlineStr">
        <is>
          <t>purpose_quote,post_events_summary,chk_note</t>
        </is>
      </c>
    </row>
    <row r="2150" ht="45" customHeight="1">
      <c r="A2150" s="40" t="inlineStr">
        <is>
          <t>N013</t>
        </is>
      </c>
      <c r="B2150" s="41" t="inlineStr">
        <is>
          <t>Demae-Can Co.,Ltd (TSE:2484)</t>
        </is>
      </c>
      <c r="C2150" s="40" t="inlineStr">
        <is>
          <t>발표</t>
        </is>
      </c>
      <c r="D2150" s="40" t="inlineStr">
        <is>
          <t>2009-03-26</t>
        </is>
      </c>
      <c r="E2150" s="41" t="inlineStr">
        <is>
          <t>발표</t>
        </is>
      </c>
      <c r="F2150" s="41" t="inlineStr">
        <is>
          <t>夢の街 적시공시 '資本業務提携および主要株主である筆頭株主の異動に関するお知らせ': CCC가 ヤフー로부터 16,500주(30.3%) 양수 합의, 夢の街는 CCC 지분법 적용회사가 될 전망; 'T会員様に対して「出前館」…シナジー創出が期待できる'.</t>
        </is>
      </c>
      <c r="G2150" s="41" t="inlineStr">
        <is>
          <t>TDnet</t>
        </is>
      </c>
      <c r="H2150" s="40" t="inlineStr">
        <is>
          <t>2009-03-26</t>
        </is>
      </c>
      <c r="I2150" s="40" t="n"/>
      <c r="J2150" s="43" t="inlineStr">
        <is>
          <t>https://web.archive.org/web/20111018021154/http://www.yumenomachi.co.jp/news_release/press/20090326-2.pdf</t>
        </is>
      </c>
      <c r="K2150" s="41" t="inlineStr">
        <is>
          <t>purpose_quote,first_filing_date</t>
        </is>
      </c>
    </row>
    <row r="2151" ht="45" customHeight="1">
      <c r="A2151" s="40" t="inlineStr">
        <is>
          <t>N013</t>
        </is>
      </c>
      <c r="B2151" s="41" t="inlineStr">
        <is>
          <t>Demae-Can Co.,Ltd (TSE:2484)</t>
        </is>
      </c>
      <c r="C2151" s="40" t="inlineStr">
        <is>
          <t>인수 후</t>
        </is>
      </c>
      <c r="D2151" s="40" t="inlineStr">
        <is>
          <t>2009-03-31</t>
        </is>
      </c>
      <c r="E2151" s="41" t="inlineStr">
        <is>
          <t>매각</t>
        </is>
      </c>
      <c r="F2151" s="41" t="inlineStr">
        <is>
          <t>Yahoo 2009年3月期 決算短信: 지분법 관련회사 감소 '株式売却による減少 TVバンク㈱、㈱テレウェイヴ、夢の街創造委員会㈱'; 単体 特別損失 投資有価証券売却損 2,665백만円; 2008-03-31 연결 총자산 369,660백만円.</t>
        </is>
      </c>
      <c r="G2151" s="41" t="inlineStr">
        <is>
          <t>IR 자료</t>
        </is>
      </c>
      <c r="H2151" s="40" t="inlineStr">
        <is>
          <t>2009-04-28</t>
        </is>
      </c>
      <c r="I2151" s="40" t="n"/>
      <c r="J2151" s="43" t="inlineStr">
        <is>
          <t>https://i.yimg.jp/images/docs/ir/archives/tanshin/2009/jp0428tanshin.pdf</t>
        </is>
      </c>
      <c r="K2151" s="41" t="inlineStr">
        <is>
          <t>status_chk,impairment,acq_total_assets,apex_total_assets</t>
        </is>
      </c>
    </row>
    <row r="2152" ht="45" customHeight="1">
      <c r="A2152" s="40" t="inlineStr">
        <is>
          <t>N013</t>
        </is>
      </c>
      <c r="B2152" s="41" t="inlineStr">
        <is>
          <t>Demae-Can Co.,Ltd (TSE:2484)</t>
        </is>
      </c>
      <c r="C2152" s="40" t="inlineStr">
        <is>
          <t>인수 전</t>
        </is>
      </c>
      <c r="D2152" s="40" t="inlineStr">
        <is>
          <t>2008-12-31</t>
        </is>
      </c>
      <c r="E2152" s="41" t="inlineStr">
        <is>
          <t>실적</t>
        </is>
      </c>
      <c r="F2152" s="41" t="inlineStr">
        <is>
          <t>Yahoo 2009年3月期 第3四半期決算短信: 2008-12-31 총자산 330,375백만円, 자기자본 244,552백만円(2008-03-31 369,660·248,107), 9개월 매출 198,614백만円, 발행주식 59,290,736주.</t>
        </is>
      </c>
      <c r="G2152" s="41" t="inlineStr">
        <is>
          <t>IR 자료</t>
        </is>
      </c>
      <c r="H2152" s="40" t="inlineStr">
        <is>
          <t>2009-01-27</t>
        </is>
      </c>
      <c r="I2152" s="40" t="n"/>
      <c r="J2152" s="43" t="inlineStr">
        <is>
          <t>https://i.yimg.jp/images/docs/ir/archives/tanshin/2009/jp0127tanshin.pdf</t>
        </is>
      </c>
      <c r="K2152" s="41" t="inlineStr">
        <is>
          <t>acq_total_assets,deal_to_assets_pct,deal_to_equity_pct,apex_total_assets,acquirer_core</t>
        </is>
      </c>
    </row>
    <row r="2153" ht="45" customHeight="1">
      <c r="A2153" s="40" t="inlineStr">
        <is>
          <t>N013</t>
        </is>
      </c>
      <c r="B2153" s="41" t="inlineStr">
        <is>
          <t>Demae-Can Co.,Ltd (TSE:2484)</t>
        </is>
      </c>
      <c r="C2153" s="40" t="inlineStr">
        <is>
          <t>인수 전</t>
        </is>
      </c>
      <c r="D2153" s="40" t="inlineStr">
        <is>
          <t>2008-12-31</t>
        </is>
      </c>
      <c r="E2153" s="41" t="inlineStr">
        <is>
          <t>실적</t>
        </is>
      </c>
      <c r="F2153" s="41" t="inlineStr">
        <is>
          <t>CCC 2009年3月期 第3四半期決算短信: 총자산 117,649백만円(2008-03-31 114,002), 순자산 40,498백만円, 자기자본 37,378백만円, 발행주식 192,979,560주.</t>
        </is>
      </c>
      <c r="G2153" s="41" t="inlineStr">
        <is>
          <t>IR 자료</t>
        </is>
      </c>
      <c r="H2153" s="40" t="inlineStr">
        <is>
          <t>2009-02</t>
        </is>
      </c>
      <c r="I2153" s="40" t="n"/>
      <c r="J2153" s="43" t="inlineStr">
        <is>
          <t>https://web.archive.org/web/20090407093641/http://www.ccc.co.jp:80/fileupload/pdf/ir/H20.12_%E6%B1%BA%E7%AE%97%E7%9F%AD%E4%BF%A1.pdf</t>
        </is>
      </c>
      <c r="K2153" s="41" t="inlineStr">
        <is>
          <t>acq_total_assets,deal_to_assets_pct,deal_to_equity_pct,acq_mktcap,apex_total_assets</t>
        </is>
      </c>
    </row>
    <row r="2154" ht="45" customHeight="1">
      <c r="A2154" s="40" t="inlineStr">
        <is>
          <t>N013</t>
        </is>
      </c>
      <c r="B2154" s="41" t="inlineStr">
        <is>
          <t>Demae-Can Co.,Ltd (TSE:2484)</t>
        </is>
      </c>
      <c r="C2154" s="40" t="inlineStr">
        <is>
          <t>인수 전</t>
        </is>
      </c>
      <c r="D2154" s="40" t="inlineStr">
        <is>
          <t>2009-03-24</t>
        </is>
      </c>
      <c r="E2154" s="41" t="inlineStr">
        <is>
          <t>기타</t>
        </is>
      </c>
      <c r="F2154" s="41" t="inlineStr">
        <is>
          <t>Yahoo 적시공시 '自己株式の消却に関するお知らせ': 자기주식 1,185,010주를 2009-03-31 소각, 소각 후 발행주식 58,105,738주.</t>
        </is>
      </c>
      <c r="G2154" s="41" t="inlineStr">
        <is>
          <t>회사 보도자료</t>
        </is>
      </c>
      <c r="H2154" s="40" t="inlineStr">
        <is>
          <t>2009-03-24</t>
        </is>
      </c>
      <c r="I2154" s="40" t="n"/>
      <c r="J2154" s="43" t="inlineStr">
        <is>
          <t>https://i.yimg.jp/images/docs/ir/release/2008/jp20090324.pdf</t>
        </is>
      </c>
      <c r="K2154" s="41" t="inlineStr">
        <is>
          <t>acq_mktcap</t>
        </is>
      </c>
    </row>
    <row r="2155" ht="45" customHeight="1">
      <c r="A2155" s="40" t="inlineStr">
        <is>
          <t>N013</t>
        </is>
      </c>
      <c r="B2155" s="41" t="inlineStr">
        <is>
          <t>Demae-Can Co.,Ltd (TSE:2484)</t>
        </is>
      </c>
      <c r="C2155" s="40" t="inlineStr">
        <is>
          <t>발표</t>
        </is>
      </c>
      <c r="D2155" s="40" t="inlineStr">
        <is>
          <t>2009-03-25</t>
        </is>
      </c>
      <c r="E2155" s="41" t="inlineStr">
        <is>
          <t>기타</t>
        </is>
      </c>
      <c r="F2155" s="41" t="inlineStr">
        <is>
          <t>Yahoo Finance 4689.T: 2009-03-25 종가(분할조정) 279.5(×100=27,950円); 2484.T: 2009-03-25 94.0, 03-26 97.5(분할조정치).</t>
        </is>
      </c>
      <c r="G2155" s="41" t="inlineStr">
        <is>
          <t>기타</t>
        </is>
      </c>
      <c r="H2155" s="40" t="inlineStr">
        <is>
          <t>2026-10-26</t>
        </is>
      </c>
      <c r="I2155" s="40" t="n"/>
      <c r="J2155" s="43" t="inlineStr">
        <is>
          <t>https://query1.finance.yahoo.com/v8/finance/chart/4689.T?period1=1237507200&amp;period2=1238198400&amp;interval=1d</t>
        </is>
      </c>
      <c r="K2155" s="41" t="inlineStr">
        <is>
          <t>acq_mktcap,event_ticker_basis</t>
        </is>
      </c>
    </row>
    <row r="2156" ht="45" customHeight="1">
      <c r="A2156" s="40" t="inlineStr">
        <is>
          <t>N013</t>
        </is>
      </c>
      <c r="B2156" s="41" t="inlineStr">
        <is>
          <t>Demae-Can Co.,Ltd (TSE:2484)</t>
        </is>
      </c>
      <c r="C2156" s="40" t="inlineStr">
        <is>
          <t>발표</t>
        </is>
      </c>
      <c r="D2156" s="40" t="inlineStr">
        <is>
          <t>2009-03-26</t>
        </is>
      </c>
      <c r="E2156" s="41" t="inlineStr">
        <is>
          <t>기타</t>
        </is>
      </c>
      <c r="F2156" s="41" t="inlineStr">
        <is>
          <t>FRB H.10 엔/달러 DEXJPUS: 2009-03-26 98.47.</t>
        </is>
      </c>
      <c r="G2156" s="41" t="inlineStr">
        <is>
          <t>기타</t>
        </is>
      </c>
      <c r="H2156" s="40" t="inlineStr">
        <is>
          <t>2026-10-26</t>
        </is>
      </c>
      <c r="I2156" s="40" t="n"/>
      <c r="J2156" s="43" t="inlineStr">
        <is>
          <t>https://fred.stlouisfed.org/graph/fredgraph.csv?id=DEXJPUS</t>
        </is>
      </c>
      <c r="K2156" s="41" t="inlineStr">
        <is>
          <t>value_chk_usdmm</t>
        </is>
      </c>
    </row>
    <row r="2157" ht="45" customHeight="1">
      <c r="A2157" s="40" t="inlineStr">
        <is>
          <t>N013</t>
        </is>
      </c>
      <c r="B2157" s="41" t="inlineStr">
        <is>
          <t>Demae-Can Co.,Ltd (TSE:2484)</t>
        </is>
      </c>
      <c r="C2157" s="40" t="inlineStr">
        <is>
          <t>인수 전</t>
        </is>
      </c>
      <c r="D2157" s="40" t="inlineStr">
        <is>
          <t>2008-08-31</t>
        </is>
      </c>
      <c r="E2157" s="41" t="inlineStr">
        <is>
          <t>기타</t>
        </is>
      </c>
      <c r="F2157" s="41" t="inlineStr">
        <is>
          <t>夢の街 제9기 사업보고(2008-11-11 주주총회 소집통지): ヤフー株式会社 21,600주·39.67%(被所有), 이사 志立正嗣 'ヤフー株式会社検索事業部長' 겸임, '当社はヤフー株式会社の持分法適用会社'.</t>
        </is>
      </c>
      <c r="G2157" s="41" t="inlineStr">
        <is>
          <t>회사 보도자료</t>
        </is>
      </c>
      <c r="H2157" s="40" t="inlineStr">
        <is>
          <t>2008-11-11</t>
        </is>
      </c>
      <c r="I2157" s="40" t="n"/>
      <c r="J2157" s="43" t="inlineStr">
        <is>
          <t>https://web.archive.org/web/20111018014635/http://www.yumenomachi.co.jp/news_release/press/20081111.pdf</t>
        </is>
      </c>
      <c r="K2157" s="41" t="inlineStr">
        <is>
          <t>pre_events_summary,core_basis</t>
        </is>
      </c>
    </row>
    <row r="2158" ht="45" customHeight="1">
      <c r="A2158" s="40" t="inlineStr">
        <is>
          <t>N013</t>
        </is>
      </c>
      <c r="B2158" s="41" t="inlineStr">
        <is>
          <t>Demae-Can Co.,Ltd (TSE:2484)</t>
        </is>
      </c>
      <c r="C2158" s="40" t="inlineStr">
        <is>
          <t>인수 후</t>
        </is>
      </c>
      <c r="D2158" s="40" t="inlineStr">
        <is>
          <t>2009-08-31</t>
        </is>
      </c>
      <c r="E2158" s="41" t="inlineStr">
        <is>
          <t>실적</t>
        </is>
      </c>
      <c r="F2158" s="41" t="inlineStr">
        <is>
          <t>夢の街 平成21年8月期 決算短信(非連結): 매출 1,074백만円, 영업이익 172백만円(전기 940·262); 관련당사자 주석 'ヤフー株式会社は、平成21年３月26日にその他の関係会社及び主要株主ではなくなっております'; CCC의 관련회사.</t>
        </is>
      </c>
      <c r="G2158" s="41" t="inlineStr">
        <is>
          <t>TDnet</t>
        </is>
      </c>
      <c r="H2158" s="40" t="inlineStr">
        <is>
          <t>2009-10-09</t>
        </is>
      </c>
      <c r="I2158" s="40" t="n"/>
      <c r="J2158" s="43" t="inlineStr">
        <is>
          <t>https://web.archive.org/web/20111018015315/http://www.yumenomachi.co.jp/news_release/press/20091009-1.pdf</t>
        </is>
      </c>
      <c r="K2158" s="41" t="inlineStr">
        <is>
          <t>target_rev_post,target_op_post,status_chk</t>
        </is>
      </c>
    </row>
    <row r="2159" ht="45" customHeight="1">
      <c r="A2159" s="40" t="inlineStr">
        <is>
          <t>N013</t>
        </is>
      </c>
      <c r="B2159" s="41" t="inlineStr">
        <is>
          <t>Demae-Can Co.,Ltd (TSE:2484)</t>
        </is>
      </c>
      <c r="C2159" s="40" t="inlineStr">
        <is>
          <t>인수 후</t>
        </is>
      </c>
      <c r="D2159" s="40" t="inlineStr">
        <is>
          <t>2010-08-31</t>
        </is>
      </c>
      <c r="E2159" s="41" t="inlineStr">
        <is>
          <t>실적</t>
        </is>
      </c>
      <c r="F2159" s="41" t="inlineStr">
        <is>
          <t>夢の街 平成22年8月期 決算短信(非連結): 매출 1,157백만円, 영업이익 233백만円.</t>
        </is>
      </c>
      <c r="G2159" s="41" t="inlineStr">
        <is>
          <t>TDnet</t>
        </is>
      </c>
      <c r="H2159" s="40" t="inlineStr">
        <is>
          <t>2010-10-08</t>
        </is>
      </c>
      <c r="I2159" s="40" t="n"/>
      <c r="J2159" s="43" t="inlineStr">
        <is>
          <t>https://web.archive.org/web/20111018012724/http://www.yumenomachi.co.jp/news_release/press/20101008-3.pdf</t>
        </is>
      </c>
      <c r="K2159" s="41" t="inlineStr">
        <is>
          <t>target_rev_post,target_op_post</t>
        </is>
      </c>
    </row>
    <row r="2160" ht="45" customHeight="1">
      <c r="A2160" s="40" t="inlineStr">
        <is>
          <t>N013</t>
        </is>
      </c>
      <c r="B2160" s="41" t="inlineStr">
        <is>
          <t>Demae-Can Co.,Ltd (TSE:2484)</t>
        </is>
      </c>
      <c r="C2160" s="40" t="inlineStr">
        <is>
          <t>인수 후</t>
        </is>
      </c>
      <c r="D2160" s="40" t="inlineStr">
        <is>
          <t>2011-08-31</t>
        </is>
      </c>
      <c r="E2160" s="41" t="inlineStr">
        <is>
          <t>기타</t>
        </is>
      </c>
      <c r="F2160" s="41" t="inlineStr">
        <is>
          <t>夢の街 제12기 사업보고: 대주주 CCC 16,500주(31.98%), ヤフー 5,100주(9.88%).</t>
        </is>
      </c>
      <c r="G2160" s="41" t="inlineStr">
        <is>
          <t>회사 보도자료</t>
        </is>
      </c>
      <c r="H2160" s="40" t="inlineStr">
        <is>
          <t>2011-11-11</t>
        </is>
      </c>
      <c r="I2160" s="40" t="n"/>
      <c r="J2160" s="43" t="inlineStr">
        <is>
          <t>https://web.archive.org/web/20121008114844/http://www.yumenomachi.co.jp/news_release/press/20111111.pdf</t>
        </is>
      </c>
      <c r="K2160" s="41" t="inlineStr">
        <is>
          <t>post_events_summary,notes</t>
        </is>
      </c>
    </row>
    <row r="2161" ht="45" customHeight="1">
      <c r="A2161" s="40" t="inlineStr">
        <is>
          <t>N013</t>
        </is>
      </c>
      <c r="B2161" s="41" t="inlineStr">
        <is>
          <t>Demae-Can Co.,Ltd (TSE:2484)</t>
        </is>
      </c>
      <c r="C2161" s="40" t="inlineStr">
        <is>
          <t>인수 후</t>
        </is>
      </c>
      <c r="D2161" s="40" t="inlineStr">
        <is>
          <t>2012-08-31</t>
        </is>
      </c>
      <c r="E2161" s="41" t="inlineStr">
        <is>
          <t>기타</t>
        </is>
      </c>
      <c r="F2161" s="41" t="inlineStr">
        <is>
          <t>夢の街 제13기 정기주총 소집통지: 대주주 CCC 16,500주(31.74%), ヤフー 1,700주(3.27%), 발행주식 55,488주.</t>
        </is>
      </c>
      <c r="G2161" s="41" t="inlineStr">
        <is>
          <t>회사 보도자료</t>
        </is>
      </c>
      <c r="H2161" s="40" t="inlineStr">
        <is>
          <t>2012-11-09</t>
        </is>
      </c>
      <c r="I2161" s="40" t="n"/>
      <c r="J2161" s="43" t="inlineStr">
        <is>
          <t>https://web.archive.org/web/20130203025901/http://yumenomachi.co.jp/ir_information/pdf/20121109-2.pdf</t>
        </is>
      </c>
      <c r="K2161" s="41" t="inlineStr">
        <is>
          <t>post_events_summary,notes</t>
        </is>
      </c>
    </row>
    <row r="2162" ht="45" customHeight="1">
      <c r="A2162" s="40" t="inlineStr">
        <is>
          <t>N013</t>
        </is>
      </c>
      <c r="B2162" s="41" t="inlineStr">
        <is>
          <t>Demae-Can Co.,Ltd (TSE:2484)</t>
        </is>
      </c>
      <c r="C2162" s="40" t="inlineStr">
        <is>
          <t>인수 후</t>
        </is>
      </c>
      <c r="D2162" s="40" t="inlineStr">
        <is>
          <t>2013-07-16</t>
        </is>
      </c>
      <c r="E2162" s="41" t="inlineStr">
        <is>
          <t>매각</t>
        </is>
      </c>
      <c r="F2162" s="41" t="inlineStr">
        <is>
          <t>夢の街 공시: CCC가 보유 1,650,000주(31.74%) 중 1,390,400주 매각 통보, 異動後 5.46%, その他の関係会社 해소.</t>
        </is>
      </c>
      <c r="G2162" s="41" t="inlineStr">
        <is>
          <t>TDnet</t>
        </is>
      </c>
      <c r="H2162" s="40" t="inlineStr">
        <is>
          <t>2013-07-16</t>
        </is>
      </c>
      <c r="I2162" s="40" t="n"/>
      <c r="J2162" s="43" t="inlineStr">
        <is>
          <t>https://web.archive.org/web/20130806122526/http://www.yumenomachi.co.jp/ir_information/pdf/20130716_2.pdf</t>
        </is>
      </c>
      <c r="K2162" s="41" t="inlineStr">
        <is>
          <t>post_events_summary,earnings_call_note</t>
        </is>
      </c>
    </row>
    <row r="2163" ht="45" customHeight="1">
      <c r="A2163" s="40" t="inlineStr">
        <is>
          <t>N013</t>
        </is>
      </c>
      <c r="B2163" s="41" t="inlineStr">
        <is>
          <t>Demae-Can Co.,Ltd (TSE:2484)</t>
        </is>
      </c>
      <c r="C2163" s="40" t="inlineStr">
        <is>
          <t>인수 후</t>
        </is>
      </c>
      <c r="D2163" s="40" t="inlineStr">
        <is>
          <t>2013-08-31</t>
        </is>
      </c>
      <c r="E2163" s="41" t="inlineStr">
        <is>
          <t>기타</t>
        </is>
      </c>
      <c r="F2163" s="41" t="inlineStr">
        <is>
          <t>夢の街 FY2013/8 有価証券報告書 대주주 상위 10: キトプランニング 11.89% … 10위 DAWNCAPITAL 1.80% — ヤフー 없음; 沿革 '平成21年３月 カルチュア・コンビニエンス・クラブ株式会社と資本業務提携'.</t>
        </is>
      </c>
      <c r="G2163" s="41" t="inlineStr">
        <is>
          <t>EDINET</t>
        </is>
      </c>
      <c r="H2163" s="40" t="inlineStr">
        <is>
          <t>2013-11-29</t>
        </is>
      </c>
      <c r="I2163" s="40" t="inlineStr">
        <is>
          <t>S1000ML9</t>
        </is>
      </c>
      <c r="J2163" s="43" t="inlineStr">
        <is>
          <t>https://disclosure2dl.edinet-fsa.go.jp/searchdocument/pdf/S1000ML9.pdf</t>
        </is>
      </c>
      <c r="K2163" s="41" t="inlineStr">
        <is>
          <t>post_events_summary,notes</t>
        </is>
      </c>
    </row>
    <row r="2164" ht="45" customHeight="1">
      <c r="A2164" s="40" t="inlineStr">
        <is>
          <t>N013</t>
        </is>
      </c>
      <c r="B2164" s="41" t="inlineStr">
        <is>
          <t>Demae-Can Co.,Ltd (TSE:2484)</t>
        </is>
      </c>
      <c r="C2164" s="40" t="inlineStr">
        <is>
          <t>인수 후</t>
        </is>
      </c>
      <c r="D2164" s="40" t="inlineStr">
        <is>
          <t>2009-05-29</t>
        </is>
      </c>
      <c r="E2164" s="41" t="inlineStr">
        <is>
          <t>제휴</t>
        </is>
      </c>
      <c r="F2164" s="41" t="inlineStr">
        <is>
          <t>CCC·夢の街 보도자료: 今冬 出前館에 T포인트 도입 합의, 2009-06-01 'TSUTAYA×出前館' 개설 예정; 夢の街 기대 효과 '3,200万人以上の会員を有するTポイントを導入することで、サイトへの集客が増えること'.</t>
        </is>
      </c>
      <c r="G2164" s="41" t="inlineStr">
        <is>
          <t>회사 보도자료</t>
        </is>
      </c>
      <c r="H2164" s="40" t="inlineStr">
        <is>
          <t>2009-05-29</t>
        </is>
      </c>
      <c r="I2164" s="40" t="n"/>
      <c r="J2164" s="43" t="inlineStr">
        <is>
          <t>https://web.archive.org/web/20101227113155/http://www.ccc.co.jp/fileupload/pdf/news/090529TSUTAYA_DEMAEKAN.pdf</t>
        </is>
      </c>
      <c r="K2164" s="41" t="inlineStr">
        <is>
          <t>earnings_call_note,post_events_summary</t>
        </is>
      </c>
    </row>
    <row r="2165" ht="45" customHeight="1">
      <c r="A2165" s="40" t="inlineStr">
        <is>
          <t>N013</t>
        </is>
      </c>
      <c r="B2165" s="41" t="inlineStr">
        <is>
          <t>Demae-Can Co.,Ltd (TSE:2484)</t>
        </is>
      </c>
      <c r="C2165" s="40" t="inlineStr">
        <is>
          <t>인수 후</t>
        </is>
      </c>
      <c r="D2165" s="40" t="inlineStr">
        <is>
          <t>2021-09-30</t>
        </is>
      </c>
      <c r="E2165" s="41" t="inlineStr">
        <is>
          <t>기타</t>
        </is>
      </c>
      <c r="F2165" s="41" t="inlineStr">
        <is>
          <t>出前館 FY2022/8 有価証券報告書: 2021-09-30 제3자배정으로 Zホールディングス 19,158,900주·NAVER Corporation 10,368,600주 인수.</t>
        </is>
      </c>
      <c r="G2165" s="41" t="inlineStr">
        <is>
          <t>EDINET</t>
        </is>
      </c>
      <c r="H2165" s="40" t="inlineStr">
        <is>
          <t>2022-11-30</t>
        </is>
      </c>
      <c r="I2165" s="40" t="inlineStr">
        <is>
          <t>S100PPM7</t>
        </is>
      </c>
      <c r="J2165" s="43" t="inlineStr">
        <is>
          <t>https://disclosure2dl.edinet-fsa.go.jp/searchdocument/pdf/S100PPM7.pdf</t>
        </is>
      </c>
      <c r="K2165" s="41" t="inlineStr">
        <is>
          <t>post_events_summary,notes</t>
        </is>
      </c>
    </row>
    <row r="2166" ht="45" customHeight="1">
      <c r="A2166" s="40" t="inlineStr">
        <is>
          <t>N013</t>
        </is>
      </c>
      <c r="B2166" s="41" t="inlineStr">
        <is>
          <t>Demae-Can Co.,Ltd (TSE:2484)</t>
        </is>
      </c>
      <c r="C2166" s="40" t="inlineStr">
        <is>
          <t>인수 후</t>
        </is>
      </c>
      <c r="D2166" s="40" t="inlineStr">
        <is>
          <t>2026-08-31</t>
        </is>
      </c>
      <c r="E2166" s="41" t="inlineStr">
        <is>
          <t>실적</t>
        </is>
      </c>
      <c r="F2166" s="41" t="inlineStr">
        <is>
          <t>出前館 2026年8月期 決算短信(연결): 매출 39,057백만円, 영업손실 △8,288백만円. FY2025/8 有報: LINEヤフー 35.3%(その他の関係会社).</t>
        </is>
      </c>
      <c r="G2166" s="41" t="inlineStr">
        <is>
          <t>TDnet</t>
        </is>
      </c>
      <c r="H2166" s="40" t="inlineStr">
        <is>
          <t>2026-10-15</t>
        </is>
      </c>
      <c r="I2166" s="40" t="n"/>
      <c r="J2166" s="43" t="inlineStr">
        <is>
          <t>https://www2.jpx.co.jp/disc/24840/140120261013550031.pdf</t>
        </is>
      </c>
      <c r="K2166" s="41" t="inlineStr">
        <is>
          <t>target_rev_post,target_op_post,post_events_summary</t>
        </is>
      </c>
    </row>
    <row r="2167" ht="45" customHeight="1">
      <c r="A2167" s="40" t="inlineStr">
        <is>
          <t>N014</t>
        </is>
      </c>
      <c r="B2167" s="41" t="inlineStr">
        <is>
          <t>GyaO, K.K.</t>
        </is>
      </c>
      <c r="C2167" s="40" t="inlineStr">
        <is>
          <t>발표</t>
        </is>
      </c>
      <c r="D2167" s="40" t="inlineStr">
        <is>
          <t>2009-04-07</t>
        </is>
      </c>
      <c r="E2167" s="41" t="inlineStr">
        <is>
          <t>발표</t>
        </is>
      </c>
      <c r="F2167" s="41" t="inlineStr">
        <is>
          <t>Yahoo Japan이 USEN 100% 자회사 GyaO 주식 51%를 양수. 取得時期 2009年4月30日, 取得株式数 4,998株, 取得価格 529,788,000円. 신 대표 川邊健太郎.</t>
        </is>
      </c>
      <c r="G2167" s="41" t="inlineStr">
        <is>
          <t>회사 보도자료</t>
        </is>
      </c>
      <c r="H2167" s="40" t="inlineStr">
        <is>
          <t>2009-04-07</t>
        </is>
      </c>
      <c r="I2167" s="40" t="inlineStr">
        <is>
          <t>pr.yahoo.co.jp/release/2009/0407a</t>
        </is>
      </c>
      <c r="J2167" s="43" t="inlineStr">
        <is>
          <t>http://web.archive.org/web/20090413045208/http://pr.yahoo.co.jp:80/release/2009/0407a.html</t>
        </is>
      </c>
      <c r="K2167" s="41" t="inlineStr">
        <is>
          <t>announce_date_chk,value_chk_local,purpose_quote,acquirer_entity,status_chk</t>
        </is>
      </c>
    </row>
    <row r="2168" ht="45" customHeight="1">
      <c r="A2168" s="40" t="inlineStr">
        <is>
          <t>N014</t>
        </is>
      </c>
      <c r="B2168" s="41" t="inlineStr">
        <is>
          <t>GyaO, K.K.</t>
        </is>
      </c>
      <c r="C2168" s="40" t="inlineStr">
        <is>
          <t>인수 전</t>
        </is>
      </c>
      <c r="D2168" s="40" t="inlineStr">
        <is>
          <t>2009-04-07</t>
        </is>
      </c>
      <c r="E2168" s="41" t="inlineStr">
        <is>
          <t>실적</t>
        </is>
      </c>
      <c r="F2168" s="41" t="inlineStr">
        <is>
          <t>GyaO 売上高53億9000万円、営業利益△27億1000万円; 取得価額5億2900万円, 取得予定日2009年4月30日.</t>
        </is>
      </c>
      <c r="G2168" s="41" t="inlineStr">
        <is>
          <t>언론 보도</t>
        </is>
      </c>
      <c r="H2168" s="40" t="inlineStr">
        <is>
          <t>2009-04-07</t>
        </is>
      </c>
      <c r="I2168" s="40" t="n"/>
      <c r="J2168" s="43" t="inlineStr">
        <is>
          <t>https://maonline.jp/news/20090407f</t>
        </is>
      </c>
      <c r="K2168" s="41" t="inlineStr">
        <is>
          <t>target_rev_pre,target_op_pre,chk_note</t>
        </is>
      </c>
    </row>
    <row r="2169" ht="45" customHeight="1">
      <c r="A2169" s="40" t="inlineStr">
        <is>
          <t>N014</t>
        </is>
      </c>
      <c r="B2169" s="41" t="inlineStr">
        <is>
          <t>GyaO, K.K.</t>
        </is>
      </c>
      <c r="C2169" s="40" t="inlineStr">
        <is>
          <t>인수 전</t>
        </is>
      </c>
      <c r="D2169" s="40" t="inlineStr">
        <is>
          <t>2009-03-16</t>
        </is>
      </c>
      <c r="E2169" s="41" t="inlineStr">
        <is>
          <t>기타</t>
        </is>
      </c>
      <c r="F2169" s="41" t="inlineStr">
        <is>
          <t>USEN이 4-1 조직변경으로 GyaO 사업본부를 폐지하고 2008년 설립한 완전자회사에 GyaO 사업을 이관한다고 발표.</t>
        </is>
      </c>
      <c r="G2169" s="41" t="inlineStr">
        <is>
          <t>언론 보도</t>
        </is>
      </c>
      <c r="H2169" s="40" t="inlineStr">
        <is>
          <t>2009-03-16</t>
        </is>
      </c>
      <c r="I2169" s="40" t="n"/>
      <c r="J2169" s="43" t="inlineStr">
        <is>
          <t>https://internet.watch.impress.co.jp/cda/news/2009/03/16/22799.html</t>
        </is>
      </c>
      <c r="K2169" s="41" t="inlineStr">
        <is>
          <t>pre_events_summary</t>
        </is>
      </c>
    </row>
    <row r="2170" ht="45" customHeight="1">
      <c r="A2170" s="40" t="inlineStr">
        <is>
          <t>N014</t>
        </is>
      </c>
      <c r="B2170" s="41" t="inlineStr">
        <is>
          <t>GyaO, K.K.</t>
        </is>
      </c>
      <c r="C2170" s="40" t="inlineStr">
        <is>
          <t>인수 전</t>
        </is>
      </c>
      <c r="D2170" s="40" t="inlineStr">
        <is>
          <t>2009-08</t>
        </is>
      </c>
      <c r="E2170" s="41" t="inlineStr">
        <is>
          <t>실적</t>
        </is>
      </c>
      <c r="F2170" s="41" t="inlineStr">
        <is>
          <t>USEN 2009-08기: 연결 영업권 손상 276억 엔으로 순자산 25억 엔. 영상·콘텐츠 사업 재편으로 '(株)GyaOをヤフー(株)へ過半数を譲渡'.</t>
        </is>
      </c>
      <c r="G2170" s="41" t="inlineStr">
        <is>
          <t>IR 자료</t>
        </is>
      </c>
      <c r="H2170" s="40" t="inlineStr">
        <is>
          <t>2009-10</t>
        </is>
      </c>
      <c r="I2170" s="40" t="n"/>
      <c r="J2170" s="43" t="inlineStr">
        <is>
          <t>https://www.unext-hd.co.jp/ir/archive/pdf/2009/FY_fs.pdf</t>
        </is>
      </c>
      <c r="K2170" s="41" t="inlineStr">
        <is>
          <t>pre_events_summary</t>
        </is>
      </c>
    </row>
    <row r="2171" ht="45" customHeight="1">
      <c r="A2171" s="40" t="inlineStr">
        <is>
          <t>N014</t>
        </is>
      </c>
      <c r="B2171" s="41" t="inlineStr">
        <is>
          <t>GyaO, K.K.</t>
        </is>
      </c>
      <c r="C2171" s="40" t="inlineStr">
        <is>
          <t>발표</t>
        </is>
      </c>
      <c r="D2171" s="40" t="inlineStr">
        <is>
          <t>2009-03-31</t>
        </is>
      </c>
      <c r="E2171" s="41" t="inlineStr">
        <is>
          <t>실적</t>
        </is>
      </c>
      <c r="F2171" s="41" t="inlineStr">
        <is>
          <t>Yahoo Japan 연결(일본 GAAP) 2009-03-31 TOTAL ASSETS ¥311,552백만, Total equity ¥236,470백만, 58,107,980 shares issued; FY2008 NET SALES ¥265,754백만, Operating income ¥134,618백만.</t>
        </is>
      </c>
      <c r="G2171" s="41" t="inlineStr">
        <is>
          <t>SEC</t>
        </is>
      </c>
      <c r="H2171" s="40" t="inlineStr">
        <is>
          <t>2009-10</t>
        </is>
      </c>
      <c r="I2171" s="40" t="inlineStr">
        <is>
          <t>0001193125-09-199964</t>
        </is>
      </c>
      <c r="J2171" s="43" t="inlineStr">
        <is>
          <t>https://www.sec.gov/Archives/edgar/data/1011006/000119312509199964/dex991.htm</t>
        </is>
      </c>
      <c r="K2171" s="41" t="inlineStr">
        <is>
          <t>acq_total_assets,deal_to_assets_pct,deal_to_equity_pct,acq_mktcap,acquirer_core</t>
        </is>
      </c>
    </row>
    <row r="2172" ht="45" customHeight="1">
      <c r="A2172" s="40" t="inlineStr">
        <is>
          <t>N014</t>
        </is>
      </c>
      <c r="B2172" s="41" t="inlineStr">
        <is>
          <t>GyaO, K.K.</t>
        </is>
      </c>
      <c r="C2172" s="40" t="inlineStr">
        <is>
          <t>발표</t>
        </is>
      </c>
      <c r="D2172" s="40" t="inlineStr">
        <is>
          <t>2009-04-06</t>
        </is>
      </c>
      <c r="E2172" s="41" t="inlineStr">
        <is>
          <t>기타</t>
        </is>
      </c>
      <c r="F2172" s="41" t="inlineStr">
        <is>
          <t>4689.T 조정 종가 2009-04-06 267.2엔, 2009-04-07 278.0엔(분할 소급 조정값).</t>
        </is>
      </c>
      <c r="G2172" s="41" t="inlineStr">
        <is>
          <t>기타</t>
        </is>
      </c>
      <c r="H2172" s="40" t="inlineStr">
        <is>
          <t>2026-10-31</t>
        </is>
      </c>
      <c r="I2172" s="40" t="n"/>
      <c r="J2172" s="43" t="inlineStr">
        <is>
          <t>https://query1.finance.yahoo.com/v8/finance/chart/4689.T?period1=1238544000&amp;period2=1239321600&amp;interval=1d</t>
        </is>
      </c>
      <c r="K2172" s="41" t="inlineStr">
        <is>
          <t>acq_mktcap</t>
        </is>
      </c>
    </row>
    <row r="2173" ht="45" customHeight="1">
      <c r="A2173" s="40" t="inlineStr">
        <is>
          <t>N014</t>
        </is>
      </c>
      <c r="B2173" s="41" t="inlineStr">
        <is>
          <t>GyaO, K.K.</t>
        </is>
      </c>
      <c r="C2173" s="40" t="inlineStr">
        <is>
          <t>인수 후</t>
        </is>
      </c>
      <c r="D2173" s="40" t="inlineStr">
        <is>
          <t>2010-03-31</t>
        </is>
      </c>
      <c r="E2173" s="41" t="inlineStr">
        <is>
          <t>완료</t>
        </is>
      </c>
      <c r="F2173" s="41" t="inlineStr">
        <is>
          <t>'During the fiscal year ended March 31, 2010, the Company acquired majority shareholdings of GyaO CORPORATION'; 'The acquisitions of GyaO and Yura were not material to the Group's financial statements'.</t>
        </is>
      </c>
      <c r="G2173" s="41" t="inlineStr">
        <is>
          <t>SEC</t>
        </is>
      </c>
      <c r="H2173" s="40" t="inlineStr">
        <is>
          <t>2010-10</t>
        </is>
      </c>
      <c r="I2173" s="40" t="inlineStr">
        <is>
          <t>0001193125-10-221089</t>
        </is>
      </c>
      <c r="J2173" s="43" t="inlineStr">
        <is>
          <t>https://www.sec.gov/Archives/edgar/data/1011006/000119312510221089/dex991.htm</t>
        </is>
      </c>
      <c r="K2173" s="41" t="inlineStr">
        <is>
          <t>status_chk,impairment</t>
        </is>
      </c>
    </row>
    <row r="2174" ht="45" customHeight="1">
      <c r="A2174" s="40" t="inlineStr">
        <is>
          <t>N014</t>
        </is>
      </c>
      <c r="B2174" s="41" t="inlineStr">
        <is>
          <t>GyaO, K.K.</t>
        </is>
      </c>
      <c r="C2174" s="40" t="inlineStr">
        <is>
          <t>인수 후</t>
        </is>
      </c>
      <c r="D2174" s="40" t="inlineStr">
        <is>
          <t>2009-09</t>
        </is>
      </c>
      <c r="E2174" s="41" t="inlineStr">
        <is>
          <t>통합</t>
        </is>
      </c>
      <c r="F2174" s="41" t="inlineStr">
        <is>
          <t>Yahoo!動画와 GyaO 통합 신사이트 2009년 가을(9월) 공개, 잔여 49%는 USEN 보유.</t>
        </is>
      </c>
      <c r="G2174" s="41" t="inlineStr">
        <is>
          <t>언론 보도</t>
        </is>
      </c>
      <c r="H2174" s="40" t="inlineStr">
        <is>
          <t>2009-04-07</t>
        </is>
      </c>
      <c r="I2174" s="40" t="n"/>
      <c r="J2174" s="43" t="inlineStr">
        <is>
          <t>https://av.watch.impress.co.jp/docs/news/110505.html</t>
        </is>
      </c>
      <c r="K2174" s="41" t="inlineStr">
        <is>
          <t>post_events_summary</t>
        </is>
      </c>
    </row>
    <row r="2175" ht="45" customHeight="1">
      <c r="A2175" s="40" t="inlineStr">
        <is>
          <t>N014</t>
        </is>
      </c>
      <c r="B2175" s="41" t="inlineStr">
        <is>
          <t>GyaO, K.K.</t>
        </is>
      </c>
      <c r="C2175" s="40" t="inlineStr">
        <is>
          <t>인수 후</t>
        </is>
      </c>
      <c r="D2175" s="40" t="inlineStr">
        <is>
          <t>2010-01-27</t>
        </is>
      </c>
      <c r="E2175" s="41" t="inlineStr">
        <is>
          <t>어닝콜</t>
        </is>
      </c>
      <c r="F2175" s="41" t="inlineStr">
        <is>
          <t>Yahoo 3분기 결산: 'GyaO!'事業は... 2009年12月には単月黒字となった.</t>
        </is>
      </c>
      <c r="G2175" s="41" t="inlineStr">
        <is>
          <t>언론 보도</t>
        </is>
      </c>
      <c r="H2175" s="40" t="inlineStr">
        <is>
          <t>2010-01-27</t>
        </is>
      </c>
      <c r="I2175" s="40" t="n"/>
      <c r="J2175" s="43" t="inlineStr">
        <is>
          <t>https://internet.watch.impress.co.jp/docs/news/345179.html</t>
        </is>
      </c>
      <c r="K2175" s="41" t="inlineStr">
        <is>
          <t>post_events_summary,earnings_call_note,target_op_post</t>
        </is>
      </c>
    </row>
    <row r="2176" ht="45" customHeight="1">
      <c r="A2176" s="40" t="inlineStr">
        <is>
          <t>N014</t>
        </is>
      </c>
      <c r="B2176" s="41" t="inlineStr">
        <is>
          <t>GyaO, K.K.</t>
        </is>
      </c>
      <c r="C2176" s="40" t="inlineStr">
        <is>
          <t>인수 후</t>
        </is>
      </c>
      <c r="D2176" s="40" t="inlineStr">
        <is>
          <t>2010-03-25</t>
        </is>
      </c>
      <c r="E2176" s="41" t="inlineStr">
        <is>
          <t>기타</t>
        </is>
      </c>
      <c r="F2176" s="41" t="inlineStr">
        <is>
          <t>TV아사히·덴쓰·TBS HD 각 7%, TV도쿄 4%, 하쿠호도DY 3% 출자, USEN 7%, Yahoo 51% 유지.</t>
        </is>
      </c>
      <c r="G2176" s="41" t="inlineStr">
        <is>
          <t>언론 보도</t>
        </is>
      </c>
      <c r="H2176" s="40" t="inlineStr">
        <is>
          <t>2010-03-25</t>
        </is>
      </c>
      <c r="I2176" s="40" t="n"/>
      <c r="J2176" s="43" t="inlineStr">
        <is>
          <t>https://internet.watch.impress.co.jp/docs/news/356673.html</t>
        </is>
      </c>
      <c r="K2176" s="41" t="inlineStr">
        <is>
          <t>post_events_summary</t>
        </is>
      </c>
    </row>
    <row r="2177" ht="45" customHeight="1">
      <c r="A2177" s="40" t="inlineStr">
        <is>
          <t>N014</t>
        </is>
      </c>
      <c r="B2177" s="41" t="inlineStr">
        <is>
          <t>GyaO, K.K.</t>
        </is>
      </c>
      <c r="C2177" s="40" t="inlineStr">
        <is>
          <t>인수 후</t>
        </is>
      </c>
      <c r="D2177" s="40" t="inlineStr">
        <is>
          <t>2014-10</t>
        </is>
      </c>
      <c r="E2177" s="41" t="inlineStr">
        <is>
          <t>사명변경</t>
        </is>
      </c>
      <c r="F2177" s="41" t="inlineStr">
        <is>
          <t>LY 유가증권보고서 연혁: 2009年4月 ㈱GyaO(現 ㈱GYAO)の株式を取得し、子会社とする; 2014年10月「GYAO!」ブランド刷新.</t>
        </is>
      </c>
      <c r="G2177" s="41" t="inlineStr">
        <is>
          <t>EDINET</t>
        </is>
      </c>
      <c r="H2177" s="40" t="inlineStr">
        <is>
          <t>2022-06</t>
        </is>
      </c>
      <c r="I2177" s="40" t="inlineStr">
        <is>
          <t>E05000</t>
        </is>
      </c>
      <c r="J2177" s="43" t="inlineStr">
        <is>
          <t>https://edinetdb.jp/company/E05000/text?fy=2021</t>
        </is>
      </c>
      <c r="K2177" s="41" t="inlineStr">
        <is>
          <t>post_events_summary</t>
        </is>
      </c>
    </row>
    <row r="2178" ht="45" customHeight="1">
      <c r="A2178" s="40" t="inlineStr">
        <is>
          <t>N014</t>
        </is>
      </c>
      <c r="B2178" s="41" t="inlineStr">
        <is>
          <t>GyaO, K.K.</t>
        </is>
      </c>
      <c r="C2178" s="40" t="inlineStr">
        <is>
          <t>인수 후</t>
        </is>
      </c>
      <c r="D2178" s="40" t="inlineStr">
        <is>
          <t>2023-10-25</t>
        </is>
      </c>
      <c r="E2178" s="41" t="inlineStr">
        <is>
          <t>합병</t>
        </is>
      </c>
      <c r="F2178" s="41" t="inlineStr">
        <is>
          <t>LINE야후가 완전자회사 GYAO를 2024-01-01자로 흡수합병. GYAO!·GYAO!스토어는 2023-03-31 종료. GYAO 2023-03기(단체, 일본 기준) 매출 3,945백만 엔, 영업이익 537백만 엔, 순자산 △3,214백만 엔, 설립 2008-10-22, 주주 LINE야후 100%(2023-10-01).</t>
        </is>
      </c>
      <c r="G2178" s="41" t="inlineStr">
        <is>
          <t>TDnet</t>
        </is>
      </c>
      <c r="H2178" s="40" t="inlineStr">
        <is>
          <t>2023-10-25</t>
        </is>
      </c>
      <c r="I2178" s="40" t="inlineStr">
        <is>
          <t>140120231025570920</t>
        </is>
      </c>
      <c r="J2178" s="43" t="inlineStr">
        <is>
          <t>https://assets.minkabu.jp/news/article_media_content/urn:newsml:tdnet.info:20231025570920/140120231025570920.pdf</t>
        </is>
      </c>
      <c r="K2178" s="41" t="inlineStr">
        <is>
          <t>post_events_summary,target_rev_post,target_op_post,earnings_call_note</t>
        </is>
      </c>
    </row>
    <row r="2179" ht="45" customHeight="1">
      <c r="A2179" s="40" t="inlineStr">
        <is>
          <t>N015</t>
        </is>
      </c>
      <c r="B2179" s="41" t="inlineStr">
        <is>
          <t>CROWN JEWEL, Inc.</t>
        </is>
      </c>
      <c r="C2179" s="40" t="inlineStr">
        <is>
          <t>인수 전</t>
        </is>
      </c>
      <c r="D2179" s="40" t="inlineStr">
        <is>
          <t>2010-04-15</t>
        </is>
      </c>
      <c r="E2179" s="41" t="inlineStr">
        <is>
          <t>지분취득</t>
        </is>
      </c>
      <c r="F2179" s="41" t="inlineStr">
        <is>
          <t>스타트투데이 '株式会社クラウンジュエルとの資本提携に関するお知らせ': CyberAgent 자회사 크라운주얼의 제3자배정 9,515주(1주 10,000円, 총 95,150,000円) 인수, "引受後当社保有比率 30.0％", 지분법 적용 예정. 대주주 CyberAgent 99.46%·福元健之 0.54%; 2007/9~2009/9期 실적(千円) 매출 273,738/452,556/513,572, 영업이익 △70,201/△48,430/△14,239</t>
        </is>
      </c>
      <c r="G2179" s="41" t="inlineStr">
        <is>
          <t>TDnet</t>
        </is>
      </c>
      <c r="H2179" s="40" t="inlineStr">
        <is>
          <t>2010-04-15</t>
        </is>
      </c>
      <c r="I2179" s="40" t="inlineStr">
        <is>
          <t>disclosure_jp_34</t>
        </is>
      </c>
      <c r="J2179" s="43" t="inlineStr">
        <is>
          <t>https://corp.zozo.com/ir-info/files/pdf/disclosure_jp_34.pdf</t>
        </is>
      </c>
      <c r="K2179" s="41" t="inlineStr">
        <is>
          <t>pre_events_summary,chk_note,target_rev_pre,target_op_pre</t>
        </is>
      </c>
    </row>
    <row r="2180" ht="45" customHeight="1">
      <c r="A2180" s="40" t="inlineStr">
        <is>
          <t>N015</t>
        </is>
      </c>
      <c r="B2180" s="41" t="inlineStr">
        <is>
          <t>CROWN JEWEL, Inc.</t>
        </is>
      </c>
      <c r="C2180" s="40" t="inlineStr">
        <is>
          <t>발표</t>
        </is>
      </c>
      <c r="D2180" s="40" t="inlineStr">
        <is>
          <t>2011-05-27</t>
        </is>
      </c>
      <c r="E2180" s="41" t="inlineStr">
        <is>
          <t>발표</t>
        </is>
      </c>
      <c r="F2180" s="41" t="inlineStr">
        <is>
          <t>스타트투데이 이사회 결의 '株式会社クラウンジュエルの株式追加取得（完全子会社化）に関するお知らせ': 이동 전 9,515주(30.0%) → 22,200주 취득("取得金額 699 百万円") → 31,715주(100.0%). 주주 CyberAgent 69.62%·스타트투데이 30.00%·福元健之 0.38%. 2008/9~2010/9期 실적(千円) 매출 452,556/513,572/665,074, 영업이익 △48,430/△14,239/13,673, 순자산 237,481. 株式譲渡日(予定) 2011-06-10</t>
        </is>
      </c>
      <c r="G2180" s="41" t="inlineStr">
        <is>
          <t>TDnet</t>
        </is>
      </c>
      <c r="H2180" s="40" t="inlineStr">
        <is>
          <t>2011-05-27</t>
        </is>
      </c>
      <c r="I2180" s="40" t="inlineStr">
        <is>
          <t>disclosure_jp_46</t>
        </is>
      </c>
      <c r="J2180" s="43" t="inlineStr">
        <is>
          <t>https://corp.zozo.com/ir-info/files/pdf/disclosure_jp_46.pdf</t>
        </is>
      </c>
      <c r="K2180" s="41" t="inlineStr">
        <is>
          <t>announce_date_chk,purpose_quote,value_chk_local,subtype_chk,chk_note,target_rev_pre,target_op_pre,acquirer_core,acquirer_entity,is_core,core_basis,event_ticker,first_filing_date,event_ticker_basis</t>
        </is>
      </c>
    </row>
    <row r="2181" ht="45" customHeight="1">
      <c r="A2181" s="40" t="inlineStr">
        <is>
          <t>N015</t>
        </is>
      </c>
      <c r="B2181" s="41" t="inlineStr">
        <is>
          <t>CROWN JEWEL, Inc.</t>
        </is>
      </c>
      <c r="C2181" s="40" t="inlineStr">
        <is>
          <t>발표</t>
        </is>
      </c>
      <c r="D2181" s="40" t="inlineStr">
        <is>
          <t>2011-05-27</t>
        </is>
      </c>
      <c r="E2181" s="41" t="inlineStr">
        <is>
          <t>발표</t>
        </is>
      </c>
      <c r="F2181" s="41" t="inlineStr">
        <is>
          <t>M&amp;A Online 'スタートトゥデイ&lt;3092&gt;、サイバーエージェント&lt;4751&gt;傘下でアパレルオークションサイト運営のクラウンジュエルを子会社化': 2010년 제3자배정 인수로 30% 보유, 취득가 6억9,900만円, "市場規模の拡大が見込まれる中古市場向け事業の強化を図る"</t>
        </is>
      </c>
      <c r="G2181" s="41" t="inlineStr">
        <is>
          <t>언론 보도</t>
        </is>
      </c>
      <c r="H2181" s="40" t="inlineStr">
        <is>
          <t>2011-05-27</t>
        </is>
      </c>
      <c r="I2181" s="40" t="n"/>
      <c r="J2181" s="43" t="inlineStr">
        <is>
          <t>https://maonline.jp/news/20110527c</t>
        </is>
      </c>
      <c r="K2181" s="41" t="inlineStr">
        <is>
          <t>first_filing_date</t>
        </is>
      </c>
    </row>
    <row r="2182" ht="45" customHeight="1">
      <c r="A2182" s="40" t="inlineStr">
        <is>
          <t>N015</t>
        </is>
      </c>
      <c r="B2182" s="41" t="inlineStr">
        <is>
          <t>CROWN JEWEL, Inc.</t>
        </is>
      </c>
      <c r="C2182" s="40" t="inlineStr">
        <is>
          <t>인수 전</t>
        </is>
      </c>
      <c r="D2182" s="40" t="inlineStr">
        <is>
          <t>2011-03-31</t>
        </is>
      </c>
      <c r="E2182" s="41" t="inlineStr">
        <is>
          <t>실적</t>
        </is>
      </c>
      <c r="F2182" s="41" t="inlineStr">
        <is>
          <t>스타트투데이 有価証券報告書 第13期(2011/3期) 연결 경영지표: 売上高 23,801,408千円, 純資産額 9,533,693千円, 総資産額 16,233,465千円, 自己資本比率 58.7%; 発行済株式総数 109,828,800株(2011-03-31, 自己株式 없음)</t>
        </is>
      </c>
      <c r="G2182" s="41" t="inlineStr">
        <is>
          <t>EDINET</t>
        </is>
      </c>
      <c r="H2182" s="40" t="inlineStr">
        <is>
          <t>2011-06-27</t>
        </is>
      </c>
      <c r="I2182" s="40" t="inlineStr">
        <is>
          <t>past_37</t>
        </is>
      </c>
      <c r="J2182" s="43" t="inlineStr">
        <is>
          <t>https://corp.zozo.com/ir-info/files/pdf/past_37.pdf</t>
        </is>
      </c>
      <c r="K2182" s="41" t="inlineStr">
        <is>
          <t>acq_total_assets,apex_total_assets,deal_to_assets_pct,deal_to_equity_pct,acq_mktcap,acquirer_core,size_basis</t>
        </is>
      </c>
    </row>
    <row r="2183" ht="45" customHeight="1">
      <c r="A2183" s="40" t="inlineStr">
        <is>
          <t>N015</t>
        </is>
      </c>
      <c r="B2183" s="41" t="inlineStr">
        <is>
          <t>CROWN JEWEL, Inc.</t>
        </is>
      </c>
      <c r="C2183" s="40" t="inlineStr">
        <is>
          <t>인수 후</t>
        </is>
      </c>
      <c r="D2183" s="40" t="inlineStr">
        <is>
          <t>2011-06-10</t>
        </is>
      </c>
      <c r="E2183" s="41" t="inlineStr">
        <is>
          <t>완료</t>
        </is>
      </c>
      <c r="F2183" s="41" t="inlineStr">
        <is>
          <t>有価証券報告書 第14期 企業結合 주석: "企業結合日 平成23年６月10日", 취득 의결권 30%→추가 70%→100%, 取得の対価 기존 30% 시가 300,017千円 + 현금 699,988千円 = 取得原価 1,000,005千円, 段階取得に係る差益 207,631千円, のれん 754,262千円 "５年間で均等償却". 세그먼트: 오크션사업 매출 532,505千円(외부 530,111千円), 세그먼트 손실 △15,376千円; 2012-01 ㈱シアターエイト 흡수합병; 沿革 '平成22年11月 Yahoo！JAPANを運営するヤフー㈱とECショッピングサイトの連携等に関する業務提携を開始'</t>
        </is>
      </c>
      <c r="G2183" s="41" t="inlineStr">
        <is>
          <t>EDINET</t>
        </is>
      </c>
      <c r="H2183" s="40" t="inlineStr">
        <is>
          <t>2012-06-25</t>
        </is>
      </c>
      <c r="I2183" s="40" t="inlineStr">
        <is>
          <t>past_49</t>
        </is>
      </c>
      <c r="J2183" s="43" t="inlineStr">
        <is>
          <t>https://corp.zozo.com/ir-info/files/pdf/past_49.pdf</t>
        </is>
      </c>
      <c r="K2183" s="41" t="inlineStr">
        <is>
          <t>status_chk,value_chk_local,purpose_quote,post_events_summary,target_rev_post,target_op_post,pre_events_summary,impairment</t>
        </is>
      </c>
    </row>
    <row r="2184" ht="45" customHeight="1">
      <c r="A2184" s="40" t="inlineStr">
        <is>
          <t>N015</t>
        </is>
      </c>
      <c r="B2184" s="41" t="inlineStr">
        <is>
          <t>CROWN JEWEL, Inc.</t>
        </is>
      </c>
      <c r="C2184" s="40" t="inlineStr">
        <is>
          <t>인수 후</t>
        </is>
      </c>
      <c r="D2184" s="40" t="inlineStr">
        <is>
          <t>2011-10-28</t>
        </is>
      </c>
      <c r="E2184" s="41" t="inlineStr">
        <is>
          <t>어닝콜</t>
        </is>
      </c>
      <c r="F2184" s="41" t="inlineStr">
        <is>
          <t>스타트투데이 2012/3期 2Q 결산단신: "持分法適用関連会社であった㈱クラウンジュエルの株式を平成23年６月に追加取得し完全子会社としており、事業、収益モデルの多角化へ積極的に取り組んでおります"; 오크션사업 상반기 매출 168百万円</t>
        </is>
      </c>
      <c r="G2184" s="41" t="inlineStr">
        <is>
          <t>TDnet</t>
        </is>
      </c>
      <c r="H2184" s="40" t="inlineStr">
        <is>
          <t>2011-10-28</t>
        </is>
      </c>
      <c r="I2184" s="40" t="inlineStr">
        <is>
          <t>past_45</t>
        </is>
      </c>
      <c r="J2184" s="43" t="inlineStr">
        <is>
          <t>https://corp.zozo.com/ir-info/files/pdf/past_45.pdf</t>
        </is>
      </c>
      <c r="K2184" s="41" t="inlineStr">
        <is>
          <t>earnings_call_note,core_basis</t>
        </is>
      </c>
    </row>
    <row r="2185" ht="45" customHeight="1">
      <c r="A2185" s="40" t="inlineStr">
        <is>
          <t>N015</t>
        </is>
      </c>
      <c r="B2185" s="41" t="inlineStr">
        <is>
          <t>CROWN JEWEL, Inc.</t>
        </is>
      </c>
      <c r="C2185" s="40" t="inlineStr">
        <is>
          <t>인수 후</t>
        </is>
      </c>
      <c r="D2185" s="40" t="inlineStr">
        <is>
          <t>2012-09-30</t>
        </is>
      </c>
      <c r="E2185" s="41" t="inlineStr">
        <is>
          <t>실적</t>
        </is>
      </c>
      <c r="F2185" s="41" t="inlineStr">
        <is>
          <t>四半期報告書 第15期 2Q 세그먼트 정보: 2013/3期 상반기(2012-04~09) 오크션사업 외부고객 매출 320,093千円, 세그먼트 손실 △65,328千円(전년 동기 174,391千円, △13,228千円); 조정액에 のれん償却額 △75,426千円</t>
        </is>
      </c>
      <c r="G2185" s="41" t="inlineStr">
        <is>
          <t>EDINET</t>
        </is>
      </c>
      <c r="H2185" s="40" t="inlineStr">
        <is>
          <t>2012-11-14</t>
        </is>
      </c>
      <c r="I2185" s="40" t="inlineStr">
        <is>
          <t>past_55</t>
        </is>
      </c>
      <c r="J2185" s="43" t="inlineStr">
        <is>
          <t>https://corp.zozo.com/ir-info/files/pdf/past_55.pdf</t>
        </is>
      </c>
      <c r="K2185" s="41" t="inlineStr">
        <is>
          <t>target_rev_post,target_op_post</t>
        </is>
      </c>
    </row>
    <row r="2186" ht="45" customHeight="1">
      <c r="A2186" s="40" t="inlineStr">
        <is>
          <t>N015</t>
        </is>
      </c>
      <c r="B2186" s="41" t="inlineStr">
        <is>
          <t>CROWN JEWEL, Inc.</t>
        </is>
      </c>
      <c r="C2186" s="40" t="inlineStr">
        <is>
          <t>인수 후</t>
        </is>
      </c>
      <c r="D2186" s="40" t="inlineStr">
        <is>
          <t>2012-11</t>
        </is>
      </c>
      <c r="E2186" s="41" t="inlineStr">
        <is>
          <t>통합</t>
        </is>
      </c>
      <c r="F2186" s="41" t="inlineStr">
        <is>
          <t>스타트투데이 2013/3期 3Q 결산단신: 2012-11 'ZOZOUSED' 신규 출점, "「ZOZOUSED」では㈱クラウンジュエルがユーザーから買い取った人気ブランドの中古品を販売"; 2Q까지 크라운주얼이 운영하던 'CROWN JEWEL' 실적은 '기타'에 포함</t>
        </is>
      </c>
      <c r="G2186" s="41" t="inlineStr">
        <is>
          <t>TDnet</t>
        </is>
      </c>
      <c r="H2186" s="40" t="inlineStr">
        <is>
          <t>2013-01-30</t>
        </is>
      </c>
      <c r="I2186" s="40" t="inlineStr">
        <is>
          <t>past_60</t>
        </is>
      </c>
      <c r="J2186" s="43" t="inlineStr">
        <is>
          <t>https://corp.zozo.com/ir-info/files/pdf/past_60.pdf</t>
        </is>
      </c>
      <c r="K2186" s="41" t="inlineStr">
        <is>
          <t>post_events_summary,earnings_call_note</t>
        </is>
      </c>
    </row>
    <row r="2187" ht="45" customHeight="1">
      <c r="A2187" s="40" t="inlineStr">
        <is>
          <t>N015</t>
        </is>
      </c>
      <c r="B2187" s="41" t="inlineStr">
        <is>
          <t>CROWN JEWEL, Inc.</t>
        </is>
      </c>
      <c r="C2187" s="40" t="inlineStr">
        <is>
          <t>인수 후</t>
        </is>
      </c>
      <c r="D2187" s="40" t="inlineStr">
        <is>
          <t>2012-11</t>
        </is>
      </c>
      <c r="E2187" s="41" t="inlineStr">
        <is>
          <t>통합</t>
        </is>
      </c>
      <c r="F2187" s="41" t="inlineStr">
        <is>
          <t>有価証券報告書 第15期: "平成24年11月に㈱クラウンジュエルが運営するオークションサイト「CROWN JEWEL」での販売を中止し、当社が運営する「ZOZOTOWN」内で新たに二次流通の事業として「ZOZOUSED」の名称で新規出店" → EC사업 단일 세그먼트로 변경</t>
        </is>
      </c>
      <c r="G2187" s="41" t="inlineStr">
        <is>
          <t>EDINET</t>
        </is>
      </c>
      <c r="H2187" s="40" t="inlineStr">
        <is>
          <t>2013-06-28</t>
        </is>
      </c>
      <c r="I2187" s="40" t="inlineStr">
        <is>
          <t>past_61</t>
        </is>
      </c>
      <c r="J2187" s="43" t="inlineStr">
        <is>
          <t>https://corp.zozo.com/ir-info/files/pdf/past_61.pdf</t>
        </is>
      </c>
      <c r="K2187" s="41" t="inlineStr">
        <is>
          <t>post_events_summary,target_rev_post</t>
        </is>
      </c>
    </row>
    <row r="2188" ht="45" customHeight="1">
      <c r="A2188" s="40" t="inlineStr">
        <is>
          <t>N015</t>
        </is>
      </c>
      <c r="B2188" s="41" t="inlineStr">
        <is>
          <t>CROWN JEWEL, Inc.</t>
        </is>
      </c>
      <c r="C2188" s="40" t="inlineStr">
        <is>
          <t>인수 후</t>
        </is>
      </c>
      <c r="D2188" s="40" t="inlineStr">
        <is>
          <t>2015-03-31</t>
        </is>
      </c>
      <c r="E2188" s="41" t="inlineStr">
        <is>
          <t>실적</t>
        </is>
      </c>
      <c r="F2188" s="41" t="inlineStr">
        <is>
          <t>有価証券報告書 第17期(2015/3期): 크라운주얼의 二次流通事業 "テレビコマーシャルや「ZOZOTOWN」を通じたプロモーション活動の実施により、買取り件数を大幅に増加", 거래액 4,446百万円(+94.5%); 감손은 ㈱ブラケット のれん 471,162千円뿐</t>
        </is>
      </c>
      <c r="G2188" s="41" t="inlineStr">
        <is>
          <t>EDINET</t>
        </is>
      </c>
      <c r="H2188" s="40" t="inlineStr">
        <is>
          <t>2015-06-30</t>
        </is>
      </c>
      <c r="I2188" s="40" t="inlineStr">
        <is>
          <t>past_85</t>
        </is>
      </c>
      <c r="J2188" s="43" t="inlineStr">
        <is>
          <t>https://corp.zozo.com/ir-info/files/pdf/past_85.pdf</t>
        </is>
      </c>
      <c r="K2188" s="41" t="inlineStr">
        <is>
          <t>post_events_summary,earnings_call_note,impairment</t>
        </is>
      </c>
    </row>
    <row r="2189" ht="45" customHeight="1">
      <c r="A2189" s="40" t="inlineStr">
        <is>
          <t>N015</t>
        </is>
      </c>
      <c r="B2189" s="41" t="inlineStr">
        <is>
          <t>CROWN JEWEL, Inc.</t>
        </is>
      </c>
      <c r="C2189" s="40" t="inlineStr">
        <is>
          <t>인수 후</t>
        </is>
      </c>
      <c r="D2189" s="40" t="inlineStr">
        <is>
          <t>2016-03-31</t>
        </is>
      </c>
      <c r="E2189" s="41" t="inlineStr">
        <is>
          <t>실적</t>
        </is>
      </c>
      <c r="F2189" s="41" t="inlineStr">
        <is>
          <t>有価証券報告書 第18期(2016/3期): ZOZOUSED 거래액 7,958百万円(+79.0%); ㈱クラウンジュエル 主要な損益情報等 売上高 8,114,058千円, 経常損失 △179,741千円, 当期純損失 △131,526千円, 純資産額 484,250千円, 総資産額 2,158,697千円</t>
        </is>
      </c>
      <c r="G2189" s="41" t="inlineStr">
        <is>
          <t>EDINET</t>
        </is>
      </c>
      <c r="H2189" s="40" t="inlineStr">
        <is>
          <t>2016-06-20</t>
        </is>
      </c>
      <c r="I2189" s="40" t="inlineStr">
        <is>
          <t>past_97</t>
        </is>
      </c>
      <c r="J2189" s="43" t="inlineStr">
        <is>
          <t>https://corp.zozo.com/ir-info/files/pdf/past_97.pdf</t>
        </is>
      </c>
      <c r="K2189" s="41" t="inlineStr">
        <is>
          <t>post_events_summary,perf_basis</t>
        </is>
      </c>
    </row>
    <row r="2190" ht="45" customHeight="1">
      <c r="A2190" s="40" t="inlineStr">
        <is>
          <t>N015</t>
        </is>
      </c>
      <c r="B2190" s="41" t="inlineStr">
        <is>
          <t>CROWN JEWEL, Inc.</t>
        </is>
      </c>
      <c r="C2190" s="40" t="inlineStr">
        <is>
          <t>인수 후</t>
        </is>
      </c>
      <c r="D2190" s="40" t="inlineStr">
        <is>
          <t>2017-03-31</t>
        </is>
      </c>
      <c r="E2190" s="41" t="inlineStr">
        <is>
          <t>실적</t>
        </is>
      </c>
      <c r="F2190" s="41" t="inlineStr">
        <is>
          <t>有価証券報告書 第19期(2017/3期): ㈱クラウンジュエル 売上高 13,087百万円, 経常利益 1,116百万円, 当期純利益 708百万円; 같은 해 のれん 감손 1,483百万円은 ㈱アラタナ 관련</t>
        </is>
      </c>
      <c r="G2190" s="41" t="inlineStr">
        <is>
          <t>EDINET</t>
        </is>
      </c>
      <c r="H2190" s="40" t="inlineStr">
        <is>
          <t>2017-06-28</t>
        </is>
      </c>
      <c r="I2190" s="40" t="inlineStr">
        <is>
          <t>past_109</t>
        </is>
      </c>
      <c r="J2190" s="43" t="inlineStr">
        <is>
          <t>https://corp.zozo.com/ir-info/files/pdf/past_109.pdf</t>
        </is>
      </c>
      <c r="K2190" s="41" t="inlineStr">
        <is>
          <t>perf_basis,impairment</t>
        </is>
      </c>
    </row>
    <row r="2191" ht="45" customHeight="1">
      <c r="A2191" s="40" t="inlineStr">
        <is>
          <t>N015</t>
        </is>
      </c>
      <c r="B2191" s="41" t="inlineStr">
        <is>
          <t>CROWN JEWEL, Inc.</t>
        </is>
      </c>
      <c r="C2191" s="40" t="inlineStr">
        <is>
          <t>인수 후</t>
        </is>
      </c>
      <c r="D2191" s="40" t="inlineStr">
        <is>
          <t>2018-03-31</t>
        </is>
      </c>
      <c r="E2191" s="41" t="inlineStr">
        <is>
          <t>실적</t>
        </is>
      </c>
      <c r="F2191" s="41" t="inlineStr">
        <is>
          <t>有価証券報告書 第20期(2018/3期): ㈱クラウンジュエル 売上高 16,142百万円, 経常利益 1,508百万円, 当期純利益 1,079百万円, 純資産額 2,271百万円, 総資産額 4,525百万円</t>
        </is>
      </c>
      <c r="G2191" s="41" t="inlineStr">
        <is>
          <t>EDINET</t>
        </is>
      </c>
      <c r="H2191" s="40" t="inlineStr">
        <is>
          <t>2018-06-27</t>
        </is>
      </c>
      <c r="I2191" s="40" t="inlineStr">
        <is>
          <t>past_123</t>
        </is>
      </c>
      <c r="J2191" s="43" t="inlineStr">
        <is>
          <t>https://corp.zozo.com/ir-info/files/pdf/past_123.pdf</t>
        </is>
      </c>
      <c r="K2191" s="41" t="inlineStr">
        <is>
          <t>perf_basis</t>
        </is>
      </c>
    </row>
    <row r="2192" ht="45" customHeight="1">
      <c r="A2192" s="40" t="inlineStr">
        <is>
          <t>N015</t>
        </is>
      </c>
      <c r="B2192" s="41" t="inlineStr">
        <is>
          <t>CROWN JEWEL, Inc.</t>
        </is>
      </c>
      <c r="C2192" s="40" t="inlineStr">
        <is>
          <t>인수 후</t>
        </is>
      </c>
      <c r="D2192" s="40" t="inlineStr">
        <is>
          <t>2018-10-01</t>
        </is>
      </c>
      <c r="E2192" s="41" t="inlineStr">
        <is>
          <t>사명변경</t>
        </is>
      </c>
      <c r="F2192" s="41" t="inlineStr">
        <is>
          <t>스타트투데이 '当社連結子会社の商号変更に関するお知らせ': ㈱クラウンジュエル → 株式会社ZOZOUSED(변경일 2018-10-01), 사업 'ブランド古着のファッションモール「ZOZOUSED」の運営・管理'</t>
        </is>
      </c>
      <c r="G2192" s="41" t="inlineStr">
        <is>
          <t>TDnet</t>
        </is>
      </c>
      <c r="H2192" s="40" t="inlineStr">
        <is>
          <t>2018-07-24</t>
        </is>
      </c>
      <c r="I2192" s="40" t="inlineStr">
        <is>
          <t>disclosure_jp_121</t>
        </is>
      </c>
      <c r="J2192" s="43" t="inlineStr">
        <is>
          <t>https://corp.zozo.com/ir-info/files/pdf/disclosure_jp_121.pdf</t>
        </is>
      </c>
      <c r="K2192" s="41" t="inlineStr">
        <is>
          <t>post_events_summary</t>
        </is>
      </c>
    </row>
    <row r="2193" ht="45" customHeight="1">
      <c r="A2193" s="40" t="inlineStr">
        <is>
          <t>N015</t>
        </is>
      </c>
      <c r="B2193" s="41" t="inlineStr">
        <is>
          <t>CROWN JEWEL, Inc.</t>
        </is>
      </c>
      <c r="C2193" s="40" t="inlineStr">
        <is>
          <t>인수 후</t>
        </is>
      </c>
      <c r="D2193" s="40" t="inlineStr">
        <is>
          <t>2019-03-31</t>
        </is>
      </c>
      <c r="E2193" s="41" t="inlineStr">
        <is>
          <t>실적</t>
        </is>
      </c>
      <c r="F2193" s="41" t="inlineStr">
        <is>
          <t>有価証券報告書 第21期(2019/3期): ㈱ZOZOUSED 主要な損益情報等 売上高 16,836百万円, 経常利益 877百万円, 当期純利益 577百万円, 純資産額 2,848百万円, 総資産額 4,733百万円</t>
        </is>
      </c>
      <c r="G2193" s="41" t="inlineStr">
        <is>
          <t>EDINET</t>
        </is>
      </c>
      <c r="H2193" s="40" t="inlineStr">
        <is>
          <t>2019-06-26</t>
        </is>
      </c>
      <c r="I2193" s="40" t="inlineStr">
        <is>
          <t>past_138</t>
        </is>
      </c>
      <c r="J2193" s="43" t="inlineStr">
        <is>
          <t>https://corp.zozo.com/ir-info/files/pdf/past_138.pdf</t>
        </is>
      </c>
      <c r="K2193" s="41" t="inlineStr">
        <is>
          <t>target_rev_post,target_op_post,perf_basis</t>
        </is>
      </c>
    </row>
    <row r="2194" ht="45" customHeight="1">
      <c r="A2194" s="40" t="inlineStr">
        <is>
          <t>N015</t>
        </is>
      </c>
      <c r="B2194" s="41" t="inlineStr">
        <is>
          <t>CROWN JEWEL, Inc.</t>
        </is>
      </c>
      <c r="C2194" s="40" t="inlineStr">
        <is>
          <t>인수 후</t>
        </is>
      </c>
      <c r="D2194" s="40" t="inlineStr">
        <is>
          <t>2019-11-01</t>
        </is>
      </c>
      <c r="E2194" s="41" t="inlineStr">
        <is>
          <t>합병</t>
        </is>
      </c>
      <c r="F2194" s="41" t="inlineStr">
        <is>
          <t>ZOZO 'グループ組織再編（当社子会社間の吸収分割及び当社子会社との吸収合併）に関するお知らせ': ZOZOUSED 시스템 부문을 ZOZOテクノロジーズ에 분할하고 ZOZO가 ZOZOUSED를 흡수합병(효력 2019-11-01 예정); ZOZOUSED 2019/3期(個別) 売上高 16,836百万円, 営業利益 840百万円</t>
        </is>
      </c>
      <c r="G2194" s="41" t="inlineStr">
        <is>
          <t>TDnet</t>
        </is>
      </c>
      <c r="H2194" s="40" t="inlineStr">
        <is>
          <t>2019-09-02</t>
        </is>
      </c>
      <c r="I2194" s="40" t="inlineStr">
        <is>
          <t>disclosure_jp_131</t>
        </is>
      </c>
      <c r="J2194" s="43" t="inlineStr">
        <is>
          <t>https://corp.zozo.com/ir-info/files/pdf/disclosure_jp_131.pdf</t>
        </is>
      </c>
      <c r="K2194" s="41" t="inlineStr">
        <is>
          <t>post_events_summary,target_op_post</t>
        </is>
      </c>
    </row>
    <row r="2195" ht="45" customHeight="1">
      <c r="A2195" s="40" t="inlineStr">
        <is>
          <t>N015</t>
        </is>
      </c>
      <c r="B2195" s="41" t="inlineStr">
        <is>
          <t>CROWN JEWEL, Inc.</t>
        </is>
      </c>
      <c r="C2195" s="40" t="inlineStr">
        <is>
          <t>인수 후</t>
        </is>
      </c>
      <c r="D2195" s="40" t="inlineStr">
        <is>
          <t>2019-11-01</t>
        </is>
      </c>
      <c r="E2195" s="41" t="inlineStr">
        <is>
          <t>합병</t>
        </is>
      </c>
      <c r="F2195" s="41" t="inlineStr">
        <is>
          <t>有価証券報告書 第22期(2020/3期): "㈱ZOZOUSEDについては、2019年11月１日付で当社を存続会社として吸収合併され、消滅しております"; ZOZOUSED 거래액 2019/3期 16,973百万円 → 2020/3期 15,753百万円(△7.2%)</t>
        </is>
      </c>
      <c r="G2195" s="41" t="inlineStr">
        <is>
          <t>EDINET</t>
        </is>
      </c>
      <c r="H2195" s="40" t="inlineStr">
        <is>
          <t>2020-06-12</t>
        </is>
      </c>
      <c r="I2195" s="40" t="inlineStr">
        <is>
          <t>past_154</t>
        </is>
      </c>
      <c r="J2195" s="43" t="inlineStr">
        <is>
          <t>https://corp.zozo.com/ir-info/files/pdf/past_154.pdf</t>
        </is>
      </c>
      <c r="K2195" s="41" t="inlineStr">
        <is>
          <t>post_events_summary</t>
        </is>
      </c>
    </row>
    <row r="2196" ht="45" customHeight="1">
      <c r="A2196" s="40" t="inlineStr">
        <is>
          <t>N015</t>
        </is>
      </c>
      <c r="B2196" s="41" t="inlineStr">
        <is>
          <t>CROWN JEWEL, Inc.</t>
        </is>
      </c>
      <c r="C2196" s="40" t="inlineStr">
        <is>
          <t>인수 후</t>
        </is>
      </c>
      <c r="D2196" s="40" t="inlineStr">
        <is>
          <t>2026-03-31</t>
        </is>
      </c>
      <c r="E2196" s="41" t="inlineStr">
        <is>
          <t>실적</t>
        </is>
      </c>
      <c r="F2196" s="41" t="inlineStr">
        <is>
          <t>ZOZO 2026/3期 결산단신: USED販売 상품거래액 21,074百万円(+7.3%), 매출 20,113百万円(+6.8%), "USED販売は主に個人ユーザー等から中古ファッション商材を買取り、販売"; 2024-03부터 Yahoo!オークション에 ZOZOUSED 출점</t>
        </is>
      </c>
      <c r="G2196" s="41" t="inlineStr">
        <is>
          <t>TDnet</t>
        </is>
      </c>
      <c r="H2196" s="40" t="inlineStr">
        <is>
          <t>2026-04-30</t>
        </is>
      </c>
      <c r="I2196" s="40" t="inlineStr">
        <is>
          <t>5514eed1b71105c131434bde152dc1cb1b838f0a</t>
        </is>
      </c>
      <c r="J2196" s="43" t="inlineStr">
        <is>
          <t>https://corp.zozo.com/ir-info/files/pdf/5514eed1b71105c131434bde152dc1cb1b838f0a.pdf</t>
        </is>
      </c>
      <c r="K2196" s="41" t="inlineStr">
        <is>
          <t>target_rev_post,target_op_post,post_events_summary</t>
        </is>
      </c>
    </row>
    <row r="2197" ht="45" customHeight="1">
      <c r="A2197" s="40" t="inlineStr">
        <is>
          <t>N015</t>
        </is>
      </c>
      <c r="B2197" s="41" t="inlineStr">
        <is>
          <t>CROWN JEWEL, Inc.</t>
        </is>
      </c>
      <c r="C2197" s="40" t="inlineStr">
        <is>
          <t>인수 후</t>
        </is>
      </c>
      <c r="D2197" s="40" t="inlineStr">
        <is>
          <t>2011-08</t>
        </is>
      </c>
      <c r="E2197" s="41" t="inlineStr">
        <is>
          <t>기타</t>
        </is>
      </c>
      <c r="F2197" s="41" t="inlineStr">
        <is>
          <t>ZOZO 有価証券報告書 第28期(2026/3期) 沿革: "2011年８月 ㈱クラウンジュエル（㈱ZOZOUSEDに社名変更）の株式を追加取得し完全子会社化（2019年11月吸収合併）" — 第14期 주석의 2011-06-10과 불일치</t>
        </is>
      </c>
      <c r="G2197" s="41" t="inlineStr">
        <is>
          <t>EDINET</t>
        </is>
      </c>
      <c r="H2197" s="40" t="inlineStr">
        <is>
          <t>2026-06-08</t>
        </is>
      </c>
      <c r="I2197" s="40" t="inlineStr">
        <is>
          <t>19002bb7b28f1d462fcaba54a723e0b48eb395eb</t>
        </is>
      </c>
      <c r="J2197" s="43" t="inlineStr">
        <is>
          <t>https://corp.zozo.com/ir-info/files/pdf/19002bb7b28f1d462fcaba54a723e0b48eb395eb.pdf</t>
        </is>
      </c>
      <c r="K2197" s="41" t="inlineStr">
        <is>
          <t>notes,status_chk</t>
        </is>
      </c>
    </row>
    <row r="2198" ht="45" customHeight="1">
      <c r="A2198" s="40" t="inlineStr">
        <is>
          <t>N015</t>
        </is>
      </c>
      <c r="B2198" s="41" t="inlineStr">
        <is>
          <t>CROWN JEWEL, Inc.</t>
        </is>
      </c>
      <c r="C2198" s="40" t="inlineStr">
        <is>
          <t>발표</t>
        </is>
      </c>
      <c r="D2198" s="40" t="inlineStr">
        <is>
          <t>2011-05-27</t>
        </is>
      </c>
      <c r="E2198" s="41" t="inlineStr">
        <is>
          <t>기타</t>
        </is>
      </c>
      <c r="F2198" s="41" t="inlineStr">
        <is>
          <t>Federal Reserve H.10 Historical Rates for the Japanese Yen: 27-MAY-11 80.7500 (26-MAY-11 81.4400) 円/USD</t>
        </is>
      </c>
      <c r="G2198" s="41" t="inlineStr">
        <is>
          <t>기타</t>
        </is>
      </c>
      <c r="H2198" s="40" t="inlineStr">
        <is>
          <t>2026-10-19</t>
        </is>
      </c>
      <c r="I2198" s="40" t="n"/>
      <c r="J2198" s="43" t="inlineStr">
        <is>
          <t>https://www.federalreserve.gov/releases/h10/hist/dat00_ja.htm</t>
        </is>
      </c>
      <c r="K2198" s="41" t="inlineStr">
        <is>
          <t>value_chk_usdmm</t>
        </is>
      </c>
    </row>
    <row r="2199" ht="45" customHeight="1">
      <c r="A2199" s="40" t="inlineStr">
        <is>
          <t>N015</t>
        </is>
      </c>
      <c r="B2199" s="41" t="inlineStr">
        <is>
          <t>CROWN JEWEL, Inc.</t>
        </is>
      </c>
      <c r="C2199" s="40" t="inlineStr">
        <is>
          <t>발표</t>
        </is>
      </c>
      <c r="D2199" s="40" t="inlineStr">
        <is>
          <t>2011-05-26</t>
        </is>
      </c>
      <c r="E2199" s="41" t="inlineStr">
        <is>
          <t>기타</t>
        </is>
      </c>
      <c r="F2199" s="41" t="inlineStr">
        <is>
          <t>Yahoo Finance 일별 시세(3092.T, 분할조정): 2011-05-26 종가 188.89, 2011-05-27 185.11 → 2016-10·2025-04 1:3 분할 2회 역조정(×9) 시 1,700円, 1,666円. 2019-09-11 조정치 722×3=2,166円이 TOB 공시 종가와 일치해 조정 방식 검증</t>
        </is>
      </c>
      <c r="G2199" s="41" t="inlineStr">
        <is>
          <t>기타</t>
        </is>
      </c>
      <c r="H2199" s="40" t="inlineStr">
        <is>
          <t>2026-10-25</t>
        </is>
      </c>
      <c r="I2199" s="40" t="n"/>
      <c r="J2199" s="43" t="inlineStr">
        <is>
          <t>https://query1.finance.yahoo.com/v8/finance/chart/3092.T?period1=1305849600&amp;period2=1308009600&amp;interval=1d</t>
        </is>
      </c>
      <c r="K2199" s="41" t="inlineStr">
        <is>
          <t>acq_mktcap,notes</t>
        </is>
      </c>
    </row>
    <row r="2200" ht="45" customHeight="1">
      <c r="A2200" s="40" t="inlineStr">
        <is>
          <t>N015</t>
        </is>
      </c>
      <c r="B2200" s="41" t="inlineStr">
        <is>
          <t>CROWN JEWEL, Inc.</t>
        </is>
      </c>
      <c r="C2200" s="40" t="inlineStr">
        <is>
          <t>인수 후</t>
        </is>
      </c>
      <c r="D2200" s="40" t="inlineStr">
        <is>
          <t>2019-11-13</t>
        </is>
      </c>
      <c r="E2200" s="41" t="inlineStr">
        <is>
          <t>소유주변경</t>
        </is>
      </c>
      <c r="F2200" s="41" t="inlineStr">
        <is>
          <t>Z홀딩스(구 ヤフー㈱)의 ZOZO 공개매수 종료, 152,952,900주(50.10%) 취득. "2019年11月13日（公開買付期間の最終日）付で、対象者は当社の連結子会社となりました"</t>
        </is>
      </c>
      <c r="G2200" s="41" t="inlineStr">
        <is>
          <t>TDnet</t>
        </is>
      </c>
      <c r="H2200" s="40" t="inlineStr">
        <is>
          <t>2019-11-14</t>
        </is>
      </c>
      <c r="I2200" s="40" t="inlineStr">
        <is>
          <t>140120191114426578</t>
        </is>
      </c>
      <c r="J2200" s="43" t="inlineStr">
        <is>
          <t>https://www2.jpx.co.jp/disc/30920/140120191114426578.pdf</t>
        </is>
      </c>
      <c r="K2200" s="41" t="inlineStr">
        <is>
          <t>pre_incorp_chk,post_events_summary</t>
        </is>
      </c>
    </row>
    <row r="2201" ht="45" customHeight="1">
      <c r="A2201" s="40" t="inlineStr">
        <is>
          <t>N015</t>
        </is>
      </c>
      <c r="B2201" s="41" t="inlineStr">
        <is>
          <t>CROWN JEWEL, Inc.</t>
        </is>
      </c>
      <c r="C2201" s="40" t="inlineStr">
        <is>
          <t>인수 후</t>
        </is>
      </c>
      <c r="D2201" s="40" t="inlineStr">
        <is>
          <t>2021-03-01</t>
        </is>
      </c>
      <c r="E2201" s="41" t="inlineStr">
        <is>
          <t>통합</t>
        </is>
      </c>
      <c r="F2201" s="41" t="inlineStr">
        <is>
          <t>Z Holdings·LINE 공동 보도자료: "today announce the completion of the business integration between the two companies" — ZHD와 LINE 승계회사 간 주식교환 효력발생으로 경영통합 완료</t>
        </is>
      </c>
      <c r="G2201" s="41" t="inlineStr">
        <is>
          <t>회사 보도자료</t>
        </is>
      </c>
      <c r="H2201" s="40" t="inlineStr">
        <is>
          <t>2021-03-01</t>
        </is>
      </c>
      <c r="I2201" s="40" t="inlineStr">
        <is>
          <t>en20210301_B</t>
        </is>
      </c>
      <c r="J2201" s="43" t="inlineStr">
        <is>
          <t>https://www.lycorp.co.jp/news/archive/Z/en/en20210301_B.pdf</t>
        </is>
      </c>
      <c r="K2201" s="41" t="inlineStr">
        <is>
          <t>pre_incorp_chk,post_events_summary</t>
        </is>
      </c>
    </row>
    <row r="2202" ht="45" customHeight="1">
      <c r="A2202" s="40" t="inlineStr">
        <is>
          <t>N015</t>
        </is>
      </c>
      <c r="B2202" s="41" t="inlineStr">
        <is>
          <t>CROWN JEWEL, Inc.</t>
        </is>
      </c>
      <c r="C2202" s="40" t="inlineStr">
        <is>
          <t>인수 후</t>
        </is>
      </c>
      <c r="D2202" s="40" t="inlineStr">
        <is>
          <t>2021-12-31</t>
        </is>
      </c>
      <c r="E2202" s="41" t="inlineStr">
        <is>
          <t>기타</t>
        </is>
      </c>
      <c r="F2202" s="41" t="inlineStr">
        <is>
          <t>NAVER 2021 사업보고서 연결재무제표 주석 14(관계기업 및 공동기업투자): 'A-Holdings(구, LINE)' 지분율 50.00%, 장부금액 17,055,166,387천원; "(*7) 당기 중 처분자산집단을 매각한 대가로 수령한 A-Holdings 지분을 관계기업으로 분류하였습니다" — Z-Holdings는 A-Holdings의 종속기업으로 기재. 즉 NAVER는 LY·ZOZO를 연결하지 않고 지분법 반영</t>
        </is>
      </c>
      <c r="G2202" s="41" t="inlineStr">
        <is>
          <t>DART 사업보고서</t>
        </is>
      </c>
      <c r="H2202" s="40" t="inlineStr">
        <is>
          <t>2022-03-04</t>
        </is>
      </c>
      <c r="I2202" s="40" t="inlineStr">
        <is>
          <t>20220304000687</t>
        </is>
      </c>
      <c r="J2202" s="43" t="inlineStr">
        <is>
          <t>https://dart.fss.or.kr/dsaf001/main.do?rcpNo=20220304000687</t>
        </is>
      </c>
      <c r="K2202" s="41" t="inlineStr">
        <is>
          <t>pre_incorp_chk,notes</t>
        </is>
      </c>
    </row>
    <row r="2203" ht="45" customHeight="1">
      <c r="A2203" s="40" t="inlineStr">
        <is>
          <t>N016</t>
        </is>
      </c>
      <c r="B2203" s="41" t="inlineStr">
        <is>
          <t>Kraze Vina (Vietnam) Co., Ltd.</t>
        </is>
      </c>
      <c r="C2203" s="40" t="inlineStr">
        <is>
          <t>발표</t>
        </is>
      </c>
      <c r="D2203" s="40" t="inlineStr">
        <is>
          <t>2011-10-20</t>
        </is>
      </c>
      <c r="E2203" s="41" t="inlineStr">
        <is>
          <t>발표</t>
        </is>
      </c>
      <c r="F2203" s="41" t="inlineStr">
        <is>
          <t>NHN 이사회 제2호 의안 'Kraze Vina 인수의 건' 가결. "인수목적: 기존 Naver QA(Quality Assurance, 품질보증)아웃소싱 업체 인수"</t>
        </is>
      </c>
      <c r="G2203" s="41" t="inlineStr">
        <is>
          <t>DART 사업보고서</t>
        </is>
      </c>
      <c r="H2203" s="40" t="inlineStr">
        <is>
          <t>2012-03-29</t>
        </is>
      </c>
      <c r="I2203" s="40" t="inlineStr">
        <is>
          <t>20120329001010</t>
        </is>
      </c>
      <c r="J2203" s="43" t="inlineStr">
        <is>
          <t>https://dart.fss.or.kr/dsaf001/main.do?rcpNo=20120329001010</t>
        </is>
      </c>
      <c r="K2203" s="41" t="inlineStr">
        <is>
          <t>announce_date_chk,purpose_quote,pre_events_summary</t>
        </is>
      </c>
    </row>
    <row r="2204" ht="45" customHeight="1">
      <c r="A2204" s="40" t="inlineStr">
        <is>
          <t>N016</t>
        </is>
      </c>
      <c r="B2204" s="41" t="inlineStr">
        <is>
          <t>Kraze Vina (Vietnam) Co., Ltd.</t>
        </is>
      </c>
      <c r="C2204" s="40" t="inlineStr">
        <is>
          <t>인수 후</t>
        </is>
      </c>
      <c r="D2204" s="40" t="inlineStr">
        <is>
          <t>2012-02-29</t>
        </is>
      </c>
      <c r="E2204" s="41" t="inlineStr">
        <is>
          <t>완료</t>
        </is>
      </c>
      <c r="F2204" s="41" t="inlineStr">
        <is>
          <t>"2012년 2월 29일 NHN Vietnam Co., Ltd.가 당사의 100% 계열회사로 추가되었습니다." (2011 사업보고서 참고3)</t>
        </is>
      </c>
      <c r="G2204" s="41" t="inlineStr">
        <is>
          <t>DART 사업보고서</t>
        </is>
      </c>
      <c r="H2204" s="40" t="inlineStr">
        <is>
          <t>2012-03-29</t>
        </is>
      </c>
      <c r="I2204" s="40" t="inlineStr">
        <is>
          <t>20120329001010</t>
        </is>
      </c>
      <c r="J2204" s="43" t="inlineStr">
        <is>
          <t>https://dart.fss.or.kr/dsaf001/main.do?rcpNo=20120329001010</t>
        </is>
      </c>
      <c r="K2204" s="41" t="inlineStr">
        <is>
          <t>first_filing_date,status_chk</t>
        </is>
      </c>
    </row>
    <row r="2205" ht="45" customHeight="1">
      <c r="A2205" s="40" t="inlineStr">
        <is>
          <t>N016</t>
        </is>
      </c>
      <c r="B2205" s="41" t="inlineStr">
        <is>
          <t>Kraze Vina (Vietnam) Co., Ltd.</t>
        </is>
      </c>
      <c r="C2205" s="40" t="inlineStr">
        <is>
          <t>인수 후</t>
        </is>
      </c>
      <c r="D2205" s="40" t="inlineStr">
        <is>
          <t>2012-02-28</t>
        </is>
      </c>
      <c r="E2205" s="41" t="inlineStr">
        <is>
          <t>사명변경</t>
        </is>
      </c>
      <c r="F2205" s="41" t="inlineStr">
        <is>
          <t>계열회사 추가: "기존의 네이버 QA 아웃소싱 업체 인수 기존 회사명은 Kraze Vina Vietnam Company Ltd.로 당사가 100% 인수하여 사명을 NHN Vietnam Co.,Ltd.로 사명을 변경 - 인수대금납입일: 12.02.28"</t>
        </is>
      </c>
      <c r="G2205" s="41" t="inlineStr">
        <is>
          <t>DART 사업보고서</t>
        </is>
      </c>
      <c r="H2205" s="40" t="inlineStr">
        <is>
          <t>2013-04-01</t>
        </is>
      </c>
      <c r="I2205" s="40" t="inlineStr">
        <is>
          <t>20130401002241</t>
        </is>
      </c>
      <c r="J2205" s="43" t="inlineStr">
        <is>
          <t>https://dart.fss.or.kr/dsaf001/main.do?rcpNo=20130401002241</t>
        </is>
      </c>
      <c r="K2205" s="41" t="inlineStr">
        <is>
          <t>status_chk,notes,post_events_summary</t>
        </is>
      </c>
    </row>
    <row r="2206" ht="45" customHeight="1">
      <c r="A2206" s="40" t="inlineStr">
        <is>
          <t>N016</t>
        </is>
      </c>
      <c r="B2206" s="41" t="inlineStr">
        <is>
          <t>Kraze Vina (Vietnam) Co., Ltd.</t>
        </is>
      </c>
      <c r="C2206" s="40" t="inlineStr">
        <is>
          <t>인수 후</t>
        </is>
      </c>
      <c r="D2206" s="40" t="inlineStr">
        <is>
          <t>2012-02-28</t>
        </is>
      </c>
      <c r="E2206" s="41" t="inlineStr">
        <is>
          <t>완료</t>
        </is>
      </c>
      <c r="F2206" s="41" t="inlineStr">
        <is>
          <t>별도감사보고서 종속기업투자 주석(*4): 2012년 2월 28일 NHN Vietnam 지분 100%를 516백만원에 취득, 2012-03-22 유상증자 5백만달러(5,644백만원) 출자. 기말 장부가 6,159,654천원</t>
        </is>
      </c>
      <c r="G2206" s="41" t="inlineStr">
        <is>
          <t>DART 감사보고서</t>
        </is>
      </c>
      <c r="H2206" s="40" t="inlineStr">
        <is>
          <t>2013-04-01</t>
        </is>
      </c>
      <c r="I2206" s="40" t="inlineStr">
        <is>
          <t>20130401002241 (첨부 dcmNo 3710663)</t>
        </is>
      </c>
      <c r="J2206" s="43" t="inlineStr">
        <is>
          <t>https://dart.fss.or.kr/dsaf001/main.do?rcpNo=20130401002241</t>
        </is>
      </c>
      <c r="K2206" s="41" t="inlineStr">
        <is>
          <t>value_chk_local,value_chk_usdmm,purpose_quote,post_events_summary</t>
        </is>
      </c>
    </row>
    <row r="2207" ht="45" customHeight="1">
      <c r="A2207" s="40" t="inlineStr">
        <is>
          <t>N016</t>
        </is>
      </c>
      <c r="B2207" s="41" t="inlineStr">
        <is>
          <t>Kraze Vina (Vietnam) Co., Ltd.</t>
        </is>
      </c>
      <c r="C2207" s="40" t="inlineStr">
        <is>
          <t>인수 후</t>
        </is>
      </c>
      <c r="D2207" s="40" t="inlineStr">
        <is>
          <t>2013-12-31</t>
        </is>
      </c>
      <c r="E2207" s="41" t="inlineStr">
        <is>
          <t>손상차손</t>
        </is>
      </c>
      <c r="F2207" s="41" t="inlineStr">
        <is>
          <t>타법인출자현황: NHN Vietnam 최초취득일자 2011년 12월 28일, 출자목적 '베트남 사업진출 거점', 최초취득금액 458(백만원), 기초 장부 6,160, 평가손익 -4,780, 기말 1,380, 최근사업연도 총자산 2,387·당기순손익 -5,027</t>
        </is>
      </c>
      <c r="G2207" s="41" t="inlineStr">
        <is>
          <t>DART 사업보고서</t>
        </is>
      </c>
      <c r="H2207" s="40" t="inlineStr">
        <is>
          <t>2014-03-31</t>
        </is>
      </c>
      <c r="I2207" s="40" t="inlineStr">
        <is>
          <t>20140331002244</t>
        </is>
      </c>
      <c r="J2207" s="43" t="inlineStr">
        <is>
          <t>https://dart.fss.or.kr/dsaf001/main.do?rcpNo=20140331002244</t>
        </is>
      </c>
      <c r="K2207" s="41" t="inlineStr">
        <is>
          <t>chk_note,purpose_quote,impairment</t>
        </is>
      </c>
    </row>
    <row r="2208" ht="45" customHeight="1">
      <c r="A2208" s="40" t="inlineStr">
        <is>
          <t>N016</t>
        </is>
      </c>
      <c r="B2208" s="41" t="inlineStr">
        <is>
          <t>Kraze Vina (Vietnam) Co., Ltd.</t>
        </is>
      </c>
      <c r="C2208" s="40" t="inlineStr">
        <is>
          <t>인수 후</t>
        </is>
      </c>
      <c r="D2208" s="40" t="inlineStr">
        <is>
          <t>2013-09-30</t>
        </is>
      </c>
      <c r="E2208" s="41" t="inlineStr">
        <is>
          <t>매각</t>
        </is>
      </c>
      <c r="F2208" s="41" t="inlineStr">
        <is>
          <t>별도감사보고서 주석: 9월 30일자로 NHN Vietnam 지분 95%를 종속기업 라인플러스㈜에, 5%를 Phan Viet Advertising and Communication Co., Ltd.에 매각 계약, 매각금액 1,311백만원 및 64,150달러(69백만원), 매각예정비유동자산 대체 후 4,780백만원 손상차손</t>
        </is>
      </c>
      <c r="G2208" s="41" t="inlineStr">
        <is>
          <t>DART 감사보고서</t>
        </is>
      </c>
      <c r="H2208" s="40" t="inlineStr">
        <is>
          <t>2014-03-31</t>
        </is>
      </c>
      <c r="I2208" s="40" t="inlineStr">
        <is>
          <t>20140331002244 (첨부 dcmNo 4113676)</t>
        </is>
      </c>
      <c r="J2208" s="43" t="inlineStr">
        <is>
          <t>https://dart.fss.or.kr/dsaf001/main.do?rcpNo=20140331002244</t>
        </is>
      </c>
      <c r="K2208" s="41" t="inlineStr">
        <is>
          <t>post_events_summary,impairment</t>
        </is>
      </c>
    </row>
    <row r="2209" ht="45" customHeight="1">
      <c r="A2209" s="40" t="inlineStr">
        <is>
          <t>N016</t>
        </is>
      </c>
      <c r="B2209" s="41" t="inlineStr">
        <is>
          <t>Kraze Vina (Vietnam) Co., Ltd.</t>
        </is>
      </c>
      <c r="C2209" s="40" t="inlineStr">
        <is>
          <t>인수 후</t>
        </is>
      </c>
      <c r="D2209" s="40" t="inlineStr">
        <is>
          <t>2013-12-31</t>
        </is>
      </c>
      <c r="E2209" s="41" t="inlineStr">
        <is>
          <t>실적</t>
        </is>
      </c>
      <c r="F2209" s="41" t="inlineStr">
        <is>
          <t>연결 주석 종속기업 요약재무(천원): NHN Vietnam 2013 자산 2,386,669·부채 2,799,584·매출 -·순손실 (5,027,333); 2012 자산 5,606,149·부채 1,061,166·매출 98,371·순손실 (956,311)</t>
        </is>
      </c>
      <c r="G2209" s="41" t="inlineStr">
        <is>
          <t>DART 감사보고서</t>
        </is>
      </c>
      <c r="H2209" s="40" t="inlineStr">
        <is>
          <t>2014-03-31</t>
        </is>
      </c>
      <c r="I2209" s="40" t="inlineStr">
        <is>
          <t>20140331002244 (첨부 dcmNo 4113677)</t>
        </is>
      </c>
      <c r="J2209" s="43" t="inlineStr">
        <is>
          <t>https://dart.fss.or.kr/dsaf001/main.do?rcpNo=20140331002244</t>
        </is>
      </c>
      <c r="K2209" s="41" t="inlineStr">
        <is>
          <t>target_rev_post,target_op_post</t>
        </is>
      </c>
    </row>
    <row r="2210" ht="45" customHeight="1">
      <c r="A2210" s="40" t="inlineStr">
        <is>
          <t>N016</t>
        </is>
      </c>
      <c r="B2210" s="41" t="inlineStr">
        <is>
          <t>Kraze Vina (Vietnam) Co., Ltd.</t>
        </is>
      </c>
      <c r="C2210" s="40" t="inlineStr">
        <is>
          <t>인수 후</t>
        </is>
      </c>
      <c r="D2210" s="40" t="inlineStr">
        <is>
          <t>2014-12-31</t>
        </is>
      </c>
      <c r="E2210" s="41" t="inlineStr">
        <is>
          <t>사명변경</t>
        </is>
      </c>
      <c r="F2210" s="41" t="inlineStr">
        <is>
          <t>'LINE Vietnam Co., Ltd. (구, NHN Vietnam Co., Ltd.)' 베트남내 라인 서비스 운용, 지분율 당기 95.00/전기 100.00; 2014 요약재무(천원) 자산 546,370·부채 3,211,036·매출 2,860,207·순손실 (2,166,916)</t>
        </is>
      </c>
      <c r="G2210" s="41" t="inlineStr">
        <is>
          <t>DART 사업보고서</t>
        </is>
      </c>
      <c r="H2210" s="40" t="inlineStr">
        <is>
          <t>2015-03-31</t>
        </is>
      </c>
      <c r="I2210" s="40" t="inlineStr">
        <is>
          <t>20150331003278</t>
        </is>
      </c>
      <c r="J2210" s="43" t="inlineStr">
        <is>
          <t>https://dart.fss.or.kr/dsaf001/main.do?rcpNo=20150331003278</t>
        </is>
      </c>
      <c r="K2210" s="41" t="inlineStr">
        <is>
          <t>post_events_summary,target_rev_post,target_op_post</t>
        </is>
      </c>
    </row>
    <row r="2211" ht="45" customHeight="1">
      <c r="A2211" s="40" t="inlineStr">
        <is>
          <t>N016</t>
        </is>
      </c>
      <c r="B2211" s="41" t="inlineStr">
        <is>
          <t>Kraze Vina (Vietnam) Co., Ltd.</t>
        </is>
      </c>
      <c r="C2211" s="40" t="inlineStr">
        <is>
          <t>인수 후</t>
        </is>
      </c>
      <c r="D2211" s="40" t="inlineStr">
        <is>
          <t>2016-12-31</t>
        </is>
      </c>
      <c r="E2211" s="41" t="inlineStr">
        <is>
          <t>기타</t>
        </is>
      </c>
      <c r="F2211" s="41" t="inlineStr">
        <is>
          <t>종속기업 표: LINE Vietnam 모바일 서비스 운영, 지분율 95.00(라인 계열 보유)·NAVER 유효지분 76.34%, 자산총액 358백만원</t>
        </is>
      </c>
      <c r="G2211" s="41" t="inlineStr">
        <is>
          <t>DART 사업보고서</t>
        </is>
      </c>
      <c r="H2211" s="40" t="inlineStr">
        <is>
          <t>2017-03-31</t>
        </is>
      </c>
      <c r="I2211" s="40" t="inlineStr">
        <is>
          <t>20170331004699</t>
        </is>
      </c>
      <c r="J2211" s="43" t="inlineStr">
        <is>
          <t>https://dart.fss.or.kr/dsaf001/main.do?rcpNo=20170331004699</t>
        </is>
      </c>
      <c r="K2211" s="41" t="inlineStr">
        <is>
          <t>post_events_summary</t>
        </is>
      </c>
    </row>
    <row r="2212" ht="45" customHeight="1">
      <c r="A2212" s="40" t="inlineStr">
        <is>
          <t>N016</t>
        </is>
      </c>
      <c r="B2212" s="41" t="inlineStr">
        <is>
          <t>Kraze Vina (Vietnam) Co., Ltd.</t>
        </is>
      </c>
      <c r="C2212" s="40" t="inlineStr">
        <is>
          <t>발표</t>
        </is>
      </c>
      <c r="D2212" s="40" t="inlineStr">
        <is>
          <t>2010-12-31</t>
        </is>
      </c>
      <c r="E2212" s="41" t="inlineStr">
        <is>
          <t>기타</t>
        </is>
      </c>
      <c r="F2212" s="41" t="inlineStr">
        <is>
          <t>요약재무(백만원): 2010말 연결 자산 1,966,958·자본 1,321,987, 별도 자산 1,697,397·자본 1,326,087; 2011 연결 매출 검색광고 50.4%·디스플레이 13.9%·온라인게임 29.8%; 2011-10 월간 최고 종가 255,000원; 발행주식총수 48,127,704주</t>
        </is>
      </c>
      <c r="G2212" s="41" t="inlineStr">
        <is>
          <t>DART 사업보고서</t>
        </is>
      </c>
      <c r="H2212" s="40" t="inlineStr">
        <is>
          <t>2012-03-29</t>
        </is>
      </c>
      <c r="I2212" s="40" t="inlineStr">
        <is>
          <t>20120329001010</t>
        </is>
      </c>
      <c r="J2212" s="43" t="inlineStr">
        <is>
          <t>https://dart.fss.or.kr/dsaf001/main.do?rcpNo=20120329001010</t>
        </is>
      </c>
      <c r="K2212" s="41" t="inlineStr">
        <is>
          <t>acquirer_core,acq_total_assets,apex_total_assets,deal_to_assets_pct,deal_to_equity_pct,acq_mktcap,size_basis</t>
        </is>
      </c>
    </row>
    <row r="2213" ht="45" customHeight="1">
      <c r="A2213" s="40" t="inlineStr">
        <is>
          <t>N016</t>
        </is>
      </c>
      <c r="B2213" s="41" t="inlineStr">
        <is>
          <t>Kraze Vina (Vietnam) Co., Ltd.</t>
        </is>
      </c>
      <c r="C2213" s="40" t="inlineStr">
        <is>
          <t>발표</t>
        </is>
      </c>
      <c r="D2213" s="40" t="inlineStr">
        <is>
          <t>2011-10-19</t>
        </is>
      </c>
      <c r="E2213" s="41" t="inlineStr">
        <is>
          <t>기타</t>
        </is>
      </c>
      <c r="F2213" s="41" t="inlineStr">
        <is>
          <t>Yahoo Finance 035420.KS 2011-10-19 조정 종가 62,511.80원(×4.07923 = 255,000원)</t>
        </is>
      </c>
      <c r="G2213" s="41" t="inlineStr">
        <is>
          <t>기타</t>
        </is>
      </c>
      <c r="H2213" s="40" t="inlineStr">
        <is>
          <t>2026-10-26</t>
        </is>
      </c>
      <c r="I2213" s="40" t="n"/>
      <c r="J2213" s="43" t="inlineStr">
        <is>
          <t>https://query1.finance.yahoo.com/v8/finance/chart/035420.KS?period1=1318550400&amp;period2=1319155200&amp;interval=1d</t>
        </is>
      </c>
      <c r="K2213" s="41" t="inlineStr">
        <is>
          <t>acq_mktcap,size_basis</t>
        </is>
      </c>
    </row>
    <row r="2214" ht="45" customHeight="1">
      <c r="A2214" s="40" t="inlineStr">
        <is>
          <t>N017</t>
        </is>
      </c>
      <c r="B2214" s="41" t="inlineStr">
        <is>
          <t>Venture Republic Inc.</t>
        </is>
      </c>
      <c r="C2214" s="40" t="inlineStr">
        <is>
          <t>발표</t>
        </is>
      </c>
      <c r="D2214" s="40" t="inlineStr">
        <is>
          <t>2012-03-15</t>
        </is>
      </c>
      <c r="E2214" s="41" t="inlineStr">
        <is>
          <t>발표</t>
        </is>
      </c>
      <c r="F2214" s="41" t="inlineStr">
        <is>
          <t>柴田社長이 설립한 Kアソシエイツ의 TOB에 찬동. 1株1100円, 전일 종가 817엔 대비 프리미엄 34.6%, 買付予定数191万9704株, 下限156万6502株, 총액 약 21억1200만 엔, 기간 2012-03-16~04-27, 결제 05-09. '上場廃止となる'.</t>
        </is>
      </c>
      <c r="G2214" s="41" t="inlineStr">
        <is>
          <t>언론 보도</t>
        </is>
      </c>
      <c r="H2214" s="40" t="inlineStr">
        <is>
          <t>2012-03-15</t>
        </is>
      </c>
      <c r="I2214" s="40" t="n"/>
      <c r="J2214" s="43" t="inlineStr">
        <is>
          <t>https://maonline.jp/news/20120315b</t>
        </is>
      </c>
      <c r="K2214" s="41" t="inlineStr">
        <is>
          <t>announce_date_chk,acquirer_entity,value_chk_local,purpose_quote,event_ticker_basis,status_chk</t>
        </is>
      </c>
    </row>
    <row r="2215" ht="45" customHeight="1">
      <c r="A2215" s="40" t="inlineStr">
        <is>
          <t>N017</t>
        </is>
      </c>
      <c r="B2215" s="41" t="inlineStr">
        <is>
          <t>Venture Republic Inc.</t>
        </is>
      </c>
      <c r="C2215" s="40" t="inlineStr">
        <is>
          <t>발표</t>
        </is>
      </c>
      <c r="D2215" s="40" t="inlineStr">
        <is>
          <t>2012-03-15</t>
        </is>
      </c>
      <c r="E2215" s="41" t="inlineStr">
        <is>
          <t>발표</t>
        </is>
      </c>
      <c r="F2215" s="41" t="inlineStr">
        <is>
          <t>'柴田社長が代表で全株式を保有するKアソシエイツ'; 로손 등 주요 주주(所有割合63.13%)와 응모 계약; 로손은 결제 후 공개매수자에 출자 예정; MUFG은행 22억 엔 인수 대출.</t>
        </is>
      </c>
      <c r="G2215" s="41" t="inlineStr">
        <is>
          <t>언론 보도</t>
        </is>
      </c>
      <c r="H2215" s="40" t="inlineStr">
        <is>
          <t>2012-03-15</t>
        </is>
      </c>
      <c r="I2215" s="40" t="n"/>
      <c r="J2215" s="43" t="inlineStr">
        <is>
          <t>https://www.ma-cp.com/news/4390/</t>
        </is>
      </c>
      <c r="K2215" s="41" t="inlineStr">
        <is>
          <t>acquirer_entity,purpose_quote,pre_events_summary,chk_note</t>
        </is>
      </c>
    </row>
    <row r="2216" ht="45" customHeight="1">
      <c r="A2216" s="40" t="inlineStr">
        <is>
          <t>N017</t>
        </is>
      </c>
      <c r="B2216" s="41" t="inlineStr">
        <is>
          <t>Venture Republic Inc.</t>
        </is>
      </c>
      <c r="C2216" s="40" t="inlineStr">
        <is>
          <t>인수 전</t>
        </is>
      </c>
      <c r="D2216" s="40" t="inlineStr">
        <is>
          <t>2011-12</t>
        </is>
      </c>
      <c r="E2216" s="41" t="inlineStr">
        <is>
          <t>실적</t>
        </is>
      </c>
      <c r="F2216" s="41" t="inlineStr">
        <is>
          <t>매출 2010/12 16억1495만, 2011/12 19억7829만; 영업이익 1억3411만, 2억7867만; 2011/12 자산 13억1915만, 순자산 9억9259만. 2177 시가 기록 마지막 2012/07/13.</t>
        </is>
      </c>
      <c r="G2216" s="41" t="inlineStr">
        <is>
          <t>기타</t>
        </is>
      </c>
      <c r="H2216" s="40" t="inlineStr">
        <is>
          <t>2026-10-31</t>
        </is>
      </c>
      <c r="I2216" s="40" t="inlineStr">
        <is>
          <t>E21327</t>
        </is>
      </c>
      <c r="J2216" s="43" t="inlineStr">
        <is>
          <t>https://irbank.net/E21327/results</t>
        </is>
      </c>
      <c r="K2216" s="41" t="inlineStr">
        <is>
          <t>target_rev_pre,target_op_pre,deal_to_assets_pct,deal_to_equity_pct,post_events_summary</t>
        </is>
      </c>
    </row>
    <row r="2217" ht="45" customHeight="1">
      <c r="A2217" s="40" t="inlineStr">
        <is>
          <t>N017</t>
        </is>
      </c>
      <c r="B2217" s="41" t="inlineStr">
        <is>
          <t>Venture Republic Inc.</t>
        </is>
      </c>
      <c r="C2217" s="40" t="inlineStr">
        <is>
          <t>인수 전</t>
        </is>
      </c>
      <c r="D2217" s="40" t="inlineStr">
        <is>
          <t>2010-12</t>
        </is>
      </c>
      <c r="E2217" s="41" t="inlineStr">
        <is>
          <t>제휴</t>
        </is>
      </c>
      <c r="F2217" s="41" t="inlineStr">
        <is>
          <t>'ヤフーは2010年12月、「コネコネット」からの製品情報提供でオセニック（当時社名：ベンチャーリパブリック）と事業提携。その後、2013年8月、同社の全株式を取得。'</t>
        </is>
      </c>
      <c r="G2217" s="41" t="inlineStr">
        <is>
          <t>언론 보도</t>
        </is>
      </c>
      <c r="H2217" s="40" t="inlineStr">
        <is>
          <t>2015-10-05</t>
        </is>
      </c>
      <c r="I2217" s="40" t="n"/>
      <c r="J2217" s="43" t="inlineStr">
        <is>
          <t>https://netshop.impress.co.jp/node/2179</t>
        </is>
      </c>
      <c r="K2217" s="41" t="inlineStr">
        <is>
          <t>pre_events_summary</t>
        </is>
      </c>
    </row>
    <row r="2218" ht="45" customHeight="1">
      <c r="A2218" s="40" t="inlineStr">
        <is>
          <t>N017</t>
        </is>
      </c>
      <c r="B2218" s="41" t="inlineStr">
        <is>
          <t>Venture Republic Inc.</t>
        </is>
      </c>
      <c r="C2218" s="40" t="inlineStr">
        <is>
          <t>인수 후</t>
        </is>
      </c>
      <c r="D2218" s="40" t="inlineStr">
        <is>
          <t>2014-10-01</t>
        </is>
      </c>
      <c r="E2218" s="41" t="inlineStr">
        <is>
          <t>합병</t>
        </is>
      </c>
      <c r="F2218" s="41" t="inlineStr">
        <is>
          <t>Yahoo Japan이 완전자회사 オセニック를 2014-12-01자로 흡수합병. '2013年8月にオセニックを完全子会社といたしました'. オセニック 설립 2001-01-04, 대표 柴田健一, 2014-03기(3개월) 매출 426백만, 영업이익 160백만, 총자산 560백만.</t>
        </is>
      </c>
      <c r="G2218" s="41" t="inlineStr">
        <is>
          <t>TDnet</t>
        </is>
      </c>
      <c r="H2218" s="40" t="inlineStr">
        <is>
          <t>2014-10-01</t>
        </is>
      </c>
      <c r="I2218" s="40" t="inlineStr">
        <is>
          <t>140120141001052250</t>
        </is>
      </c>
      <c r="J2218" s="43" t="inlineStr">
        <is>
          <t>https://assets.minkabu.jp/news/article_media_content/urn:newsml:tdnet.info:20141001052250/140120141001052250.pdf</t>
        </is>
      </c>
      <c r="K2218" s="41" t="inlineStr">
        <is>
          <t>post_events_summary,target_rev_post,target_op_post,earnings_call_note,notes</t>
        </is>
      </c>
    </row>
    <row r="2219" ht="45" customHeight="1">
      <c r="A2219" s="40" t="inlineStr">
        <is>
          <t>N017</t>
        </is>
      </c>
      <c r="B2219" s="41" t="inlineStr">
        <is>
          <t>Venture Republic Inc.</t>
        </is>
      </c>
      <c r="C2219" s="40" t="inlineStr">
        <is>
          <t>인수 후</t>
        </is>
      </c>
      <c r="D2219" s="40" t="inlineStr">
        <is>
          <t>2013-08-05</t>
        </is>
      </c>
      <c r="E2219" s="41" t="inlineStr">
        <is>
          <t>소유주변경</t>
        </is>
      </c>
      <c r="F2219" s="41" t="inlineStr">
        <is>
          <t>Yahoo Japan이 ベンチャーリパブリック 인수, 금액 비공개. 창업자 柴田啓가 주식을 되사 상장폐지했다는 배경 서술.</t>
        </is>
      </c>
      <c r="G2219" s="41" t="inlineStr">
        <is>
          <t>언론 보도</t>
        </is>
      </c>
      <c r="H2219" s="40" t="inlineStr">
        <is>
          <t>2013-08-05</t>
        </is>
      </c>
      <c r="I2219" s="40" t="n"/>
      <c r="J2219" s="43" t="inlineStr">
        <is>
          <t>https://thebridge.jp/2013/08/yahoo-japan-venture-republic</t>
        </is>
      </c>
      <c r="K2219" s="41" t="inlineStr">
        <is>
          <t>post_events_summary</t>
        </is>
      </c>
    </row>
    <row r="2220" ht="45" customHeight="1">
      <c r="A2220" s="40" t="inlineStr">
        <is>
          <t>N017</t>
        </is>
      </c>
      <c r="B2220" s="41" t="inlineStr">
        <is>
          <t>Venture Republic Inc.</t>
        </is>
      </c>
      <c r="C2220" s="40" t="inlineStr">
        <is>
          <t>인수 후</t>
        </is>
      </c>
      <c r="D2220" s="40" t="inlineStr">
        <is>
          <t>2018-07-11</t>
        </is>
      </c>
      <c r="E2220" s="41" t="inlineStr">
        <is>
          <t>지분취득</t>
        </is>
      </c>
      <c r="F2220" s="41" t="inlineStr">
        <is>
          <t>LINE이 ベンチャーリパブリック에 34% 출자(취득 예정일 2018-08-01), 트래블jp와 제휴한 LINE트래블 2018-06-28 시작. 대표 柴田啓, 부사장 柴田健一.</t>
        </is>
      </c>
      <c r="G2220" s="41" t="inlineStr">
        <is>
          <t>언론 보도</t>
        </is>
      </c>
      <c r="H2220" s="40" t="inlineStr">
        <is>
          <t>2018-07-11</t>
        </is>
      </c>
      <c r="I2220" s="40" t="n"/>
      <c r="J2220" s="43" t="inlineStr">
        <is>
          <t>https://www.travelvoice.jp/20180711-114242</t>
        </is>
      </c>
      <c r="K2220" s="41" t="inlineStr">
        <is>
          <t>post_events_summary,notes</t>
        </is>
      </c>
    </row>
    <row r="2221" ht="45" customHeight="1">
      <c r="A2221" s="40" t="inlineStr">
        <is>
          <t>N017</t>
        </is>
      </c>
      <c r="B2221" s="41" t="inlineStr">
        <is>
          <t>Venture Republic Inc.</t>
        </is>
      </c>
      <c r="C2221" s="40" t="inlineStr">
        <is>
          <t>인수 후</t>
        </is>
      </c>
      <c r="D2221" s="40" t="inlineStr">
        <is>
          <t>2025-11-28</t>
        </is>
      </c>
      <c r="E2221" s="41" t="inlineStr">
        <is>
          <t>소유주변경</t>
        </is>
      </c>
      <c r="F2221" s="41" t="inlineStr">
        <is>
          <t>エアトリ가 '트래블jp' 운영사 ㈱ベンチャーリパブリック(대표 柴田啓)의 주식 취득·연결자회사화 계약. '2008年にはヘラクレス市場（証券コード：2177）へ上場', '2001年の創業以来'.</t>
        </is>
      </c>
      <c r="G2221" s="41" t="inlineStr">
        <is>
          <t>TDnet</t>
        </is>
      </c>
      <c r="H2221" s="40" t="inlineStr">
        <is>
          <t>2025-11-28</t>
        </is>
      </c>
      <c r="I2221" s="40" t="inlineStr">
        <is>
          <t>20251128511884</t>
        </is>
      </c>
      <c r="J2221" s="43" t="inlineStr">
        <is>
          <t>https://www.bridge-salon.jp/upload/tekiji_pdf/T~~61910~000000~1402~0~20251128~1900~20251128511884G.pdf</t>
        </is>
      </c>
      <c r="K2221" s="41" t="inlineStr">
        <is>
          <t>post_events_summary,pre_events_summary,notes</t>
        </is>
      </c>
    </row>
    <row r="2222" ht="45" customHeight="1">
      <c r="A2222" s="40" t="inlineStr">
        <is>
          <t>N018</t>
        </is>
      </c>
      <c r="B2222" s="41" t="inlineStr">
        <is>
          <t>Community Factory, Inc.</t>
        </is>
      </c>
      <c r="C2222" s="40" t="inlineStr">
        <is>
          <t>발표</t>
        </is>
      </c>
      <c r="D2222" s="40" t="inlineStr">
        <is>
          <t>2012-09-11</t>
        </is>
      </c>
      <c r="E2222" s="41" t="inlineStr">
        <is>
          <t>발표</t>
        </is>
      </c>
      <c r="F2222" s="41" t="inlineStr">
        <is>
          <t>Yahoo Japan이 コミュニティファクトリー 전 주식 취득을 발표. 'DECOPIC'은 약 700만 DL. 'カメラアプリとアプリ開発のノウハウを獲得することで...アプリ開発の強化を目指してまいります'. 설립 2006년 2월, 자본금 41,560만 엔.</t>
        </is>
      </c>
      <c r="G2222" s="41" t="inlineStr">
        <is>
          <t>회사 보도자료</t>
        </is>
      </c>
      <c r="H2222" s="40" t="inlineStr">
        <is>
          <t>2012-09-11</t>
        </is>
      </c>
      <c r="I2222" s="40" t="inlineStr">
        <is>
          <t>ja20120911_A</t>
        </is>
      </c>
      <c r="J2222" s="43" t="inlineStr">
        <is>
          <t>https://www.lycorp.co.jp/news/archive/Y/ja/ja20120911_A.pdf</t>
        </is>
      </c>
      <c r="K2222" s="41" t="inlineStr">
        <is>
          <t>announce_date_chk,purpose_quote,subtype_chk,first_filing_date,pre_events_summary</t>
        </is>
      </c>
    </row>
    <row r="2223" ht="45" customHeight="1">
      <c r="A2223" s="40" t="inlineStr">
        <is>
          <t>N018</t>
        </is>
      </c>
      <c r="B2223" s="41" t="inlineStr">
        <is>
          <t>Community Factory, Inc.</t>
        </is>
      </c>
      <c r="C2223" s="40" t="inlineStr">
        <is>
          <t>발표</t>
        </is>
      </c>
      <c r="D2223" s="40" t="inlineStr">
        <is>
          <t>2012-09-11</t>
        </is>
      </c>
      <c r="E2223" s="41" t="inlineStr">
        <is>
          <t>발표</t>
        </is>
      </c>
      <c r="F2223" s="41" t="inlineStr">
        <is>
          <t>'announced the $12.8 million (1 billion yen) acquisition'; mixi는 'the largest Community Factory investor, by virtue of the 40 percent that its Mixi Fund' 보유. 가격은 Asiajin 보도를 재인용.</t>
        </is>
      </c>
      <c r="G2223" s="41" t="inlineStr">
        <is>
          <t>언론 보도</t>
        </is>
      </c>
      <c r="H2223" s="40" t="inlineStr">
        <is>
          <t>2012-09-11</t>
        </is>
      </c>
      <c r="I2223" s="40" t="n"/>
      <c r="J2223" s="43" t="inlineStr">
        <is>
          <t>https://thenextweb.com/news/yahoo-japan-buys-community-factory-12-5-million-furthering-mobile-push</t>
        </is>
      </c>
      <c r="K2223" s="41" t="inlineStr">
        <is>
          <t>value_chk_local,value_chk_usdmm,notes</t>
        </is>
      </c>
    </row>
    <row r="2224" ht="45" customHeight="1">
      <c r="A2224" s="40" t="inlineStr">
        <is>
          <t>N018</t>
        </is>
      </c>
      <c r="B2224" s="41" t="inlineStr">
        <is>
          <t>Community Factory, Inc.</t>
        </is>
      </c>
      <c r="C2224" s="40" t="inlineStr">
        <is>
          <t>발표</t>
        </is>
      </c>
      <c r="D2224" s="40" t="inlineStr">
        <is>
          <t>2012-09-11</t>
        </is>
      </c>
      <c r="E2224" s="41" t="inlineStr">
        <is>
          <t>발표</t>
        </is>
      </c>
      <c r="F2224" s="41" t="inlineStr">
        <is>
          <t>'株式会社ミクシィはコミュニティファクトリーの株式譲渡により特別利益約3億1,200万円を計上する見込み'. 취득 금액은 기재 없음.</t>
        </is>
      </c>
      <c r="G2224" s="41" t="inlineStr">
        <is>
          <t>언론 보도</t>
        </is>
      </c>
      <c r="H2224" s="40" t="inlineStr">
        <is>
          <t>2012-09-11</t>
        </is>
      </c>
      <c r="I2224" s="40" t="n"/>
      <c r="J2224" s="43" t="inlineStr">
        <is>
          <t>https://www.gamebusiness.jp/article/2012/09/11/6759.html</t>
        </is>
      </c>
      <c r="K2224" s="41" t="inlineStr">
        <is>
          <t>notes,value_chk_local</t>
        </is>
      </c>
    </row>
    <row r="2225" ht="45" customHeight="1">
      <c r="A2225" s="40" t="inlineStr">
        <is>
          <t>N018</t>
        </is>
      </c>
      <c r="B2225" s="41" t="inlineStr">
        <is>
          <t>Community Factory, Inc.</t>
        </is>
      </c>
      <c r="C2225" s="40" t="inlineStr">
        <is>
          <t>인수 전</t>
        </is>
      </c>
      <c r="D2225" s="40" t="inlineStr">
        <is>
          <t>2011-01-28</t>
        </is>
      </c>
      <c r="E2225" s="41" t="inlineStr">
        <is>
          <t>투자유치</t>
        </is>
      </c>
      <c r="F2225" s="41" t="inlineStr">
        <is>
          <t>'ミクシィへの第三者割当増資で1億8000万円を調達'. 'みんなのケンテイ' 등 mixi 앱과 소셜게임 운영.</t>
        </is>
      </c>
      <c r="G2225" s="41" t="inlineStr">
        <is>
          <t>언론 보도</t>
        </is>
      </c>
      <c r="H2225" s="40" t="inlineStr">
        <is>
          <t>2011-01-28</t>
        </is>
      </c>
      <c r="I2225" s="40" t="n"/>
      <c r="J2225" s="43" t="inlineStr">
        <is>
          <t>https://www.gamebusiness.jp/article/2011/01/28/2971.html</t>
        </is>
      </c>
      <c r="K2225" s="41" t="inlineStr">
        <is>
          <t>pre_events_summary</t>
        </is>
      </c>
    </row>
    <row r="2226" ht="45" customHeight="1">
      <c r="A2226" s="40" t="inlineStr">
        <is>
          <t>N018</t>
        </is>
      </c>
      <c r="B2226" s="41" t="inlineStr">
        <is>
          <t>Community Factory, Inc.</t>
        </is>
      </c>
      <c r="C2226" s="40" t="inlineStr">
        <is>
          <t>인수 전</t>
        </is>
      </c>
      <c r="D2226" s="40" t="inlineStr">
        <is>
          <t>2009-04-23</t>
        </is>
      </c>
      <c r="E2226" s="41" t="inlineStr">
        <is>
          <t>투자유치</t>
        </is>
      </c>
      <c r="F2226" s="41" t="inlineStr">
        <is>
          <t>mixi 대상 2,000만 엔 제3자배정 증자(mixi 펀드 1호). 웹 검색 결과 요약으로만 확인했고 릴리스 원문은 열지 않음.</t>
        </is>
      </c>
      <c r="G2226" s="41" t="inlineStr">
        <is>
          <t>회사 보도자료</t>
        </is>
      </c>
      <c r="H2226" s="40" t="inlineStr">
        <is>
          <t>2009-04</t>
        </is>
      </c>
      <c r="I2226" s="40" t="n"/>
      <c r="J2226" s="43" t="inlineStr">
        <is>
          <t>https://www.atpress.ne.jp/news/10777</t>
        </is>
      </c>
      <c r="K2226" s="41" t="inlineStr">
        <is>
          <t>pre_events_summary</t>
        </is>
      </c>
    </row>
    <row r="2227" ht="45" customHeight="1">
      <c r="A2227" s="40" t="inlineStr">
        <is>
          <t>N018</t>
        </is>
      </c>
      <c r="B2227" s="41" t="inlineStr">
        <is>
          <t>Community Factory, Inc.</t>
        </is>
      </c>
      <c r="C2227" s="40" t="inlineStr">
        <is>
          <t>인수 전</t>
        </is>
      </c>
      <c r="D2227" s="40" t="inlineStr">
        <is>
          <t>2012-03-31</t>
        </is>
      </c>
      <c r="E2227" s="41" t="inlineStr">
        <is>
          <t>실적</t>
        </is>
      </c>
      <c r="F2227" s="41" t="inlineStr">
        <is>
          <t>Yahoo Japan 연결 재무상태표(2012-03-31): TOTAL ASSETS 562,022백만 엔, Total equity 468,301(지배주주 465,959, 소수주주 2,342). 발행주식 58,184,240주, 자기주식 180,601주. 세그먼트 매출: Media 110,292, Business-services 83,435, Consumer 107,963, 연결 302,089백만 엔.</t>
        </is>
      </c>
      <c r="G2227" s="41" t="inlineStr">
        <is>
          <t>SEC</t>
        </is>
      </c>
      <c r="H2227" s="40" t="inlineStr">
        <is>
          <t>2012-09</t>
        </is>
      </c>
      <c r="I2227" s="40" t="inlineStr">
        <is>
          <t>0001193125-12-406831</t>
        </is>
      </c>
      <c r="J2227" s="43" t="inlineStr">
        <is>
          <t>https://www.sec.gov/Archives/edgar/data/1011006/000119312512406831/0001193125-12-406831.txt</t>
        </is>
      </c>
      <c r="K2227" s="41" t="inlineStr">
        <is>
          <t>acq_total_assets,apex_total_assets,deal_to_assets_pct,deal_to_equity_pct,acquirer_core,size_basis</t>
        </is>
      </c>
    </row>
    <row r="2228" ht="45" customHeight="1">
      <c r="A2228" s="40" t="inlineStr">
        <is>
          <t>N018</t>
        </is>
      </c>
      <c r="B2228" s="41" t="inlineStr">
        <is>
          <t>Community Factory, Inc.</t>
        </is>
      </c>
      <c r="C2228" s="40" t="inlineStr">
        <is>
          <t>발표</t>
        </is>
      </c>
      <c r="D2228" s="40" t="inlineStr">
        <is>
          <t>2012-09-10</t>
        </is>
      </c>
      <c r="E2228" s="41" t="inlineStr">
        <is>
          <t>기타</t>
        </is>
      </c>
      <c r="F2228" s="41" t="inlineStr">
        <is>
          <t>4689.T 2012-09-10 종가 289.5엔(1:100 분할 소급 조정값), 2012-09-11 종가 288.1엔. 당시 실제 종가 28,950엔으로 환산.</t>
        </is>
      </c>
      <c r="G2228" s="41" t="inlineStr">
        <is>
          <t>기타</t>
        </is>
      </c>
      <c r="H2228" s="40" t="inlineStr">
        <is>
          <t>2026-10-31</t>
        </is>
      </c>
      <c r="I2228" s="40" t="n"/>
      <c r="J2228" s="43" t="inlineStr">
        <is>
          <t>https://query1.finance.yahoo.com/v8/finance/chart/4689.T?period1=1346889600&amp;period2=1347580800&amp;interval=1d</t>
        </is>
      </c>
      <c r="K2228" s="41" t="inlineStr">
        <is>
          <t>acq_mktcap</t>
        </is>
      </c>
    </row>
    <row r="2229" ht="45" customHeight="1">
      <c r="A2229" s="40" t="inlineStr">
        <is>
          <t>N018</t>
        </is>
      </c>
      <c r="B2229" s="41" t="inlineStr">
        <is>
          <t>Community Factory, Inc.</t>
        </is>
      </c>
      <c r="C2229" s="40" t="inlineStr">
        <is>
          <t>인수 후</t>
        </is>
      </c>
      <c r="D2229" s="40" t="inlineStr">
        <is>
          <t>2013-03-29</t>
        </is>
      </c>
      <c r="E2229" s="41" t="inlineStr">
        <is>
          <t>통합</t>
        </is>
      </c>
      <c r="F2229" s="41" t="inlineStr">
        <is>
          <t>コミュニティファクトリー와 Yahoo Japan이 여성용 안드로이드 위젯 앱 Widgely 출시. 'Decopic はこれまでに1200万ダウンロードを達成'.</t>
        </is>
      </c>
      <c r="G2229" s="41" t="inlineStr">
        <is>
          <t>언론 보도</t>
        </is>
      </c>
      <c r="H2229" s="40" t="inlineStr">
        <is>
          <t>2013-03-29</t>
        </is>
      </c>
      <c r="I2229" s="40" t="n"/>
      <c r="J2229" s="43" t="inlineStr">
        <is>
          <t>https://thebridge.jp/2013/03/widgely-community-factory-yahoo-japan</t>
        </is>
      </c>
      <c r="K2229" s="41" t="inlineStr">
        <is>
          <t>post_events_summary</t>
        </is>
      </c>
    </row>
    <row r="2230" ht="45" customHeight="1">
      <c r="A2230" s="40" t="inlineStr">
        <is>
          <t>N018</t>
        </is>
      </c>
      <c r="B2230" s="41" t="inlineStr">
        <is>
          <t>Community Factory, Inc.</t>
        </is>
      </c>
      <c r="C2230" s="40" t="inlineStr">
        <is>
          <t>인수 후</t>
        </is>
      </c>
      <c r="D2230" s="40" t="inlineStr">
        <is>
          <t>2014-11-20</t>
        </is>
      </c>
      <c r="E2230" s="41" t="inlineStr">
        <is>
          <t>합병</t>
        </is>
      </c>
      <c r="F2230" s="41" t="inlineStr">
        <is>
          <t>Yahoo Japan이 완전자회사 コミュニティファクトリー 흡수합병 계약 체결(효력 2015-01-05 예정). '2012年9月にコミュニティファクトリーを完全子会社といたしました'. FY2014/3 단체: 매출 200, 영업이익 1, 순이익 193, 총자산 168, 순자산 99백만 엔. 업적 영향 '軽微'.</t>
        </is>
      </c>
      <c r="G2230" s="41" t="inlineStr">
        <is>
          <t>TDnet</t>
        </is>
      </c>
      <c r="H2230" s="40" t="inlineStr">
        <is>
          <t>2014-11-20</t>
        </is>
      </c>
      <c r="I2230" s="40" t="inlineStr">
        <is>
          <t>140120141120083734</t>
        </is>
      </c>
      <c r="J2230" s="43" t="inlineStr">
        <is>
          <t>https://assets.minkabu.jp/news/article_media_content/urn:newsml:tdnet.info:20141120083734/140120141120083734.pdf</t>
        </is>
      </c>
      <c r="K2230" s="41" t="inlineStr">
        <is>
          <t>post_events_summary,status_chk,target_rev_post,target_op_post,perf_basis,impairment,purpose_quote</t>
        </is>
      </c>
    </row>
    <row r="2231" ht="45" customHeight="1">
      <c r="A2231" s="40" t="inlineStr">
        <is>
          <t>N018</t>
        </is>
      </c>
      <c r="B2231" s="41" t="inlineStr">
        <is>
          <t>Community Factory, Inc.</t>
        </is>
      </c>
      <c r="C2231" s="40" t="inlineStr">
        <is>
          <t>인수 후</t>
        </is>
      </c>
      <c r="D2231" s="40" t="inlineStr">
        <is>
          <t>2015-05</t>
        </is>
      </c>
      <c r="E2231" s="41" t="inlineStr">
        <is>
          <t>경영진변경</t>
        </is>
      </c>
      <c r="F2231" s="41" t="inlineStr">
        <is>
          <t>'2015年5月には、ヤフーのアプリ開発室の室長だった松本龍祐氏が執行役員に就任' (메르카리 집행임원 취임을 다룬 기사).</t>
        </is>
      </c>
      <c r="G2231" s="41" t="inlineStr">
        <is>
          <t>언론 보도</t>
        </is>
      </c>
      <c r="H2231" s="40" t="inlineStr">
        <is>
          <t>2018-01-02</t>
        </is>
      </c>
      <c r="I2231" s="40" t="n"/>
      <c r="J2231" s="43" t="inlineStr">
        <is>
          <t>https://www.businessinsider.jp/post-109035</t>
        </is>
      </c>
      <c r="K2231" s="41" t="inlineStr">
        <is>
          <t>post_events_summary</t>
        </is>
      </c>
    </row>
    <row r="2232" ht="45" customHeight="1">
      <c r="A2232" s="40" t="inlineStr">
        <is>
          <t>N019</t>
        </is>
      </c>
      <c r="B2232" s="41" t="inlineStr">
        <is>
          <t>Carview Corporation</t>
        </is>
      </c>
      <c r="C2232" s="40" t="inlineStr">
        <is>
          <t>발표</t>
        </is>
      </c>
      <c r="D2232" s="40" t="inlineStr">
        <is>
          <t>2012-12-07</t>
        </is>
      </c>
      <c r="E2232" s="41" t="inlineStr">
        <is>
          <t>발표</t>
        </is>
      </c>
      <c r="F2232" s="41" t="inlineStr">
        <is>
          <t>Yahoo 적시공시: カービュー 32,954주(의결권 52.2%) 취득, 취득가 2,998백만円+자문 8백만円, 계약 2012-12-10·인도 12-17 예정. 상대방 ソフトバンク㈱(Yahoo 의결권 42.2% 실질 소유 친회사), '企業グループ内での異動'로 공개매수 적용 제외. カービュー 연결 매출 FY2011/3 4,901·FY2012/3 5,554, 영업이익 652·589백만円. 'Only1戦略…カーライフ情報サービスにおいて圧倒的なシェアを獲得すべく'.</t>
        </is>
      </c>
      <c r="G2232" s="41" t="inlineStr">
        <is>
          <t>회사 보도자료</t>
        </is>
      </c>
      <c r="H2232" s="40" t="inlineStr">
        <is>
          <t>2012-12-07</t>
        </is>
      </c>
      <c r="I2232" s="40" t="n"/>
      <c r="J2232" s="43" t="inlineStr">
        <is>
          <t>https://i.yimg.jp/images/docs/ir/release/2012/jp20121207.pdf</t>
        </is>
      </c>
      <c r="K2232" s="41" t="inlineStr">
        <is>
          <t>announce_date_chk,status_chk,value_chk_local,purpose_quote,acquirer_entity,target_op_pre,chk_note,pre_events_summary,first_filing_date,apex_total_assets</t>
        </is>
      </c>
    </row>
    <row r="2233" ht="45" customHeight="1">
      <c r="A2233" s="40" t="inlineStr">
        <is>
          <t>N019</t>
        </is>
      </c>
      <c r="B2233" s="41" t="inlineStr">
        <is>
          <t>Carview Corporation</t>
        </is>
      </c>
      <c r="C2233" s="40" t="inlineStr">
        <is>
          <t>발표</t>
        </is>
      </c>
      <c r="D2233" s="40" t="inlineStr">
        <is>
          <t>2012-12-07</t>
        </is>
      </c>
      <c r="E2233" s="41" t="inlineStr">
        <is>
          <t>발표</t>
        </is>
      </c>
      <c r="F2233" s="41" t="inlineStr">
        <is>
          <t>SoftBank 공시 'Change of Indirect Subsidiary Along with the Purchase of Shares of Carview Corporation by Yahoo Japan Corporation': 'The impact of this change on the consolidated results will be minor.'</t>
        </is>
      </c>
      <c r="G2233" s="41" t="inlineStr">
        <is>
          <t>회사 보도자료</t>
        </is>
      </c>
      <c r="H2233" s="40" t="inlineStr">
        <is>
          <t>2012-12-07</t>
        </is>
      </c>
      <c r="I2233" s="40" t="n"/>
      <c r="J2233" s="43" t="inlineStr">
        <is>
          <t>https://group.softbank/en/news/press/20121207</t>
        </is>
      </c>
      <c r="K2233" s="41" t="inlineStr">
        <is>
          <t>first_filing_date</t>
        </is>
      </c>
    </row>
    <row r="2234" ht="45" customHeight="1">
      <c r="A2234" s="40" t="inlineStr">
        <is>
          <t>N019</t>
        </is>
      </c>
      <c r="B2234" s="41" t="inlineStr">
        <is>
          <t>Carview Corporation</t>
        </is>
      </c>
      <c r="C2234" s="40" t="inlineStr">
        <is>
          <t>인수 전</t>
        </is>
      </c>
      <c r="D2234" s="40" t="inlineStr">
        <is>
          <t>2012-09-30</t>
        </is>
      </c>
      <c r="E2234" s="41" t="inlineStr">
        <is>
          <t>실적</t>
        </is>
      </c>
      <c r="F2234" s="41" t="inlineStr">
        <is>
          <t>Yahoo 2013年3月期 第2四半期決算短信: 총자산 591,763백만円(2012-03-31 562,022), 자기자본 497,824백만円; 발행주식 58,196,528주·자기주식 180,601주; 2012-04~09 매출 1,563억円(マーケティングソリューション 1,047·コンシューマ 508·기타 45억円).</t>
        </is>
      </c>
      <c r="G2234" s="41" t="inlineStr">
        <is>
          <t>IR 자료</t>
        </is>
      </c>
      <c r="H2234" s="40" t="inlineStr">
        <is>
          <t>2012-10-24</t>
        </is>
      </c>
      <c r="I2234" s="40" t="n"/>
      <c r="J2234" s="43" t="inlineStr">
        <is>
          <t>https://i.yimg.jp/i/docs/ir/archives/tanshin/2012/jp1024tanshin.pdf</t>
        </is>
      </c>
      <c r="K2234" s="41" t="inlineStr">
        <is>
          <t>acq_total_assets,apex_total_assets,deal_to_assets_pct,deal_to_equity_pct,acq_mktcap,acquirer_core,size_basis</t>
        </is>
      </c>
    </row>
    <row r="2235" ht="45" customHeight="1">
      <c r="A2235" s="40" t="inlineStr">
        <is>
          <t>N019</t>
        </is>
      </c>
      <c r="B2235" s="41" t="inlineStr">
        <is>
          <t>Carview Corporation</t>
        </is>
      </c>
      <c r="C2235" s="40" t="inlineStr">
        <is>
          <t>발표</t>
        </is>
      </c>
      <c r="D2235" s="40" t="inlineStr">
        <is>
          <t>2012-12-06</t>
        </is>
      </c>
      <c r="E2235" s="41" t="inlineStr">
        <is>
          <t>기타</t>
        </is>
      </c>
      <c r="F2235" s="41" t="inlineStr">
        <is>
          <t>Yahoo Finance 4689.T: 2012-12-06 종가(분할조정) 278.2, 12-07 280.0; 2013-10-01 1:100 분할 역조정 시 27,820円.</t>
        </is>
      </c>
      <c r="G2235" s="41" t="inlineStr">
        <is>
          <t>기타</t>
        </is>
      </c>
      <c r="H2235" s="40" t="inlineStr">
        <is>
          <t>2026-10-26</t>
        </is>
      </c>
      <c r="I2235" s="40" t="n"/>
      <c r="J2235" s="43" t="inlineStr">
        <is>
          <t>https://query1.finance.yahoo.com/v8/finance/chart/4689.T?period1=1354492800&amp;period2=1354924800&amp;interval=1d</t>
        </is>
      </c>
      <c r="K2235" s="41" t="inlineStr">
        <is>
          <t>acq_mktcap</t>
        </is>
      </c>
    </row>
    <row r="2236" ht="45" customHeight="1">
      <c r="A2236" s="40" t="inlineStr">
        <is>
          <t>N019</t>
        </is>
      </c>
      <c r="B2236" s="41" t="inlineStr">
        <is>
          <t>Carview Corporation</t>
        </is>
      </c>
      <c r="C2236" s="40" t="inlineStr">
        <is>
          <t>발표</t>
        </is>
      </c>
      <c r="D2236" s="40" t="inlineStr">
        <is>
          <t>2012-12-07</t>
        </is>
      </c>
      <c r="E2236" s="41" t="inlineStr">
        <is>
          <t>기타</t>
        </is>
      </c>
      <c r="F2236" s="41" t="inlineStr">
        <is>
          <t>FRB H.10 엔/달러 DEXJPUS: 2012-12-07 82.37.</t>
        </is>
      </c>
      <c r="G2236" s="41" t="inlineStr">
        <is>
          <t>기타</t>
        </is>
      </c>
      <c r="H2236" s="40" t="inlineStr">
        <is>
          <t>2026-10-26</t>
        </is>
      </c>
      <c r="I2236" s="40" t="n"/>
      <c r="J2236" s="43" t="inlineStr">
        <is>
          <t>https://fred.stlouisfed.org/graph/fredgraph.csv?id=DEXJPUS</t>
        </is>
      </c>
      <c r="K2236" s="41" t="inlineStr">
        <is>
          <t>value_chk_usdmm</t>
        </is>
      </c>
    </row>
    <row r="2237" ht="45" customHeight="1">
      <c r="A2237" s="40" t="inlineStr">
        <is>
          <t>N019</t>
        </is>
      </c>
      <c r="B2237" s="41" t="inlineStr">
        <is>
          <t>Carview Corporation</t>
        </is>
      </c>
      <c r="C2237" s="40" t="inlineStr">
        <is>
          <t>인수 후</t>
        </is>
      </c>
      <c r="D2237" s="40" t="inlineStr">
        <is>
          <t>2014-10-22</t>
        </is>
      </c>
      <c r="E2237" s="41" t="inlineStr">
        <is>
          <t>기타</t>
        </is>
      </c>
      <c r="F2237" s="41" t="inlineStr">
        <is>
          <t>Yahoo 공개매수 개시 공시: '2012年12月17日に対象者の普通株式32,954株…をソフトバンクより相対取引により2,998百万円で取得…連結子会社化'(1주 91,000円), 2013-06 carview! 통합, 2013-10-01 1:200 분할로 6,590,800주; '広告事業及びSNS事業に関しては連携効果が出てきております。一方、海外事業及び国内事業については、現状は連携を進めておりません'.</t>
        </is>
      </c>
      <c r="G2237" s="41" t="inlineStr">
        <is>
          <t>회사 보도자료</t>
        </is>
      </c>
      <c r="H2237" s="40" t="inlineStr">
        <is>
          <t>2014-10-22</t>
        </is>
      </c>
      <c r="I2237" s="40" t="n"/>
      <c r="J2237" s="43" t="inlineStr">
        <is>
          <t>https://i.yimg.jp/images/docs/ir/release/2014/jp20141022.pdf</t>
        </is>
      </c>
      <c r="K2237" s="41" t="inlineStr">
        <is>
          <t>status_chk,post_events_summary,earnings_call_note,value_chk_local</t>
        </is>
      </c>
    </row>
    <row r="2238" ht="45" customHeight="1">
      <c r="A2238" s="40" t="inlineStr">
        <is>
          <t>N019</t>
        </is>
      </c>
      <c r="B2238" s="41" t="inlineStr">
        <is>
          <t>Carview Corporation</t>
        </is>
      </c>
      <c r="C2238" s="40" t="inlineStr">
        <is>
          <t>인수 후</t>
        </is>
      </c>
      <c r="D2238" s="40" t="inlineStr">
        <is>
          <t>2014-03-31</t>
        </is>
      </c>
      <c r="E2238" s="41" t="inlineStr">
        <is>
          <t>실적</t>
        </is>
      </c>
      <c r="F2238" s="41" t="inlineStr">
        <is>
          <t>カービュー FY2014/3 有価証券報告書: 연결 매출 FY2010/3~FY2014/3 4,471,772/4,901,697/5,554,376/4,444,656/3,858,664천円, 영업이익 FY2013/3 198,236·FY2014/3 671,927천円; 沿革(1996-09 설립~2013-06 carview!); 'ヤフー株式会社との連携…その効果は順調に現れております'; 대주주 Yahoo 52.0%, Northern Trust(AVFC) 21.5%.</t>
        </is>
      </c>
      <c r="G2238" s="41" t="inlineStr">
        <is>
          <t>EDINET</t>
        </is>
      </c>
      <c r="H2238" s="40" t="inlineStr">
        <is>
          <t>2014-06-19</t>
        </is>
      </c>
      <c r="I2238" s="40" t="inlineStr">
        <is>
          <t>S10020WN</t>
        </is>
      </c>
      <c r="J2238" s="43" t="inlineStr">
        <is>
          <t>https://disclosure2dl.edinet-fsa.go.jp/searchdocument/pdf/S10020WN.pdf</t>
        </is>
      </c>
      <c r="K2238" s="41" t="inlineStr">
        <is>
          <t>pre_events_summary,target_rev_pre,target_rev_post,target_op_post,earnings_call_note,post_events_summary</t>
        </is>
      </c>
    </row>
    <row r="2239" ht="45" customHeight="1">
      <c r="A2239" s="40" t="inlineStr">
        <is>
          <t>N019</t>
        </is>
      </c>
      <c r="B2239" s="41" t="inlineStr">
        <is>
          <t>Carview Corporation</t>
        </is>
      </c>
      <c r="C2239" s="40" t="inlineStr">
        <is>
          <t>인수 전</t>
        </is>
      </c>
      <c r="D2239" s="40" t="inlineStr">
        <is>
          <t>1999-03-24</t>
        </is>
      </c>
      <c r="E2239" s="41" t="inlineStr">
        <is>
          <t>설립</t>
        </is>
      </c>
      <c r="F2239" s="41" t="inlineStr">
        <is>
          <t>Microsoft 보도자료: Microsoft·SoftBank·Yahoo! Japan 합작으로 MSN CarPoint 일본판 설립 발표, 지분 SoftBank 50%·Microsoft 40%·Yahoo! Japan 10%, 1999년 4분기 서비스 예정.</t>
        </is>
      </c>
      <c r="G2239" s="41" t="inlineStr">
        <is>
          <t>회사 보도자료</t>
        </is>
      </c>
      <c r="H2239" s="40" t="inlineStr">
        <is>
          <t>1999-03-24</t>
        </is>
      </c>
      <c r="I2239" s="40" t="n"/>
      <c r="J2239" s="43" t="inlineStr">
        <is>
          <t>https://news.microsoft.com/source/1999/03/24/microsoft-softbank-and-yahoo-japan-create-joint-venture-to-bring-no-1-u-s-online-car-buying-service-to-japan/</t>
        </is>
      </c>
      <c r="K2239" s="41" t="inlineStr">
        <is>
          <t>pre_events_summary,notes</t>
        </is>
      </c>
    </row>
    <row r="2240" ht="45" customHeight="1">
      <c r="A2240" s="40" t="inlineStr">
        <is>
          <t>N019</t>
        </is>
      </c>
      <c r="B2240" s="41" t="inlineStr">
        <is>
          <t>Carview Corporation</t>
        </is>
      </c>
      <c r="C2240" s="40" t="inlineStr">
        <is>
          <t>인수 후</t>
        </is>
      </c>
      <c r="D2240" s="40" t="inlineStr">
        <is>
          <t>2015-03-20</t>
        </is>
      </c>
      <c r="E2240" s="41" t="inlineStr">
        <is>
          <t>기타</t>
        </is>
      </c>
      <c r="F2240" s="41" t="inlineStr">
        <is>
          <t>kabutore 상장폐지 종목 페이지: カービュー(2155) '2015年3月20日上場廃止', 2015-03-20 종가 859円, 상장일 2007-06-12(東証マザーズ). 상장폐지 사유는 기재 없음(2차 출처, 단일).</t>
        </is>
      </c>
      <c r="G2240" s="41" t="inlineStr">
        <is>
          <t>기타</t>
        </is>
      </c>
      <c r="H2240" s="40" t="inlineStr">
        <is>
          <t>2026-10-26</t>
        </is>
      </c>
      <c r="I2240" s="40" t="n"/>
      <c r="J2240" s="43" t="inlineStr">
        <is>
          <t>https://www.kabutore.biz/genzaikabuka/2155.html</t>
        </is>
      </c>
      <c r="K2240" s="41" t="inlineStr">
        <is>
          <t>post_events_summary</t>
        </is>
      </c>
    </row>
    <row r="2241" ht="45" customHeight="1">
      <c r="A2241" s="40" t="inlineStr">
        <is>
          <t>N019</t>
        </is>
      </c>
      <c r="B2241" s="41" t="inlineStr">
        <is>
          <t>Carview Corporation</t>
        </is>
      </c>
      <c r="C2241" s="40" t="inlineStr">
        <is>
          <t>인수 후</t>
        </is>
      </c>
      <c r="D2241" s="40" t="inlineStr">
        <is>
          <t>2015-03-31</t>
        </is>
      </c>
      <c r="E2241" s="41" t="inlineStr">
        <is>
          <t>추가취득</t>
        </is>
      </c>
      <c r="F2241" s="41" t="inlineStr">
        <is>
          <t>Yahoo 2015年3月期 有価証券報告書(IFRS): 주요 자회사 ㈱カービュー 의결권 53.8%(2014-03-31)→100.0%(2015-03-31), コンシューマ事業; 沿革 '2012年12月 ㈱カービューを子会社とする'.</t>
        </is>
      </c>
      <c r="G2241" s="41" t="inlineStr">
        <is>
          <t>EDINET</t>
        </is>
      </c>
      <c r="H2241" s="40" t="inlineStr">
        <is>
          <t>2015-06-17</t>
        </is>
      </c>
      <c r="I2241" s="40" t="inlineStr">
        <is>
          <t>S1004WQ2</t>
        </is>
      </c>
      <c r="J2241" s="43" t="inlineStr">
        <is>
          <t>https://disclosure2dl.edinet-fsa.go.jp/searchdocument/pdf/S1004WQ2.pdf</t>
        </is>
      </c>
      <c r="K2241" s="41" t="inlineStr">
        <is>
          <t>post_events_summary</t>
        </is>
      </c>
    </row>
    <row r="2242" ht="45" customHeight="1">
      <c r="A2242" s="40" t="inlineStr">
        <is>
          <t>N019</t>
        </is>
      </c>
      <c r="B2242" s="41" t="inlineStr">
        <is>
          <t>Carview Corporation</t>
        </is>
      </c>
      <c r="C2242" s="40" t="inlineStr">
        <is>
          <t>인수 후</t>
        </is>
      </c>
      <c r="D2242" s="40" t="inlineStr">
        <is>
          <t>2018-12-04</t>
        </is>
      </c>
      <c r="E2242" s="41" t="inlineStr">
        <is>
          <t>매각</t>
        </is>
      </c>
      <c r="F2242" s="41" t="inlineStr">
        <is>
          <t>じげん 공시(2018-10-31): カービュー가 신설분할하는 ㈱トレードカービュー(tradecarview.com 사업) 주식 100% 취득, 양도 실행 2018-12-04 예정, 취득가 비공개; 분할 사업 FY2018/3 매출 758백만円·영업이익 47백만円(カービュー 내부집계); カービュー 개요: 千代田区紀尾井町, 자본금 100백만円, 순자산 6,556·총자산 8,130백만円, Yahoo 100%.</t>
        </is>
      </c>
      <c r="G2242" s="41" t="inlineStr">
        <is>
          <t>TDnet</t>
        </is>
      </c>
      <c r="H2242" s="40" t="inlineStr">
        <is>
          <t>2018-10-31</t>
        </is>
      </c>
      <c r="I2242" s="40" t="n"/>
      <c r="J2242" s="43" t="inlineStr">
        <is>
          <t>https://www2.jpx.co.jp/disc/36790/140120181030426106.pdf</t>
        </is>
      </c>
      <c r="K2242" s="41" t="inlineStr">
        <is>
          <t>post_events_summary,target_rev_post,notes</t>
        </is>
      </c>
    </row>
    <row r="2243" ht="45" customHeight="1">
      <c r="A2243" s="40" t="inlineStr">
        <is>
          <t>N019</t>
        </is>
      </c>
      <c r="B2243" s="41" t="inlineStr">
        <is>
          <t>Carview Corporation</t>
        </is>
      </c>
      <c r="C2243" s="40" t="inlineStr">
        <is>
          <t>인수 후</t>
        </is>
      </c>
      <c r="D2243" s="40" t="inlineStr">
        <is>
          <t>2022-07-01</t>
        </is>
      </c>
      <c r="E2243" s="41" t="inlineStr">
        <is>
          <t>합병</t>
        </is>
      </c>
      <c r="F2243" s="41" t="inlineStr">
        <is>
          <t>ファブリカコミュニケーションズ 공시(2022-06-13): 筆頭株主 ㈱カービュー로부터 '2022年７月１日付にて親会社であるヤフー株式会社に吸収合併される旨の連絡'; カービュー 소재지 千代田区紀尾井町1-3, 대표 小谷圭太, 자본금 100백만円(2022-03-31).</t>
        </is>
      </c>
      <c r="G2243" s="41" t="inlineStr">
        <is>
          <t>TDnet</t>
        </is>
      </c>
      <c r="H2243" s="40" t="inlineStr">
        <is>
          <t>2022-06-13</t>
        </is>
      </c>
      <c r="I2243" s="40" t="n"/>
      <c r="J2243" s="43" t="inlineStr">
        <is>
          <t>https://www2.jpx.co.jp/disc/41930/140120220613577917.pdf</t>
        </is>
      </c>
      <c r="K2243" s="41" t="inlineStr">
        <is>
          <t>post_events_summary,notes</t>
        </is>
      </c>
    </row>
    <row r="2244" ht="45" customHeight="1">
      <c r="A2244" s="40" t="inlineStr">
        <is>
          <t>N019</t>
        </is>
      </c>
      <c r="B2244" s="41" t="inlineStr">
        <is>
          <t>Carview Corporation</t>
        </is>
      </c>
      <c r="C2244" s="40" t="inlineStr">
        <is>
          <t>인수 후</t>
        </is>
      </c>
      <c r="D2244" s="40" t="inlineStr">
        <is>
          <t>2022-03-31</t>
        </is>
      </c>
      <c r="E2244" s="41" t="inlineStr">
        <is>
          <t>실적</t>
        </is>
      </c>
      <c r="F2244" s="41" t="inlineStr">
        <is>
          <t>catr.jp 決算公告 집계(㈱カービュー, 閉鎖): 당기순이익 FY2018/3 764,120천円·FY2019/3 711,561·FY2020/3 504,890·FY2021/3 1,452,349·FY2022/3 241,404천円, 총자산 FY2022/3 5,839,947천円; 2022-07-01 ヤフー에 합병·해산.</t>
        </is>
      </c>
      <c r="G2244" s="41" t="inlineStr">
        <is>
          <t>기타</t>
        </is>
      </c>
      <c r="H2244" s="40" t="inlineStr">
        <is>
          <t>2026-10-26</t>
        </is>
      </c>
      <c r="I2244" s="40" t="n"/>
      <c r="J2244" s="43" t="inlineStr">
        <is>
          <t>https://catr.jp/companies/64607/10693</t>
        </is>
      </c>
      <c r="K2244" s="41" t="inlineStr">
        <is>
          <t>target_op_post,perf_basis</t>
        </is>
      </c>
    </row>
    <row r="2245" ht="45" customHeight="1">
      <c r="A2245" s="40" t="inlineStr">
        <is>
          <t>N020</t>
        </is>
      </c>
      <c r="B2245" s="41" t="inlineStr">
        <is>
          <t>CyberAgent FX Inc.</t>
        </is>
      </c>
      <c r="C2245" s="40" t="inlineStr">
        <is>
          <t>발표</t>
        </is>
      </c>
      <c r="D2245" s="40" t="inlineStr">
        <is>
          <t>2012-12-12</t>
        </is>
      </c>
      <c r="E2245" s="41" t="inlineStr">
        <is>
          <t>발표</t>
        </is>
      </c>
      <c r="F2245" s="41" t="inlineStr">
        <is>
          <t>ヤフー 적시공시 '株式会社サイバーエージェントFXの株式の取得（子会社化）に関するお知らせ': CyberAgent 100% 자회사의 "全株式を取得し、子会社化することを決定"; 取得株式数 16,200株, 取得価額 "サイバーエージェントFXの普通株式 21,000百万円 / デューデリジェンス費用等（概算額）31百万円 / 合計 21,031百万円", 株式譲渡日 平成25年1月31日(予定); 설립 平成15年9月1日; 2010/3~2012/3期 営業収益 6,734/7,002/8,498, 営業利益 3,480/2,931/4,021, 総資産 29,527/44,567/65,990, 純資産 5,107/6,777/9,067百万円</t>
        </is>
      </c>
      <c r="G2245" s="41" t="inlineStr">
        <is>
          <t>TDnet</t>
        </is>
      </c>
      <c r="H2245" s="40" t="inlineStr">
        <is>
          <t>2012-12-12</t>
        </is>
      </c>
      <c r="I2245" s="40" t="inlineStr">
        <is>
          <t>jp20121212</t>
        </is>
      </c>
      <c r="J2245" s="43" t="inlineStr">
        <is>
          <t>https://www.lycorp.co.jp/ja/ir/news/news-8949921074575542416/main/0/link/jp20121212.pdf</t>
        </is>
      </c>
      <c r="K2245" s="41" t="inlineStr">
        <is>
          <t>announce_date_chk,purpose_quote,value_chk_local,subtype_chk,chk_note,target_rev_pre,target_op_pre,pre_events_summary,acquirer_entity</t>
        </is>
      </c>
    </row>
    <row r="2246" ht="45" customHeight="1">
      <c r="A2246" s="40" t="inlineStr">
        <is>
          <t>N020</t>
        </is>
      </c>
      <c r="B2246" s="41" t="inlineStr">
        <is>
          <t>CyberAgent FX Inc.</t>
        </is>
      </c>
      <c r="C2246" s="40" t="inlineStr">
        <is>
          <t>발표</t>
        </is>
      </c>
      <c r="D2246" s="40" t="inlineStr">
        <is>
          <t>2012-12-12</t>
        </is>
      </c>
      <c r="E2246" s="41" t="inlineStr">
        <is>
          <t>발표</t>
        </is>
      </c>
      <c r="F2246" s="41" t="inlineStr">
        <is>
          <t>ヤフー 보도자료 '株式会社サイバーエージェントFXの全株式取得について ～Yahoo! JAPANとして初めて金融事業に本格参入。金融事業を新しい事業の柱へ～': "Yahoo! JAPANが金融事業に本格参入するのは初めて"; 2009年10月 'iPhone Cymo', 2011年2月 Android판, 스마트폰 툴 강점; 시너지로 Yahoo!プレミアム 특전·Yahoo!ポイント 연계·집객력 제시</t>
        </is>
      </c>
      <c r="G2246" s="41" t="inlineStr">
        <is>
          <t>회사 보도자료</t>
        </is>
      </c>
      <c r="H2246" s="40" t="inlineStr">
        <is>
          <t>2012-12-12</t>
        </is>
      </c>
      <c r="I2246" s="40" t="inlineStr">
        <is>
          <t>ja20121212_B</t>
        </is>
      </c>
      <c r="J2246" s="43" t="inlineStr">
        <is>
          <t>https://www.lycorp.co.jp/news/archive/Y/ja/ja20121212_B.pdf</t>
        </is>
      </c>
      <c r="K2246" s="41" t="inlineStr">
        <is>
          <t>purpose_quote,core_basis,is_core,pre_events_summary</t>
        </is>
      </c>
    </row>
    <row r="2247" ht="45" customHeight="1">
      <c r="A2247" s="40" t="inlineStr">
        <is>
          <t>N020</t>
        </is>
      </c>
      <c r="B2247" s="41" t="inlineStr">
        <is>
          <t>CyberAgent FX Inc.</t>
        </is>
      </c>
      <c r="C2247" s="40" t="inlineStr">
        <is>
          <t>발표</t>
        </is>
      </c>
      <c r="D2247" s="40" t="inlineStr">
        <is>
          <t>2012-12-12</t>
        </is>
      </c>
      <c r="E2247" s="41" t="inlineStr">
        <is>
          <t>발표</t>
        </is>
      </c>
      <c r="F2247" s="41" t="inlineStr">
        <is>
          <t>닛케이 'ヤフー、サイバーFX子会社を210億円で買収 1月末に全株取得' (2012-12-12 16:02): 자기자금으로 210억엔 취득, 2013-01-31 완전자회사화, CyberAgent는 주식 매각익 약 100억엔 예상</t>
        </is>
      </c>
      <c r="G2247" s="41" t="inlineStr">
        <is>
          <t>언론 보도</t>
        </is>
      </c>
      <c r="H2247" s="40" t="inlineStr">
        <is>
          <t>2012-12-12</t>
        </is>
      </c>
      <c r="I2247" s="40" t="n"/>
      <c r="J2247" s="43" t="inlineStr">
        <is>
          <t>https://www.nikkei.com/article/DGXNASFL120KK_S2A211C1000000/</t>
        </is>
      </c>
      <c r="K2247" s="41" t="inlineStr">
        <is>
          <t>first_filing_date,event_ticker_basis</t>
        </is>
      </c>
    </row>
    <row r="2248" ht="45" customHeight="1">
      <c r="A2248" s="40" t="inlineStr">
        <is>
          <t>N020</t>
        </is>
      </c>
      <c r="B2248" s="41" t="inlineStr">
        <is>
          <t>CyberAgent FX Inc.</t>
        </is>
      </c>
      <c r="C2248" s="40" t="inlineStr">
        <is>
          <t>발표</t>
        </is>
      </c>
      <c r="D2248" s="40" t="inlineStr">
        <is>
          <t>2012-12-12</t>
        </is>
      </c>
      <c r="E2248" s="41" t="inlineStr">
        <is>
          <t>발표</t>
        </is>
      </c>
      <c r="F2248" s="41" t="inlineStr">
        <is>
          <t>INTERNET Watch 'ヤフーが金融事業に参入、サイバーエージェントFXを買収' (2012-12-12 16:39): "買収総額は210億円", "株式譲渡日は2013年1月31日の予定"</t>
        </is>
      </c>
      <c r="G2248" s="41" t="inlineStr">
        <is>
          <t>언론 보도</t>
        </is>
      </c>
      <c r="H2248" s="40" t="inlineStr">
        <is>
          <t>2012-12-12</t>
        </is>
      </c>
      <c r="I2248" s="40" t="n"/>
      <c r="J2248" s="43" t="inlineStr">
        <is>
          <t>https://internet.watch.impress.co.jp/docs/news/578436.html</t>
        </is>
      </c>
      <c r="K2248" s="41" t="inlineStr">
        <is>
          <t>first_filing_date</t>
        </is>
      </c>
    </row>
    <row r="2249" ht="45" customHeight="1">
      <c r="A2249" s="40" t="inlineStr">
        <is>
          <t>N020</t>
        </is>
      </c>
      <c r="B2249" s="41" t="inlineStr">
        <is>
          <t>CyberAgent FX Inc.</t>
        </is>
      </c>
      <c r="C2249" s="40" t="inlineStr">
        <is>
          <t>발표</t>
        </is>
      </c>
      <c r="D2249" s="40" t="inlineStr">
        <is>
          <t>2012-12-12</t>
        </is>
      </c>
      <c r="E2249" s="41" t="inlineStr">
        <is>
          <t>발표</t>
        </is>
      </c>
      <c r="F2249" s="41" t="inlineStr">
        <is>
          <t>M&amp;A Capital Partners 뉴스: ヤフー가 CyberAgent로부터 サイバーエージェントFX 전 주식을 210억엔에 취득, CyberAgent는 Ameba·인터넷광고·SAP·투자육성에 집중하고 관계회사주식 매각익 약 100억엔 계상 예정</t>
        </is>
      </c>
      <c r="G2249" s="41" t="inlineStr">
        <is>
          <t>언론 보도</t>
        </is>
      </c>
      <c r="H2249" s="40" t="inlineStr">
        <is>
          <t>2012-12-12</t>
        </is>
      </c>
      <c r="I2249" s="40" t="n"/>
      <c r="J2249" s="43" t="inlineStr">
        <is>
          <t>https://www.ma-cp.com/news/5077/</t>
        </is>
      </c>
      <c r="K2249" s="41" t="inlineStr">
        <is>
          <t>pre_events_summary,chk_note</t>
        </is>
      </c>
    </row>
    <row r="2250" ht="45" customHeight="1">
      <c r="A2250" s="40" t="inlineStr">
        <is>
          <t>N020</t>
        </is>
      </c>
      <c r="B2250" s="41" t="inlineStr">
        <is>
          <t>CyberAgent FX Inc.</t>
        </is>
      </c>
      <c r="C2250" s="40" t="inlineStr">
        <is>
          <t>인수 후</t>
        </is>
      </c>
      <c r="D2250" s="40" t="inlineStr">
        <is>
          <t>2013-04</t>
        </is>
      </c>
      <c r="E2250" s="41" t="inlineStr">
        <is>
          <t>실적</t>
        </is>
      </c>
      <c r="F2250" s="41" t="inlineStr">
        <is>
          <t>CyberAgent 2013年9月期 第2四半期決算説明会 자료(2013-04-25): 특별이익 항목 '(株)サイバーエージェントFXの売却益 10,300百万円' (PDF 텍스트 인코딩이 깨져 수치와 'FX' 문맥으로 판독)</t>
        </is>
      </c>
      <c r="G2250" s="41" t="inlineStr">
        <is>
          <t>IR 자료</t>
        </is>
      </c>
      <c r="H2250" s="40" t="inlineStr">
        <is>
          <t>2013-04-25</t>
        </is>
      </c>
      <c r="I2250" s="40" t="n"/>
      <c r="J2250" s="43" t="inlineStr">
        <is>
          <t>http://www.irwebcasting.com/20130425/5/a9c8ece0cd/media/20130425_cyberagent_ja_01.pdf</t>
        </is>
      </c>
      <c r="K2250" s="41" t="inlineStr">
        <is>
          <t>value_chk_local,chk_note</t>
        </is>
      </c>
    </row>
    <row r="2251" ht="45" customHeight="1">
      <c r="A2251" s="40" t="inlineStr">
        <is>
          <t>N020</t>
        </is>
      </c>
      <c r="B2251" s="41" t="inlineStr">
        <is>
          <t>CyberAgent FX Inc.</t>
        </is>
      </c>
      <c r="C2251" s="40" t="inlineStr">
        <is>
          <t>인수 전</t>
        </is>
      </c>
      <c r="D2251" s="40" t="inlineStr">
        <is>
          <t>2012-03-31</t>
        </is>
      </c>
      <c r="E2251" s="41" t="inlineStr">
        <is>
          <t>실적</t>
        </is>
      </c>
      <c r="F2251" s="41" t="inlineStr">
        <is>
          <t>Yahoo Japan 有価証券報告書 第17期(2012/3期) 연결: 売上高 302,088, 純資産額 468,300, 総資産額 562,022百万円, 自己資本比率 82.8%; 연결BS 新株予約権 749, 少数株主持分 2,341百万円</t>
        </is>
      </c>
      <c r="G2251" s="41" t="inlineStr">
        <is>
          <t>EDINET</t>
        </is>
      </c>
      <c r="H2251" s="40" t="inlineStr">
        <is>
          <t>2012-06-20</t>
        </is>
      </c>
      <c r="I2251" s="40" t="inlineStr">
        <is>
          <t>yuho2011-vsreport</t>
        </is>
      </c>
      <c r="J2251" s="43" t="inlineStr">
        <is>
          <t>https://www.lycorp.co.jp/ja/ir/library/securities/main/010/teaserItems2/0/linkList/0/link/yuho2011-vsreport.pdf</t>
        </is>
      </c>
      <c r="K2251" s="41" t="inlineStr">
        <is>
          <t>acq_total_assets,apex_total_assets,deal_to_assets_pct,deal_to_equity_pct</t>
        </is>
      </c>
    </row>
    <row r="2252" ht="45" customHeight="1">
      <c r="A2252" s="40" t="inlineStr">
        <is>
          <t>N020</t>
        </is>
      </c>
      <c r="B2252" s="41" t="inlineStr">
        <is>
          <t>CyberAgent FX Inc.</t>
        </is>
      </c>
      <c r="C2252" s="40" t="inlineStr">
        <is>
          <t>인수 전</t>
        </is>
      </c>
      <c r="D2252" s="40" t="inlineStr">
        <is>
          <t>2012-09-30</t>
        </is>
      </c>
      <c r="E2252" s="41" t="inlineStr">
        <is>
          <t>실적</t>
        </is>
      </c>
      <c r="F2252" s="41" t="inlineStr">
        <is>
          <t>Yahoo Japan 第18期 第2四半期報告書(2012-09-30): 資産合計 591,763, 純資産合計 501,002百万円; 発行済株式総数 58,196,528株, 自己保有株式 180,433株</t>
        </is>
      </c>
      <c r="G2252" s="41" t="inlineStr">
        <is>
          <t>EDINET</t>
        </is>
      </c>
      <c r="H2252" s="40" t="inlineStr">
        <is>
          <t>2012-11-09</t>
        </is>
      </c>
      <c r="I2252" s="40" t="inlineStr">
        <is>
          <t>hanpo2012q2</t>
        </is>
      </c>
      <c r="J2252" s="43" t="inlineStr">
        <is>
          <t>https://www.lycorp.co.jp/ja/ir/library/securities/main/09/teaserItems2/0/linkList/01/link/hanpo2012q2.pdf</t>
        </is>
      </c>
      <c r="K2252" s="41" t="inlineStr">
        <is>
          <t>acq_total_assets,acq_mktcap,deal_to_assets_pct,deal_to_equity_pct</t>
        </is>
      </c>
    </row>
    <row r="2253" ht="45" customHeight="1">
      <c r="A2253" s="40" t="inlineStr">
        <is>
          <t>N020</t>
        </is>
      </c>
      <c r="B2253" s="41" t="inlineStr">
        <is>
          <t>CyberAgent FX Inc.</t>
        </is>
      </c>
      <c r="C2253" s="40" t="inlineStr">
        <is>
          <t>인수 후</t>
        </is>
      </c>
      <c r="D2253" s="40" t="inlineStr">
        <is>
          <t>2013-01-31</t>
        </is>
      </c>
      <c r="E2253" s="41" t="inlineStr">
        <is>
          <t>완료</t>
        </is>
      </c>
      <c r="F2253" s="41" t="inlineStr">
        <is>
          <t>Yahoo Japan 有価証券報告書 第18期(2013/3期): 沿革 "平成25年１月 株式会社サイバーエージェントFXの株式100%を取得し子会社とする"; 사업 리스크 "ヤフーは、平成25年1月31日に、外国為替証拠金取引事業を営む株式会社サイバーエージェントFXを完全子会社化しました"; "負債の部は、主に(株)サイバーエージェントFXを連結子会社化したことにより192,046百万円"; '当社の親会社であるソフトバンク株式会社'; 세그먼트 前期 외부고객 매출 MS 194,104·コンシューマ 98,986·その他 8,997</t>
        </is>
      </c>
      <c r="G2253" s="41" t="inlineStr">
        <is>
          <t>EDINET</t>
        </is>
      </c>
      <c r="H2253" s="40" t="inlineStr">
        <is>
          <t>2013-06-19</t>
        </is>
      </c>
      <c r="I2253" s="40" t="inlineStr">
        <is>
          <t>yuho2012-vsreport</t>
        </is>
      </c>
      <c r="J2253" s="43" t="inlineStr">
        <is>
          <t>https://www.lycorp.co.jp/ja/ir/library/securities/main/09/teaserItems2/0/linkList/0/link/yuho2012-vsreport.pdf</t>
        </is>
      </c>
      <c r="K2253" s="41" t="inlineStr">
        <is>
          <t>status_chk,post_events_summary,acquirer_core,acquirer_entity,pre_incorp_chk</t>
        </is>
      </c>
    </row>
    <row r="2254" ht="45" customHeight="1">
      <c r="A2254" s="40" t="inlineStr">
        <is>
          <t>N020</t>
        </is>
      </c>
      <c r="B2254" s="41" t="inlineStr">
        <is>
          <t>CyberAgent FX Inc.</t>
        </is>
      </c>
      <c r="C2254" s="40" t="inlineStr">
        <is>
          <t>인수 후</t>
        </is>
      </c>
      <c r="D2254" s="40" t="inlineStr">
        <is>
          <t>2013-04-25</t>
        </is>
      </c>
      <c r="E2254" s="41" t="inlineStr">
        <is>
          <t>어닝콜</t>
        </is>
      </c>
      <c r="F2254" s="41" t="inlineStr">
        <is>
          <t>Yahoo 2012년도 통기 결산설명회(2013-04-25): 매출 증감 'その他 +111.9% FX事業の開始'; 판관비 '（株）サイバーエージェントFXの株式取得による無形固定資産の増加', のれん償却額 증가 요인 '（株）サイバーエージェントFXの株式取得'</t>
        </is>
      </c>
      <c r="G2254" s="41" t="inlineStr">
        <is>
          <t>IR 자료</t>
        </is>
      </c>
      <c r="H2254" s="40" t="inlineStr">
        <is>
          <t>2013-04-25</t>
        </is>
      </c>
      <c r="I2254" s="40" t="inlineStr">
        <is>
          <t>jp130425presentation</t>
        </is>
      </c>
      <c r="J2254" s="43" t="inlineStr">
        <is>
          <t>https://www.lycorp.co.jp/ja/ir/library/presentations/main/09/teaserItems2/0/linkList/0/link/jp130425presentation.pdf</t>
        </is>
      </c>
      <c r="K2254" s="41" t="inlineStr">
        <is>
          <t>earnings_call_note,post_events_summary</t>
        </is>
      </c>
    </row>
    <row r="2255" ht="45" customHeight="1">
      <c r="A2255" s="40" t="inlineStr">
        <is>
          <t>N020</t>
        </is>
      </c>
      <c r="B2255" s="41" t="inlineStr">
        <is>
          <t>CyberAgent FX Inc.</t>
        </is>
      </c>
      <c r="C2255" s="40" t="inlineStr">
        <is>
          <t>인수 후</t>
        </is>
      </c>
      <c r="D2255" s="40" t="inlineStr">
        <is>
          <t>2014-01-29</t>
        </is>
      </c>
      <c r="E2255" s="41" t="inlineStr">
        <is>
          <t>어닝콜</t>
        </is>
      </c>
      <c r="F2255" s="41" t="inlineStr">
        <is>
          <t>Yahoo 2013년도 3Q 결산설명회(2014-01-29): 'その他 +70.9% FX事業好調'; e커머스 취급고 주석 '※FX事業の取扱高は含まれておりません'; 그룹사 목록에 아직 '(株)サイバーエージェント FX' 표기</t>
        </is>
      </c>
      <c r="G2255" s="41" t="inlineStr">
        <is>
          <t>IR 자료</t>
        </is>
      </c>
      <c r="H2255" s="40" t="inlineStr">
        <is>
          <t>2014-01-29</t>
        </is>
      </c>
      <c r="I2255" s="40" t="inlineStr">
        <is>
          <t>jp140129presentation</t>
        </is>
      </c>
      <c r="J2255" s="43" t="inlineStr">
        <is>
          <t>https://www.lycorp.co.jp/ja/ir/library/presentations/main/08/teaserItems2/0/linkList/00/link/jp140129presentation.pdf</t>
        </is>
      </c>
      <c r="K2255" s="41" t="inlineStr">
        <is>
          <t>earnings_call_note,post_events_summary,notes</t>
        </is>
      </c>
    </row>
    <row r="2256" ht="45" customHeight="1">
      <c r="A2256" s="40" t="inlineStr">
        <is>
          <t>N020</t>
        </is>
      </c>
      <c r="B2256" s="41" t="inlineStr">
        <is>
          <t>CyberAgent FX Inc.</t>
        </is>
      </c>
      <c r="C2256" s="40" t="inlineStr">
        <is>
          <t>인수 후</t>
        </is>
      </c>
      <c r="D2256" s="40" t="inlineStr">
        <is>
          <t>2014-03</t>
        </is>
      </c>
      <c r="E2256" s="41" t="inlineStr">
        <is>
          <t>사명변경</t>
        </is>
      </c>
      <c r="F2256" s="41" t="inlineStr">
        <is>
          <t>Yahoo Japan 有価証券報告書 第19期(2014/3期, 2014-06-18 제출): 沿革 "2013年１月 ㈱サイバーエージェントFX（現　ワイジェイFX㈱）の株式100%を取得し子会社とする" — 이 시점까지 ワイジェイFX로 사명 변경 완료</t>
        </is>
      </c>
      <c r="G2256" s="41" t="inlineStr">
        <is>
          <t>EDINET</t>
        </is>
      </c>
      <c r="H2256" s="40" t="inlineStr">
        <is>
          <t>2014-06-18</t>
        </is>
      </c>
      <c r="I2256" s="40" t="inlineStr">
        <is>
          <t>yuho2013-vsreport</t>
        </is>
      </c>
      <c r="J2256" s="43" t="inlineStr">
        <is>
          <t>https://www.lycorp.co.jp/ja/ir/library/securities/main/08/teaserItems2/0/linkList/0/link/yuho2013-vsreport.pdf</t>
        </is>
      </c>
      <c r="K2256" s="41" t="inlineStr">
        <is>
          <t>post_events_summary,notes</t>
        </is>
      </c>
    </row>
    <row r="2257" ht="45" customHeight="1">
      <c r="A2257" s="40" t="inlineStr">
        <is>
          <t>N020</t>
        </is>
      </c>
      <c r="B2257" s="41" t="inlineStr">
        <is>
          <t>CyberAgent FX Inc.</t>
        </is>
      </c>
      <c r="C2257" s="40" t="inlineStr">
        <is>
          <t>인수 후</t>
        </is>
      </c>
      <c r="D2257" s="40" t="inlineStr">
        <is>
          <t>2015-03-31</t>
        </is>
      </c>
      <c r="E2257" s="41" t="inlineStr">
        <is>
          <t>기타</t>
        </is>
      </c>
      <c r="F2257" s="41" t="inlineStr">
        <is>
          <t>Yahoo Japan 有価証券報告書 第20期(2015/3期, IFRS 첫해): "当社グループにおける重要なのれんは、決済金融事業に係るもの（前連結会計年度8,036百万円、当連結会計年度16,391百万円）", 사용가치가 장부가를 충분히 상회</t>
        </is>
      </c>
      <c r="G2257" s="41" t="inlineStr">
        <is>
          <t>EDINET</t>
        </is>
      </c>
      <c r="H2257" s="40" t="inlineStr">
        <is>
          <t>2015-06-17</t>
        </is>
      </c>
      <c r="I2257" s="40" t="inlineStr">
        <is>
          <t>yuho2014-vsreport_2</t>
        </is>
      </c>
      <c r="J2257" s="43" t="inlineStr">
        <is>
          <t>https://www.lycorp.co.jp/ja/ir/library/securities/main/07/teaserItems2/0/linkList/0/link/yuho2014-vsreport_2.pdf</t>
        </is>
      </c>
      <c r="K2257" s="41" t="inlineStr">
        <is>
          <t>impairment,post_events_summary</t>
        </is>
      </c>
    </row>
    <row r="2258" ht="45" customHeight="1">
      <c r="A2258" s="40" t="inlineStr">
        <is>
          <t>N020</t>
        </is>
      </c>
      <c r="B2258" s="41" t="inlineStr">
        <is>
          <t>CyberAgent FX Inc.</t>
        </is>
      </c>
      <c r="C2258" s="40" t="inlineStr">
        <is>
          <t>인수 후</t>
        </is>
      </c>
      <c r="D2258" s="40" t="inlineStr">
        <is>
          <t>2021-05-28</t>
        </is>
      </c>
      <c r="E2258" s="41" t="inlineStr">
        <is>
          <t>매각</t>
        </is>
      </c>
      <c r="F2258" s="41" t="inlineStr">
        <is>
          <t>ZHD 有価証券報告書 第26期(2021/3期) 重要な後発事象: "ヤフー(株)は、…ワイジェイFX(株)の全株式を、GMOフィナンシャルホールディングス(株)に譲渡…する契約を2021年５月28日に締結しました。株式譲渡価格は約288億円"</t>
        </is>
      </c>
      <c r="G2258" s="41" t="inlineStr">
        <is>
          <t>EDINET</t>
        </is>
      </c>
      <c r="H2258" s="40" t="inlineStr">
        <is>
          <t>2021-06-17</t>
        </is>
      </c>
      <c r="I2258" s="40" t="inlineStr">
        <is>
          <t>S100LJN6</t>
        </is>
      </c>
      <c r="J2258" s="43" t="inlineStr">
        <is>
          <t>https://data.swcms.net/file/lycorp-ir/dam/jcr:b6180b8f-e05a-48af-bc70-266c6adbc421/S100LJN6.pdf</t>
        </is>
      </c>
      <c r="K2258" s="41" t="inlineStr">
        <is>
          <t>post_events_summary</t>
        </is>
      </c>
    </row>
    <row r="2259" ht="45" customHeight="1">
      <c r="A2259" s="40" t="inlineStr">
        <is>
          <t>N020</t>
        </is>
      </c>
      <c r="B2259" s="41" t="inlineStr">
        <is>
          <t>CyberAgent FX Inc.</t>
        </is>
      </c>
      <c r="C2259" s="40" t="inlineStr">
        <is>
          <t>인수 후</t>
        </is>
      </c>
      <c r="D2259" s="40" t="inlineStr">
        <is>
          <t>2021-05-25</t>
        </is>
      </c>
      <c r="E2259" s="41" t="inlineStr">
        <is>
          <t>매각</t>
        </is>
      </c>
      <c r="F2259" s="41" t="inlineStr">
        <is>
          <t>GMO 파이낸셜HD 적시공시 'ワイジェイＦＸ株式会社の株式取得（子会社化）に関するお知らせ': 2019/3·2020/3·2021/3期 営業収益 7,747/8,525/9,783, 営業利益 1,999/2,581/2,779, 当期純利益 917/1,587/2,115百万円, 純資産 23,392/24,968/22,120; 取得価額 28,824百万円(+アドバイザリー費用 100); "ワイジェイＦＸは株式譲渡実行日以前に、既存株主に対して11,000百万円の配当を実施する予定"; 2013年1月からヤフーの '金融領域における戦略的子会社'</t>
        </is>
      </c>
      <c r="G2259" s="41" t="inlineStr">
        <is>
          <t>TDnet</t>
        </is>
      </c>
      <c r="H2259" s="40" t="inlineStr">
        <is>
          <t>2021-05-25</t>
        </is>
      </c>
      <c r="I2259" s="40" t="inlineStr">
        <is>
          <t>140120210524427263</t>
        </is>
      </c>
      <c r="J2259" s="43" t="inlineStr">
        <is>
          <t>https://assets.minkabu.jp/news/article_media_content/urn:newsml:tdnet.info:20210524427263/140120210524427263.pdf</t>
        </is>
      </c>
      <c r="K2259" s="41" t="inlineStr">
        <is>
          <t>target_rev_post,target_op_post,post_events_summary,notes</t>
        </is>
      </c>
    </row>
    <row r="2260" ht="45" customHeight="1">
      <c r="A2260" s="40" t="inlineStr">
        <is>
          <t>N020</t>
        </is>
      </c>
      <c r="B2260" s="41" t="inlineStr">
        <is>
          <t>CyberAgent FX Inc.</t>
        </is>
      </c>
      <c r="C2260" s="40" t="inlineStr">
        <is>
          <t>인수 후</t>
        </is>
      </c>
      <c r="D2260" s="40" t="inlineStr">
        <is>
          <t>2021-09-27</t>
        </is>
      </c>
      <c r="E2260" s="41" t="inlineStr">
        <is>
          <t>매각</t>
        </is>
      </c>
      <c r="F2260" s="41" t="inlineStr">
        <is>
          <t>GMO 파이낸셜HD 적시공시 '株式取得（子会社化）完了に関するお知らせ': 2021-09-27 전 주식 취득, 同日付 商号 '外貨ｅｘ ｂｙＧＭＯ株式会社'로 변경, 결산기 3월→12월</t>
        </is>
      </c>
      <c r="G2260" s="41" t="inlineStr">
        <is>
          <t>TDnet</t>
        </is>
      </c>
      <c r="H2260" s="40" t="inlineStr">
        <is>
          <t>2021-09-27</t>
        </is>
      </c>
      <c r="I2260" s="40" t="inlineStr">
        <is>
          <t>140120210927402295</t>
        </is>
      </c>
      <c r="J2260" s="43" t="inlineStr">
        <is>
          <t>https://assets.minkabu.jp/news/article_media_content/urn:newsml:tdnet.info:20210927402295/140120210927402295.pdf</t>
        </is>
      </c>
      <c r="K2260" s="41" t="inlineStr">
        <is>
          <t>post_events_summary</t>
        </is>
      </c>
    </row>
    <row r="2261" ht="45" customHeight="1">
      <c r="A2261" s="40" t="inlineStr">
        <is>
          <t>N020</t>
        </is>
      </c>
      <c r="B2261" s="41" t="inlineStr">
        <is>
          <t>CyberAgent FX Inc.</t>
        </is>
      </c>
      <c r="C2261" s="40" t="inlineStr">
        <is>
          <t>인수 후</t>
        </is>
      </c>
      <c r="D2261" s="40" t="inlineStr">
        <is>
          <t>2021-09-27</t>
        </is>
      </c>
      <c r="E2261" s="41" t="inlineStr">
        <is>
          <t>매각</t>
        </is>
      </c>
      <c r="F2261" s="41" t="inlineStr">
        <is>
          <t>ZHD 有価証券報告書 第27期(2022/3期): "当社は、2021年９月27日付で、ワイジェイFX㈱(現 外貨ex byGMO㈱)の全株式を売却しました"; 주석 34 子会社株式売却益 "ワイジェイFX(株)…の全株式をGMOフィナンシャルホールディングス(株)に売却したことによるものです。譲渡価格は28,729百万円", 손익계산서 子会社株式売却益 15,022百万円</t>
        </is>
      </c>
      <c r="G2261" s="41" t="inlineStr">
        <is>
          <t>EDINET</t>
        </is>
      </c>
      <c r="H2261" s="40" t="inlineStr">
        <is>
          <t>2022-06-16</t>
        </is>
      </c>
      <c r="I2261" s="40" t="inlineStr">
        <is>
          <t>S100O94C</t>
        </is>
      </c>
      <c r="J2261" s="43" t="inlineStr">
        <is>
          <t>https://data.swcms.net/file/lycorp-ir/dam/jcr:de37e3ea-c099-4d31-8028-7fd2ed87b03b/S100O94C.pdf</t>
        </is>
      </c>
      <c r="K2261" s="41" t="inlineStr">
        <is>
          <t>post_events_summary,impairment,notes</t>
        </is>
      </c>
    </row>
    <row r="2262" ht="45" customHeight="1">
      <c r="A2262" s="40" t="inlineStr">
        <is>
          <t>N020</t>
        </is>
      </c>
      <c r="B2262" s="41" t="inlineStr">
        <is>
          <t>CyberAgent FX Inc.</t>
        </is>
      </c>
      <c r="C2262" s="40" t="inlineStr">
        <is>
          <t>인수 후</t>
        </is>
      </c>
      <c r="D2262" s="40" t="inlineStr">
        <is>
          <t>2021-11-02</t>
        </is>
      </c>
      <c r="E2262" s="41" t="inlineStr">
        <is>
          <t>어닝콜</t>
        </is>
      </c>
      <c r="F2262" s="41" t="inlineStr">
        <is>
          <t>ZHD 2021년도 2Q 결산설명회(2021-11-02): FY21 상반기 PMI 진척 중 '注力すべき事業へのフォーカス' 항목에 'ワイジェイFXの売却完了'; 영업이익 증감 'その他収益及び費用 … ワイジェイFX(株)の譲渡に伴う子会社株式売却益'</t>
        </is>
      </c>
      <c r="G2262" s="41" t="inlineStr">
        <is>
          <t>IR 자료</t>
        </is>
      </c>
      <c r="H2262" s="40" t="inlineStr">
        <is>
          <t>2021-11-02</t>
        </is>
      </c>
      <c r="I2262" s="40" t="inlineStr">
        <is>
          <t>jp2021q2_presentation</t>
        </is>
      </c>
      <c r="J2262" s="43" t="inlineStr">
        <is>
          <t>https://www.lycorp.co.jp/ja/ir/library/presentations/main/01/teaserItems2/0/linkList/03/link/jp2021q2_presentation.pdf</t>
        </is>
      </c>
      <c r="K2262" s="41" t="inlineStr">
        <is>
          <t>earnings_call_note,post_events_summary</t>
        </is>
      </c>
    </row>
    <row r="2263" ht="45" customHeight="1">
      <c r="A2263" s="40" t="inlineStr">
        <is>
          <t>N020</t>
        </is>
      </c>
      <c r="B2263" s="41" t="inlineStr">
        <is>
          <t>CyberAgent FX Inc.</t>
        </is>
      </c>
      <c r="C2263" s="40" t="inlineStr">
        <is>
          <t>발표</t>
        </is>
      </c>
      <c r="D2263" s="40" t="inlineStr">
        <is>
          <t>2012-12-11</t>
        </is>
      </c>
      <c r="E2263" s="41" t="inlineStr">
        <is>
          <t>기타</t>
        </is>
      </c>
      <c r="F2263" s="41" t="inlineStr">
        <is>
          <t>Yahoo Finance 4689.T 일별(분할조정): 12/11 종가 282.8, 12/12 281.3, 12/13 279.5; 분할 이벤트 100:1(2013-09-26)</t>
        </is>
      </c>
      <c r="G2263" s="41" t="inlineStr">
        <is>
          <t>기타</t>
        </is>
      </c>
      <c r="H2263" s="40" t="inlineStr">
        <is>
          <t>2026-10-25</t>
        </is>
      </c>
      <c r="I2263" s="40" t="n"/>
      <c r="J2263" s="43" t="inlineStr">
        <is>
          <t>https://query1.finance.yahoo.com/v8/finance/chart/4689.T?period1=1354665600&amp;period2=1355875200&amp;interval=1d&amp;events=splits%2Cdiv</t>
        </is>
      </c>
      <c r="K2263" s="41" t="inlineStr">
        <is>
          <t>acq_mktcap,event_ticker_basis</t>
        </is>
      </c>
    </row>
    <row r="2264" ht="45" customHeight="1">
      <c r="A2264" s="40" t="inlineStr">
        <is>
          <t>N020</t>
        </is>
      </c>
      <c r="B2264" s="41" t="inlineStr">
        <is>
          <t>CyberAgent FX Inc.</t>
        </is>
      </c>
      <c r="C2264" s="40" t="inlineStr">
        <is>
          <t>발표</t>
        </is>
      </c>
      <c r="D2264" s="40" t="inlineStr">
        <is>
          <t>2012-12-11</t>
        </is>
      </c>
      <c r="E2264" s="41" t="inlineStr">
        <is>
          <t>기타</t>
        </is>
      </c>
      <c r="F2264" s="41" t="inlineStr">
        <is>
          <t>Yahoo Finance 4751.T 일별(분할조정): 12/10 종가 209.625(거래량 19.7백만) → 12/11 228.375(41.4백만) → 12/12 226.125 → 12/13 227.875</t>
        </is>
      </c>
      <c r="G2264" s="41" t="inlineStr">
        <is>
          <t>기타</t>
        </is>
      </c>
      <c r="H2264" s="40" t="inlineStr">
        <is>
          <t>2026-10-25</t>
        </is>
      </c>
      <c r="I2264" s="40" t="n"/>
      <c r="J2264" s="43" t="inlineStr">
        <is>
          <t>https://query1.finance.yahoo.com/v8/finance/chart/4751.T?period1=1354665600&amp;period2=1355875200&amp;interval=1d&amp;events=splits%2Cdiv</t>
        </is>
      </c>
      <c r="K2264" s="41" t="inlineStr">
        <is>
          <t>notes</t>
        </is>
      </c>
    </row>
    <row r="2265" ht="45" customHeight="1">
      <c r="A2265" s="40" t="inlineStr">
        <is>
          <t>N020</t>
        </is>
      </c>
      <c r="B2265" s="41" t="inlineStr">
        <is>
          <t>CyberAgent FX Inc.</t>
        </is>
      </c>
      <c r="C2265" s="40" t="inlineStr">
        <is>
          <t>발표</t>
        </is>
      </c>
      <c r="D2265" s="40" t="n"/>
      <c r="E2265" s="41" t="inlineStr">
        <is>
          <t>기타</t>
        </is>
      </c>
      <c r="F2265" s="41" t="inlineStr">
        <is>
          <t>Fed H.10 일별 엔/달러: 2012-12-12 83.10</t>
        </is>
      </c>
      <c r="G2265" s="41" t="inlineStr">
        <is>
          <t>기타</t>
        </is>
      </c>
      <c r="H2265" s="40" t="inlineStr">
        <is>
          <t>2026-10-25</t>
        </is>
      </c>
      <c r="I2265" s="40" t="n"/>
      <c r="J2265" s="43" t="inlineStr">
        <is>
          <t>https://www.federalreserve.gov/releases/h10/hist/dat00_ja.htm</t>
        </is>
      </c>
      <c r="K2265" s="41" t="inlineStr">
        <is>
          <t>value_chk_usdmm</t>
        </is>
      </c>
    </row>
    <row r="2266" ht="45" customHeight="1">
      <c r="A2266" s="40" t="inlineStr">
        <is>
          <t>N020</t>
        </is>
      </c>
      <c r="B2266" s="41" t="inlineStr">
        <is>
          <t>CyberAgent FX Inc.</t>
        </is>
      </c>
      <c r="C2266" s="40" t="inlineStr">
        <is>
          <t>인수 후</t>
        </is>
      </c>
      <c r="D2266" s="40" t="inlineStr">
        <is>
          <t>2019-10-01</t>
        </is>
      </c>
      <c r="E2266" s="41" t="inlineStr">
        <is>
          <t>기타</t>
        </is>
      </c>
      <c r="F2266" s="41" t="inlineStr">
        <is>
          <t>LINEヤフー 有価証券報告書 第31期 沿革: "2019年10月 ヤフー㈱をZホールディングス㈱に商号変更し、持株会社体制へ移行"; GMO 파이낸셜HD 공시(2021-05-25)의 매도인 ヤフー株式会社: 設立 2019年5月10日, 大株主 Zホールディングス中間株式会社 100%</t>
        </is>
      </c>
      <c r="G2266" s="41" t="inlineStr">
        <is>
          <t>EDINET</t>
        </is>
      </c>
      <c r="H2266" s="40" t="inlineStr">
        <is>
          <t>2026-06-18</t>
        </is>
      </c>
      <c r="I2266" s="40" t="inlineStr">
        <is>
          <t>S100YBXD</t>
        </is>
      </c>
      <c r="J2266" s="43" t="inlineStr">
        <is>
          <t>https://data.swcms.net/file/lycorp-ir/dam/jcr:37e7640a-6aa4-4125-ac17-9d4e8fed0b14/S100YBXD.pdf</t>
        </is>
      </c>
      <c r="K2266" s="41" t="inlineStr">
        <is>
          <t>post_events_summary</t>
        </is>
      </c>
    </row>
    <row r="2267" ht="45" customHeight="1">
      <c r="A2267" s="40" t="inlineStr">
        <is>
          <t>N020</t>
        </is>
      </c>
      <c r="B2267" s="41" t="inlineStr">
        <is>
          <t>CyberAgent FX Inc.</t>
        </is>
      </c>
      <c r="C2267" s="40" t="inlineStr">
        <is>
          <t>인수 후</t>
        </is>
      </c>
      <c r="D2267" s="40" t="inlineStr">
        <is>
          <t>2020-07-31</t>
        </is>
      </c>
      <c r="E2267" s="41" t="inlineStr">
        <is>
          <t>사명변경</t>
        </is>
      </c>
      <c r="F2267" s="41" t="inlineStr">
        <is>
          <t>ソフトバンク·Zホールディングス 공동 보도자료(2020-07-31) 'Zホールディングスの金融サービスのブランド統一および連結子会社の商号変更に関するお知らせ': ワイジェイFX株式会社(親会社 ヤフー株式会社 100%, 所在地 千代田区紀尾井町) → 新商号 'PayPay FX株式会社', 取締役会決議日 2020年7月29日, 株主総会 승인 조건</t>
        </is>
      </c>
      <c r="G2267" s="41" t="inlineStr">
        <is>
          <t>회사 보도자료</t>
        </is>
      </c>
      <c r="H2267" s="40" t="inlineStr">
        <is>
          <t>2020-07-31</t>
        </is>
      </c>
      <c r="I2267" s="40" t="n"/>
      <c r="J2267" s="43" t="inlineStr">
        <is>
          <t>https://www.softbank.jp/corp/news/press/sbkk/2020/20200731_01/</t>
        </is>
      </c>
      <c r="K2267" s="41" t="inlineStr">
        <is>
          <t>post_events_summary</t>
        </is>
      </c>
    </row>
    <row r="2268" ht="45" customHeight="1">
      <c r="A2268" s="40" t="inlineStr">
        <is>
          <t>N020</t>
        </is>
      </c>
      <c r="B2268" s="41" t="inlineStr">
        <is>
          <t>CyberAgent FX Inc.</t>
        </is>
      </c>
      <c r="C2268" s="40" t="inlineStr">
        <is>
          <t>인수 후</t>
        </is>
      </c>
      <c r="D2268" s="40" t="inlineStr">
        <is>
          <t>2021-03-01</t>
        </is>
      </c>
      <c r="E2268" s="41" t="inlineStr">
        <is>
          <t>통합</t>
        </is>
      </c>
      <c r="F2268" s="41" t="inlineStr">
        <is>
          <t>LINEヤフー 有価証券報告書 第31期(2026/3期) 沿革: "2021年２月 主要株主である筆頭株主がAホールディングス㈱(ソフトバンク㈱およびNAVER Corporationが共に半数出資)に異動", "2021年３月 LINE㈱との経営統合が完了し、子会社とする"</t>
        </is>
      </c>
      <c r="G2268" s="41" t="inlineStr">
        <is>
          <t>EDINET</t>
        </is>
      </c>
      <c r="H2268" s="40" t="inlineStr">
        <is>
          <t>2026-06-18</t>
        </is>
      </c>
      <c r="I2268" s="40" t="inlineStr">
        <is>
          <t>S100YBXD</t>
        </is>
      </c>
      <c r="J2268" s="43" t="inlineStr">
        <is>
          <t>https://data.swcms.net/file/lycorp-ir/dam/jcr:37e7640a-6aa4-4125-ac17-9d4e8fed0b14/S100YBXD.pdf</t>
        </is>
      </c>
      <c r="K2268" s="41" t="inlineStr">
        <is>
          <t>pre_incorp_chk,post_events_summary</t>
        </is>
      </c>
    </row>
    <row r="2269" ht="45" customHeight="1">
      <c r="A2269" s="40" t="inlineStr">
        <is>
          <t>N020</t>
        </is>
      </c>
      <c r="B2269" s="41" t="inlineStr">
        <is>
          <t>CyberAgent FX Inc.</t>
        </is>
      </c>
      <c r="C2269" s="40" t="inlineStr">
        <is>
          <t>인수 후</t>
        </is>
      </c>
      <c r="D2269" s="40" t="inlineStr">
        <is>
          <t>2021-12-31</t>
        </is>
      </c>
      <c r="E2269" s="41" t="inlineStr">
        <is>
          <t>기타</t>
        </is>
      </c>
      <c r="F2269" s="41" t="inlineStr">
        <is>
          <t>NAVER 2021 사업보고서 연결재무제표 주석(종속기업·관계기업): 'A-Holdings (구, LINE)' 연결실체 지분율 당기말 50.00%(전기말 78.18%), "(*7) 당기 중 처분자산집단을 매각한 대가로 수령한 A-Holdings 지분을 관계기업으로 분류하였습니다" — 2021-03 이후 Z Holdings(현 LY) 계열은 NAVER의 지분법 대상(연결 아님)</t>
        </is>
      </c>
      <c r="G2269" s="41" t="inlineStr">
        <is>
          <t>DART 사업보고서</t>
        </is>
      </c>
      <c r="H2269" s="40" t="inlineStr">
        <is>
          <t>2022-03-04</t>
        </is>
      </c>
      <c r="I2269" s="40" t="inlineStr">
        <is>
          <t>20220304000687</t>
        </is>
      </c>
      <c r="J2269" s="43" t="inlineStr">
        <is>
          <t>https://dart.fss.or.kr/dsaf001/main.do?rcpNo=20220304000687</t>
        </is>
      </c>
      <c r="K2269" s="41" t="inlineStr">
        <is>
          <t>pre_incorp_chk</t>
        </is>
      </c>
    </row>
    <row r="2270" ht="45" customHeight="1">
      <c r="A2270" s="40" t="inlineStr">
        <is>
          <t>N021</t>
        </is>
      </c>
      <c r="B2270" s="41" t="inlineStr">
        <is>
          <t>Brain Pub</t>
        </is>
      </c>
      <c r="C2270" s="40" t="inlineStr">
        <is>
          <t>발표</t>
        </is>
      </c>
      <c r="D2270" s="40" t="inlineStr">
        <is>
          <t>2012-11-09</t>
        </is>
      </c>
      <c r="E2270" s="41" t="inlineStr">
        <is>
          <t>발표</t>
        </is>
      </c>
      <c r="F2270" s="41" t="inlineStr">
        <is>
          <t>NHN 이사회 제1호 안건 '스마트폰 어플리케이션 개발사 인수의 건' 가결. "법인명: 브레인펍(주) - 인수금액: 35억원(100%)"</t>
        </is>
      </c>
      <c r="G2270" s="41" t="inlineStr">
        <is>
          <t>DART 사업보고서</t>
        </is>
      </c>
      <c r="H2270" s="40" t="inlineStr">
        <is>
          <t>2013-04-01</t>
        </is>
      </c>
      <c r="I2270" s="40" t="inlineStr">
        <is>
          <t>20130401002241</t>
        </is>
      </c>
      <c r="J2270" s="43" t="inlineStr">
        <is>
          <t>https://dart.fss.or.kr/dsaf001/main.do?rcpNo=20130401002241</t>
        </is>
      </c>
      <c r="K2270" s="41" t="inlineStr">
        <is>
          <t>announce_date_chk,value_chk_local,first_filing_date</t>
        </is>
      </c>
    </row>
    <row r="2271" ht="45" customHeight="1">
      <c r="A2271" s="40" t="inlineStr">
        <is>
          <t>N021</t>
        </is>
      </c>
      <c r="B2271" s="41" t="inlineStr">
        <is>
          <t>Brain Pub</t>
        </is>
      </c>
      <c r="C2271" s="40" t="inlineStr">
        <is>
          <t>인수 후</t>
        </is>
      </c>
      <c r="D2271" s="40" t="inlineStr">
        <is>
          <t>2013-02-28</t>
        </is>
      </c>
      <c r="E2271" s="41" t="inlineStr">
        <is>
          <t>완료</t>
        </is>
      </c>
      <c r="F2271" s="41" t="inlineStr">
        <is>
          <t>"2013년 2월 28일 ... (주)브레인펍 지분을 100% 인수하여 해당 회사들이 계열회사로 편입되었습니다"</t>
        </is>
      </c>
      <c r="G2271" s="41" t="inlineStr">
        <is>
          <t>DART 사업보고서</t>
        </is>
      </c>
      <c r="H2271" s="40" t="inlineStr">
        <is>
          <t>2013-04-01</t>
        </is>
      </c>
      <c r="I2271" s="40" t="inlineStr">
        <is>
          <t>20130401002241</t>
        </is>
      </c>
      <c r="J2271" s="43" t="inlineStr">
        <is>
          <t>https://dart.fss.or.kr/dsaf001/main.do?rcpNo=20130401002241</t>
        </is>
      </c>
      <c r="K2271" s="41" t="inlineStr">
        <is>
          <t>status_chk</t>
        </is>
      </c>
    </row>
    <row r="2272" ht="45" customHeight="1">
      <c r="A2272" s="40" t="inlineStr">
        <is>
          <t>N021</t>
        </is>
      </c>
      <c r="B2272" s="41" t="inlineStr">
        <is>
          <t>Brain Pub</t>
        </is>
      </c>
      <c r="C2272" s="40" t="inlineStr">
        <is>
          <t>인수 후</t>
        </is>
      </c>
      <c r="D2272" s="40" t="inlineStr">
        <is>
          <t>2013-02-28</t>
        </is>
      </c>
      <c r="E2272" s="41" t="inlineStr">
        <is>
          <t>완료</t>
        </is>
      </c>
      <c r="F2272" s="41" t="inlineStr">
        <is>
          <t>타법인출자현황: (주)브레인펍 최초취득일자 2013년 02월 28일, 출자목적 '네이버런처의 성공적 시장진입 위한 전략적 투자', 최초취득금액 3,500(백만원), 1,000주, 100%; 계열회사 표 '모바일 서비스 활성화를 위해 엔에이치엔㈜가 100% 지분을 인수한 회사'</t>
        </is>
      </c>
      <c r="G2272" s="41" t="inlineStr">
        <is>
          <t>DART 사업보고서</t>
        </is>
      </c>
      <c r="H2272" s="40" t="inlineStr">
        <is>
          <t>2014-03-31</t>
        </is>
      </c>
      <c r="I2272" s="40" t="inlineStr">
        <is>
          <t>20140331002244</t>
        </is>
      </c>
      <c r="J2272" s="43" t="inlineStr">
        <is>
          <t>https://dart.fss.or.kr/dsaf001/main.do?rcpNo=20140331002244</t>
        </is>
      </c>
      <c r="K2272" s="41" t="inlineStr">
        <is>
          <t>purpose_quote,value_chk_local</t>
        </is>
      </c>
    </row>
    <row r="2273" ht="45" customHeight="1">
      <c r="A2273" s="40" t="inlineStr">
        <is>
          <t>N021</t>
        </is>
      </c>
      <c r="B2273" s="41" t="inlineStr">
        <is>
          <t>Brain Pub</t>
        </is>
      </c>
      <c r="C2273" s="40" t="inlineStr">
        <is>
          <t>인수 후</t>
        </is>
      </c>
      <c r="D2273" s="40" t="inlineStr">
        <is>
          <t>2013-02-28</t>
        </is>
      </c>
      <c r="E2273" s="41" t="inlineStr">
        <is>
          <t>완료</t>
        </is>
      </c>
      <c r="F2273" s="41" t="inlineStr">
        <is>
          <t>별도감사보고서 주석(*9): "스마트폰 어플리케이션 개발능력을 향상시키기 위하여 당기 중 ㈜브레인펍의 지분 100%를 3,500백만원에 취득"</t>
        </is>
      </c>
      <c r="G2273" s="41" t="inlineStr">
        <is>
          <t>DART 감사보고서</t>
        </is>
      </c>
      <c r="H2273" s="40" t="inlineStr">
        <is>
          <t>2014-03-31</t>
        </is>
      </c>
      <c r="I2273" s="40" t="inlineStr">
        <is>
          <t>20140331002244 (첨부 dcmNo 4113676)</t>
        </is>
      </c>
      <c r="J2273" s="43" t="inlineStr">
        <is>
          <t>https://dart.fss.or.kr/dsaf001/main.do?rcpNo=20140331002244</t>
        </is>
      </c>
      <c r="K2273" s="41" t="inlineStr">
        <is>
          <t>purpose_quote</t>
        </is>
      </c>
    </row>
    <row r="2274" ht="45" customHeight="1">
      <c r="A2274" s="40" t="inlineStr">
        <is>
          <t>N021</t>
        </is>
      </c>
      <c r="B2274" s="41" t="inlineStr">
        <is>
          <t>Brain Pub</t>
        </is>
      </c>
      <c r="C2274" s="40" t="inlineStr">
        <is>
          <t>인수 후</t>
        </is>
      </c>
      <c r="D2274" s="40" t="inlineStr">
        <is>
          <t>2013-12-31</t>
        </is>
      </c>
      <c r="E2274" s="41" t="inlineStr">
        <is>
          <t>실적</t>
        </is>
      </c>
      <c r="F2274" s="41" t="inlineStr">
        <is>
          <t>연결 사업결합 주석: 2013-02-28 스마트폰 디바이스용 컨텐츠 개발사 ㈜브레인펍 지분 100% 3,500백만원 취득, 총이전대가 3,500,000·순자산 공정가치 340,594·영업권 3,159,406(천원). 종속기업 요약재무 2013: 자산 530,452·부채 98,030·매출 529,734·순이익 91,828(천원)</t>
        </is>
      </c>
      <c r="G2274" s="41" t="inlineStr">
        <is>
          <t>DART 감사보고서</t>
        </is>
      </c>
      <c r="H2274" s="40" t="inlineStr">
        <is>
          <t>2014-03-31</t>
        </is>
      </c>
      <c r="I2274" s="40" t="inlineStr">
        <is>
          <t>20140331002244 (첨부 dcmNo 4113677)</t>
        </is>
      </c>
      <c r="J2274" s="43" t="inlineStr">
        <is>
          <t>https://dart.fss.or.kr/dsaf001/main.do?rcpNo=20140331002244</t>
        </is>
      </c>
      <c r="K2274" s="41" t="inlineStr">
        <is>
          <t>notes,post_events_summary,target_rev_post,target_op_post</t>
        </is>
      </c>
    </row>
    <row r="2275" ht="45" customHeight="1">
      <c r="A2275" s="40" t="inlineStr">
        <is>
          <t>N021</t>
        </is>
      </c>
      <c r="B2275" s="41" t="inlineStr">
        <is>
          <t>Brain Pub</t>
        </is>
      </c>
      <c r="C2275" s="40" t="inlineStr">
        <is>
          <t>인수 후</t>
        </is>
      </c>
      <c r="D2275" s="40" t="inlineStr">
        <is>
          <t>2014-12-31</t>
        </is>
      </c>
      <c r="E2275" s="41" t="inlineStr">
        <is>
          <t>손상차손</t>
        </is>
      </c>
      <c r="F2275" s="41" t="inlineStr">
        <is>
          <t>영업권 손상검사: 브레인펍·디바인인터랙티브·아이커넥트·퀵켓 CGU 장부가액이 회수가능액 초과, 4,909백만원 무형자산손상차손, 브레인펍 회수가능액 1,397백만원. 요약재무 2014: 자산 296,142·매출 424,966·순손실 (166,329)(천원). 별도 투자주식 장부 3,500→1,772(평가 -1,728)</t>
        </is>
      </c>
      <c r="G2275" s="41" t="inlineStr">
        <is>
          <t>DART 사업보고서</t>
        </is>
      </c>
      <c r="H2275" s="40" t="inlineStr">
        <is>
          <t>2015-03-31</t>
        </is>
      </c>
      <c r="I2275" s="40" t="inlineStr">
        <is>
          <t>20150331003278</t>
        </is>
      </c>
      <c r="J2275" s="43" t="inlineStr">
        <is>
          <t>https://dart.fss.or.kr/dsaf001/main.do?rcpNo=20150331003278</t>
        </is>
      </c>
      <c r="K2275" s="41" t="inlineStr">
        <is>
          <t>impairment,target_rev_post,target_op_post</t>
        </is>
      </c>
    </row>
    <row r="2276" ht="45" customHeight="1">
      <c r="A2276" s="40" t="inlineStr">
        <is>
          <t>N021</t>
        </is>
      </c>
      <c r="B2276" s="41" t="inlineStr">
        <is>
          <t>Brain Pub</t>
        </is>
      </c>
      <c r="C2276" s="40" t="inlineStr">
        <is>
          <t>인수 후</t>
        </is>
      </c>
      <c r="D2276" s="40" t="inlineStr">
        <is>
          <t>2015-12-31</t>
        </is>
      </c>
      <c r="E2276" s="41" t="inlineStr">
        <is>
          <t>손상차손</t>
        </is>
      </c>
      <c r="F2276" s="41" t="inlineStr">
        <is>
          <t>브레인펍·퀵켓·위트스튜디오·MIXRADIO CGU 31,214백만원 무형자산손상차손, 브레인펍 회수가능액 219백만원. 타법인출자현황 별도 장부 1,772→353(평가 -1,418), 최근사업연도 총자산 262·순손익 -202(백만원). 본점 경기도 성남시 분당구. 감액 사유 '지속적인 영업손실로 인하여 장부금액이 회수가능액을 초과'</t>
        </is>
      </c>
      <c r="G2276" s="41" t="inlineStr">
        <is>
          <t>DART 사업보고서</t>
        </is>
      </c>
      <c r="H2276" s="40" t="inlineStr">
        <is>
          <t>2016-03-30</t>
        </is>
      </c>
      <c r="I2276" s="40" t="inlineStr">
        <is>
          <t>20160330003610</t>
        </is>
      </c>
      <c r="J2276" s="43" t="inlineStr">
        <is>
          <t>https://dart.fss.or.kr/dsaf001/main.do?rcpNo=20160330003610</t>
        </is>
      </c>
      <c r="K2276" s="41" t="inlineStr">
        <is>
          <t>impairment,target_rev_post,target_op_post,post_events_summary</t>
        </is>
      </c>
    </row>
    <row r="2277" ht="45" customHeight="1">
      <c r="A2277" s="40" t="inlineStr">
        <is>
          <t>N021</t>
        </is>
      </c>
      <c r="B2277" s="41" t="inlineStr">
        <is>
          <t>Brain Pub</t>
        </is>
      </c>
      <c r="C2277" s="40" t="inlineStr">
        <is>
          <t>인수 후</t>
        </is>
      </c>
      <c r="D2277" s="40" t="inlineStr">
        <is>
          <t>2016</t>
        </is>
      </c>
      <c r="E2277" s="41" t="inlineStr">
        <is>
          <t>합병</t>
        </is>
      </c>
      <c r="F2277" s="41" t="inlineStr">
        <is>
          <t>연결 제외 사유 '합병 - 브레인펍(*) (*) 당기 중 종속기업인 아이커넥트에 합병되었습니다'; 별도 주석 '(*1) 당기 중 캠프모바일의 종속기업인 아이커넥트에 합병 되었습니다'</t>
        </is>
      </c>
      <c r="G2277" s="41" t="inlineStr">
        <is>
          <t>DART 사업보고서</t>
        </is>
      </c>
      <c r="H2277" s="40" t="inlineStr">
        <is>
          <t>2017-03-31</t>
        </is>
      </c>
      <c r="I2277" s="40" t="inlineStr">
        <is>
          <t>20170331004699</t>
        </is>
      </c>
      <c r="J2277" s="43" t="inlineStr">
        <is>
          <t>https://dart.fss.or.kr/dsaf001/main.do?rcpNo=20170331004699</t>
        </is>
      </c>
      <c r="K2277" s="41" t="inlineStr">
        <is>
          <t>post_events_summary</t>
        </is>
      </c>
    </row>
    <row r="2278" ht="45" customHeight="1">
      <c r="A2278" s="40" t="inlineStr">
        <is>
          <t>N021</t>
        </is>
      </c>
      <c r="B2278" s="41" t="inlineStr">
        <is>
          <t>Brain Pub</t>
        </is>
      </c>
      <c r="C2278" s="40" t="inlineStr">
        <is>
          <t>인수 후</t>
        </is>
      </c>
      <c r="D2278" s="40" t="inlineStr">
        <is>
          <t>2018-02-01</t>
        </is>
      </c>
      <c r="E2278" s="41" t="inlineStr">
        <is>
          <t>합병</t>
        </is>
      </c>
      <c r="F2278" s="41" t="inlineStr">
        <is>
          <t>회사합병결정: 오지큐 주식회사가 아이커넥트 주식회사를 흡수합병, 합병기일 2018년 02월 01일</t>
        </is>
      </c>
      <c r="G2278" s="41" t="inlineStr">
        <is>
          <t>DART 주요사항보고서</t>
        </is>
      </c>
      <c r="H2278" s="40" t="inlineStr">
        <is>
          <t>2017-12-21</t>
        </is>
      </c>
      <c r="I2278" s="40" t="inlineStr">
        <is>
          <t>20171221000288</t>
        </is>
      </c>
      <c r="J2278" s="43" t="inlineStr">
        <is>
          <t>https://dart.fss.or.kr/dsaf001/main.do?rcpNo=20171221000288</t>
        </is>
      </c>
      <c r="K2278" s="41" t="inlineStr">
        <is>
          <t>post_events_summary</t>
        </is>
      </c>
    </row>
    <row r="2279" ht="45" customHeight="1">
      <c r="A2279" s="40" t="inlineStr">
        <is>
          <t>N021</t>
        </is>
      </c>
      <c r="B2279" s="41" t="inlineStr">
        <is>
          <t>Brain Pub</t>
        </is>
      </c>
      <c r="C2279" s="40" t="inlineStr">
        <is>
          <t>인수 후</t>
        </is>
      </c>
      <c r="D2279" s="40" t="inlineStr">
        <is>
          <t>2018-02-01</t>
        </is>
      </c>
      <c r="E2279" s="41" t="inlineStr">
        <is>
          <t>합병</t>
        </is>
      </c>
      <c r="F2279" s="41" t="inlineStr">
        <is>
          <t>회사합병결정: 네이버(주)가 캠프모바일 주식회사를 흡수합병, 합병기일 2018년 02월 01일, 이사회결의 2017-11-27</t>
        </is>
      </c>
      <c r="G2279" s="41" t="inlineStr">
        <is>
          <t>DART 주요사항보고서</t>
        </is>
      </c>
      <c r="H2279" s="40" t="inlineStr">
        <is>
          <t>2017-11-29</t>
        </is>
      </c>
      <c r="I2279" s="40" t="inlineStr">
        <is>
          <t>20171129000365</t>
        </is>
      </c>
      <c r="J2279" s="43" t="inlineStr">
        <is>
          <t>https://dart.fss.or.kr/dsaf001/main.do?rcpNo=20171129000365</t>
        </is>
      </c>
      <c r="K2279" s="41" t="inlineStr">
        <is>
          <t>post_events_summary</t>
        </is>
      </c>
    </row>
    <row r="2280" ht="45" customHeight="1">
      <c r="A2280" s="40" t="inlineStr">
        <is>
          <t>N021</t>
        </is>
      </c>
      <c r="B2280" s="41" t="inlineStr">
        <is>
          <t>Brain Pub</t>
        </is>
      </c>
      <c r="C2280" s="40" t="inlineStr">
        <is>
          <t>발표</t>
        </is>
      </c>
      <c r="D2280" s="40" t="inlineStr">
        <is>
          <t>2011-12-31</t>
        </is>
      </c>
      <c r="E2280" s="41" t="inlineStr">
        <is>
          <t>기타</t>
        </is>
      </c>
      <c r="F2280" s="41" t="inlineStr">
        <is>
          <t>요약재무(백만원): 2011말 연결 자산 2,372,705·자본 1,577,862, 별도 자산 1,984,793·자본 1,595,745; 2012 연결 매출 검색광고 50.5%·디스플레이 14.5%·온라인게임 25.5%; 2012-11 월간 최고 265,500·최저 236,000원; 발행주식총수 48,127,704주</t>
        </is>
      </c>
      <c r="G2280" s="41" t="inlineStr">
        <is>
          <t>DART 사업보고서</t>
        </is>
      </c>
      <c r="H2280" s="40" t="inlineStr">
        <is>
          <t>2013-04-01</t>
        </is>
      </c>
      <c r="I2280" s="40" t="inlineStr">
        <is>
          <t>20130401002241</t>
        </is>
      </c>
      <c r="J2280" s="43" t="inlineStr">
        <is>
          <t>https://dart.fss.or.kr/dsaf001/main.do?rcpNo=20130401002241</t>
        </is>
      </c>
      <c r="K2280" s="41" t="inlineStr">
        <is>
          <t>acquirer_core,acq_total_assets,apex_total_assets,deal_to_assets_pct,deal_to_equity_pct,acq_mktcap,size_basis</t>
        </is>
      </c>
    </row>
    <row r="2281" ht="45" customHeight="1">
      <c r="A2281" s="40" t="inlineStr">
        <is>
          <t>N021</t>
        </is>
      </c>
      <c r="B2281" s="41" t="inlineStr">
        <is>
          <t>Brain Pub</t>
        </is>
      </c>
      <c r="C2281" s="40" t="inlineStr">
        <is>
          <t>발표</t>
        </is>
      </c>
      <c r="D2281" s="40" t="inlineStr">
        <is>
          <t>2012-11-08</t>
        </is>
      </c>
      <c r="E2281" s="41" t="inlineStr">
        <is>
          <t>기타</t>
        </is>
      </c>
      <c r="F2281" s="41" t="inlineStr">
        <is>
          <t>Yahoo Finance 035420.KS 2012-11-08 조정 종가 63,737.52원(×4.07923 = 260,000원)</t>
        </is>
      </c>
      <c r="G2281" s="41" t="inlineStr">
        <is>
          <t>기타</t>
        </is>
      </c>
      <c r="H2281" s="40" t="inlineStr">
        <is>
          <t>2026-10-26</t>
        </is>
      </c>
      <c r="I2281" s="40" t="n"/>
      <c r="J2281" s="43" t="inlineStr">
        <is>
          <t>https://query1.finance.yahoo.com/v8/finance/chart/035420.KS?period1=1352073600&amp;period2=1352592000&amp;interval=1d</t>
        </is>
      </c>
      <c r="K2281" s="41" t="inlineStr">
        <is>
          <t>acq_mktcap,size_basis</t>
        </is>
      </c>
    </row>
    <row r="2282" ht="45" customHeight="1">
      <c r="A2282" s="40" t="inlineStr">
        <is>
          <t>N021</t>
        </is>
      </c>
      <c r="B2282" s="41" t="inlineStr">
        <is>
          <t>Brain Pub</t>
        </is>
      </c>
      <c r="C2282" s="40" t="inlineStr">
        <is>
          <t>인수 전</t>
        </is>
      </c>
      <c r="D2282" s="40" t="inlineStr">
        <is>
          <t>2013-02-07</t>
        </is>
      </c>
      <c r="E2282" s="41" t="inlineStr">
        <is>
          <t>어닝콜</t>
        </is>
      </c>
      <c r="F2282" s="41" t="inlineStr">
        <is>
          <t>NHN 컨퍼런스콜에서 신규법인 라인플러스·캠프모바일 설립 발표. "캠프모바일은 기존의 네이버 서비스에서 벗어나 다양한 모바일 사업을 펼쳐나가게 된다." 브레인펍 언급 없음</t>
        </is>
      </c>
      <c r="G2282" s="41" t="inlineStr">
        <is>
          <t>언론 보도</t>
        </is>
      </c>
      <c r="H2282" s="40" t="inlineStr">
        <is>
          <t>2013-02-07</t>
        </is>
      </c>
      <c r="I2282" s="40" t="n"/>
      <c r="J2282" s="43" t="inlineStr">
        <is>
          <t>https://newstomato.com/ReadNews.aspx?no=332648</t>
        </is>
      </c>
      <c r="K2282" s="41" t="inlineStr">
        <is>
          <t>earnings_call_note,pre_events_summary</t>
        </is>
      </c>
    </row>
    <row r="2283" ht="45" customHeight="1">
      <c r="A2283" s="40" t="inlineStr">
        <is>
          <t>N022</t>
        </is>
      </c>
      <c r="B2283" s="41" t="inlineStr">
        <is>
          <t>Satsuma Ebisu-do Co., Ltd</t>
        </is>
      </c>
      <c r="C2283" s="40" t="inlineStr">
        <is>
          <t>발표</t>
        </is>
      </c>
      <c r="D2283" s="40" t="inlineStr">
        <is>
          <t>2013-05-17</t>
        </is>
      </c>
      <c r="E2283" s="41" t="inlineStr">
        <is>
          <t>발표</t>
        </is>
      </c>
      <c r="F2283" s="41" t="inlineStr">
        <is>
          <t>夢の街 적시공시: 薩摩恵比寿堂 발행주식 160주 전부 취득(의결권 100%), 취득가액 755백만円+자문 25백만円(개산), 매도자 松元孝代(140주, 87.5%)·藤根力, 이사회·계약·인도일 모두 2013-05-17. FY2010/4~FY2012/4 매출 1,908,685/1,824,040/1,932,874천円, 영업이익 67,342/57,866/70,411천円. '主要顧客の業態が飲食業であることから…大きなシナジー効果が見込める'</t>
        </is>
      </c>
      <c r="G2283" s="41" t="inlineStr">
        <is>
          <t>TDnet</t>
        </is>
      </c>
      <c r="H2283" s="40" t="inlineStr">
        <is>
          <t>2013-05-17</t>
        </is>
      </c>
      <c r="I2283" s="40" t="n"/>
      <c r="J2283" s="43" t="inlineStr">
        <is>
          <t>https://web.archive.org/web/20130819191433/http://www.yumenomachi.co.jp/ir_information/pdf/20130517_3.pdf</t>
        </is>
      </c>
      <c r="K2283" s="41" t="inlineStr">
        <is>
          <t>announce_date_chk,status_chk,value_chk_local,purpose_quote,acquirer_entity,target_rev_pre,target_op_pre,chk_note,first_filing_date</t>
        </is>
      </c>
    </row>
    <row r="2284" ht="45" customHeight="1">
      <c r="A2284" s="40" t="inlineStr">
        <is>
          <t>N022</t>
        </is>
      </c>
      <c r="B2284" s="41" t="inlineStr">
        <is>
          <t>Satsuma Ebisu-do Co., Ltd</t>
        </is>
      </c>
      <c r="C2284" s="40" t="inlineStr">
        <is>
          <t>인수 후</t>
        </is>
      </c>
      <c r="D2284" s="40" t="inlineStr">
        <is>
          <t>2013-05-17</t>
        </is>
      </c>
      <c r="E2284" s="41" t="inlineStr">
        <is>
          <t>완료</t>
        </is>
      </c>
      <c r="F2284" s="41" t="inlineStr">
        <is>
          <t>FY2013/8 有価証券報告書 기업결합 주석: 기업결합일 2013-05-17, 현금 대가 755,000천円+자문비용 28,650천円=취득원가 783,650천円, 의결권 100.0%, のれん 542,818천円 5년 균등상각, 2013-05-01~08-31 실적 연결.</t>
        </is>
      </c>
      <c r="G2284" s="41" t="inlineStr">
        <is>
          <t>EDINET</t>
        </is>
      </c>
      <c r="H2284" s="40" t="inlineStr">
        <is>
          <t>2013-11-29</t>
        </is>
      </c>
      <c r="I2284" s="40" t="inlineStr">
        <is>
          <t>S1000ML9</t>
        </is>
      </c>
      <c r="J2284" s="43" t="inlineStr">
        <is>
          <t>https://disclosure2dl.edinet-fsa.go.jp/searchdocument/pdf/S1000ML9.pdf</t>
        </is>
      </c>
      <c r="K2284" s="41" t="inlineStr">
        <is>
          <t>value_chk_local,status_chk,post_events_summary,impairment</t>
        </is>
      </c>
    </row>
    <row r="2285" ht="45" customHeight="1">
      <c r="A2285" s="40" t="inlineStr">
        <is>
          <t>N022</t>
        </is>
      </c>
      <c r="B2285" s="41" t="inlineStr">
        <is>
          <t>Satsuma Ebisu-do Co., Ltd</t>
        </is>
      </c>
      <c r="C2285" s="40" t="inlineStr">
        <is>
          <t>인수 전</t>
        </is>
      </c>
      <c r="D2285" s="40" t="inlineStr">
        <is>
          <t>2013-02-28</t>
        </is>
      </c>
      <c r="E2285" s="41" t="inlineStr">
        <is>
          <t>실적</t>
        </is>
      </c>
      <c r="F2285" s="41" t="inlineStr">
        <is>
          <t>夢の街 平成25年8月期 第2四半期決算短信(연결): 2013-02-28 자산합계 2,364,129천円(2012-08-31 2,357,243), 순자산 2,233,049천円(신주예약권 5,873 포함).</t>
        </is>
      </c>
      <c r="G2285" s="41" t="inlineStr">
        <is>
          <t>TDnet</t>
        </is>
      </c>
      <c r="H2285" s="40" t="inlineStr">
        <is>
          <t>2013-04-12</t>
        </is>
      </c>
      <c r="I2285" s="40" t="n"/>
      <c r="J2285" s="43" t="inlineStr">
        <is>
          <t>https://web.archive.org/web/20130514081803/http://www.yumenomachi.co.jp/ir_information/pdf/20130412.pdf</t>
        </is>
      </c>
      <c r="K2285" s="41" t="inlineStr">
        <is>
          <t>acq_total_assets,apex_total_assets,deal_to_assets_pct,deal_to_equity_pct,size_basis</t>
        </is>
      </c>
    </row>
    <row r="2286" ht="45" customHeight="1">
      <c r="A2286" s="40" t="inlineStr">
        <is>
          <t>N022</t>
        </is>
      </c>
      <c r="B2286" s="41" t="inlineStr">
        <is>
          <t>Satsuma Ebisu-do Co., Ltd</t>
        </is>
      </c>
      <c r="C2286" s="40" t="inlineStr">
        <is>
          <t>인수 전</t>
        </is>
      </c>
      <c r="D2286" s="40" t="inlineStr">
        <is>
          <t>2013-07-16</t>
        </is>
      </c>
      <c r="E2286" s="41" t="inlineStr">
        <is>
          <t>소유주변경</t>
        </is>
      </c>
      <c r="F2286" s="41" t="inlineStr">
        <is>
          <t>夢の街 '主要株主及び主要株主である筆頭株主並びにその他の関係会社の異動の予定' 공시: CCC 보유 1,650,000주(31.74%, その他の関係会社) 중 1,390,400주 매각 통보, 2013-07-16 현재 발행주식 5,548,800주·의결권 대상 5,197,700주, 신규 筆頭株主 キトプランニング(대표 中村利江).</t>
        </is>
      </c>
      <c r="G2286" s="41" t="inlineStr">
        <is>
          <t>TDnet</t>
        </is>
      </c>
      <c r="H2286" s="40" t="inlineStr">
        <is>
          <t>2013-07-16</t>
        </is>
      </c>
      <c r="I2286" s="40" t="n"/>
      <c r="J2286" s="43" t="inlineStr">
        <is>
          <t>https://web.archive.org/web/20130806122526/http://www.yumenomachi.co.jp/ir_information/pdf/20130716_2.pdf</t>
        </is>
      </c>
      <c r="K2286" s="41" t="inlineStr">
        <is>
          <t>acq_mktcap,size_basis,pre_incorp_chk,acquirer_entity</t>
        </is>
      </c>
    </row>
    <row r="2287" ht="45" customHeight="1">
      <c r="A2287" s="40" t="inlineStr">
        <is>
          <t>N022</t>
        </is>
      </c>
      <c r="B2287" s="41" t="inlineStr">
        <is>
          <t>Satsuma Ebisu-do Co., Ltd</t>
        </is>
      </c>
      <c r="C2287" s="40" t="inlineStr">
        <is>
          <t>발표</t>
        </is>
      </c>
      <c r="D2287" s="40" t="inlineStr">
        <is>
          <t>2013-05-16</t>
        </is>
      </c>
      <c r="E2287" s="41" t="inlineStr">
        <is>
          <t>기타</t>
        </is>
      </c>
      <c r="F2287" s="41" t="inlineStr">
        <is>
          <t>Yahoo Finance 2484.T 일별 시세: 2013-05-16 종가(분할조정) 80.75, 2013-05-17 83.75. 이후 1:2(2014-04-19)·1:4(2017-03-01) 분할을 되돌리면 당시 종가 646円.</t>
        </is>
      </c>
      <c r="G2287" s="41" t="inlineStr">
        <is>
          <t>기타</t>
        </is>
      </c>
      <c r="H2287" s="40" t="inlineStr">
        <is>
          <t>2026-10-26</t>
        </is>
      </c>
      <c r="I2287" s="40" t="n"/>
      <c r="J2287" s="43" t="inlineStr">
        <is>
          <t>https://query1.finance.yahoo.com/v8/finance/chart/2484.T?period1=1368403200&amp;period2=1368835200&amp;interval=1d</t>
        </is>
      </c>
      <c r="K2287" s="41" t="inlineStr">
        <is>
          <t>acq_mktcap</t>
        </is>
      </c>
    </row>
    <row r="2288" ht="45" customHeight="1">
      <c r="A2288" s="40" t="inlineStr">
        <is>
          <t>N022</t>
        </is>
      </c>
      <c r="B2288" s="41" t="inlineStr">
        <is>
          <t>Satsuma Ebisu-do Co., Ltd</t>
        </is>
      </c>
      <c r="C2288" s="40" t="inlineStr">
        <is>
          <t>발표</t>
        </is>
      </c>
      <c r="D2288" s="40" t="inlineStr">
        <is>
          <t>2013-05-17</t>
        </is>
      </c>
      <c r="E2288" s="41" t="inlineStr">
        <is>
          <t>기타</t>
        </is>
      </c>
      <c r="F2288" s="41" t="inlineStr">
        <is>
          <t>FRB H.10 엔/달러 일별 환율 DEXJPUS: 2013-05-17 102.98.</t>
        </is>
      </c>
      <c r="G2288" s="41" t="inlineStr">
        <is>
          <t>기타</t>
        </is>
      </c>
      <c r="H2288" s="40" t="inlineStr">
        <is>
          <t>2026-10-26</t>
        </is>
      </c>
      <c r="I2288" s="40" t="n"/>
      <c r="J2288" s="43" t="inlineStr">
        <is>
          <t>https://fred.stlouisfed.org/graph/fredgraph.csv?id=DEXJPUS</t>
        </is>
      </c>
      <c r="K2288" s="41" t="inlineStr">
        <is>
          <t>value_chk_usdmm</t>
        </is>
      </c>
    </row>
    <row r="2289" ht="45" customHeight="1">
      <c r="A2289" s="40" t="inlineStr">
        <is>
          <t>N022</t>
        </is>
      </c>
      <c r="B2289" s="41" t="inlineStr">
        <is>
          <t>Satsuma Ebisu-do Co., Ltd</t>
        </is>
      </c>
      <c r="C2289" s="40" t="inlineStr">
        <is>
          <t>인수 전</t>
        </is>
      </c>
      <c r="D2289" s="40" t="inlineStr">
        <is>
          <t>2012-08-31</t>
        </is>
      </c>
      <c r="E2289" s="41" t="inlineStr">
        <is>
          <t>실적</t>
        </is>
      </c>
      <c r="F2289" s="41" t="inlineStr">
        <is>
          <t>FY2013/8 有価証券報告書 주요 경영지표·沿革: FY2012/8(제13기)부터 연결, 연결 매출 1,359,737천円; 1999-09 설립, 2000-10 出前館 개설, 2006-06 ヘラクレス 상장, 2009-03 CCC와 자본업무제휴, 2013-03 日本フードデリバリー 제휴, 2013-05 薩摩恵比寿堂 취득.</t>
        </is>
      </c>
      <c r="G2289" s="41" t="inlineStr">
        <is>
          <t>EDINET</t>
        </is>
      </c>
      <c r="H2289" s="40" t="inlineStr">
        <is>
          <t>2013-11-29</t>
        </is>
      </c>
      <c r="I2289" s="40" t="inlineStr">
        <is>
          <t>S1000ML9</t>
        </is>
      </c>
      <c r="J2289" s="43" t="inlineStr">
        <is>
          <t>https://disclosure2dl.edinet-fsa.go.jp/searchdocument/pdf/S1000ML9.pdf</t>
        </is>
      </c>
      <c r="K2289" s="41" t="inlineStr">
        <is>
          <t>acquirer_core,pre_events_summary</t>
        </is>
      </c>
    </row>
    <row r="2290" ht="45" customHeight="1">
      <c r="A2290" s="40" t="inlineStr">
        <is>
          <t>N022</t>
        </is>
      </c>
      <c r="B2290" s="41" t="inlineStr">
        <is>
          <t>Satsuma Ebisu-do Co., Ltd</t>
        </is>
      </c>
      <c r="C2290" s="40" t="inlineStr">
        <is>
          <t>인수 후</t>
        </is>
      </c>
      <c r="D2290" s="40" t="inlineStr">
        <is>
          <t>2014-08-31</t>
        </is>
      </c>
      <c r="E2290" s="41" t="inlineStr">
        <is>
          <t>실적</t>
        </is>
      </c>
      <c r="F2290" s="41" t="inlineStr">
        <is>
          <t>FY2014/8 有価証券報告書 세그먼트: 通信販売事業 FY2013/8 매출 659,775·이익 38,684천円(2013-05~08), FY2014/8 매출 1,885,486(외부 1,835,890)·이익 140,480천円, のれん 상각 108,563. 業績: '出前館のカスタマーセンターを鹿児島に移管し、株式会社薩摩恵比寿堂に委託'.</t>
        </is>
      </c>
      <c r="G2290" s="41" t="inlineStr">
        <is>
          <t>EDINET</t>
        </is>
      </c>
      <c r="H2290" s="40" t="inlineStr">
        <is>
          <t>2014-11-28</t>
        </is>
      </c>
      <c r="I2290" s="40" t="inlineStr">
        <is>
          <t>S1003KWX</t>
        </is>
      </c>
      <c r="J2290" s="43" t="inlineStr">
        <is>
          <t>https://disclosure2dl.edinet-fsa.go.jp/searchdocument/pdf/S1003KWX.pdf</t>
        </is>
      </c>
      <c r="K2290" s="41" t="inlineStr">
        <is>
          <t>target_rev_post,target_op_post,perf_basis,earnings_call_note,post_events_summary</t>
        </is>
      </c>
    </row>
    <row r="2291" ht="45" customHeight="1">
      <c r="A2291" s="40" t="inlineStr">
        <is>
          <t>N022</t>
        </is>
      </c>
      <c r="B2291" s="41" t="inlineStr">
        <is>
          <t>Satsuma Ebisu-do Co., Ltd</t>
        </is>
      </c>
      <c r="C2291" s="40" t="inlineStr">
        <is>
          <t>인수 후</t>
        </is>
      </c>
      <c r="D2291" s="40" t="inlineStr">
        <is>
          <t>2015-08-31</t>
        </is>
      </c>
      <c r="E2291" s="41" t="inlineStr">
        <is>
          <t>실적</t>
        </is>
      </c>
      <c r="F2291" s="41" t="inlineStr">
        <is>
          <t>FY2016/8 有価証券報告書 세그먼트(전기): 通信販売事業 FY2015/8 매출 1,758,528(외부 1,693,224)·이익 203,687천円. 減損損失 주석: FY2015/8 ZEN のれん 18,388천円, FY2016/8 PT KlikEat のれん 29,872천円 — 薩摩 관련 손상 없음.</t>
        </is>
      </c>
      <c r="G2291" s="41" t="inlineStr">
        <is>
          <t>EDINET</t>
        </is>
      </c>
      <c r="H2291" s="40" t="inlineStr">
        <is>
          <t>2016-11-25</t>
        </is>
      </c>
      <c r="I2291" s="40" t="inlineStr">
        <is>
          <t>S10096NN</t>
        </is>
      </c>
      <c r="J2291" s="43" t="inlineStr">
        <is>
          <t>https://disclosure2dl.edinet-fsa.go.jp/searchdocument/pdf/S10096NN.pdf</t>
        </is>
      </c>
      <c r="K2291" s="41" t="inlineStr">
        <is>
          <t>target_rev_post,target_op_post,impairment</t>
        </is>
      </c>
    </row>
    <row r="2292" ht="45" customHeight="1">
      <c r="A2292" s="40" t="inlineStr">
        <is>
          <t>N022</t>
        </is>
      </c>
      <c r="B2292" s="41" t="inlineStr">
        <is>
          <t>Satsuma Ebisu-do Co., Ltd</t>
        </is>
      </c>
      <c r="C2292" s="40" t="inlineStr">
        <is>
          <t>인수 후</t>
        </is>
      </c>
      <c r="D2292" s="40" t="inlineStr">
        <is>
          <t>2015-09</t>
        </is>
      </c>
      <c r="E2292" s="41" t="inlineStr">
        <is>
          <t>기타</t>
        </is>
      </c>
      <c r="F2292" s="41" t="inlineStr">
        <is>
          <t>FY2017/8 有価証券報告書 沿革: '平成27年９月 株式会社薩摩恵比寿堂がワイン販売強化のため山梨拠点を開設'.</t>
        </is>
      </c>
      <c r="G2292" s="41" t="inlineStr">
        <is>
          <t>EDINET</t>
        </is>
      </c>
      <c r="H2292" s="40" t="inlineStr">
        <is>
          <t>2017-11-28</t>
        </is>
      </c>
      <c r="I2292" s="40" t="inlineStr">
        <is>
          <t>S100BUW7</t>
        </is>
      </c>
      <c r="J2292" s="43" t="inlineStr">
        <is>
          <t>https://disclosure2dl.edinet-fsa.go.jp/searchdocument/pdf/S100BUW7.pdf</t>
        </is>
      </c>
      <c r="K2292" s="41" t="inlineStr">
        <is>
          <t>post_events_summary</t>
        </is>
      </c>
    </row>
    <row r="2293" ht="45" customHeight="1">
      <c r="A2293" s="40" t="inlineStr">
        <is>
          <t>N022</t>
        </is>
      </c>
      <c r="B2293" s="41" t="inlineStr">
        <is>
          <t>Satsuma Ebisu-do Co., Ltd</t>
        </is>
      </c>
      <c r="C2293" s="40" t="inlineStr">
        <is>
          <t>인수 후</t>
        </is>
      </c>
      <c r="D2293" s="40" t="inlineStr">
        <is>
          <t>2020-04-24</t>
        </is>
      </c>
      <c r="E2293" s="41" t="inlineStr">
        <is>
          <t>소유주변경</t>
        </is>
      </c>
      <c r="F2293" s="41" t="inlineStr">
        <is>
          <t>NAVER 2020 사업보고서: 연결대상 종속기업 명단에 'SATSUMAEBISUDO | 2020-04-24 | 의결권의 과반수를 소유', 변동내역 'DEMAE-CAN·SATSUMAEBISUDO 신규취득에 따른 지배력 획득'.</t>
        </is>
      </c>
      <c r="G2293" s="41" t="inlineStr">
        <is>
          <t>DART 사업보고서</t>
        </is>
      </c>
      <c r="H2293" s="40" t="inlineStr">
        <is>
          <t>2021-03-16</t>
        </is>
      </c>
      <c r="I2293" s="40" t="inlineStr">
        <is>
          <t>20210316001214</t>
        </is>
      </c>
      <c r="J2293" s="43" t="inlineStr">
        <is>
          <t>https://dart.fss.or.kr/dsaf001/main.do?rcpNo=20210316001214</t>
        </is>
      </c>
      <c r="K2293" s="41" t="inlineStr">
        <is>
          <t>post_events_summary,pre_incorp_chk</t>
        </is>
      </c>
    </row>
    <row r="2294" ht="45" customHeight="1">
      <c r="A2294" s="40" t="inlineStr">
        <is>
          <t>N022</t>
        </is>
      </c>
      <c r="B2294" s="41" t="inlineStr">
        <is>
          <t>Satsuma Ebisu-do Co., Ltd</t>
        </is>
      </c>
      <c r="C2294" s="40" t="inlineStr">
        <is>
          <t>인수 후</t>
        </is>
      </c>
      <c r="D2294" s="40" t="inlineStr">
        <is>
          <t>2021-12-31</t>
        </is>
      </c>
      <c r="E2294" s="41" t="inlineStr">
        <is>
          <t>기타</t>
        </is>
      </c>
      <c r="F2294" s="41" t="inlineStr">
        <is>
          <t>NAVER 2021 사업보고서 연결재무제표 주석: SATSUMAEBISUDO(*4) 지분율 전기 100.00→당기 '-', '(*4) 소프트뱅크와의 경영통합에 따라 전기에 매각예정자산으로 분류된 바 있으며 당기 중에 지배구조가 개편되어 연결대상에서 제외'.</t>
        </is>
      </c>
      <c r="G2294" s="41" t="inlineStr">
        <is>
          <t>DART 사업보고서</t>
        </is>
      </c>
      <c r="H2294" s="40" t="inlineStr">
        <is>
          <t>2022-03-04</t>
        </is>
      </c>
      <c r="I2294" s="40" t="inlineStr">
        <is>
          <t>20220304000687</t>
        </is>
      </c>
      <c r="J2294" s="43" t="inlineStr">
        <is>
          <t>https://dart.fss.or.kr/dsaf001/main.do?rcpNo=20220304000687</t>
        </is>
      </c>
      <c r="K2294" s="41" t="inlineStr">
        <is>
          <t>post_events_summary,pre_incorp_chk</t>
        </is>
      </c>
    </row>
    <row r="2295" ht="45" customHeight="1">
      <c r="A2295" s="40" t="inlineStr">
        <is>
          <t>N022</t>
        </is>
      </c>
      <c r="B2295" s="41" t="inlineStr">
        <is>
          <t>Satsuma Ebisu-do Co., Ltd</t>
        </is>
      </c>
      <c r="C2295" s="40" t="inlineStr">
        <is>
          <t>인수 후</t>
        </is>
      </c>
      <c r="D2295" s="40" t="inlineStr">
        <is>
          <t>2021-05-01</t>
        </is>
      </c>
      <c r="E2295" s="41" t="inlineStr">
        <is>
          <t>사명변경</t>
        </is>
      </c>
      <c r="F2295" s="41" t="inlineStr">
        <is>
          <t>FY2021/8 有価証券報告書 関係会社の状況 주: '株式会社薩摩恵比寿堂は、2021年５月１日付で、株式会社出前館コミュニケーションズに社名を変更'. 通信販売事業 매출 FY2020/8 931,203천円(9.0%)→FY2021/8 543,533천円(1.9%).</t>
        </is>
      </c>
      <c r="G2295" s="41" t="inlineStr">
        <is>
          <t>EDINET</t>
        </is>
      </c>
      <c r="H2295" s="40" t="inlineStr">
        <is>
          <t>2021-12-28</t>
        </is>
      </c>
      <c r="I2295" s="40" t="inlineStr">
        <is>
          <t>S100N5EF</t>
        </is>
      </c>
      <c r="J2295" s="43" t="inlineStr">
        <is>
          <t>https://disclosure2dl.edinet-fsa.go.jp/searchdocument/pdf/S100N5EF.pdf</t>
        </is>
      </c>
      <c r="K2295" s="41" t="inlineStr">
        <is>
          <t>post_events_summary,notes</t>
        </is>
      </c>
    </row>
    <row r="2296" ht="45" customHeight="1">
      <c r="A2296" s="40" t="inlineStr">
        <is>
          <t>N022</t>
        </is>
      </c>
      <c r="B2296" s="41" t="inlineStr">
        <is>
          <t>Satsuma Ebisu-do Co., Ltd</t>
        </is>
      </c>
      <c r="C2296" s="40" t="inlineStr">
        <is>
          <t>인수 후</t>
        </is>
      </c>
      <c r="D2296" s="40" t="inlineStr">
        <is>
          <t>2022-06-30</t>
        </is>
      </c>
      <c r="E2296" s="41" t="inlineStr">
        <is>
          <t>사업철수</t>
        </is>
      </c>
      <c r="F2296" s="41" t="inlineStr">
        <is>
          <t>FY2022/8 有価証券報告書: '2022年６月30日に通信販売事業を譲渡', 通信販売事業 10개월 매출 1,168,617(외부 493,939)·세그먼트 이익 89,081천円, 사업양도이익 129,627천円, 사업양도 수입 238,956천円.</t>
        </is>
      </c>
      <c r="G2296" s="41" t="inlineStr">
        <is>
          <t>EDINET</t>
        </is>
      </c>
      <c r="H2296" s="40" t="inlineStr">
        <is>
          <t>2022-11-30</t>
        </is>
      </c>
      <c r="I2296" s="40" t="inlineStr">
        <is>
          <t>S100PPM7</t>
        </is>
      </c>
      <c r="J2296" s="43" t="inlineStr">
        <is>
          <t>https://disclosure2dl.edinet-fsa.go.jp/searchdocument/pdf/S100PPM7.pdf</t>
        </is>
      </c>
      <c r="K2296" s="41" t="inlineStr">
        <is>
          <t>post_events_summary,target_rev_post,target_op_post,notes,earnings_call_note</t>
        </is>
      </c>
    </row>
    <row r="2297" ht="45" customHeight="1">
      <c r="A2297" s="40" t="inlineStr">
        <is>
          <t>N022</t>
        </is>
      </c>
      <c r="B2297" s="41" t="inlineStr">
        <is>
          <t>Satsuma Ebisu-do Co., Ltd</t>
        </is>
      </c>
      <c r="C2297" s="40" t="inlineStr">
        <is>
          <t>인수 후</t>
        </is>
      </c>
      <c r="D2297" s="40" t="inlineStr">
        <is>
          <t>2025-08-31</t>
        </is>
      </c>
      <c r="E2297" s="41" t="inlineStr">
        <is>
          <t>기타</t>
        </is>
      </c>
      <c r="F2297" s="41" t="inlineStr">
        <is>
          <t>FY2025/8 有価証券報告書 関係会社の状況: 연결자회사 ㈱出前館コミュニケーションズ(鹿児島市, 자본금 8백만円, 出前館事業, 100.0%); その他の関係会社 LINEヤフー(35.3)·NAVER Corporation(27.7, 간접 18.4)·未来Fund(18.4).</t>
        </is>
      </c>
      <c r="G2297" s="41" t="inlineStr">
        <is>
          <t>EDINET</t>
        </is>
      </c>
      <c r="H2297" s="40" t="inlineStr">
        <is>
          <t>2025-11-26</t>
        </is>
      </c>
      <c r="I2297" s="40" t="inlineStr">
        <is>
          <t>S100X153</t>
        </is>
      </c>
      <c r="J2297" s="43" t="inlineStr">
        <is>
          <t>https://disclosure2dl.edinet-fsa.go.jp/searchdocument/pdf/S100X153.pdf</t>
        </is>
      </c>
      <c r="K2297" s="41" t="inlineStr">
        <is>
          <t>post_events_summary,notes</t>
        </is>
      </c>
    </row>
    <row r="2298" ht="45" customHeight="1">
      <c r="A2298" s="40" t="inlineStr">
        <is>
          <t>N022</t>
        </is>
      </c>
      <c r="B2298" s="41" t="inlineStr">
        <is>
          <t>Satsuma Ebisu-do Co., Ltd</t>
        </is>
      </c>
      <c r="C2298" s="40" t="inlineStr">
        <is>
          <t>인수 후</t>
        </is>
      </c>
      <c r="D2298" s="40" t="inlineStr">
        <is>
          <t>2024-08-31</t>
        </is>
      </c>
      <c r="E2298" s="41" t="inlineStr">
        <is>
          <t>기타</t>
        </is>
      </c>
      <c r="F2298" s="41" t="inlineStr">
        <is>
          <t>FY2024/8 有価証券報告書 関係会社の状況: LINEヤフー 37.4%, NAVER Corporation 25.0%(NAVER J.Hub→未来Fund 경유 간접 16.6%) — 모두 その他の関係会社(出前館은 어느 쪽의 연결자회사도 아님).</t>
        </is>
      </c>
      <c r="G2298" s="41" t="inlineStr">
        <is>
          <t>EDINET</t>
        </is>
      </c>
      <c r="H2298" s="40" t="inlineStr">
        <is>
          <t>2024-12-02</t>
        </is>
      </c>
      <c r="I2298" s="40" t="inlineStr">
        <is>
          <t>S100UVPV</t>
        </is>
      </c>
      <c r="J2298" s="43" t="inlineStr">
        <is>
          <t>https://disclosure2dl.edinet-fsa.go.jp/searchdocument/pdf/S100UVPV.pdf</t>
        </is>
      </c>
      <c r="K2298" s="41" t="inlineStr">
        <is>
          <t>notes</t>
        </is>
      </c>
    </row>
    <row r="2299" ht="45" customHeight="1">
      <c r="A2299" s="40" t="inlineStr">
        <is>
          <t>N023</t>
        </is>
      </c>
      <c r="B2299" s="41" t="inlineStr">
        <is>
          <t>ZEN Co. Ltd.</t>
        </is>
      </c>
      <c r="C2299" s="40" t="inlineStr">
        <is>
          <t>발표</t>
        </is>
      </c>
      <c r="D2299" s="40" t="inlineStr">
        <is>
          <t>2013-11-26</t>
        </is>
      </c>
      <c r="E2299" s="41" t="inlineStr">
        <is>
          <t>발표</t>
        </is>
      </c>
      <c r="F2299" s="41" t="inlineStr">
        <is>
          <t>夢の街 적시공시: ZEN 전 주식 취득·자회사화 기본합의 결의. ZEN 설립 2003-12-24, 대표 柴田彰, 자본금 1천만円, 대주주 柴田彰 151주(75.5%)·기타 49주. 'シニア・ナビ'는 회원 약 1만2천 명·월 100만 PV, 平成11年 개설. 결의·계약·인도 2013-12 하순 예정, 업적 영향 경미.</t>
        </is>
      </c>
      <c r="G2299" s="41" t="inlineStr">
        <is>
          <t>TDnet</t>
        </is>
      </c>
      <c r="H2299" s="40" t="inlineStr">
        <is>
          <t>2013-11-26</t>
        </is>
      </c>
      <c r="I2299" s="40" t="n"/>
      <c r="J2299" s="43" t="inlineStr">
        <is>
          <t>https://web.archive.org/web/20140408075703/http://www.yumenomachi.co.jp/ir_information/pdf/20131126.pdf</t>
        </is>
      </c>
      <c r="K2299" s="41" t="inlineStr">
        <is>
          <t>announce_date_chk,purpose_quote,first_filing_date,pre_events_summary,acquirer_entity</t>
        </is>
      </c>
    </row>
    <row r="2300" ht="45" customHeight="1">
      <c r="A2300" s="40" t="inlineStr">
        <is>
          <t>N023</t>
        </is>
      </c>
      <c r="B2300" s="41" t="inlineStr">
        <is>
          <t>ZEN Co. Ltd.</t>
        </is>
      </c>
      <c r="C2300" s="40" t="inlineStr">
        <is>
          <t>발표</t>
        </is>
      </c>
      <c r="D2300" s="40" t="inlineStr">
        <is>
          <t>2013-12-26</t>
        </is>
      </c>
      <c r="E2300" s="41" t="inlineStr">
        <is>
          <t>완료</t>
        </is>
      </c>
      <c r="F2300" s="41" t="inlineStr">
        <is>
          <t>夢の街 적시공시: 2013-12-26 이사회 결의·주식양도계약, 인도 2013-12-27, 200주(의결권 100.0%), 취득가액 ZEN 보통주 30백만円 + 자문비용 3백만円 = 33백만円, 매도자 '柴田彰 他個人２名'.</t>
        </is>
      </c>
      <c r="G2300" s="41" t="inlineStr">
        <is>
          <t>TDnet</t>
        </is>
      </c>
      <c r="H2300" s="40" t="inlineStr">
        <is>
          <t>2013-12-26</t>
        </is>
      </c>
      <c r="I2300" s="40" t="n"/>
      <c r="J2300" s="43" t="inlineStr">
        <is>
          <t>https://web.archive.org/web/20140408090359/http://www.yumenomachi.co.jp/ir_information/pdf/20131226_2.pdf</t>
        </is>
      </c>
      <c r="K2300" s="41" t="inlineStr">
        <is>
          <t>status_chk,value_chk_local,value_chk_usdmm,chk_note</t>
        </is>
      </c>
    </row>
    <row r="2301" ht="45" customHeight="1">
      <c r="A2301" s="40" t="inlineStr">
        <is>
          <t>N023</t>
        </is>
      </c>
      <c r="B2301" s="41" t="inlineStr">
        <is>
          <t>ZEN Co. Ltd.</t>
        </is>
      </c>
      <c r="C2301" s="40" t="inlineStr">
        <is>
          <t>발표</t>
        </is>
      </c>
      <c r="D2301" s="40" t="inlineStr">
        <is>
          <t>2013-11-26</t>
        </is>
      </c>
      <c r="E2301" s="41" t="inlineStr">
        <is>
          <t>기타</t>
        </is>
      </c>
      <c r="F2301" s="41" t="inlineStr">
        <is>
          <t>FRB H.10 엔/달러 DEXJPUS: 2013-11-26 101.38.</t>
        </is>
      </c>
      <c r="G2301" s="41" t="inlineStr">
        <is>
          <t>기타</t>
        </is>
      </c>
      <c r="H2301" s="40" t="inlineStr">
        <is>
          <t>2026-10-26</t>
        </is>
      </c>
      <c r="I2301" s="40" t="n"/>
      <c r="J2301" s="43" t="inlineStr">
        <is>
          <t>https://fred.stlouisfed.org/graph/fredgraph.csv?id=DEXJPUS</t>
        </is>
      </c>
      <c r="K2301" s="41" t="inlineStr">
        <is>
          <t>value_chk_usdmm</t>
        </is>
      </c>
    </row>
    <row r="2302" ht="45" customHeight="1">
      <c r="A2302" s="40" t="inlineStr">
        <is>
          <t>N023</t>
        </is>
      </c>
      <c r="B2302" s="41" t="inlineStr">
        <is>
          <t>ZEN Co. Ltd.</t>
        </is>
      </c>
      <c r="C2302" s="40" t="inlineStr">
        <is>
          <t>인수 전</t>
        </is>
      </c>
      <c r="D2302" s="40" t="inlineStr">
        <is>
          <t>2013-08-31</t>
        </is>
      </c>
      <c r="E2302" s="41" t="inlineStr">
        <is>
          <t>실적</t>
        </is>
      </c>
      <c r="F2302" s="41" t="inlineStr">
        <is>
          <t>夢の街 FY2013/8 有価証券報告書: 연결 총자산 2,962,301천円, 순자산 1,986,773천円(신주예약권 1,089), 매출 2,086,981천円(出前館事業 1,427,206·通信販売事業 659,775), 영업이익 278,439천円; 대주주 キトプランニング 660,000주(11.89%), 자기주식 755,800주, 발행 5,548,800주.</t>
        </is>
      </c>
      <c r="G2302" s="41" t="inlineStr">
        <is>
          <t>EDINET</t>
        </is>
      </c>
      <c r="H2302" s="40" t="inlineStr">
        <is>
          <t>2013-11-29</t>
        </is>
      </c>
      <c r="I2302" s="40" t="inlineStr">
        <is>
          <t>S1000ML9</t>
        </is>
      </c>
      <c r="J2302" s="43" t="inlineStr">
        <is>
          <t>https://disclosure2dl.edinet-fsa.go.jp/searchdocument/pdf/S1000ML9.pdf</t>
        </is>
      </c>
      <c r="K2302" s="41" t="inlineStr">
        <is>
          <t>acq_total_assets,apex_total_assets,deal_to_assets_pct,deal_to_equity_pct,acq_mktcap,size_basis,acquirer_core,pre_events_summary</t>
        </is>
      </c>
    </row>
    <row r="2303" ht="45" customHeight="1">
      <c r="A2303" s="40" t="inlineStr">
        <is>
          <t>N023</t>
        </is>
      </c>
      <c r="B2303" s="41" t="inlineStr">
        <is>
          <t>ZEN Co. Ltd.</t>
        </is>
      </c>
      <c r="C2303" s="40" t="inlineStr">
        <is>
          <t>발표</t>
        </is>
      </c>
      <c r="D2303" s="40" t="inlineStr">
        <is>
          <t>2013-11-25</t>
        </is>
      </c>
      <c r="E2303" s="41" t="inlineStr">
        <is>
          <t>기타</t>
        </is>
      </c>
      <c r="F2303" s="41" t="inlineStr">
        <is>
          <t>Yahoo Finance 2484.T 일별 시세: 2013-11-25 종가(분할조정) 164.875, 2013-11-26 167.5. ×8 역조정 시 1,319円.</t>
        </is>
      </c>
      <c r="G2303" s="41" t="inlineStr">
        <is>
          <t>기타</t>
        </is>
      </c>
      <c r="H2303" s="40" t="inlineStr">
        <is>
          <t>2026-10-26</t>
        </is>
      </c>
      <c r="I2303" s="40" t="n"/>
      <c r="J2303" s="43" t="inlineStr">
        <is>
          <t>https://query1.finance.yahoo.com/v8/finance/chart/2484.T?period1=1384905600&amp;period2=1385510400&amp;interval=1d</t>
        </is>
      </c>
      <c r="K2303" s="41" t="inlineStr">
        <is>
          <t>acq_mktcap</t>
        </is>
      </c>
    </row>
    <row r="2304" ht="45" customHeight="1">
      <c r="A2304" s="40" t="inlineStr">
        <is>
          <t>N023</t>
        </is>
      </c>
      <c r="B2304" s="41" t="inlineStr">
        <is>
          <t>ZEN Co. Ltd.</t>
        </is>
      </c>
      <c r="C2304" s="40" t="inlineStr">
        <is>
          <t>인수 후</t>
        </is>
      </c>
      <c r="D2304" s="40" t="inlineStr">
        <is>
          <t>2014-08-31</t>
        </is>
      </c>
      <c r="E2304" s="41" t="inlineStr">
        <is>
          <t>통합</t>
        </is>
      </c>
      <c r="F2304" s="41" t="inlineStr">
        <is>
          <t>FY2014/8 有価証券報告書: 연결자회사 ZEN(東京都千代田区, 자본금 10,000천円, 出前館事業, 100.0%), 기업결합 주석은 '重要性が乏しいため省略'; 'シニア・ナビ」のマーケティングノウハウと会員基盤を活用し…「おひとりさま便」…６月に新宿エリアにてテスト実施'; 出前館事業 세그먼트 FY2014/8 매출 1,722,541·이익 527,947천円.</t>
        </is>
      </c>
      <c r="G2304" s="41" t="inlineStr">
        <is>
          <t>EDINET</t>
        </is>
      </c>
      <c r="H2304" s="40" t="inlineStr">
        <is>
          <t>2014-11-28</t>
        </is>
      </c>
      <c r="I2304" s="40" t="inlineStr">
        <is>
          <t>S1003KWX</t>
        </is>
      </c>
      <c r="J2304" s="43" t="inlineStr">
        <is>
          <t>https://disclosure2dl.edinet-fsa.go.jp/searchdocument/pdf/S1003KWX.pdf</t>
        </is>
      </c>
      <c r="K2304" s="41" t="inlineStr">
        <is>
          <t>post_events_summary,earnings_call_note,core_basis,target_rev_post,target_op_post</t>
        </is>
      </c>
    </row>
    <row r="2305" ht="45" customHeight="1">
      <c r="A2305" s="40" t="inlineStr">
        <is>
          <t>N023</t>
        </is>
      </c>
      <c r="B2305" s="41" t="inlineStr">
        <is>
          <t>ZEN Co. Ltd.</t>
        </is>
      </c>
      <c r="C2305" s="40" t="inlineStr">
        <is>
          <t>인수 후</t>
        </is>
      </c>
      <c r="D2305" s="40" t="inlineStr">
        <is>
          <t>2015-08-31</t>
        </is>
      </c>
      <c r="E2305" s="41" t="inlineStr">
        <is>
          <t>손상차손</t>
        </is>
      </c>
      <c r="F2305" s="41" t="inlineStr">
        <is>
          <t>FY2015/8 有価証券報告書 減損損失 주석: 東京都千代田区 のれん 18,388천円 — '株式会社ZENの株式の取得により発生したのれんについては、当初想定していた収益を見込めなくなったことから…減損損失…として特別損失に計上'. 'おひとりさま便' 2014-11 본격 개시.</t>
        </is>
      </c>
      <c r="G2305" s="41" t="inlineStr">
        <is>
          <t>EDINET</t>
        </is>
      </c>
      <c r="H2305" s="40" t="inlineStr">
        <is>
          <t>2015-11-27</t>
        </is>
      </c>
      <c r="I2305" s="40" t="inlineStr">
        <is>
          <t>S1006GOP</t>
        </is>
      </c>
      <c r="J2305" s="43" t="inlineStr">
        <is>
          <t>https://disclosure2dl.edinet-fsa.go.jp/searchdocument/pdf/S1006GOP.pdf</t>
        </is>
      </c>
      <c r="K2305" s="41" t="inlineStr">
        <is>
          <t>impairment,post_events_summary,earnings_call_note</t>
        </is>
      </c>
    </row>
    <row r="2306" ht="45" customHeight="1">
      <c r="A2306" s="40" t="inlineStr">
        <is>
          <t>N023</t>
        </is>
      </c>
      <c r="B2306" s="41" t="inlineStr">
        <is>
          <t>ZEN Co. Ltd.</t>
        </is>
      </c>
      <c r="C2306" s="40" t="inlineStr">
        <is>
          <t>인수 후</t>
        </is>
      </c>
      <c r="D2306" s="40" t="inlineStr">
        <is>
          <t>2015-08-31</t>
        </is>
      </c>
      <c r="E2306" s="41" t="inlineStr">
        <is>
          <t>실적</t>
        </is>
      </c>
      <c r="F2306" s="41" t="inlineStr">
        <is>
          <t>FY2016/8 有価証券報告書 세그먼트(전기): 出前館事業 FY2015/8 매출 1,968,084·이익 638,809천円.</t>
        </is>
      </c>
      <c r="G2306" s="41" t="inlineStr">
        <is>
          <t>EDINET</t>
        </is>
      </c>
      <c r="H2306" s="40" t="inlineStr">
        <is>
          <t>2016-11-25</t>
        </is>
      </c>
      <c r="I2306" s="40" t="inlineStr">
        <is>
          <t>S10096NN</t>
        </is>
      </c>
      <c r="J2306" s="43" t="inlineStr">
        <is>
          <t>https://disclosure2dl.edinet-fsa.go.jp/searchdocument/pdf/S10096NN.pdf</t>
        </is>
      </c>
      <c r="K2306" s="41" t="inlineStr">
        <is>
          <t>target_rev_post,target_op_post</t>
        </is>
      </c>
    </row>
    <row r="2307" ht="45" customHeight="1">
      <c r="A2307" s="40" t="inlineStr">
        <is>
          <t>N023</t>
        </is>
      </c>
      <c r="B2307" s="41" t="inlineStr">
        <is>
          <t>ZEN Co. Ltd.</t>
        </is>
      </c>
      <c r="C2307" s="40" t="inlineStr">
        <is>
          <t>인수 후</t>
        </is>
      </c>
      <c r="D2307" s="40" t="inlineStr">
        <is>
          <t>2017-09-01</t>
        </is>
      </c>
      <c r="E2307" s="41" t="inlineStr">
        <is>
          <t>합병</t>
        </is>
      </c>
      <c r="F2307" s="41" t="inlineStr">
        <is>
          <t>FY2017/8 有価証券報告書: 関係会社 주 '株式会社ZENは、平成29年9月１日付で、当社を存続会社として吸収合併し、消滅'. 단 같은 문서 沿革은 'ZEN(平成29年１月に当社へ吸収合併)'으로 기재(불일치).</t>
        </is>
      </c>
      <c r="G2307" s="41" t="inlineStr">
        <is>
          <t>EDINET</t>
        </is>
      </c>
      <c r="H2307" s="40" t="inlineStr">
        <is>
          <t>2017-11-28</t>
        </is>
      </c>
      <c r="I2307" s="40" t="inlineStr">
        <is>
          <t>S100BUW7</t>
        </is>
      </c>
      <c r="J2307" s="43" t="inlineStr">
        <is>
          <t>https://disclosure2dl.edinet-fsa.go.jp/searchdocument/pdf/S100BUW7.pdf</t>
        </is>
      </c>
      <c r="K2307" s="41" t="inlineStr">
        <is>
          <t>post_events_summary,notes</t>
        </is>
      </c>
    </row>
    <row r="2308" ht="45" customHeight="1">
      <c r="A2308" s="40" t="inlineStr">
        <is>
          <t>N023</t>
        </is>
      </c>
      <c r="B2308" s="41" t="inlineStr">
        <is>
          <t>ZEN Co. Ltd.</t>
        </is>
      </c>
      <c r="C2308" s="40" t="inlineStr">
        <is>
          <t>인수 후</t>
        </is>
      </c>
      <c r="D2308" s="40" t="inlineStr">
        <is>
          <t>2017-09-01</t>
        </is>
      </c>
      <c r="E2308" s="41" t="inlineStr">
        <is>
          <t>합병</t>
        </is>
      </c>
      <c r="F2308" s="41" t="inlineStr">
        <is>
          <t>FY2018/8 有価証券報告書: '前連結会計年度末現在で連結子会社であった株式会社ZENは、2017年９月１日付で当社に吸収合併'; 沿革 '2017年９月 株式会社ZENを吸収合併'.</t>
        </is>
      </c>
      <c r="G2308" s="41" t="inlineStr">
        <is>
          <t>EDINET</t>
        </is>
      </c>
      <c r="H2308" s="40" t="inlineStr">
        <is>
          <t>2018-11-29</t>
        </is>
      </c>
      <c r="I2308" s="40" t="inlineStr">
        <is>
          <t>S100ENXR</t>
        </is>
      </c>
      <c r="J2308" s="43" t="inlineStr">
        <is>
          <t>https://disclosure2dl.edinet-fsa.go.jp/searchdocument/pdf/S100ENXR.pdf</t>
        </is>
      </c>
      <c r="K2308" s="41" t="inlineStr">
        <is>
          <t>post_events_summary,notes</t>
        </is>
      </c>
    </row>
    <row r="2309" ht="45" customHeight="1">
      <c r="A2309" s="40" t="inlineStr">
        <is>
          <t>N023</t>
        </is>
      </c>
      <c r="B2309" s="41" t="inlineStr">
        <is>
          <t>ZEN Co. Ltd.</t>
        </is>
      </c>
      <c r="C2309" s="40" t="inlineStr">
        <is>
          <t>인수 후</t>
        </is>
      </c>
      <c r="D2309" s="40" t="inlineStr">
        <is>
          <t>2026-08-31</t>
        </is>
      </c>
      <c r="E2309" s="41" t="inlineStr">
        <is>
          <t>실적</t>
        </is>
      </c>
      <c r="F2309" s="41" t="inlineStr">
        <is>
          <t>出前館 2026年8月期 決算短信(연결): 매출 39,057백만円, 영업손실 △8,288백만円; 単一セグメント(出前館事業).</t>
        </is>
      </c>
      <c r="G2309" s="41" t="inlineStr">
        <is>
          <t>TDnet</t>
        </is>
      </c>
      <c r="H2309" s="40" t="inlineStr">
        <is>
          <t>2026-10-15</t>
        </is>
      </c>
      <c r="I2309" s="40" t="n"/>
      <c r="J2309" s="43" t="inlineStr">
        <is>
          <t>https://www2.jpx.co.jp/disc/24840/140120261013550031.pdf</t>
        </is>
      </c>
      <c r="K2309" s="41" t="inlineStr">
        <is>
          <t>target_rev_post,target_op_post,perf_basis</t>
        </is>
      </c>
    </row>
    <row r="2310" ht="45" customHeight="1">
      <c r="A2310" s="40" t="inlineStr">
        <is>
          <t>N024</t>
        </is>
      </c>
      <c r="B2310" s="41" t="inlineStr">
        <is>
          <t>PayPay Card Corporation</t>
        </is>
      </c>
      <c r="C2310" s="40" t="inlineStr">
        <is>
          <t>발표</t>
        </is>
      </c>
      <c r="D2310" s="40" t="inlineStr">
        <is>
          <t>2014-06-25</t>
        </is>
      </c>
      <c r="E2310" s="41" t="inlineStr">
        <is>
          <t>발표</t>
        </is>
      </c>
      <c r="F2310" s="41" t="inlineStr">
        <is>
          <t>ヤフー 적시공시 'ケーシー株式会社の株式の取得（連結子会社化）に関するお知らせ'(17:00): 取得株式数 1,300株(65.0%), "ケーシーの普通株式 22,715百万円 / アドバイザリー費用等（概算額）70百万円 / 合計（概算額）22,785百万円", SBPS 700株(35.0%) 취득 예정, 株式譲受日 2015年1月5日(予定); 2011/12~2013/12期 営業収益 47,176/12,312/9,707, 営業利益 1,118/6,333/3,649百万円 "（注1）対象会社がまだ設立されていないため、KCカードの経営成績及び財政状態を記載"; KC카드 대주주 Jトラスト 98.54%</t>
        </is>
      </c>
      <c r="G2310" s="41" t="inlineStr">
        <is>
          <t>TDnet</t>
        </is>
      </c>
      <c r="H2310" s="40" t="inlineStr">
        <is>
          <t>2014-06-25</t>
        </is>
      </c>
      <c r="I2310" s="40" t="inlineStr">
        <is>
          <t>140120140625099683</t>
        </is>
      </c>
      <c r="J2310" s="43" t="inlineStr">
        <is>
          <t>https://assets.minkabu.jp/news/article_media_content/urn:newsml:tdnet.info:20140625099683/140120140625099683.pdf</t>
        </is>
      </c>
      <c r="K2310" s="41" t="inlineStr">
        <is>
          <t>announce_date_chk,purpose_quote,value_chk_local,chk_note,target_rev_pre,target_op_pre,pre_events_summary,first_filing_date</t>
        </is>
      </c>
    </row>
    <row r="2311" ht="45" customHeight="1">
      <c r="A2311" s="40" t="inlineStr">
        <is>
          <t>N024</t>
        </is>
      </c>
      <c r="B2311" s="41" t="inlineStr">
        <is>
          <t>PayPay Card Corporation</t>
        </is>
      </c>
      <c r="C2311" s="40" t="inlineStr">
        <is>
          <t>발표</t>
        </is>
      </c>
      <c r="D2311" s="40" t="inlineStr">
        <is>
          <t>2014-06-25</t>
        </is>
      </c>
      <c r="E2311" s="41" t="inlineStr">
        <is>
          <t>발표</t>
        </is>
      </c>
      <c r="F2311" s="41" t="inlineStr">
        <is>
          <t>ヤフー 보도자료 'ケーシー株式会社の株式取得に関するお知らせ': ケーシー는 Jトラスト 연결자회사 KCカード가 신설할 회사로 'KCカード' 브랜드 중심 사업을 흡수분할 승계, "ソフトバンクショップでの会員獲得を推進するため…ソフトバンク・ペイメント・サービス株式会社からも出資を受ける予定"</t>
        </is>
      </c>
      <c r="G2311" s="41" t="inlineStr">
        <is>
          <t>회사 보도자료</t>
        </is>
      </c>
      <c r="H2311" s="40" t="inlineStr">
        <is>
          <t>2014-06-25</t>
        </is>
      </c>
      <c r="I2311" s="40" t="inlineStr">
        <is>
          <t>ja20140625_A</t>
        </is>
      </c>
      <c r="J2311" s="43" t="inlineStr">
        <is>
          <t>https://www.lycorp.co.jp/news/archive/Y/ja/ja20140625_A.pdf</t>
        </is>
      </c>
      <c r="K2311" s="41" t="inlineStr">
        <is>
          <t>purpose_quote,acquirer_entity</t>
        </is>
      </c>
    </row>
    <row r="2312" ht="45" customHeight="1">
      <c r="A2312" s="40" t="inlineStr">
        <is>
          <t>N024</t>
        </is>
      </c>
      <c r="B2312" s="41" t="inlineStr">
        <is>
          <t>PayPay Card Corporation</t>
        </is>
      </c>
      <c r="C2312" s="40" t="inlineStr">
        <is>
          <t>발표</t>
        </is>
      </c>
      <c r="D2312" s="40" t="inlineStr">
        <is>
          <t>2014-06-25</t>
        </is>
      </c>
      <c r="E2312" s="41" t="inlineStr">
        <is>
          <t>발표</t>
        </is>
      </c>
      <c r="F2312" s="41" t="inlineStr">
        <is>
          <t>Jトラスト 적시공시(17:00, PDF 글꼴 ToUnicode 없음 — MS Gothic 글리프 순서로 복원해 판독): KC카드가 孫会社를 설립해 2015-01-05 효력으로 'KCカード' 브랜드 사업을 흡수분할 승계시키고 같은 날 전 주식을 ヤフー·SBPS에 양도; "平成23年８月に楽天株式会社からＫＣカードの株式を取得"; 대금 "約404億円（内訳、株式譲渡対価約350億円、当社のＫＣカードに対する貸付金の返済金54億円）"; 譲渡株式数 2,000株(譲渡価額 約34,946百万円); 매각 이유로 "大手インターネット関連企業の金融事業との競合関係" 예상 등</t>
        </is>
      </c>
      <c r="G2312" s="41" t="inlineStr">
        <is>
          <t>TDnet</t>
        </is>
      </c>
      <c r="H2312" s="40" t="inlineStr">
        <is>
          <t>2014-06-25</t>
        </is>
      </c>
      <c r="I2312" s="40" t="inlineStr">
        <is>
          <t>140120140625099777</t>
        </is>
      </c>
      <c r="J2312" s="43" t="inlineStr">
        <is>
          <t>https://assets.minkabu.jp/news/article_media_content/urn:newsml:tdnet.info:20140625099777/140120140625099777.pdf</t>
        </is>
      </c>
      <c r="K2312" s="41" t="inlineStr">
        <is>
          <t>chk_note,pre_events_summary,value_chk_local,notes</t>
        </is>
      </c>
    </row>
    <row r="2313" ht="45" customHeight="1">
      <c r="A2313" s="40" t="inlineStr">
        <is>
          <t>N024</t>
        </is>
      </c>
      <c r="B2313" s="41" t="inlineStr">
        <is>
          <t>PayPay Card Corporation</t>
        </is>
      </c>
      <c r="C2313" s="40" t="inlineStr">
        <is>
          <t>발표</t>
        </is>
      </c>
      <c r="D2313" s="40" t="inlineStr">
        <is>
          <t>2014-06-25</t>
        </is>
      </c>
      <c r="E2313" s="41" t="inlineStr">
        <is>
          <t>발표</t>
        </is>
      </c>
      <c r="F2313" s="41" t="inlineStr">
        <is>
          <t>닛케이 'ヤフーがカード事業参入 「KCカード」譲り受け'(2014-06-25 19:51): 총액 350억엔, ヤフー가 발행주식 65%를 227억엔에 취득; KC카드 전신은 国内信販, 2005년 라쿠텐 인수, 2011년 J트러스트 자회사, 회원 약 66만명; '決済サービスを強みに電子商取引（EC）で先行する楽天に対抗'</t>
        </is>
      </c>
      <c r="G2313" s="41" t="inlineStr">
        <is>
          <t>언론 보도</t>
        </is>
      </c>
      <c r="H2313" s="40" t="inlineStr">
        <is>
          <t>2014-06-25</t>
        </is>
      </c>
      <c r="I2313" s="40" t="n"/>
      <c r="J2313" s="43" t="inlineStr">
        <is>
          <t>https://www.nikkei.com/article/DGXNASDZ250CP_V20C14A6TJ1000/</t>
        </is>
      </c>
      <c r="K2313" s="41" t="inlineStr">
        <is>
          <t>first_filing_date,pre_events_summary</t>
        </is>
      </c>
    </row>
    <row r="2314" ht="45" customHeight="1">
      <c r="A2314" s="40" t="inlineStr">
        <is>
          <t>N024</t>
        </is>
      </c>
      <c r="B2314" s="41" t="inlineStr">
        <is>
          <t>PayPay Card Corporation</t>
        </is>
      </c>
      <c r="C2314" s="40" t="inlineStr">
        <is>
          <t>인수 후</t>
        </is>
      </c>
      <c r="D2314" s="40" t="inlineStr">
        <is>
          <t>2014-12-12</t>
        </is>
      </c>
      <c r="E2314" s="41" t="inlineStr">
        <is>
          <t>사명변경</t>
        </is>
      </c>
      <c r="F2314" s="41" t="inlineStr">
        <is>
          <t>Jトラスト 적시공시 '当社子会社の商号変更に関するお知らせ'(2014-12-12 08:30, 글리프 복원 판독): 연결자회사 KCカード㈱의 새 사명 'Ｊトラストカード株式会社（J TRUST Card Co., Ltd.）', 변경일 2015年1月5日(予定), 흡수분할 효력 발생이 정지조건</t>
        </is>
      </c>
      <c r="G2314" s="41" t="inlineStr">
        <is>
          <t>TDnet</t>
        </is>
      </c>
      <c r="H2314" s="40" t="inlineStr">
        <is>
          <t>2014-12-12</t>
        </is>
      </c>
      <c r="I2314" s="40" t="inlineStr">
        <is>
          <t>140120141211092507</t>
        </is>
      </c>
      <c r="J2314" s="43" t="inlineStr">
        <is>
          <t>https://assets.minkabu.jp/news/article_media_content/urn:newsml:tdnet.info:20141211092507/140120141211092507.pdf</t>
        </is>
      </c>
      <c r="K2314" s="41" t="inlineStr">
        <is>
          <t>chk_note,notes</t>
        </is>
      </c>
    </row>
    <row r="2315" ht="45" customHeight="1">
      <c r="A2315" s="40" t="inlineStr">
        <is>
          <t>N024</t>
        </is>
      </c>
      <c r="B2315" s="41" t="inlineStr">
        <is>
          <t>PayPay Card Corporation</t>
        </is>
      </c>
      <c r="C2315" s="40" t="inlineStr">
        <is>
          <t>인수 후</t>
        </is>
      </c>
      <c r="D2315" s="40" t="inlineStr">
        <is>
          <t>2015-01-05</t>
        </is>
      </c>
      <c r="E2315" s="41" t="inlineStr">
        <is>
          <t>완료</t>
        </is>
      </c>
      <c r="F2315" s="41" t="inlineStr">
        <is>
          <t>Jトラスト 2015年3月期 第3四半期決算短信(2015-02-12): "平成27年１月５日付で会社分割及び株式譲渡が完了しました"; ケーシー 純資産 34,887百万円·総資産 50,916百万円(2015-01-05, 승계액), 従業員 305名; 売却株式 2,000株, "売却価額 35,638百万円", 売却損益 경미; KCカード는 NUCS 사업 승계 후 'Ｊトラストカード株式会社'로 사명 변경</t>
        </is>
      </c>
      <c r="G2315" s="41" t="inlineStr">
        <is>
          <t>TDnet</t>
        </is>
      </c>
      <c r="H2315" s="40" t="inlineStr">
        <is>
          <t>2015-02-12</t>
        </is>
      </c>
      <c r="I2315" s="40" t="inlineStr">
        <is>
          <t>140120150115005980</t>
        </is>
      </c>
      <c r="J2315" s="43" t="inlineStr">
        <is>
          <t>https://assets.minkabu.jp/news/article_media_content/urn:newsml:tdnet.info:20150115005980/140120150115005980.pdf</t>
        </is>
      </c>
      <c r="K2315" s="41" t="inlineStr">
        <is>
          <t>status_chk,value_chk_local,chk_note,perf_basis</t>
        </is>
      </c>
    </row>
    <row r="2316" ht="45" customHeight="1">
      <c r="A2316" s="40" t="inlineStr">
        <is>
          <t>N024</t>
        </is>
      </c>
      <c r="B2316" s="41" t="inlineStr">
        <is>
          <t>PayPay Card Corporation</t>
        </is>
      </c>
      <c r="C2316" s="40" t="inlineStr">
        <is>
          <t>인수 전</t>
        </is>
      </c>
      <c r="D2316" s="40" t="inlineStr">
        <is>
          <t>2014-03-31</t>
        </is>
      </c>
      <c r="E2316" s="41" t="inlineStr">
        <is>
          <t>실적</t>
        </is>
      </c>
      <c r="F2316" s="41" t="inlineStr">
        <is>
          <t>ヤフー 有価証券報告書 第19期(2014/3期, 일본기준): 純資産額 626,560, 総資産額 842,749百万円, 新株予約権 700, 少数株主持分 7,898; 세그먼트 외부고객 매출 MS 268,370·コンシューマ 98,313·その他 19,599("決済・金融関連サービス等"); "ヤフーでは、金融系サービスとして「Yahoo!カード」を提供…クレジットカードの自社発行"</t>
        </is>
      </c>
      <c r="G2316" s="41" t="inlineStr">
        <is>
          <t>EDINET</t>
        </is>
      </c>
      <c r="H2316" s="40" t="inlineStr">
        <is>
          <t>2014-06-18</t>
        </is>
      </c>
      <c r="I2316" s="40" t="inlineStr">
        <is>
          <t>yuho2013-vsreport</t>
        </is>
      </c>
      <c r="J2316" s="43" t="inlineStr">
        <is>
          <t>https://www.lycorp.co.jp/ja/ir/library/securities/main/08/teaserItems2/0/linkList/0/link/yuho2013-vsreport.pdf</t>
        </is>
      </c>
      <c r="K2316" s="41" t="inlineStr">
        <is>
          <t>acquirer_core,acq_total_assets,deal_to_assets_pct,deal_to_equity_pct,core_basis</t>
        </is>
      </c>
    </row>
    <row r="2317" ht="45" customHeight="1">
      <c r="A2317" s="40" t="inlineStr">
        <is>
          <t>N024</t>
        </is>
      </c>
      <c r="B2317" s="41" t="inlineStr">
        <is>
          <t>PayPay Card Corporation</t>
        </is>
      </c>
      <c r="C2317" s="40" t="inlineStr">
        <is>
          <t>인수 전</t>
        </is>
      </c>
      <c r="D2317" s="40" t="inlineStr">
        <is>
          <t>2014-06-30</t>
        </is>
      </c>
      <c r="E2317" s="41" t="inlineStr">
        <is>
          <t>기타</t>
        </is>
      </c>
      <c r="F2317" s="41" t="inlineStr">
        <is>
          <t>ヤフー 第20期 第1四半期報告書: 発行済株式 5,694,920,600株(2014-06-30), 자기보유주식 1,000,000株(2014-03-31)</t>
        </is>
      </c>
      <c r="G2317" s="41" t="inlineStr">
        <is>
          <t>EDINET</t>
        </is>
      </c>
      <c r="H2317" s="40" t="inlineStr">
        <is>
          <t>2014-08-14</t>
        </is>
      </c>
      <c r="I2317" s="40" t="inlineStr">
        <is>
          <t>hanpo2014q1</t>
        </is>
      </c>
      <c r="J2317" s="43" t="inlineStr">
        <is>
          <t>https://www.lycorp.co.jp/ja/ir/library/securities/main/07/teaserItems2/0/linkList/03/link/hanpo2014q1.pdf</t>
        </is>
      </c>
      <c r="K2317" s="41" t="inlineStr">
        <is>
          <t>acq_mktcap</t>
        </is>
      </c>
    </row>
    <row r="2318" ht="45" customHeight="1">
      <c r="A2318" s="40" t="inlineStr">
        <is>
          <t>N024</t>
        </is>
      </c>
      <c r="B2318" s="41" t="inlineStr">
        <is>
          <t>PayPay Card Corporation</t>
        </is>
      </c>
      <c r="C2318" s="40" t="inlineStr">
        <is>
          <t>인수 후</t>
        </is>
      </c>
      <c r="D2318" s="40" t="inlineStr">
        <is>
          <t>2015-01-05</t>
        </is>
      </c>
      <c r="E2318" s="41" t="inlineStr">
        <is>
          <t>완료</t>
        </is>
      </c>
      <c r="F2318" s="41" t="inlineStr">
        <is>
          <t>ヤフー 有価証券報告書 第20期(2015/3期, IFRS) 주석5 企業結合: "ワイジェイカード(株)（2015年１月５日付でケーシー(株)から商号変更）の株式をJトラスト(株)より取得（議決権所有比率：65%）", 取得日 2015年1月5日, 支払対価 現金 23,228, 純資産 22,805, 非支配持分 △7,981, のれん 8,404百万円, 営業貸付金 32,849·利息返還損失引当金 24,081百万円</t>
        </is>
      </c>
      <c r="G2318" s="41" t="inlineStr">
        <is>
          <t>EDINET</t>
        </is>
      </c>
      <c r="H2318" s="40" t="inlineStr">
        <is>
          <t>2015-06-17</t>
        </is>
      </c>
      <c r="I2318" s="40" t="inlineStr">
        <is>
          <t>yuho2014-vsreport_2</t>
        </is>
      </c>
      <c r="J2318" s="43" t="inlineStr">
        <is>
          <t>https://www.lycorp.co.jp/ja/ir/library/securities/main/07/teaserItems2/0/linkList/0/link/yuho2014-vsreport_2.pdf</t>
        </is>
      </c>
      <c r="K2318" s="41" t="inlineStr">
        <is>
          <t>status_chk,value_chk_local,notes,purpose_quote,post_events_summary</t>
        </is>
      </c>
    </row>
    <row r="2319" ht="45" customHeight="1">
      <c r="A2319" s="40" t="inlineStr">
        <is>
          <t>N024</t>
        </is>
      </c>
      <c r="B2319" s="41" t="inlineStr">
        <is>
          <t>PayPay Card Corporation</t>
        </is>
      </c>
      <c r="C2319" s="40" t="inlineStr">
        <is>
          <t>인수 후</t>
        </is>
      </c>
      <c r="D2319" s="40" t="inlineStr">
        <is>
          <t>2019-03-31</t>
        </is>
      </c>
      <c r="E2319" s="41" t="inlineStr">
        <is>
          <t>추가취득</t>
        </is>
      </c>
      <c r="F2319" s="41" t="inlineStr">
        <is>
          <t>ヤフー 有価証券報告書 第24期(2019/3期) 주요 자회사 표: 'ワイジェイカード㈱ 福岡市博多区 65.0(2018-03-31) 100.0(2019-03-31)' 議決権所有割合</t>
        </is>
      </c>
      <c r="G2319" s="41" t="inlineStr">
        <is>
          <t>EDINET</t>
        </is>
      </c>
      <c r="H2319" s="40" t="inlineStr">
        <is>
          <t>2019-06-17</t>
        </is>
      </c>
      <c r="I2319" s="40" t="inlineStr">
        <is>
          <t>yuho2018</t>
        </is>
      </c>
      <c r="J2319" s="43" t="inlineStr">
        <is>
          <t>https://www.lycorp.co.jp/ja/ir/library/securities/main/03/teaserItems2/0/linkList/0/link/yuho2018.pdf</t>
        </is>
      </c>
      <c r="K2319" s="41" t="inlineStr">
        <is>
          <t>post_events_summary,notes</t>
        </is>
      </c>
    </row>
    <row r="2320" ht="45" customHeight="1">
      <c r="A2320" s="40" t="inlineStr">
        <is>
          <t>N024</t>
        </is>
      </c>
      <c r="B2320" s="41" t="inlineStr">
        <is>
          <t>PayPay Card Corporation</t>
        </is>
      </c>
      <c r="C2320" s="40" t="inlineStr">
        <is>
          <t>인수 후</t>
        </is>
      </c>
      <c r="D2320" s="40" t="inlineStr">
        <is>
          <t>2017-02-28</t>
        </is>
      </c>
      <c r="E2320" s="41" t="inlineStr">
        <is>
          <t>기타</t>
        </is>
      </c>
      <c r="F2320" s="41" t="inlineStr">
        <is>
          <t>ワイジェイカード 뉴스릴리스(2017-02-17) '株主割当による増資、資本金及び資本準備金の額の減少のお知らせ': 효력 2017-02-28, 普通株式 840株, 총액 14,968,231,320円; ヤフー 1,300→1,846株(65.0%), SBPS 700→994株(35.0%) — Wayback 보관본</t>
        </is>
      </c>
      <c r="G2320" s="41" t="inlineStr">
        <is>
          <t>회사 보도자료</t>
        </is>
      </c>
      <c r="H2320" s="40" t="inlineStr">
        <is>
          <t>2017-02-17</t>
        </is>
      </c>
      <c r="I2320" s="40" t="n"/>
      <c r="J2320" s="43" t="inlineStr">
        <is>
          <t>http://web.archive.org/web/20190715180802/https://www.yjcard.co.jp/info/news/news_2017.html</t>
        </is>
      </c>
      <c r="K2320" s="41" t="inlineStr">
        <is>
          <t>post_events_summary,notes</t>
        </is>
      </c>
    </row>
    <row r="2321" ht="45" customHeight="1">
      <c r="A2321" s="40" t="inlineStr">
        <is>
          <t>N024</t>
        </is>
      </c>
      <c r="B2321" s="41" t="inlineStr">
        <is>
          <t>PayPay Card Corporation</t>
        </is>
      </c>
      <c r="C2321" s="40" t="inlineStr">
        <is>
          <t>인수 후</t>
        </is>
      </c>
      <c r="D2321" s="40" t="inlineStr">
        <is>
          <t>2018-04-18</t>
        </is>
      </c>
      <c r="E2321" s="41" t="inlineStr">
        <is>
          <t>기타</t>
        </is>
      </c>
      <c r="F2321" s="41" t="inlineStr">
        <is>
          <t>ワイジェイカード 뉴스릴리스(2018-04-06): 주주배정 증자 효력 2018-04-18, 280株, 총액 4,989,410,440円; ヤフー 2,028株(65.0%), SBPS 1,092株(35.0%) — Wayback 보관본</t>
        </is>
      </c>
      <c r="G2321" s="41" t="inlineStr">
        <is>
          <t>회사 보도자료</t>
        </is>
      </c>
      <c r="H2321" s="40" t="inlineStr">
        <is>
          <t>2018-04-06</t>
        </is>
      </c>
      <c r="I2321" s="40" t="n"/>
      <c r="J2321" s="43" t="inlineStr">
        <is>
          <t>http://web.archive.org/web/20191114044548/https://www.yjcard.co.jp/info/news/news_2018.html</t>
        </is>
      </c>
      <c r="K2321" s="41" t="inlineStr">
        <is>
          <t>post_events_summary,notes</t>
        </is>
      </c>
    </row>
    <row r="2322" ht="45" customHeight="1">
      <c r="A2322" s="40" t="inlineStr">
        <is>
          <t>N024</t>
        </is>
      </c>
      <c r="B2322" s="41" t="inlineStr">
        <is>
          <t>PayPay Card Corporation</t>
        </is>
      </c>
      <c r="C2322" s="40" t="inlineStr">
        <is>
          <t>인수 후</t>
        </is>
      </c>
      <c r="D2322" s="40" t="inlineStr">
        <is>
          <t>2022-10-01</t>
        </is>
      </c>
      <c r="E2322" s="41" t="inlineStr">
        <is>
          <t>합병</t>
        </is>
      </c>
      <c r="F2322" s="41" t="inlineStr">
        <is>
          <t>PayPayカード 沿革: 2014年7月 会社設立; 2015年1月 KCカード株式会社より会社分割でクレジット事業等を承継・ワイジェイカード株式会社へ社名変更; 2015年3月 'ソフトバンクカード'; 2015年4月 'Yahoo! JAPANカード'; 2016年10月 ジェーシービーより 'Yahoo! JAPAN JCBカード' 承継; 2021年10月 PayPayカード株式会社へ社名変更; 2021年12月 'PayPayカード' 募集開始; 2022年10月 ヤフーのアクワイアリング事業を承継</t>
        </is>
      </c>
      <c r="G2322" s="41" t="inlineStr">
        <is>
          <t>회사 보도자료</t>
        </is>
      </c>
      <c r="H2322" s="40" t="inlineStr">
        <is>
          <t>2026-10-25</t>
        </is>
      </c>
      <c r="I2322" s="40" t="n"/>
      <c r="J2322" s="43" t="inlineStr">
        <is>
          <t>https://www.paypay-card.co.jp/company/history.html</t>
        </is>
      </c>
      <c r="K2322" s="41" t="inlineStr">
        <is>
          <t>post_events_summary</t>
        </is>
      </c>
    </row>
    <row r="2323" ht="45" customHeight="1">
      <c r="A2323" s="40" t="inlineStr">
        <is>
          <t>N024</t>
        </is>
      </c>
      <c r="B2323" s="41" t="inlineStr">
        <is>
          <t>PayPay Card Corporation</t>
        </is>
      </c>
      <c r="C2323" s="40" t="inlineStr">
        <is>
          <t>인수 후</t>
        </is>
      </c>
      <c r="D2323" s="40" t="inlineStr">
        <is>
          <t>2022-07-27</t>
        </is>
      </c>
      <c r="E2323" s="41" t="inlineStr">
        <is>
          <t>소유주변경</t>
        </is>
      </c>
      <c r="F2323" s="41" t="inlineStr">
        <is>
          <t>Impress Watch 'PayPay、PayPayカードを完全子会社化。メインカード化加速'(2022-07-27): PayPay가 グループ会社 ヤフー와 PayPayカード 주식양도계약 체결, 10월 1일부터 100% 자회사, 가격 미공개</t>
        </is>
      </c>
      <c r="G2323" s="41" t="inlineStr">
        <is>
          <t>언론 보도</t>
        </is>
      </c>
      <c r="H2323" s="40" t="inlineStr">
        <is>
          <t>2022-07-27</t>
        </is>
      </c>
      <c r="I2323" s="40" t="n"/>
      <c r="J2323" s="43" t="inlineStr">
        <is>
          <t>https://www.watch.impress.co.jp/docs/news/1428056.html</t>
        </is>
      </c>
      <c r="K2323" s="41" t="inlineStr">
        <is>
          <t>post_events_summary</t>
        </is>
      </c>
    </row>
    <row r="2324" ht="45" customHeight="1">
      <c r="A2324" s="40" t="inlineStr">
        <is>
          <t>N024</t>
        </is>
      </c>
      <c r="B2324" s="41" t="inlineStr">
        <is>
          <t>PayPay Card Corporation</t>
        </is>
      </c>
      <c r="C2324" s="40" t="inlineStr">
        <is>
          <t>인수 후</t>
        </is>
      </c>
      <c r="D2324" s="40" t="inlineStr">
        <is>
          <t>2026-03-31</t>
        </is>
      </c>
      <c r="E2324" s="41" t="inlineStr">
        <is>
          <t>실적</t>
        </is>
      </c>
      <c r="F2324" s="41" t="inlineStr">
        <is>
          <t>PayPay㈱ 有価証券報告書 第8期(2026/3期): 沿革 "2022年10月 ヤフー㈱からの株式取得により、PayPayカード㈱を完全子会社化"; 主要な損益情報等 PayPayカード㈱ 売上高 108,321·税引前利益 20,869·当期純利益 13,091·純資産額 75,856·総資産額 1,467,068百万円; PayPayカードCGU のれん 9,176百万円, "減損損失を認識していません"; 공통지배 거래로 회계처리; 유효카드 1,686만장</t>
        </is>
      </c>
      <c r="G2324" s="41" t="inlineStr">
        <is>
          <t>EDINET</t>
        </is>
      </c>
      <c r="H2324" s="40" t="inlineStr">
        <is>
          <t>2026-06-30</t>
        </is>
      </c>
      <c r="I2324" s="40" t="n"/>
      <c r="J2324" s="43" t="inlineStr">
        <is>
          <t>https://ir.paypay.ne.jp/jp/assets/PayPay%E6%A0%AA%E5%BC%8F%E4%BC%9A%E7%A4%BE%20%E6%9C%89%E4%BE%A1%E8%A8%BC%E5%88%B8%E5%A0%B1%E5%91%8A%E6%9B%B8%EF%BC%8D%E7%AC%AC8%E6%9C%9F.pdf</t>
        </is>
      </c>
      <c r="K2324" s="41" t="inlineStr">
        <is>
          <t>target_rev_post,target_op_post,impairment,post_events_summary,earnings_call_note,pre_incorp_chk</t>
        </is>
      </c>
    </row>
    <row r="2325" ht="45" customHeight="1">
      <c r="A2325" s="40" t="inlineStr">
        <is>
          <t>N024</t>
        </is>
      </c>
      <c r="B2325" s="41" t="inlineStr">
        <is>
          <t>PayPay Card Corporation</t>
        </is>
      </c>
      <c r="C2325" s="40" t="inlineStr">
        <is>
          <t>인수 후</t>
        </is>
      </c>
      <c r="D2325" s="40" t="inlineStr">
        <is>
          <t>2021-10-01</t>
        </is>
      </c>
      <c r="E2325" s="41" t="inlineStr">
        <is>
          <t>사명변경</t>
        </is>
      </c>
      <c r="F2325" s="41" t="inlineStr">
        <is>
          <t>ZHD 有価証券報告書 第27期(2022/3期): "PayPayカード㈱は、2021年10月１日付で、ワイジェイカード㈱より商号を変更"; PayPayカード㈱ 의결권 100.0%(간접)</t>
        </is>
      </c>
      <c r="G2325" s="41" t="inlineStr">
        <is>
          <t>EDINET</t>
        </is>
      </c>
      <c r="H2325" s="40" t="inlineStr">
        <is>
          <t>2022-06-16</t>
        </is>
      </c>
      <c r="I2325" s="40" t="inlineStr">
        <is>
          <t>S100O94C</t>
        </is>
      </c>
      <c r="J2325" s="43" t="inlineStr">
        <is>
          <t>https://data.swcms.net/file/lycorp-ir/dam/jcr:de37e3ea-c099-4d31-8028-7fd2ed87b03b/S100O94C.pdf</t>
        </is>
      </c>
      <c r="K2325" s="41" t="inlineStr">
        <is>
          <t>post_events_summary,pre_incorp_chk</t>
        </is>
      </c>
    </row>
    <row r="2326" ht="45" customHeight="1">
      <c r="A2326" s="40" t="inlineStr">
        <is>
          <t>N024</t>
        </is>
      </c>
      <c r="B2326" s="41" t="inlineStr">
        <is>
          <t>PayPay Card Corporation</t>
        </is>
      </c>
      <c r="C2326" s="40" t="inlineStr">
        <is>
          <t>인수 후</t>
        </is>
      </c>
      <c r="D2326" s="40" t="inlineStr">
        <is>
          <t>2015-05-01</t>
        </is>
      </c>
      <c r="E2326" s="41" t="inlineStr">
        <is>
          <t>어닝콜</t>
        </is>
      </c>
      <c r="F2326" s="41" t="inlineStr">
        <is>
          <t>ヤフー 2014년도 결산설명회(2015-05-01): 증수 요인 'ワイジェイカードの連結、FX関連売上高の増加', 2015年1月 ワイジェイカード株式会社に社名変更·'Yahoo! JAPANカード' 소개</t>
        </is>
      </c>
      <c r="G2326" s="41" t="inlineStr">
        <is>
          <t>IR 자료</t>
        </is>
      </c>
      <c r="H2326" s="40" t="inlineStr">
        <is>
          <t>2015-05-01</t>
        </is>
      </c>
      <c r="I2326" s="40" t="inlineStr">
        <is>
          <t>jp150501presentation</t>
        </is>
      </c>
      <c r="J2326" s="43" t="inlineStr">
        <is>
          <t>https://www.lycorp.co.jp/ja/ir/library/presentations/main/07/teaserItems2/0/linkList/0/link/jp150501presentation.pdf</t>
        </is>
      </c>
      <c r="K2326" s="41" t="inlineStr">
        <is>
          <t>earnings_call_note</t>
        </is>
      </c>
    </row>
    <row r="2327" ht="45" customHeight="1">
      <c r="A2327" s="40" t="inlineStr">
        <is>
          <t>N024</t>
        </is>
      </c>
      <c r="B2327" s="41" t="inlineStr">
        <is>
          <t>PayPay Card Corporation</t>
        </is>
      </c>
      <c r="C2327" s="40" t="inlineStr">
        <is>
          <t>인수 후</t>
        </is>
      </c>
      <c r="D2327" s="40" t="inlineStr">
        <is>
          <t>2016-04-28</t>
        </is>
      </c>
      <c r="E2327" s="41" t="inlineStr">
        <is>
          <t>어닝콜</t>
        </is>
      </c>
      <c r="F2327" s="41" t="inlineStr">
        <is>
          <t>ヤフー 2015년도 결산설명회(2016-04-28): 'Yahoo! JAPANカードの発行開始により、会員数が大幅増加', その他 'ワイジェイカード（株）の連結が一巡'</t>
        </is>
      </c>
      <c r="G2327" s="41" t="inlineStr">
        <is>
          <t>IR 자료</t>
        </is>
      </c>
      <c r="H2327" s="40" t="inlineStr">
        <is>
          <t>2016-04-28</t>
        </is>
      </c>
      <c r="I2327" s="40" t="inlineStr">
        <is>
          <t>jp160428presentation</t>
        </is>
      </c>
      <c r="J2327" s="43" t="inlineStr">
        <is>
          <t>https://www.lycorp.co.jp/ja/ir/library/presentations/main/06/teaserItems2/0/linkList/0/link/jp160428presentation.pdf</t>
        </is>
      </c>
      <c r="K2327" s="41" t="inlineStr">
        <is>
          <t>earnings_call_note</t>
        </is>
      </c>
    </row>
    <row r="2328" ht="45" customHeight="1">
      <c r="A2328" s="40" t="inlineStr">
        <is>
          <t>N024</t>
        </is>
      </c>
      <c r="B2328" s="41" t="inlineStr">
        <is>
          <t>PayPay Card Corporation</t>
        </is>
      </c>
      <c r="C2328" s="40" t="inlineStr">
        <is>
          <t>인수 후</t>
        </is>
      </c>
      <c r="D2328" s="40" t="inlineStr">
        <is>
          <t>2017-04-26</t>
        </is>
      </c>
      <c r="E2328" s="41" t="inlineStr">
        <is>
          <t>어닝콜</t>
        </is>
      </c>
      <c r="F2328" s="41" t="inlineStr">
        <is>
          <t>ヤフー 2016년도 결산설명회(2017-04-26): 신용카드 유효회원 61(2014/3)·59(2015/3)·221(2016/3)·360만(2017/3), 취급고 4Q 159·147·847·1,846억엔; 'カード事業の運転資金を他事業と分離。社債を含めた外部調達を行う'</t>
        </is>
      </c>
      <c r="G2328" s="41" t="inlineStr">
        <is>
          <t>IR 자료</t>
        </is>
      </c>
      <c r="H2328" s="40" t="inlineStr">
        <is>
          <t>2017-04-26</t>
        </is>
      </c>
      <c r="I2328" s="40" t="inlineStr">
        <is>
          <t>jp170426presentation</t>
        </is>
      </c>
      <c r="J2328" s="43" t="inlineStr">
        <is>
          <t>https://www.lycorp.co.jp/ja/ir/library/presentations/main/05/teaserItems2/0/linkList/0/link/jp170426presentation.pdf</t>
        </is>
      </c>
      <c r="K2328" s="41" t="inlineStr">
        <is>
          <t>earnings_call_note</t>
        </is>
      </c>
    </row>
    <row r="2329" ht="45" customHeight="1">
      <c r="A2329" s="40" t="inlineStr">
        <is>
          <t>N024</t>
        </is>
      </c>
      <c r="B2329" s="41" t="inlineStr">
        <is>
          <t>PayPay Card Corporation</t>
        </is>
      </c>
      <c r="C2329" s="40" t="inlineStr">
        <is>
          <t>인수 후</t>
        </is>
      </c>
      <c r="D2329" s="40" t="inlineStr">
        <is>
          <t>2021-04-28</t>
        </is>
      </c>
      <c r="E2329" s="41" t="inlineStr">
        <is>
          <t>어닝콜</t>
        </is>
      </c>
      <c r="F2329" s="41" t="inlineStr">
        <is>
          <t>ZHD 2020년도 결산설명회(2021-04-28) 'ワイジェイカード㈱ 業績（IFRS）＆主要KPI': 営業収益 151/240/359/397/427억엔, 営業利益 -34/-50/28/36/40억엔(FY2016~FY2020=2017/3~2021/3期), 유효회원 360/468/633/716/752만, 취급고 5,815/9,546/13,026/20,217/24,281억엔; 매출 증가 요인 'ワイジェイカード +72億円'; ワイジェイカード는 'PayPayカード㈱'로 商号変更 예정</t>
        </is>
      </c>
      <c r="G2329" s="41" t="inlineStr">
        <is>
          <t>IR 자료</t>
        </is>
      </c>
      <c r="H2329" s="40" t="inlineStr">
        <is>
          <t>2021-04-28</t>
        </is>
      </c>
      <c r="I2329" s="40" t="inlineStr">
        <is>
          <t>jp2020q4_presentation</t>
        </is>
      </c>
      <c r="J2329" s="43" t="inlineStr">
        <is>
          <t>https://www.lycorp.co.jp/ja/ir/library/presentations/main/02/teaserItems2/0/linkList/0/link/jp2020q4_presentation.pdf</t>
        </is>
      </c>
      <c r="K2329" s="41" t="inlineStr">
        <is>
          <t>target_rev_post,target_op_post,perf_basis,earnings_call_note,post_events_summary</t>
        </is>
      </c>
    </row>
    <row r="2330" ht="45" customHeight="1">
      <c r="A2330" s="40" t="inlineStr">
        <is>
          <t>N024</t>
        </is>
      </c>
      <c r="B2330" s="41" t="inlineStr">
        <is>
          <t>PayPay Card Corporation</t>
        </is>
      </c>
      <c r="C2330" s="40" t="inlineStr">
        <is>
          <t>발표</t>
        </is>
      </c>
      <c r="D2330" s="40" t="inlineStr">
        <is>
          <t>2014-06-24</t>
        </is>
      </c>
      <c r="E2330" s="41" t="inlineStr">
        <is>
          <t>기타</t>
        </is>
      </c>
      <c r="F2330" s="41" t="inlineStr">
        <is>
          <t>Yahoo Finance 4689.T 일별: 6/24 종가 474, 6/25 467, 6/26 471円</t>
        </is>
      </c>
      <c r="G2330" s="41" t="inlineStr">
        <is>
          <t>기타</t>
        </is>
      </c>
      <c r="H2330" s="40" t="inlineStr">
        <is>
          <t>2026-10-25</t>
        </is>
      </c>
      <c r="I2330" s="40" t="n"/>
      <c r="J2330" s="43" t="inlineStr">
        <is>
          <t>https://query1.finance.yahoo.com/v8/finance/chart/4689.T?period1=1403222400&amp;period2=1404172800&amp;interval=1d&amp;events=splits%2Cdiv</t>
        </is>
      </c>
      <c r="K2330" s="41" t="inlineStr">
        <is>
          <t>acq_mktcap,event_ticker_basis</t>
        </is>
      </c>
    </row>
    <row r="2331" ht="45" customHeight="1">
      <c r="A2331" s="40" t="inlineStr">
        <is>
          <t>N024</t>
        </is>
      </c>
      <c r="B2331" s="41" t="inlineStr">
        <is>
          <t>PayPay Card Corporation</t>
        </is>
      </c>
      <c r="C2331" s="40" t="inlineStr">
        <is>
          <t>발표</t>
        </is>
      </c>
      <c r="D2331" s="40" t="inlineStr">
        <is>
          <t>2014-06-26</t>
        </is>
      </c>
      <c r="E2331" s="41" t="inlineStr">
        <is>
          <t>기타</t>
        </is>
      </c>
      <c r="F2331" s="41" t="inlineStr">
        <is>
          <t>Yahoo Finance 8508.T 일별: 6/25 종가 1,430(거래량 1.10백만) → 6/26 1,550(4.20백만)</t>
        </is>
      </c>
      <c r="G2331" s="41" t="inlineStr">
        <is>
          <t>기타</t>
        </is>
      </c>
      <c r="H2331" s="40" t="inlineStr">
        <is>
          <t>2026-10-25</t>
        </is>
      </c>
      <c r="I2331" s="40" t="n"/>
      <c r="J2331" s="43" t="inlineStr">
        <is>
          <t>https://query1.finance.yahoo.com/v8/finance/chart/8508.T?period1=1403222400&amp;period2=1404172800&amp;interval=1d&amp;events=splits%2Cdiv</t>
        </is>
      </c>
      <c r="K2331" s="41" t="inlineStr">
        <is>
          <t>event_ticker_basis</t>
        </is>
      </c>
    </row>
    <row r="2332" ht="45" customHeight="1">
      <c r="A2332" s="40" t="inlineStr">
        <is>
          <t>N024</t>
        </is>
      </c>
      <c r="B2332" s="41" t="inlineStr">
        <is>
          <t>PayPay Card Corporation</t>
        </is>
      </c>
      <c r="C2332" s="40" t="inlineStr">
        <is>
          <t>인수 전</t>
        </is>
      </c>
      <c r="D2332" s="40" t="inlineStr">
        <is>
          <t>2014-03-31</t>
        </is>
      </c>
      <c r="E2332" s="41" t="inlineStr">
        <is>
          <t>실적</t>
        </is>
      </c>
      <c r="F2332" s="41" t="inlineStr">
        <is>
          <t>アストマックス 적시공시(2016-08-08)의 ヤフー 3개년 연결(IFRS) 표: 2014/3期 資産合計 849,987百万円, 親会社の所有者に帰属する持分 619,682百万円</t>
        </is>
      </c>
      <c r="G2332" s="41" t="inlineStr">
        <is>
          <t>TDnet</t>
        </is>
      </c>
      <c r="H2332" s="40" t="inlineStr">
        <is>
          <t>2016-08-08</t>
        </is>
      </c>
      <c r="I2332" s="40" t="inlineStr">
        <is>
          <t>140120160808470791</t>
        </is>
      </c>
      <c r="J2332" s="43" t="inlineStr">
        <is>
          <t>https://assets.minkabu.jp/news/article_media_content/urn:newsml:tdnet.info:20160808470791/140120160808470791.pdf</t>
        </is>
      </c>
      <c r="K2332" s="41" t="inlineStr">
        <is>
          <t>acq_total_assets,size_basis</t>
        </is>
      </c>
    </row>
    <row r="2333" ht="45" customHeight="1">
      <c r="A2333" s="40" t="inlineStr">
        <is>
          <t>N024</t>
        </is>
      </c>
      <c r="B2333" s="41" t="inlineStr">
        <is>
          <t>PayPay Card Corporation</t>
        </is>
      </c>
      <c r="C2333" s="40" t="inlineStr">
        <is>
          <t>발표</t>
        </is>
      </c>
      <c r="D2333" s="40" t="n"/>
      <c r="E2333" s="41" t="inlineStr">
        <is>
          <t>기타</t>
        </is>
      </c>
      <c r="F2333" s="41" t="inlineStr">
        <is>
          <t>Fed H.10 일별 엔/달러: 2014-06-25 101.75</t>
        </is>
      </c>
      <c r="G2333" s="41" t="inlineStr">
        <is>
          <t>기타</t>
        </is>
      </c>
      <c r="H2333" s="40" t="inlineStr">
        <is>
          <t>2026-10-25</t>
        </is>
      </c>
      <c r="I2333" s="40" t="n"/>
      <c r="J2333" s="43" t="inlineStr">
        <is>
          <t>https://www.federalreserve.gov/releases/h10/hist/dat00_ja.htm</t>
        </is>
      </c>
      <c r="K2333" s="41" t="inlineStr">
        <is>
          <t>value_chk_usdmm</t>
        </is>
      </c>
    </row>
    <row r="2334" ht="45" customHeight="1">
      <c r="A2334" s="40" t="inlineStr">
        <is>
          <t>N024</t>
        </is>
      </c>
      <c r="B2334" s="41" t="inlineStr">
        <is>
          <t>PayPay Card Corporation</t>
        </is>
      </c>
      <c r="C2334" s="40" t="inlineStr">
        <is>
          <t>인수 후</t>
        </is>
      </c>
      <c r="D2334" s="40" t="inlineStr">
        <is>
          <t>2023-10-01</t>
        </is>
      </c>
      <c r="E2334" s="41" t="inlineStr">
        <is>
          <t>합병</t>
        </is>
      </c>
      <c r="F2334" s="41" t="inlineStr">
        <is>
          <t>LINEヤフー 有価証券報告書 第31期 沿革: "2019年10月 ヤフー㈱をZホールディングス㈱に商号変更し、持株会社体制へ移行", "2023年10月 Zホールディングス㈱、LINE㈱、ヤフー㈱を中心としたグループ内再編により「LINEヤフー㈱」…"; 주석: "当社は、2023年10月１日付で当社を吸収合併存続会社、ヤフー(株)、Z Entertainment(株)…"</t>
        </is>
      </c>
      <c r="G2334" s="41" t="inlineStr">
        <is>
          <t>EDINET</t>
        </is>
      </c>
      <c r="H2334" s="40" t="inlineStr">
        <is>
          <t>2026-06-18</t>
        </is>
      </c>
      <c r="I2334" s="40" t="inlineStr">
        <is>
          <t>S100YBXD</t>
        </is>
      </c>
      <c r="J2334" s="43" t="inlineStr">
        <is>
          <t>https://data.swcms.net/file/lycorp-ir/dam/jcr:37e7640a-6aa4-4125-ac17-9d4e8fed0b14/S100YBXD.pdf</t>
        </is>
      </c>
      <c r="K2334" s="41" t="inlineStr">
        <is>
          <t>post_events_summary</t>
        </is>
      </c>
    </row>
    <row r="2335" ht="45" customHeight="1">
      <c r="A2335" s="40" t="inlineStr">
        <is>
          <t>N024</t>
        </is>
      </c>
      <c r="B2335" s="41" t="inlineStr">
        <is>
          <t>PayPay Card Corporation</t>
        </is>
      </c>
      <c r="C2335" s="40" t="inlineStr">
        <is>
          <t>인수 후</t>
        </is>
      </c>
      <c r="D2335" s="40" t="inlineStr">
        <is>
          <t>2020-07-31</t>
        </is>
      </c>
      <c r="E2335" s="41" t="inlineStr">
        <is>
          <t>사명변경</t>
        </is>
      </c>
      <c r="F2335" s="41" t="inlineStr">
        <is>
          <t>ソフトバンク·Zホールディングス 공동 보도자료(2020-07-31): ワイジェイカード株式会社(資本金 100百万円, 親会社および持株比率 ヤフー株式会社 100%(2020-03-31)) → 新商号 'PayPayカード株式会社', 取締役会決議日 2020年7月31日; 서비스명 표에는 'PayPayカード'와 'Yahoo! JAPANカード（継続）' 병기</t>
        </is>
      </c>
      <c r="G2335" s="41" t="inlineStr">
        <is>
          <t>회사 보도자료</t>
        </is>
      </c>
      <c r="H2335" s="40" t="inlineStr">
        <is>
          <t>2020-07-31</t>
        </is>
      </c>
      <c r="I2335" s="40" t="n"/>
      <c r="J2335" s="43" t="inlineStr">
        <is>
          <t>https://www.softbank.jp/corp/news/press/sbkk/2020/20200731_01/</t>
        </is>
      </c>
      <c r="K2335" s="41" t="inlineStr">
        <is>
          <t>post_events_summary,notes</t>
        </is>
      </c>
    </row>
    <row r="2336" ht="45" customHeight="1">
      <c r="A2336" s="40" t="inlineStr">
        <is>
          <t>N024</t>
        </is>
      </c>
      <c r="B2336" s="41" t="inlineStr">
        <is>
          <t>PayPay Card Corporation</t>
        </is>
      </c>
      <c r="C2336" s="40" t="inlineStr">
        <is>
          <t>인수 후</t>
        </is>
      </c>
      <c r="D2336" s="40" t="inlineStr">
        <is>
          <t>2021-03-01</t>
        </is>
      </c>
      <c r="E2336" s="41" t="inlineStr">
        <is>
          <t>통합</t>
        </is>
      </c>
      <c r="F2336" s="41" t="inlineStr">
        <is>
          <t>LINEヤフー 有価証券報告書 第31期(2026/3期) 沿革: "2021年２月 主要株主である筆頭株主がAホールディングス㈱(ソフトバンク㈱およびNAVER Corporationが共に半数出資)に異動", "2021年３月 LINE㈱との経営統合が完了し、子会社とする"</t>
        </is>
      </c>
      <c r="G2336" s="41" t="inlineStr">
        <is>
          <t>EDINET</t>
        </is>
      </c>
      <c r="H2336" s="40" t="inlineStr">
        <is>
          <t>2026-06-18</t>
        </is>
      </c>
      <c r="I2336" s="40" t="inlineStr">
        <is>
          <t>S100YBXD</t>
        </is>
      </c>
      <c r="J2336" s="43" t="inlineStr">
        <is>
          <t>https://data.swcms.net/file/lycorp-ir/dam/jcr:37e7640a-6aa4-4125-ac17-9d4e8fed0b14/S100YBXD.pdf</t>
        </is>
      </c>
      <c r="K2336" s="41" t="inlineStr">
        <is>
          <t>pre_incorp_chk,post_events_summary</t>
        </is>
      </c>
    </row>
    <row r="2337" ht="45" customHeight="1">
      <c r="A2337" s="40" t="inlineStr">
        <is>
          <t>N024</t>
        </is>
      </c>
      <c r="B2337" s="41" t="inlineStr">
        <is>
          <t>PayPay Card Corporation</t>
        </is>
      </c>
      <c r="C2337" s="40" t="inlineStr">
        <is>
          <t>인수 후</t>
        </is>
      </c>
      <c r="D2337" s="40" t="inlineStr">
        <is>
          <t>2021-12-31</t>
        </is>
      </c>
      <c r="E2337" s="41" t="inlineStr">
        <is>
          <t>기타</t>
        </is>
      </c>
      <c r="F2337" s="41" t="inlineStr">
        <is>
          <t>NAVER 2021 사업보고서 연결재무제표 주석(종속기업·관계기업): 'A-Holdings (구, LINE)' 연결실체 지분율 당기말 50.00%(전기말 78.18%), "(*7) 당기 중 처분자산집단을 매각한 대가로 수령한 A-Holdings 지분을 관계기업으로 분류하였습니다" — 2021-03 이후 Z Holdings(현 LY) 계열은 NAVER의 지분법 대상(연결 아님)</t>
        </is>
      </c>
      <c r="G2337" s="41" t="inlineStr">
        <is>
          <t>DART 사업보고서</t>
        </is>
      </c>
      <c r="H2337" s="40" t="inlineStr">
        <is>
          <t>2022-03-04</t>
        </is>
      </c>
      <c r="I2337" s="40" t="inlineStr">
        <is>
          <t>20220304000687</t>
        </is>
      </c>
      <c r="J2337" s="43" t="inlineStr">
        <is>
          <t>https://dart.fss.or.kr/dsaf001/main.do?rcpNo=20220304000687</t>
        </is>
      </c>
      <c r="K2337" s="41" t="inlineStr">
        <is>
          <t>pre_incorp_chk</t>
        </is>
      </c>
    </row>
    <row r="2338" ht="45" customHeight="1">
      <c r="A2338" s="40" t="inlineStr">
        <is>
          <t>N025</t>
        </is>
      </c>
      <c r="B2338" s="41" t="inlineStr">
        <is>
          <t>Yappa Corporation</t>
        </is>
      </c>
      <c r="C2338" s="40" t="inlineStr">
        <is>
          <t>인수 전</t>
        </is>
      </c>
      <c r="D2338" s="40" t="inlineStr">
        <is>
          <t>2000-12-22</t>
        </is>
      </c>
      <c r="E2338" s="41" t="inlineStr">
        <is>
          <t>설립</t>
        </is>
      </c>
      <c r="F2338" s="41" t="inlineStr">
        <is>
          <t>ZOZO 有価証券報告書 第23期 임원 약력(伊藤正裕): "2000年12月 ㈱ヤッパ（現㈱ZOZOテクノロジーズ）設立 同社代表取締役社長", "2015年12月 ㈱スタートトゥデイ工務店(現㈱ZOZOテクノロジーズ)代表取締役CEO", "2017年６月 当社取締役（現任）"</t>
        </is>
      </c>
      <c r="G2338" s="41" t="inlineStr">
        <is>
          <t>EDINET</t>
        </is>
      </c>
      <c r="H2338" s="40" t="inlineStr">
        <is>
          <t>2021-06-14</t>
        </is>
      </c>
      <c r="I2338" s="40" t="inlineStr">
        <is>
          <t>past_170</t>
        </is>
      </c>
      <c r="J2338" s="43" t="inlineStr">
        <is>
          <t>https://corp.zozo.com/ir-info/files/pdf/past_170.pdf</t>
        </is>
      </c>
      <c r="K2338" s="41" t="inlineStr">
        <is>
          <t>pre_events_summary,post_events_summary</t>
        </is>
      </c>
    </row>
    <row r="2339" ht="45" customHeight="1">
      <c r="A2339" s="40" t="inlineStr">
        <is>
          <t>N025</t>
        </is>
      </c>
      <c r="B2339" s="41" t="inlineStr">
        <is>
          <t>Yappa Corporation</t>
        </is>
      </c>
      <c r="C2339" s="40" t="inlineStr">
        <is>
          <t>인수 전</t>
        </is>
      </c>
      <c r="D2339" s="40" t="inlineStr">
        <is>
          <t>2010-07-16</t>
        </is>
      </c>
      <c r="E2339" s="41" t="inlineStr">
        <is>
          <t>제휴</t>
        </is>
      </c>
      <c r="F2339" s="41" t="inlineStr">
        <is>
          <t>ITmedia: "モリサワとヤッパは7月16日、電子書籍事業で提携すると発表した" — MCBook과 SpinMedia를 통합한 앱을 출판사에 제공</t>
        </is>
      </c>
      <c r="G2339" s="41" t="inlineStr">
        <is>
          <t>언론 보도</t>
        </is>
      </c>
      <c r="H2339" s="40" t="inlineStr">
        <is>
          <t>2010-07-16</t>
        </is>
      </c>
      <c r="I2339" s="40" t="n"/>
      <c r="J2339" s="43" t="inlineStr">
        <is>
          <t>https://www.itmedia.co.jp/news/articles/1007/16/news073.html</t>
        </is>
      </c>
      <c r="K2339" s="41" t="inlineStr">
        <is>
          <t>pre_events_summary</t>
        </is>
      </c>
    </row>
    <row r="2340" ht="45" customHeight="1">
      <c r="A2340" s="40" t="inlineStr">
        <is>
          <t>N025</t>
        </is>
      </c>
      <c r="B2340" s="41" t="inlineStr">
        <is>
          <t>Yappa Corporation</t>
        </is>
      </c>
      <c r="C2340" s="40" t="inlineStr">
        <is>
          <t>발표</t>
        </is>
      </c>
      <c r="D2340" s="40" t="inlineStr">
        <is>
          <t>2014-07-31</t>
        </is>
      </c>
      <c r="E2340" s="41" t="inlineStr">
        <is>
          <t>발표</t>
        </is>
      </c>
      <c r="F2340" s="41" t="inlineStr">
        <is>
          <t>스타트투데이 '簡易株式交換による株式会社ヤッパの完全子会社化に関するお知らせ': 교환비율 1:8.7, 376,631주(자기주식 충당) 교부 예정, "本株式交換実施前において、当社はヤッパの株式を保有しておりません"; 효력발생일 2014-10-01(예정). ヤッパ 주주 伊藤正裕 28.4%·船井哲良 26.3%·㈱モリサワ 17.9%·㈱エフティ開発 11.8%; 2014/6期(単体) 売上高 210百万円, 営業利益 7百万円, 純資産 29百万円, 総資産 166百万円; 스타트투데이 2014/3期(連結) 総資産 33,188百万円, 純資産 19,227百万円, 売上高 38,580百万円</t>
        </is>
      </c>
      <c r="G2340" s="41" t="inlineStr">
        <is>
          <t>TDnet</t>
        </is>
      </c>
      <c r="H2340" s="40" t="inlineStr">
        <is>
          <t>2014-07-31</t>
        </is>
      </c>
      <c r="I2340" s="40" t="inlineStr">
        <is>
          <t>disclosure_jp_84</t>
        </is>
      </c>
      <c r="J2340" s="43" t="inlineStr">
        <is>
          <t>https://corp.zozo.com/ir-info/files/pdf/disclosure_jp_84.pdf</t>
        </is>
      </c>
      <c r="K2340" s="41" t="inlineStr">
        <is>
          <t>announce_date_chk,purpose_quote,value_chk_local,subtype_chk,chk_note,acquirer_core,acquirer_entity,is_core,core_basis,acq_total_assets,apex_total_assets,deal_to_assets_pct,deal_to_equity_pct,target_rev_pre,target_op_pre,pre_events_summary,first_filing_date,event_ticker,event_ticker_basis</t>
        </is>
      </c>
    </row>
    <row r="2341" ht="45" customHeight="1">
      <c r="A2341" s="40" t="inlineStr">
        <is>
          <t>N025</t>
        </is>
      </c>
      <c r="B2341" s="41" t="inlineStr">
        <is>
          <t>Yappa Corporation</t>
        </is>
      </c>
      <c r="C2341" s="40" t="inlineStr">
        <is>
          <t>발표</t>
        </is>
      </c>
      <c r="D2341" s="40" t="inlineStr">
        <is>
          <t>2014-07-31</t>
        </is>
      </c>
      <c r="E2341" s="41" t="inlineStr">
        <is>
          <t>발표</t>
        </is>
      </c>
      <c r="F2341" s="41" t="inlineStr">
        <is>
          <t>M&amp;A Online 'スタートトゥデイ&lt;3092&gt;、電子書店「マガストア」運営のヤッパを子会社化': "ヤッパを傘下に取り込むことで電子雑誌事業との相互連携を図る"; 매출 2억1,000만円, 영업이익 700만円</t>
        </is>
      </c>
      <c r="G2341" s="41" t="inlineStr">
        <is>
          <t>언론 보도</t>
        </is>
      </c>
      <c r="H2341" s="40" t="inlineStr">
        <is>
          <t>2014-07-31</t>
        </is>
      </c>
      <c r="I2341" s="40" t="n"/>
      <c r="J2341" s="43" t="inlineStr">
        <is>
          <t>https://maonline.jp/news/20140731b</t>
        </is>
      </c>
      <c r="K2341" s="41" t="inlineStr">
        <is>
          <t>first_filing_date,purpose_quote</t>
        </is>
      </c>
    </row>
    <row r="2342" ht="45" customHeight="1">
      <c r="A2342" s="40" t="inlineStr">
        <is>
          <t>N025</t>
        </is>
      </c>
      <c r="B2342" s="41" t="inlineStr">
        <is>
          <t>Yappa Corporation</t>
        </is>
      </c>
      <c r="C2342" s="40" t="inlineStr">
        <is>
          <t>발표</t>
        </is>
      </c>
      <c r="D2342" s="40" t="inlineStr">
        <is>
          <t>2014-08-05</t>
        </is>
      </c>
      <c r="E2342" s="41" t="inlineStr">
        <is>
          <t>기타</t>
        </is>
      </c>
      <c r="F2342" s="41" t="inlineStr">
        <is>
          <t>ネットショップ担当者フォーラム '電子雑誌店運営のヤッパを買収、スタートトゥデイ': 스마트폰 앱 개발 강화와 전자잡지 연계 목적, 홍보 담당 "秋口くらいには具体的なサービスを紹介できると思うので、期待してほしい"</t>
        </is>
      </c>
      <c r="G2342" s="41" t="inlineStr">
        <is>
          <t>언론 보도</t>
        </is>
      </c>
      <c r="H2342" s="40" t="inlineStr">
        <is>
          <t>2014-08-05</t>
        </is>
      </c>
      <c r="I2342" s="40" t="n"/>
      <c r="J2342" s="43" t="inlineStr">
        <is>
          <t>https://netshop.impress.co.jp/node/471</t>
        </is>
      </c>
      <c r="K2342" s="41" t="inlineStr">
        <is>
          <t>earnings_call_note</t>
        </is>
      </c>
    </row>
    <row r="2343" ht="45" customHeight="1">
      <c r="A2343" s="40" t="inlineStr">
        <is>
          <t>N025</t>
        </is>
      </c>
      <c r="B2343" s="41" t="inlineStr">
        <is>
          <t>Yappa Corporation</t>
        </is>
      </c>
      <c r="C2343" s="40" t="inlineStr">
        <is>
          <t>인수 전</t>
        </is>
      </c>
      <c r="D2343" s="40" t="inlineStr">
        <is>
          <t>2014-03-31</t>
        </is>
      </c>
      <c r="E2343" s="41" t="inlineStr">
        <is>
          <t>실적</t>
        </is>
      </c>
      <c r="F2343" s="41" t="inlineStr">
        <is>
          <t>스타트투데이 有価証券報告書 第16期: 発行済株式総数 109,896,300株, 自己保有株式 2,685,000株(2014-03-31)</t>
        </is>
      </c>
      <c r="G2343" s="41" t="inlineStr">
        <is>
          <t>EDINET</t>
        </is>
      </c>
      <c r="H2343" s="40" t="inlineStr">
        <is>
          <t>2014-06-30</t>
        </is>
      </c>
      <c r="I2343" s="40" t="inlineStr">
        <is>
          <t>past_73</t>
        </is>
      </c>
      <c r="J2343" s="43" t="inlineStr">
        <is>
          <t>https://corp.zozo.com/ir-info/files/pdf/past_73.pdf</t>
        </is>
      </c>
      <c r="K2343" s="41" t="inlineStr">
        <is>
          <t>acq_mktcap,size_basis</t>
        </is>
      </c>
    </row>
    <row r="2344" ht="45" customHeight="1">
      <c r="A2344" s="40" t="inlineStr">
        <is>
          <t>N025</t>
        </is>
      </c>
      <c r="B2344" s="41" t="inlineStr">
        <is>
          <t>Yappa Corporation</t>
        </is>
      </c>
      <c r="C2344" s="40" t="inlineStr">
        <is>
          <t>인수 후</t>
        </is>
      </c>
      <c r="D2344" s="40" t="inlineStr">
        <is>
          <t>2014-10-01</t>
        </is>
      </c>
      <c r="E2344" s="41" t="inlineStr">
        <is>
          <t>완료</t>
        </is>
      </c>
      <c r="F2344" s="41" t="inlineStr">
        <is>
          <t>'株式会社スタートトゥデイと株式会社ヤッパの株式交換完了に関するお知らせ': "平成26年10月１日（株式交換効力発生日）をもって…株式交換を完了しました"</t>
        </is>
      </c>
      <c r="G2344" s="41" t="inlineStr">
        <is>
          <t>TDnet</t>
        </is>
      </c>
      <c r="H2344" s="40" t="inlineStr">
        <is>
          <t>2014-10-01</t>
        </is>
      </c>
      <c r="I2344" s="40" t="inlineStr">
        <is>
          <t>disclosure_jp_85</t>
        </is>
      </c>
      <c r="J2344" s="43" t="inlineStr">
        <is>
          <t>https://corp.zozo.com/ir-info/files/pdf/disclosure_jp_85.pdf</t>
        </is>
      </c>
      <c r="K2344" s="41" t="inlineStr">
        <is>
          <t>status_chk</t>
        </is>
      </c>
    </row>
    <row r="2345" ht="45" customHeight="1">
      <c r="A2345" s="40" t="inlineStr">
        <is>
          <t>N025</t>
        </is>
      </c>
      <c r="B2345" s="41" t="inlineStr">
        <is>
          <t>Yappa Corporation</t>
        </is>
      </c>
      <c r="C2345" s="40" t="inlineStr">
        <is>
          <t>인수 후</t>
        </is>
      </c>
      <c r="D2345" s="40" t="inlineStr">
        <is>
          <t>2014-10-01</t>
        </is>
      </c>
      <c r="E2345" s="41" t="inlineStr">
        <is>
          <t>완료</t>
        </is>
      </c>
      <c r="F2345" s="41" t="inlineStr">
        <is>
          <t>有価証券報告書 第17期 企業結合 주석: 企業結合日 2014-10-01, 取得した議決権比率 100％, "企業結合日に交付した当社の自己株式の時価 920,862千円" + アドバイザリー費用等 7,900千円 = 取得原価 928,762千円, 交付株式数 376,631株, のれん 1,209,683千円 "５年間にわたる均等償却"; 기타 매출 증가에 "㈱ヤッパの子会社化（平成26年10月完全子会社化）が増収の主要因"; 감손은 ㈱ブラケット のれん 471,162千円뿐</t>
        </is>
      </c>
      <c r="G2345" s="41" t="inlineStr">
        <is>
          <t>EDINET</t>
        </is>
      </c>
      <c r="H2345" s="40" t="inlineStr">
        <is>
          <t>2015-06-30</t>
        </is>
      </c>
      <c r="I2345" s="40" t="inlineStr">
        <is>
          <t>past_85</t>
        </is>
      </c>
      <c r="J2345" s="43" t="inlineStr">
        <is>
          <t>https://corp.zozo.com/ir-info/files/pdf/past_85.pdf</t>
        </is>
      </c>
      <c r="K2345" s="41" t="inlineStr">
        <is>
          <t>value_chk_local,chk_note,status_chk,purpose_quote,post_events_summary,earnings_call_note,impairment</t>
        </is>
      </c>
    </row>
    <row r="2346" ht="45" customHeight="1">
      <c r="A2346" s="40" t="inlineStr">
        <is>
          <t>N025</t>
        </is>
      </c>
      <c r="B2346" s="41" t="inlineStr">
        <is>
          <t>Yappa Corporation</t>
        </is>
      </c>
      <c r="C2346" s="40" t="inlineStr">
        <is>
          <t>인수 후</t>
        </is>
      </c>
      <c r="D2346" s="40" t="inlineStr">
        <is>
          <t>2015-08-03</t>
        </is>
      </c>
      <c r="E2346" s="41" t="inlineStr">
        <is>
          <t>매각</t>
        </is>
      </c>
      <c r="F2346" s="41" t="inlineStr">
        <is>
          <t>ITmedia eBook USER 'ヤッパ、SpinMediaをアウトソーシングテクノロジーに事業譲渡'(2015-08-04 13:30, 발표 8/3): ヤッパ가 개발·운영해 온 전자출판 배신 서비스 SpinMedia 사업을 アウトソーシングテクノロジー가 승계(본문 문자깨짐으로 세부 미확인)</t>
        </is>
      </c>
      <c r="G2346" s="41" t="inlineStr">
        <is>
          <t>언론 보도</t>
        </is>
      </c>
      <c r="H2346" s="40" t="inlineStr">
        <is>
          <t>2015-08-04</t>
        </is>
      </c>
      <c r="I2346" s="40" t="n"/>
      <c r="J2346" s="43" t="inlineStr">
        <is>
          <t>https://www.itmedia.co.jp/ebook/articles/1508/04/news080.html</t>
        </is>
      </c>
      <c r="K2346" s="41" t="inlineStr">
        <is>
          <t>post_events_summary,notes</t>
        </is>
      </c>
    </row>
    <row r="2347" ht="45" customHeight="1">
      <c r="A2347" s="40" t="inlineStr">
        <is>
          <t>N025</t>
        </is>
      </c>
      <c r="B2347" s="41" t="inlineStr">
        <is>
          <t>Yappa Corporation</t>
        </is>
      </c>
      <c r="C2347" s="40" t="inlineStr">
        <is>
          <t>인수 후</t>
        </is>
      </c>
      <c r="D2347" s="40" t="inlineStr">
        <is>
          <t>2015-12-01</t>
        </is>
      </c>
      <c r="E2347" s="41" t="inlineStr">
        <is>
          <t>사명변경</t>
        </is>
      </c>
      <c r="F2347" s="41" t="inlineStr">
        <is>
          <t>ネットショップ担当者フォーラム(2015-12-02): "ヤッパの社名を変更するとともに組織変更を行い" 'スタートトゥデイ工務店' 발족, 스타트투데이·ヤッパ "エンジニア・デザイナー100名以上を集約", 대표 伊藤正裕(CEO)</t>
        </is>
      </c>
      <c r="G2347" s="41" t="inlineStr">
        <is>
          <t>언론 보도</t>
        </is>
      </c>
      <c r="H2347" s="40" t="inlineStr">
        <is>
          <t>2015-12-02</t>
        </is>
      </c>
      <c r="I2347" s="40" t="n"/>
      <c r="J2347" s="43" t="inlineStr">
        <is>
          <t>https://netshop.impress.co.jp/index%2Ephp/node/2353</t>
        </is>
      </c>
      <c r="K2347" s="41" t="inlineStr">
        <is>
          <t>post_events_summary</t>
        </is>
      </c>
    </row>
    <row r="2348" ht="45" customHeight="1">
      <c r="A2348" s="40" t="inlineStr">
        <is>
          <t>N025</t>
        </is>
      </c>
      <c r="B2348" s="41" t="inlineStr">
        <is>
          <t>Yappa Corporation</t>
        </is>
      </c>
      <c r="C2348" s="40" t="inlineStr">
        <is>
          <t>인수 후</t>
        </is>
      </c>
      <c r="D2348" s="40" t="inlineStr">
        <is>
          <t>2015-12-01</t>
        </is>
      </c>
      <c r="E2348" s="41" t="inlineStr">
        <is>
          <t>사명변경</t>
        </is>
      </c>
      <c r="F2348" s="41" t="inlineStr">
        <is>
          <t>有価証券報告書 第18期 연결범위 주석: "㈱ヤッパは平成27年12月１日に㈱スタートトゥデイ工務店に社名を変更しております"</t>
        </is>
      </c>
      <c r="G2348" s="41" t="inlineStr">
        <is>
          <t>EDINET</t>
        </is>
      </c>
      <c r="H2348" s="40" t="inlineStr">
        <is>
          <t>2016-06-20</t>
        </is>
      </c>
      <c r="I2348" s="40" t="inlineStr">
        <is>
          <t>past_97</t>
        </is>
      </c>
      <c r="J2348" s="43" t="inlineStr">
        <is>
          <t>https://corp.zozo.com/ir-info/files/pdf/past_97.pdf</t>
        </is>
      </c>
      <c r="K2348" s="41" t="inlineStr">
        <is>
          <t>post_events_summary,notes</t>
        </is>
      </c>
    </row>
    <row r="2349" ht="45" customHeight="1">
      <c r="A2349" s="40" t="inlineStr">
        <is>
          <t>N025</t>
        </is>
      </c>
      <c r="B2349" s="41" t="inlineStr">
        <is>
          <t>Yappa Corporation</t>
        </is>
      </c>
      <c r="C2349" s="40" t="inlineStr">
        <is>
          <t>인수 후</t>
        </is>
      </c>
      <c r="D2349" s="40" t="inlineStr">
        <is>
          <t>2017-03-31</t>
        </is>
      </c>
      <c r="E2349" s="41" t="inlineStr">
        <is>
          <t>실적</t>
        </is>
      </c>
      <c r="F2349" s="41" t="inlineStr">
        <is>
          <t>'連結子会社との会社分割（簡易吸収分割）に関するお知らせ': 承継会社 ㈱スタートトゥデイ工務店(設立 平成12年12月22日, 43,291株, 決算期 3月31日) 2017/3期(個別) 売上高 1,557百万円, 営業損失 △39百万円, 当期純利益 1百万円, 純資産 △134百万円, 総資産 488百万円; 2018-04-01 시스템자산·WEAR 사업 승계</t>
        </is>
      </c>
      <c r="G2349" s="41" t="inlineStr">
        <is>
          <t>TDnet</t>
        </is>
      </c>
      <c r="H2349" s="40" t="inlineStr">
        <is>
          <t>2018-02-14</t>
        </is>
      </c>
      <c r="I2349" s="40" t="inlineStr">
        <is>
          <t>disclosure_jp_108</t>
        </is>
      </c>
      <c r="J2349" s="43" t="inlineStr">
        <is>
          <t>https://corp.zozo.com/ir-info/files/pdf/disclosure_jp_108.pdf</t>
        </is>
      </c>
      <c r="K2349" s="41" t="inlineStr">
        <is>
          <t>target_rev_post,target_op_post,perf_basis</t>
        </is>
      </c>
    </row>
    <row r="2350" ht="45" customHeight="1">
      <c r="A2350" s="40" t="inlineStr">
        <is>
          <t>N025</t>
        </is>
      </c>
      <c r="B2350" s="41" t="inlineStr">
        <is>
          <t>Yappa Corporation</t>
        </is>
      </c>
      <c r="C2350" s="40" t="inlineStr">
        <is>
          <t>인수 후</t>
        </is>
      </c>
      <c r="D2350" s="40" t="inlineStr">
        <is>
          <t>2018-04-01</t>
        </is>
      </c>
      <c r="E2350" s="41" t="inlineStr">
        <is>
          <t>합병</t>
        </is>
      </c>
      <c r="F2350" s="41" t="inlineStr">
        <is>
          <t>有価証券報告書 第20期: "㈱スタートトゥデイ工務店を存続会社として、平成30年４月１日付で㈱VASILY、㈱カラクルを吸収合併し、㈱スタートトゥデイテクノロジーズに商号変更いたしました"</t>
        </is>
      </c>
      <c r="G2350" s="41" t="inlineStr">
        <is>
          <t>EDINET</t>
        </is>
      </c>
      <c r="H2350" s="40" t="inlineStr">
        <is>
          <t>2018-06-27</t>
        </is>
      </c>
      <c r="I2350" s="40" t="inlineStr">
        <is>
          <t>past_123</t>
        </is>
      </c>
      <c r="J2350" s="43" t="inlineStr">
        <is>
          <t>https://corp.zozo.com/ir-info/files/pdf/past_123.pdf</t>
        </is>
      </c>
      <c r="K2350" s="41" t="inlineStr">
        <is>
          <t>post_events_summary,notes</t>
        </is>
      </c>
    </row>
    <row r="2351" ht="45" customHeight="1">
      <c r="A2351" s="40" t="inlineStr">
        <is>
          <t>N025</t>
        </is>
      </c>
      <c r="B2351" s="41" t="inlineStr">
        <is>
          <t>Yappa Corporation</t>
        </is>
      </c>
      <c r="C2351" s="40" t="inlineStr">
        <is>
          <t>인수 후</t>
        </is>
      </c>
      <c r="D2351" s="40" t="inlineStr">
        <is>
          <t>2018-10-01</t>
        </is>
      </c>
      <c r="E2351" s="41" t="inlineStr">
        <is>
          <t>사명변경</t>
        </is>
      </c>
      <c r="F2351" s="41" t="inlineStr">
        <is>
          <t>有価証券報告書 第22期: "㈱ZOZOテクノロジーズ(2018年10月１日付で㈱スタートトゥデイテクノロジーズより商号変更)"</t>
        </is>
      </c>
      <c r="G2351" s="41" t="inlineStr">
        <is>
          <t>EDINET</t>
        </is>
      </c>
      <c r="H2351" s="40" t="inlineStr">
        <is>
          <t>2020-06-12</t>
        </is>
      </c>
      <c r="I2351" s="40" t="inlineStr">
        <is>
          <t>past_154</t>
        </is>
      </c>
      <c r="J2351" s="43" t="inlineStr">
        <is>
          <t>https://corp.zozo.com/ir-info/files/pdf/past_154.pdf</t>
        </is>
      </c>
      <c r="K2351" s="41" t="inlineStr">
        <is>
          <t>post_events_summary</t>
        </is>
      </c>
    </row>
    <row r="2352" ht="45" customHeight="1">
      <c r="A2352" s="40" t="inlineStr">
        <is>
          <t>N025</t>
        </is>
      </c>
      <c r="B2352" s="41" t="inlineStr">
        <is>
          <t>Yappa Corporation</t>
        </is>
      </c>
      <c r="C2352" s="40" t="inlineStr">
        <is>
          <t>인수 후</t>
        </is>
      </c>
      <c r="D2352" s="40" t="inlineStr">
        <is>
          <t>2019-03-31</t>
        </is>
      </c>
      <c r="E2352" s="41" t="inlineStr">
        <is>
          <t>실적</t>
        </is>
      </c>
      <c r="F2352" s="41" t="inlineStr">
        <is>
          <t>'連結子会社との吸収分割（簡易吸収分割・略式吸収分割）に関するお知らせ': ZOZOテクノロジーズ 2019/3期(個別) 売上高 7,899百万円, 営業利益 1,898百万円, 当期純利益 1,900百万円, 純資産 4,272百万円, 総資産 6,145百万円; WEAR 사업을 ZOZO로 분할(효력 2020-07-01 예정)</t>
        </is>
      </c>
      <c r="G2352" s="41" t="inlineStr">
        <is>
          <t>TDnet</t>
        </is>
      </c>
      <c r="H2352" s="40" t="inlineStr">
        <is>
          <t>2020-03-13</t>
        </is>
      </c>
      <c r="I2352" s="40" t="inlineStr">
        <is>
          <t>disclosure_jp_142</t>
        </is>
      </c>
      <c r="J2352" s="43" t="inlineStr">
        <is>
          <t>https://corp.zozo.com/ir-info/files/pdf/disclosure_jp_142.pdf</t>
        </is>
      </c>
      <c r="K2352" s="41" t="inlineStr">
        <is>
          <t>target_rev_post,target_op_post,post_events_summary</t>
        </is>
      </c>
    </row>
    <row r="2353" ht="45" customHeight="1">
      <c r="A2353" s="40" t="inlineStr">
        <is>
          <t>N025</t>
        </is>
      </c>
      <c r="B2353" s="41" t="inlineStr">
        <is>
          <t>Yappa Corporation</t>
        </is>
      </c>
      <c r="C2353" s="40" t="inlineStr">
        <is>
          <t>인수 후</t>
        </is>
      </c>
      <c r="D2353" s="40" t="inlineStr">
        <is>
          <t>2021-03-31</t>
        </is>
      </c>
      <c r="E2353" s="41" t="inlineStr">
        <is>
          <t>실적</t>
        </is>
      </c>
      <c r="F2353" s="41" t="inlineStr">
        <is>
          <t>'完全子会社（株式会社ZOZOテクノロジーズ）との会社分割（簡易吸収分割）及び分割会社の商号変更に関するお知らせ': 연구개발 외 전 사업을 ZOZO로 분할(효력 2021-10-01 예정), 상호 '株式会社ZOZO NEXT'; ZOZOTECH 2021/3期(個別) 売上高 10,199百万円, 営業利益 1,270百万円, 当期純利益 942百万円, 純資産 6,730百万円, 総資産 9,410百万円</t>
        </is>
      </c>
      <c r="G2353" s="41" t="inlineStr">
        <is>
          <t>TDnet</t>
        </is>
      </c>
      <c r="H2353" s="40" t="inlineStr">
        <is>
          <t>2021-08-13</t>
        </is>
      </c>
      <c r="I2353" s="40" t="inlineStr">
        <is>
          <t>disclosure_jp_167</t>
        </is>
      </c>
      <c r="J2353" s="43" t="inlineStr">
        <is>
          <t>https://corp.zozo.com/ir-info/files/pdf/disclosure_jp_167.pdf</t>
        </is>
      </c>
      <c r="K2353" s="41" t="inlineStr">
        <is>
          <t>target_rev_post,target_op_post,post_events_summary</t>
        </is>
      </c>
    </row>
    <row r="2354" ht="45" customHeight="1">
      <c r="A2354" s="40" t="inlineStr">
        <is>
          <t>N025</t>
        </is>
      </c>
      <c r="B2354" s="41" t="inlineStr">
        <is>
          <t>Yappa Corporation</t>
        </is>
      </c>
      <c r="C2354" s="40" t="inlineStr">
        <is>
          <t>인수 후</t>
        </is>
      </c>
      <c r="D2354" s="40" t="inlineStr">
        <is>
          <t>2021-03-31</t>
        </is>
      </c>
      <c r="E2354" s="41" t="inlineStr">
        <is>
          <t>실적</t>
        </is>
      </c>
      <c r="F2354" s="41" t="inlineStr">
        <is>
          <t>catr.jp(官報 決算公告 집계, 2차 출처) ㈱ZOZO NEXT: 2021-03-31 純利益 9億4200万円·総資産 94億1100万円, 2019-03-31 純利益 19億円; 상호 이력 ヤッパ(~2015/12/11)→スタートトゥデイ工務店(~2018/05/28)→スタートトゥデイテクノロジーズ(~2018/10/01)→ZOZOテクノロジーズ(~2021/10/20)→ZOZO NEXT</t>
        </is>
      </c>
      <c r="G2354" s="41" t="inlineStr">
        <is>
          <t>기타</t>
        </is>
      </c>
      <c r="H2354" s="40" t="inlineStr">
        <is>
          <t>2026-10-25</t>
        </is>
      </c>
      <c r="I2354" s="40" t="n"/>
      <c r="J2354" s="43" t="inlineStr">
        <is>
          <t>https://catr.jp/companies/fedae/51605</t>
        </is>
      </c>
      <c r="K2354" s="41" t="inlineStr">
        <is>
          <t>perf_basis,notes</t>
        </is>
      </c>
    </row>
    <row r="2355" ht="45" customHeight="1">
      <c r="A2355" s="40" t="inlineStr">
        <is>
          <t>N025</t>
        </is>
      </c>
      <c r="B2355" s="41" t="inlineStr">
        <is>
          <t>Yappa Corporation</t>
        </is>
      </c>
      <c r="C2355" s="40" t="inlineStr">
        <is>
          <t>인수 후</t>
        </is>
      </c>
      <c r="D2355" s="40" t="inlineStr">
        <is>
          <t>2021-10-01</t>
        </is>
      </c>
      <c r="E2355" s="41" t="inlineStr">
        <is>
          <t>사명변경</t>
        </is>
      </c>
      <c r="F2355" s="41" t="inlineStr">
        <is>
          <t>ZOZO 보도자료(영문): ZOZO Technologies에서 분할 후 상호를 바꿔 ZOZO NEXT, Inc. 발족 — ZOZO研究所·MATRIX 중심의 신사업 창출·R&amp;D, 대표 金山裕樹(전 ZOZOテクノロジーズ CINO)</t>
        </is>
      </c>
      <c r="G2355" s="41" t="inlineStr">
        <is>
          <t>회사 보도자료</t>
        </is>
      </c>
      <c r="H2355" s="40" t="inlineStr">
        <is>
          <t>2021-10-01</t>
        </is>
      </c>
      <c r="I2355" s="40" t="n"/>
      <c r="J2355" s="43" t="inlineStr">
        <is>
          <t>https://corp.zozo.com/en/news/20211001-19560/</t>
        </is>
      </c>
      <c r="K2355" s="41" t="inlineStr">
        <is>
          <t>post_events_summary</t>
        </is>
      </c>
    </row>
    <row r="2356" ht="45" customHeight="1">
      <c r="A2356" s="40" t="inlineStr">
        <is>
          <t>N025</t>
        </is>
      </c>
      <c r="B2356" s="41" t="inlineStr">
        <is>
          <t>Yappa Corporation</t>
        </is>
      </c>
      <c r="C2356" s="40" t="inlineStr">
        <is>
          <t>인수 후</t>
        </is>
      </c>
      <c r="D2356" s="40" t="inlineStr">
        <is>
          <t>2021-04-27</t>
        </is>
      </c>
      <c r="E2356" s="41" t="inlineStr">
        <is>
          <t>어닝콜</t>
        </is>
      </c>
      <c r="F2356" s="41" t="inlineStr">
        <is>
          <t>ZOZO 2021年3月期 通期決算説明会 質疑応答集: 당사 출석자 "取締役兼 COO 伊藤 正裕"</t>
        </is>
      </c>
      <c r="G2356" s="41" t="inlineStr">
        <is>
          <t>어닝콜</t>
        </is>
      </c>
      <c r="H2356" s="40" t="inlineStr">
        <is>
          <t>2021-04-27</t>
        </is>
      </c>
      <c r="I2356" s="40" t="inlineStr">
        <is>
          <t>past_171</t>
        </is>
      </c>
      <c r="J2356" s="43" t="inlineStr">
        <is>
          <t>https://corp.zozo.com/ir-info/files/pdf/past_171.pdf</t>
        </is>
      </c>
      <c r="K2356" s="41" t="inlineStr">
        <is>
          <t>earnings_call_note</t>
        </is>
      </c>
    </row>
    <row r="2357" ht="45" customHeight="1">
      <c r="A2357" s="40" t="inlineStr">
        <is>
          <t>N025</t>
        </is>
      </c>
      <c r="B2357" s="41" t="inlineStr">
        <is>
          <t>Yappa Corporation</t>
        </is>
      </c>
      <c r="C2357" s="40" t="inlineStr">
        <is>
          <t>인수 후</t>
        </is>
      </c>
      <c r="D2357" s="40" t="inlineStr">
        <is>
          <t>2026-03-31</t>
        </is>
      </c>
      <c r="E2357" s="41" t="inlineStr">
        <is>
          <t>기타</t>
        </is>
      </c>
      <c r="F2357" s="41" t="inlineStr">
        <is>
          <t>ZOZO 有価証券報告書 第28期 沿革: "2013年10月 「WEAR」の運営を開始", "2014年10月 ㈱ヤッパ（現㈱ZOZO NEXT）（現・連結子会社）を株式交換により完全子会社化"; 같은 해 감손은 중국 생산사업 329百万円뿐</t>
        </is>
      </c>
      <c r="G2357" s="41" t="inlineStr">
        <is>
          <t>EDINET</t>
        </is>
      </c>
      <c r="H2357" s="40" t="inlineStr">
        <is>
          <t>2026-06-08</t>
        </is>
      </c>
      <c r="I2357" s="40" t="inlineStr">
        <is>
          <t>19002bb7b28f1d462fcaba54a723e0b48eb395eb</t>
        </is>
      </c>
      <c r="J2357" s="43" t="inlineStr">
        <is>
          <t>https://corp.zozo.com/ir-info/files/pdf/19002bb7b28f1d462fcaba54a723e0b48eb395eb.pdf</t>
        </is>
      </c>
      <c r="K2357" s="41" t="inlineStr">
        <is>
          <t>post_events_summary,impairment,pre_events_summary</t>
        </is>
      </c>
    </row>
    <row r="2358" ht="45" customHeight="1">
      <c r="A2358" s="40" t="inlineStr">
        <is>
          <t>N025</t>
        </is>
      </c>
      <c r="B2358" s="41" t="inlineStr">
        <is>
          <t>Yappa Corporation</t>
        </is>
      </c>
      <c r="C2358" s="40" t="inlineStr">
        <is>
          <t>발표</t>
        </is>
      </c>
      <c r="D2358" s="40" t="inlineStr">
        <is>
          <t>2014-07-30</t>
        </is>
      </c>
      <c r="E2358" s="41" t="inlineStr">
        <is>
          <t>기타</t>
        </is>
      </c>
      <c r="F2358" s="41" t="inlineStr">
        <is>
          <t>Federal Reserve H.10 Historical Rates for the Japanese Yen: 30-JUL-14 102.9000, 31-JUL-14 102.7500, 1-OCT-14 109.3000 円/USD</t>
        </is>
      </c>
      <c r="G2358" s="41" t="inlineStr">
        <is>
          <t>기타</t>
        </is>
      </c>
      <c r="H2358" s="40" t="inlineStr">
        <is>
          <t>2026-10-19</t>
        </is>
      </c>
      <c r="I2358" s="40" t="n"/>
      <c r="J2358" s="43" t="inlineStr">
        <is>
          <t>https://www.federalreserve.gov/releases/h10/hist/dat00_ja.htm</t>
        </is>
      </c>
      <c r="K2358" s="41" t="inlineStr">
        <is>
          <t>value_chk_usdmm</t>
        </is>
      </c>
    </row>
    <row r="2359" ht="45" customHeight="1">
      <c r="A2359" s="40" t="inlineStr">
        <is>
          <t>N025</t>
        </is>
      </c>
      <c r="B2359" s="41" t="inlineStr">
        <is>
          <t>Yappa Corporation</t>
        </is>
      </c>
      <c r="C2359" s="40" t="inlineStr">
        <is>
          <t>발표</t>
        </is>
      </c>
      <c r="D2359" s="40" t="inlineStr">
        <is>
          <t>2014-07-30</t>
        </is>
      </c>
      <c r="E2359" s="41" t="inlineStr">
        <is>
          <t>기타</t>
        </is>
      </c>
      <c r="F2359" s="41" t="inlineStr">
        <is>
          <t>Yahoo Finance 일별 시세(3092.T, 분할조정): 2014-07-30 종가 309.33, 07-31 307.22, 08-01 266.78 → ×9 역조정 시 2,784円, 2,765円, 2,401円</t>
        </is>
      </c>
      <c r="G2359" s="41" t="inlineStr">
        <is>
          <t>기타</t>
        </is>
      </c>
      <c r="H2359" s="40" t="inlineStr">
        <is>
          <t>2026-10-25</t>
        </is>
      </c>
      <c r="I2359" s="40" t="n"/>
      <c r="J2359" s="43" t="inlineStr">
        <is>
          <t>https://query1.finance.yahoo.com/v8/finance/chart/3092.T?period1=1406246400&amp;period2=1407283200&amp;interval=1d</t>
        </is>
      </c>
      <c r="K2359" s="41" t="inlineStr">
        <is>
          <t>acq_mktcap,value_chk_local,notes</t>
        </is>
      </c>
    </row>
    <row r="2360" ht="45" customHeight="1">
      <c r="A2360" s="40" t="inlineStr">
        <is>
          <t>N025</t>
        </is>
      </c>
      <c r="B2360" s="41" t="inlineStr">
        <is>
          <t>Yappa Corporation</t>
        </is>
      </c>
      <c r="C2360" s="40" t="inlineStr">
        <is>
          <t>인수 후</t>
        </is>
      </c>
      <c r="D2360" s="40" t="inlineStr">
        <is>
          <t>2014-10-01</t>
        </is>
      </c>
      <c r="E2360" s="41" t="inlineStr">
        <is>
          <t>기타</t>
        </is>
      </c>
      <c r="F2360" s="41" t="inlineStr">
        <is>
          <t>Yahoo Finance 일별 시세(3092.T, 분할조정): 2014-10-01 종가 271.67 → ×9 = 2,445円(第17期 교부주식 시가 920,862千円 ÷ 376,631주 = 2,445円과 일치)</t>
        </is>
      </c>
      <c r="G2360" s="41" t="inlineStr">
        <is>
          <t>기타</t>
        </is>
      </c>
      <c r="H2360" s="40" t="inlineStr">
        <is>
          <t>2026-10-25</t>
        </is>
      </c>
      <c r="I2360" s="40" t="n"/>
      <c r="J2360" s="43" t="inlineStr">
        <is>
          <t>https://query1.finance.yahoo.com/v8/finance/chart/3092.T?period1=1411689600&amp;period2=1412294400&amp;interval=1d</t>
        </is>
      </c>
      <c r="K2360" s="41" t="inlineStr">
        <is>
          <t>size_basis</t>
        </is>
      </c>
    </row>
    <row r="2361" ht="45" customHeight="1">
      <c r="A2361" s="40" t="inlineStr">
        <is>
          <t>N025</t>
        </is>
      </c>
      <c r="B2361" s="41" t="inlineStr">
        <is>
          <t>Yappa Corporation</t>
        </is>
      </c>
      <c r="C2361" s="40" t="inlineStr">
        <is>
          <t>인수 후</t>
        </is>
      </c>
      <c r="D2361" s="40" t="inlineStr">
        <is>
          <t>2019-11-13</t>
        </is>
      </c>
      <c r="E2361" s="41" t="inlineStr">
        <is>
          <t>소유주변경</t>
        </is>
      </c>
      <c r="F2361" s="41" t="inlineStr">
        <is>
          <t>Z홀딩스(구 ヤフー㈱)의 ZOZO 공개매수 종료, 152,952,900주(50.10%) 취득. "2019年11月13日（公開買付期間の最終日）付で、対象者は当社の連結子会社となりました"</t>
        </is>
      </c>
      <c r="G2361" s="41" t="inlineStr">
        <is>
          <t>TDnet</t>
        </is>
      </c>
      <c r="H2361" s="40" t="inlineStr">
        <is>
          <t>2019-11-14</t>
        </is>
      </c>
      <c r="I2361" s="40" t="inlineStr">
        <is>
          <t>140120191114426578</t>
        </is>
      </c>
      <c r="J2361" s="43" t="inlineStr">
        <is>
          <t>https://www2.jpx.co.jp/disc/30920/140120191114426578.pdf</t>
        </is>
      </c>
      <c r="K2361" s="41" t="inlineStr">
        <is>
          <t>pre_incorp_chk,post_events_summary</t>
        </is>
      </c>
    </row>
    <row r="2362" ht="45" customHeight="1">
      <c r="A2362" s="40" t="inlineStr">
        <is>
          <t>N025</t>
        </is>
      </c>
      <c r="B2362" s="41" t="inlineStr">
        <is>
          <t>Yappa Corporation</t>
        </is>
      </c>
      <c r="C2362" s="40" t="inlineStr">
        <is>
          <t>인수 후</t>
        </is>
      </c>
      <c r="D2362" s="40" t="inlineStr">
        <is>
          <t>2021-03-01</t>
        </is>
      </c>
      <c r="E2362" s="41" t="inlineStr">
        <is>
          <t>통합</t>
        </is>
      </c>
      <c r="F2362" s="41" t="inlineStr">
        <is>
          <t>Z Holdings·LINE 공동 보도자료: "today announce the completion of the business integration between the two companies" — ZHD와 LINE 승계회사 간 주식교환 효력발생으로 경영통합 완료</t>
        </is>
      </c>
      <c r="G2362" s="41" t="inlineStr">
        <is>
          <t>회사 보도자료</t>
        </is>
      </c>
      <c r="H2362" s="40" t="inlineStr">
        <is>
          <t>2021-03-01</t>
        </is>
      </c>
      <c r="I2362" s="40" t="inlineStr">
        <is>
          <t>en20210301_B</t>
        </is>
      </c>
      <c r="J2362" s="43" t="inlineStr">
        <is>
          <t>https://www.lycorp.co.jp/news/archive/Z/en/en20210301_B.pdf</t>
        </is>
      </c>
      <c r="K2362" s="41" t="inlineStr">
        <is>
          <t>pre_incorp_chk,post_events_summary</t>
        </is>
      </c>
    </row>
    <row r="2363" ht="45" customHeight="1">
      <c r="A2363" s="40" t="inlineStr">
        <is>
          <t>N025</t>
        </is>
      </c>
      <c r="B2363" s="41" t="inlineStr">
        <is>
          <t>Yappa Corporation</t>
        </is>
      </c>
      <c r="C2363" s="40" t="inlineStr">
        <is>
          <t>인수 후</t>
        </is>
      </c>
      <c r="D2363" s="40" t="inlineStr">
        <is>
          <t>2021-12-31</t>
        </is>
      </c>
      <c r="E2363" s="41" t="inlineStr">
        <is>
          <t>기타</t>
        </is>
      </c>
      <c r="F2363" s="41" t="inlineStr">
        <is>
          <t>NAVER 2021 사업보고서 연결재무제표 주석 14(관계기업 및 공동기업투자): 'A-Holdings(구, LINE)' 지분율 50.00%, 장부금액 17,055,166,387천원; "(*7) 당기 중 처분자산집단을 매각한 대가로 수령한 A-Holdings 지분을 관계기업으로 분류하였습니다" — Z-Holdings는 A-Holdings의 종속기업으로 기재. 즉 NAVER는 LY·ZOZO를 연결하지 않고 지분법 반영</t>
        </is>
      </c>
      <c r="G2363" s="41" t="inlineStr">
        <is>
          <t>DART 사업보고서</t>
        </is>
      </c>
      <c r="H2363" s="40" t="inlineStr">
        <is>
          <t>2022-03-04</t>
        </is>
      </c>
      <c r="I2363" s="40" t="inlineStr">
        <is>
          <t>20220304000687</t>
        </is>
      </c>
      <c r="J2363" s="43" t="inlineStr">
        <is>
          <t>https://dart.fss.or.kr/dsaf001/main.do?rcpNo=20220304000687</t>
        </is>
      </c>
      <c r="K2363" s="41" t="inlineStr">
        <is>
          <t>pre_incorp_chk,notes</t>
        </is>
      </c>
    </row>
    <row r="2364" ht="45" customHeight="1">
      <c r="A2364" s="40" t="inlineStr">
        <is>
          <t>N026</t>
        </is>
      </c>
      <c r="B2364" s="41" t="inlineStr">
        <is>
          <t>Synergy Marketing, Inc.</t>
        </is>
      </c>
      <c r="C2364" s="40" t="inlineStr">
        <is>
          <t>발표</t>
        </is>
      </c>
      <c r="D2364" s="40" t="inlineStr">
        <is>
          <t>2014-08-07</t>
        </is>
      </c>
      <c r="E2364" s="41" t="inlineStr">
        <is>
          <t>발표</t>
        </is>
      </c>
      <c r="F2364" s="41" t="inlineStr">
        <is>
          <t>ヤフー 'シナジーマーケティング株式会社（証券コード：3859）に対する公開買付けの開始に関するお知らせ': 완전자회사화 목적, 하한 6,131,300株(3분의 2), 1株 1,006円(8/6 종가 720円 대비 39.72%), 買付代金 9,252,038,142円; 응모계약 谷井等 18.48%·田畑正吾 13.63%·田代正雄 2.58%(합계 34.48%), 경영위임계약; "CRM及びメールマーケティング領域は当社の戦略的投資分野の一つであるDMPソリューションやマルチビッグデータ活用との親和性が高く"</t>
        </is>
      </c>
      <c r="G2364" s="41" t="inlineStr">
        <is>
          <t>TDnet</t>
        </is>
      </c>
      <c r="H2364" s="40" t="inlineStr">
        <is>
          <t>2014-08-07</t>
        </is>
      </c>
      <c r="I2364" s="40" t="inlineStr">
        <is>
          <t>jp20140807</t>
        </is>
      </c>
      <c r="J2364" s="43" t="inlineStr">
        <is>
          <t>http://i.yimg.jp/images/docs/ir/release/2014/jp20140807.pdf</t>
        </is>
      </c>
      <c r="K2364" s="41" t="inlineStr">
        <is>
          <t>announce_date_chk,purpose_quote,value_chk_local,chk_note,pre_events_summary,event_ticker_basis,first_filing_date,subtype_chk</t>
        </is>
      </c>
    </row>
    <row r="2365" ht="45" customHeight="1">
      <c r="A2365" s="40" t="inlineStr">
        <is>
          <t>N026</t>
        </is>
      </c>
      <c r="B2365" s="41" t="inlineStr">
        <is>
          <t>Synergy Marketing, Inc.</t>
        </is>
      </c>
      <c r="C2365" s="40" t="inlineStr">
        <is>
          <t>발표</t>
        </is>
      </c>
      <c r="D2365" s="40" t="inlineStr">
        <is>
          <t>2014-08-07</t>
        </is>
      </c>
      <c r="E2365" s="41" t="inlineStr">
        <is>
          <t>발표</t>
        </is>
      </c>
      <c r="F2365" s="41" t="inlineStr">
        <is>
          <t>LINEヤフー 旧ヤフー 보도자료 아카이브 'ja20140807_B': 같은 날 이사회 결의와 공개매수 기간(2014-08-08~09-24) 고지</t>
        </is>
      </c>
      <c r="G2365" s="41" t="inlineStr">
        <is>
          <t>회사 보도자료</t>
        </is>
      </c>
      <c r="H2365" s="40" t="inlineStr">
        <is>
          <t>2014-08-07</t>
        </is>
      </c>
      <c r="I2365" s="40" t="inlineStr">
        <is>
          <t>ja20140807_B</t>
        </is>
      </c>
      <c r="J2365" s="43" t="inlineStr">
        <is>
          <t>https://www.lycorp.co.jp/news/archive/Y/ja/ja20140807_B.pdf</t>
        </is>
      </c>
      <c r="K2365" s="41" t="inlineStr">
        <is>
          <t>first_filing_date</t>
        </is>
      </c>
    </row>
    <row r="2366" ht="45" customHeight="1">
      <c r="A2366" s="40" t="inlineStr">
        <is>
          <t>N026</t>
        </is>
      </c>
      <c r="B2366" s="41" t="inlineStr">
        <is>
          <t>Synergy Marketing, Inc.</t>
        </is>
      </c>
      <c r="C2366" s="40" t="inlineStr">
        <is>
          <t>인수 후</t>
        </is>
      </c>
      <c r="D2366" s="40" t="inlineStr">
        <is>
          <t>2014-09-25</t>
        </is>
      </c>
      <c r="E2366" s="41" t="inlineStr">
        <is>
          <t>완료</t>
        </is>
      </c>
      <c r="F2366" s="41" t="inlineStr">
        <is>
          <t>ヤフー 'シナジーマーケティング株式会社…に対する公開買付けの結果および子会社の異動に関するお知らせ': 응모 8,695,153株 전부 매수, "買付け等後における株券等所有割合 94.54％", 取得価額 8,747百万円, 결제·연결 2014-10-01; 대주주(2014-06-30) 谷井等 18.62%·田畑正吾 13.52%·楽天 12.45%·セールスフォース 2.57%; 연결 실적 2011/12~2013/12 매출 3,222/3,403/3,781, 영업이익 467/230/301百万円; 2014-08-07 광고 대리점 계약</t>
        </is>
      </c>
      <c r="G2366" s="41" t="inlineStr">
        <is>
          <t>TDnet</t>
        </is>
      </c>
      <c r="H2366" s="40" t="inlineStr">
        <is>
          <t>2014-09-25</t>
        </is>
      </c>
      <c r="I2366" s="40" t="inlineStr">
        <is>
          <t>jp20140925</t>
        </is>
      </c>
      <c r="J2366" s="43" t="inlineStr">
        <is>
          <t>http://i.yimg.jp/images/docs/ir/release/2014/jp20140925.pdf</t>
        </is>
      </c>
      <c r="K2366" s="41" t="inlineStr">
        <is>
          <t>status_chk,value_chk_local,subtype_chk,chk_note,target_rev_pre,target_op_pre,post_events_summary,pre_events_summary</t>
        </is>
      </c>
    </row>
    <row r="2367" ht="45" customHeight="1">
      <c r="A2367" s="40" t="inlineStr">
        <is>
          <t>N026</t>
        </is>
      </c>
      <c r="B2367" s="41" t="inlineStr">
        <is>
          <t>Synergy Marketing, Inc.</t>
        </is>
      </c>
      <c r="C2367" s="40" t="inlineStr">
        <is>
          <t>인수 후</t>
        </is>
      </c>
      <c r="D2367" s="40" t="inlineStr">
        <is>
          <t>2014-10-29</t>
        </is>
      </c>
      <c r="E2367" s="41" t="inlineStr">
        <is>
          <t>어닝콜</t>
        </is>
      </c>
      <c r="F2367" s="41" t="inlineStr">
        <is>
          <t>ヤフー 2014年度第2四半期 決算説明会資料 p.42: "公開買い付けを実施し、同社株式94.5%を取得", "将来的に同社のCRM関連サービスと「Yahoo! DMP」を連携し、企業のマーケティング活動をワンストップで行える環境の提供を目指す"</t>
        </is>
      </c>
      <c r="G2367" s="41" t="inlineStr">
        <is>
          <t>IR 자료</t>
        </is>
      </c>
      <c r="H2367" s="40" t="inlineStr">
        <is>
          <t>2014-10-29</t>
        </is>
      </c>
      <c r="I2367" s="40" t="inlineStr">
        <is>
          <t>jp141029presentation</t>
        </is>
      </c>
      <c r="J2367" s="43" t="inlineStr">
        <is>
          <t>https://s.yimg.jp/i/docs/ir/archives/present/2014/jp141029presentation.pdf</t>
        </is>
      </c>
      <c r="K2367" s="41" t="inlineStr">
        <is>
          <t>earnings_call_note,purpose_quote,post_events_summary</t>
        </is>
      </c>
    </row>
    <row r="2368" ht="45" customHeight="1">
      <c r="A2368" s="40" t="inlineStr">
        <is>
          <t>N026</t>
        </is>
      </c>
      <c r="B2368" s="41" t="inlineStr">
        <is>
          <t>Synergy Marketing, Inc.</t>
        </is>
      </c>
      <c r="C2368" s="40" t="inlineStr">
        <is>
          <t>인수 후</t>
        </is>
      </c>
      <c r="D2368" s="40" t="inlineStr">
        <is>
          <t>2015-03-31</t>
        </is>
      </c>
      <c r="E2368" s="41" t="inlineStr">
        <is>
          <t>완료</t>
        </is>
      </c>
      <c r="F2368" s="41" t="inlineStr">
        <is>
          <t>ヤフー 有価証券報告書 第20期(2015/3): 沿革 '2014年10月 シナジーマーケティング㈱の株式を取得し、子会社とする', 関係会社 'シナジーマーケティング㈱ 大阪市北区 400 マーケティングソリューション事業 100.0', "第２四半期連結会計期間にシナジーマーケティング(株)を連結したことも増収に寄与"</t>
        </is>
      </c>
      <c r="G2368" s="41" t="inlineStr">
        <is>
          <t>EDINET</t>
        </is>
      </c>
      <c r="H2368" s="40" t="inlineStr">
        <is>
          <t>2015-06</t>
        </is>
      </c>
      <c r="I2368" s="40" t="inlineStr">
        <is>
          <t>yuho2014-vsreport_2</t>
        </is>
      </c>
      <c r="J2368" s="43" t="inlineStr">
        <is>
          <t>https://s.yimg.jp/i/docs/ir/archives/vsreport/yuho2014-vsreport_2.pdf</t>
        </is>
      </c>
      <c r="K2368" s="41" t="inlineStr">
        <is>
          <t>status_chk,post_events_summary,earnings_call_note,chk_note</t>
        </is>
      </c>
    </row>
    <row r="2369" ht="45" customHeight="1">
      <c r="A2369" s="40" t="inlineStr">
        <is>
          <t>N026</t>
        </is>
      </c>
      <c r="B2369" s="41" t="inlineStr">
        <is>
          <t>Synergy Marketing, Inc.</t>
        </is>
      </c>
      <c r="C2369" s="40" t="inlineStr">
        <is>
          <t>인수 전</t>
        </is>
      </c>
      <c r="D2369" s="40" t="inlineStr">
        <is>
          <t>2014-03-31</t>
        </is>
      </c>
      <c r="E2369" s="41" t="inlineStr">
        <is>
          <t>실적</t>
        </is>
      </c>
      <c r="F2369" s="41" t="inlineStr">
        <is>
          <t>ヤフー 有価証券報告書 第19期(2014/3): 연결 売上高 386,284百万円, 純資産額 626,560百万円, 総資産額 842,749百万円, 自己資本比率 73.3%; マーケティングソリューション事業 2,725億円(70.6%), コンシューマ事業 1,018億円(26.4%); 発行済株式総数 5,694,900,600株(2014-03-28 소각 후)</t>
        </is>
      </c>
      <c r="G2369" s="41" t="inlineStr">
        <is>
          <t>EDINET</t>
        </is>
      </c>
      <c r="H2369" s="40" t="inlineStr">
        <is>
          <t>2014-06</t>
        </is>
      </c>
      <c r="I2369" s="40" t="inlineStr">
        <is>
          <t>yuho2013-vsreport</t>
        </is>
      </c>
      <c r="J2369" s="43" t="inlineStr">
        <is>
          <t>https://s.yimg.jp/i/docs/ir/archives/vsreport/yuho2013-vsreport.pdf</t>
        </is>
      </c>
      <c r="K2369" s="41" t="inlineStr">
        <is>
          <t>acq_total_assets,deal_to_assets_pct,deal_to_equity_pct,acquirer_core,acq_mktcap,size_basis</t>
        </is>
      </c>
    </row>
    <row r="2370" ht="45" customHeight="1">
      <c r="A2370" s="40" t="inlineStr">
        <is>
          <t>N026</t>
        </is>
      </c>
      <c r="B2370" s="41" t="inlineStr">
        <is>
          <t>Synergy Marketing, Inc.</t>
        </is>
      </c>
      <c r="C2370" s="40" t="inlineStr">
        <is>
          <t>인수 후</t>
        </is>
      </c>
      <c r="D2370" s="40" t="inlineStr">
        <is>
          <t>2019-03-31</t>
        </is>
      </c>
      <c r="E2370" s="41" t="inlineStr">
        <is>
          <t>손상차손</t>
        </is>
      </c>
      <c r="F2370" s="41" t="inlineStr">
        <is>
          <t>ヤフー 有価証券報告書 第24期(2019/3): 주석 37 减損損失 "主にアスクル(株)(コマース事業)の物流センターおよびシナジーマーケティング(株)(メディア事業)における有形固定資産および無形資産の減損損失", 경영성적 "シナジーマーケティング(株)において23億円の減損損失", 무형자산 표 顧客基盤 감손 △2,379百万円, メディア事業 감손 2,379百万円</t>
        </is>
      </c>
      <c r="G2370" s="41" t="inlineStr">
        <is>
          <t>EDINET</t>
        </is>
      </c>
      <c r="H2370" s="40" t="inlineStr">
        <is>
          <t>2019-06</t>
        </is>
      </c>
      <c r="I2370" s="40" t="inlineStr">
        <is>
          <t>S100FY28</t>
        </is>
      </c>
      <c r="J2370" s="43" t="inlineStr">
        <is>
          <t>https://disclosure2dl.edinet-fsa.go.jp/searchdocument/pdf/S100FY28.pdf</t>
        </is>
      </c>
      <c r="K2370" s="41" t="inlineStr">
        <is>
          <t>impairment,post_events_summary,earnings_call_note</t>
        </is>
      </c>
    </row>
    <row r="2371" ht="45" customHeight="1">
      <c r="A2371" s="40" t="inlineStr">
        <is>
          <t>N026</t>
        </is>
      </c>
      <c r="B2371" s="41" t="inlineStr">
        <is>
          <t>Synergy Marketing, Inc.</t>
        </is>
      </c>
      <c r="C2371" s="40" t="inlineStr">
        <is>
          <t>인수 후</t>
        </is>
      </c>
      <c r="D2371" s="40" t="inlineStr">
        <is>
          <t>2019-08-13</t>
        </is>
      </c>
      <c r="E2371" s="41" t="inlineStr">
        <is>
          <t>매각</t>
        </is>
      </c>
      <c r="F2371" s="41" t="inlineStr">
        <is>
          <t>Newswitch(日刊工業新聞 2019-08-12): 2014년 ヤフー 완전자회사화 후 "ヤフーのEC・決済事業強化に伴い経営の方向性にズレ", "７月末にヤフーとの資本関係を解消", "創業者の谷井等氏が全株式を取得", ヤフー 광고 배신 서비스 운영은 계속</t>
        </is>
      </c>
      <c r="G2371" s="41" t="inlineStr">
        <is>
          <t>언론 보도</t>
        </is>
      </c>
      <c r="H2371" s="40" t="inlineStr">
        <is>
          <t>2019-08-13</t>
        </is>
      </c>
      <c r="I2371" s="40" t="n"/>
      <c r="J2371" s="43" t="inlineStr">
        <is>
          <t>https://newswitch.jp/p/18799</t>
        </is>
      </c>
      <c r="K2371" s="41" t="inlineStr">
        <is>
          <t>post_events_summary,notes,earnings_call_note,pre_incorp_chk</t>
        </is>
      </c>
    </row>
    <row r="2372" ht="45" customHeight="1">
      <c r="A2372" s="40" t="inlineStr">
        <is>
          <t>N026</t>
        </is>
      </c>
      <c r="B2372" s="41" t="inlineStr">
        <is>
          <t>Synergy Marketing, Inc.</t>
        </is>
      </c>
      <c r="C2372" s="40" t="inlineStr">
        <is>
          <t>인수 후</t>
        </is>
      </c>
      <c r="D2372" s="40" t="inlineStr">
        <is>
          <t>2019</t>
        </is>
      </c>
      <c r="E2372" s="41" t="inlineStr">
        <is>
          <t>매각</t>
        </is>
      </c>
      <c r="F2372" s="41" t="inlineStr">
        <is>
          <t>シナジーマーケティング 회사 沿革: '2014年 Yahoo! JAPANグループに参加', '2019年 Yahoo! JAPANからペイフォワード社へ弊社全株式を譲渡', 'Yahoo! JAPANとサービス販売およびサービス開発で業務提携'; 2025년 ㈱MONJU 흡수합병</t>
        </is>
      </c>
      <c r="G2372" s="41" t="inlineStr">
        <is>
          <t>회사 보도자료</t>
        </is>
      </c>
      <c r="H2372" s="40" t="inlineStr">
        <is>
          <t>2026-10-25 열람</t>
        </is>
      </c>
      <c r="I2372" s="40" t="n"/>
      <c r="J2372" s="43" t="inlineStr">
        <is>
          <t>https://corp.synergy-marketing.co.jp/company/history/</t>
        </is>
      </c>
      <c r="K2372" s="41" t="inlineStr">
        <is>
          <t>post_events_summary,pre_incorp_chk,notes</t>
        </is>
      </c>
    </row>
    <row r="2373" ht="45" customHeight="1">
      <c r="A2373" s="40" t="inlineStr">
        <is>
          <t>N026</t>
        </is>
      </c>
      <c r="B2373" s="41" t="inlineStr">
        <is>
          <t>Synergy Marketing, Inc.</t>
        </is>
      </c>
      <c r="C2373" s="40" t="inlineStr">
        <is>
          <t>인수 후</t>
        </is>
      </c>
      <c r="D2373" s="40" t="inlineStr">
        <is>
          <t>2019-08-28</t>
        </is>
      </c>
      <c r="E2373" s="41" t="inlineStr">
        <is>
          <t>합병</t>
        </is>
      </c>
      <c r="F2373" s="41" t="inlineStr">
        <is>
          <t>シナジーマーケティング 合併公告(令和元年8月28日): シナジーマネジメント㈱(대표 谷井等, 確定した最終事業年度なし)가 존속하고 シナジーマーケティング(대표 田代正雄)는 해산; 2019-09-25 シナジーマネジメント 공고: 2019-09-30 흡수합병 후 상호를 シナジーマーケティング로 변경 예정</t>
        </is>
      </c>
      <c r="G2373" s="41" t="inlineStr">
        <is>
          <t>회사 보도자료</t>
        </is>
      </c>
      <c r="H2373" s="40" t="inlineStr">
        <is>
          <t>2019-08-28</t>
        </is>
      </c>
      <c r="I2373" s="40" t="inlineStr">
        <is>
          <t>20190828_01</t>
        </is>
      </c>
      <c r="J2373" s="43" t="inlineStr">
        <is>
          <t>https://corp.synergy-marketing.co.jp/wp-content/uploads/20190828_01.pdf</t>
        </is>
      </c>
      <c r="K2373" s="41" t="inlineStr">
        <is>
          <t>post_events_summary</t>
        </is>
      </c>
    </row>
    <row r="2374" ht="45" customHeight="1">
      <c r="A2374" s="40" t="inlineStr">
        <is>
          <t>N026</t>
        </is>
      </c>
      <c r="B2374" s="41" t="inlineStr">
        <is>
          <t>Synergy Marketing, Inc.</t>
        </is>
      </c>
      <c r="C2374" s="40" t="inlineStr">
        <is>
          <t>인수 후</t>
        </is>
      </c>
      <c r="D2374" s="40" t="inlineStr">
        <is>
          <t>2026-01-01</t>
        </is>
      </c>
      <c r="E2374" s="41" t="inlineStr">
        <is>
          <t>기타</t>
        </is>
      </c>
      <c r="F2374" s="41" t="inlineStr">
        <is>
          <t>シナジーマーケティング 関係会社·会社概要: 株式会社ペイフォワード(설립 2015-07, 대표 谷井等) '当社全株式を保有する親会社'; 자본금 90百万円·종업원 289명(2026-01-01), 대표 奥平博史, 결산기 12월</t>
        </is>
      </c>
      <c r="G2374" s="41" t="inlineStr">
        <is>
          <t>회사 보도자료</t>
        </is>
      </c>
      <c r="H2374" s="40" t="inlineStr">
        <is>
          <t>2026-10-25 열람</t>
        </is>
      </c>
      <c r="I2374" s="40" t="n"/>
      <c r="J2374" s="43" t="inlineStr">
        <is>
          <t>https://corp.synergy-marketing.co.jp/company/group/</t>
        </is>
      </c>
      <c r="K2374" s="41" t="inlineStr">
        <is>
          <t>post_events_summary</t>
        </is>
      </c>
    </row>
    <row r="2375" ht="45" customHeight="1">
      <c r="A2375" s="40" t="inlineStr">
        <is>
          <t>N026</t>
        </is>
      </c>
      <c r="B2375" s="41" t="inlineStr">
        <is>
          <t>Synergy Marketing, Inc.</t>
        </is>
      </c>
      <c r="C2375" s="40" t="inlineStr">
        <is>
          <t>발표</t>
        </is>
      </c>
      <c r="D2375" s="40" t="inlineStr">
        <is>
          <t>2014-08-06</t>
        </is>
      </c>
      <c r="E2375" s="41" t="inlineStr">
        <is>
          <t>기타</t>
        </is>
      </c>
      <c r="F2375" s="41" t="inlineStr">
        <is>
          <t>Yahoo Finance 4689.T 일별 종가: 2014-08-06 440円, 2014-08-07 450円</t>
        </is>
      </c>
      <c r="G2375" s="41" t="inlineStr">
        <is>
          <t>기타</t>
        </is>
      </c>
      <c r="H2375" s="40" t="inlineStr">
        <is>
          <t>2026-10-25 조회</t>
        </is>
      </c>
      <c r="I2375" s="40" t="n"/>
      <c r="J2375" s="43" t="inlineStr">
        <is>
          <t>https://query1.finance.yahoo.com/v8/finance/chart/4689.T?period1=946684800&amp;period2=1793000000&amp;interval=1d&amp;events=split</t>
        </is>
      </c>
      <c r="K2375" s="41" t="inlineStr">
        <is>
          <t>acq_mktcap,size_basis</t>
        </is>
      </c>
    </row>
    <row r="2376" ht="45" customHeight="1">
      <c r="A2376" s="40" t="inlineStr">
        <is>
          <t>N026</t>
        </is>
      </c>
      <c r="B2376" s="41" t="inlineStr">
        <is>
          <t>Synergy Marketing, Inc.</t>
        </is>
      </c>
      <c r="C2376" s="40" t="inlineStr">
        <is>
          <t>발표</t>
        </is>
      </c>
      <c r="D2376" s="40" t="inlineStr">
        <is>
          <t>2014-08-07</t>
        </is>
      </c>
      <c r="E2376" s="41" t="inlineStr">
        <is>
          <t>기타</t>
        </is>
      </c>
      <c r="F2376" s="41" t="inlineStr">
        <is>
          <t>Federal Reserve H.10 Historical Rates for the Japanese Yen: 7-AUG-14 102.0600 円/USD</t>
        </is>
      </c>
      <c r="G2376" s="41" t="inlineStr">
        <is>
          <t>기타</t>
        </is>
      </c>
      <c r="H2376" s="40" t="inlineStr">
        <is>
          <t>2026-10-25 조회</t>
        </is>
      </c>
      <c r="I2376" s="40" t="n"/>
      <c r="J2376" s="43" t="inlineStr">
        <is>
          <t>https://www.federalreserve.gov/releases/h10/hist/dat00_ja.htm</t>
        </is>
      </c>
      <c r="K2376" s="41" t="inlineStr">
        <is>
          <t>value_chk_usdmm</t>
        </is>
      </c>
    </row>
    <row r="2377" ht="45" customHeight="1">
      <c r="A2377" s="40" t="inlineStr">
        <is>
          <t>N026</t>
        </is>
      </c>
      <c r="B2377" s="41" t="inlineStr">
        <is>
          <t>Synergy Marketing, Inc.</t>
        </is>
      </c>
      <c r="C2377" s="40" t="inlineStr">
        <is>
          <t>인수 후</t>
        </is>
      </c>
      <c r="D2377" s="40" t="inlineStr">
        <is>
          <t>2021-03</t>
        </is>
      </c>
      <c r="E2377" s="41" t="inlineStr">
        <is>
          <t>통합</t>
        </is>
      </c>
      <c r="F2377" s="41" t="inlineStr">
        <is>
          <t>LINEヤフー 有価証券報告書 第31期(2026/3) 沿革: "2019年10月 ヤフー㈱をZホールディングス㈱に商号変更し、持株会社体制へ移行", "2021年２月 主要株主である筆頭株主がAホールディングス㈱(ソフトバンク㈱およびNAVER Corporationが共に半数出資)に異動", "2021年３月 LINE㈱との経営統合が完了し、子会社とする", 2023年10月 グループ内再編により「LINEヤフー㈱」発足</t>
        </is>
      </c>
      <c r="G2377" s="41" t="inlineStr">
        <is>
          <t>EDINET</t>
        </is>
      </c>
      <c r="H2377" s="40" t="inlineStr">
        <is>
          <t>2026-06</t>
        </is>
      </c>
      <c r="I2377" s="40" t="inlineStr">
        <is>
          <t>S100YBXD</t>
        </is>
      </c>
      <c r="J2377" s="43" t="inlineStr">
        <is>
          <t>https://disclosure2dl.edinet-fsa.go.jp/searchdocument/pdf/S100YBXD.pdf</t>
        </is>
      </c>
      <c r="K2377" s="41" t="inlineStr">
        <is>
          <t>pre_incorp_chk,post_events_summary</t>
        </is>
      </c>
    </row>
    <row r="2378" ht="45" customHeight="1">
      <c r="A2378" s="40" t="inlineStr">
        <is>
          <t>N026</t>
        </is>
      </c>
      <c r="B2378" s="41" t="inlineStr">
        <is>
          <t>Synergy Marketing, Inc.</t>
        </is>
      </c>
      <c r="C2378" s="40" t="inlineStr">
        <is>
          <t>인수 후</t>
        </is>
      </c>
      <c r="D2378" s="40" t="inlineStr">
        <is>
          <t>2021-12-31</t>
        </is>
      </c>
      <c r="E2378" s="41" t="inlineStr">
        <is>
          <t>기타</t>
        </is>
      </c>
      <c r="F2378" s="41" t="inlineStr">
        <is>
          <t>NAVER 2021 사업보고서 연결재무제표 주석(관계기업 및 공동기업투자): 'A-Holdings(구, LINE)' 지분율 50.00%, 장부금액 17,055,166,387천원으로 관계기업 분류; 관계기업의 종속기업 란에 'Z-Holdings' 기재. 종속기업 표에서 A-Holdings(구, LINE)는 전기말 78.18% → 당기 50.00%(경영통합 후 관계기업 전환)</t>
        </is>
      </c>
      <c r="G2378" s="41" t="inlineStr">
        <is>
          <t>DART 사업보고서</t>
        </is>
      </c>
      <c r="H2378" s="40" t="inlineStr">
        <is>
          <t>2022-03-04</t>
        </is>
      </c>
      <c r="I2378" s="40" t="inlineStr">
        <is>
          <t>20220304000687</t>
        </is>
      </c>
      <c r="J2378" s="43" t="inlineStr">
        <is>
          <t>https://dart.fss.or.kr/dsaf001/main.do?rcpNo=20220304000687</t>
        </is>
      </c>
      <c r="K2378" s="41" t="inlineStr">
        <is>
          <t>pre_incorp_chk</t>
        </is>
      </c>
    </row>
    <row r="2379" ht="45" customHeight="1">
      <c r="A2379" s="40" t="inlineStr">
        <is>
          <t>N027</t>
        </is>
      </c>
      <c r="B2379" s="41" t="inlineStr">
        <is>
          <t>Carview Corporation</t>
        </is>
      </c>
      <c r="C2379" s="40" t="inlineStr">
        <is>
          <t>발표</t>
        </is>
      </c>
      <c r="D2379" s="40" t="inlineStr">
        <is>
          <t>2014-10-22</t>
        </is>
      </c>
      <c r="E2379" s="41" t="inlineStr">
        <is>
          <t>발표</t>
        </is>
      </c>
      <c r="F2379" s="41" t="inlineStr">
        <is>
          <t>Yahoo 공개매수 개시 공시: 보유 6,590,800주(53.82%), 매수 예정 6,149,360주(하한 2,067,400주), 1주 863円·신주예약권 1개 57,600円, 기간 10-23~12-08, 매수대금 5,022백만円, Microsoft 2,718,400주(22.20%) 응모 의향, 전일 종가 662円 대비 30.4% 프리미엄, 2014-09 하순 제안·2014-09-22 제3자위원회, 전부취득조항 방식 2단계 계획.</t>
        </is>
      </c>
      <c r="G2379" s="41" t="inlineStr">
        <is>
          <t>회사 보도자료</t>
        </is>
      </c>
      <c r="H2379" s="40" t="inlineStr">
        <is>
          <t>2014-10-22</t>
        </is>
      </c>
      <c r="I2379" s="40" t="n"/>
      <c r="J2379" s="43" t="inlineStr">
        <is>
          <t>https://i.yimg.jp/images/docs/ir/release/2014/jp20141022.pdf</t>
        </is>
      </c>
      <c r="K2379" s="41" t="inlineStr">
        <is>
          <t>announce_date_chk,purpose_quote,chk_note,notes,pre_events_summary,first_filing_date,earnings_call_note,core_basis,acquirer_core</t>
        </is>
      </c>
    </row>
    <row r="2380" ht="45" customHeight="1">
      <c r="A2380" s="40" t="inlineStr">
        <is>
          <t>N027</t>
        </is>
      </c>
      <c r="B2380" s="41" t="inlineStr">
        <is>
          <t>Carview Corporation</t>
        </is>
      </c>
      <c r="C2380" s="40" t="inlineStr">
        <is>
          <t>발표</t>
        </is>
      </c>
      <c r="D2380" s="40" t="inlineStr">
        <is>
          <t>2014-12-09</t>
        </is>
      </c>
      <c r="E2380" s="41" t="inlineStr">
        <is>
          <t>완료</t>
        </is>
      </c>
      <c r="F2380" s="41" t="inlineStr">
        <is>
          <t>Yahoo 공개매수 결과 공시: 응모 보통주 5,228,700주·신주예약권 494,000주(2,470개) 전부 매입, 매수 전 51.73%→후 96.65%, 결제 개시 2014-12-15(野村證券).</t>
        </is>
      </c>
      <c r="G2380" s="41" t="inlineStr">
        <is>
          <t>회사 보도자료</t>
        </is>
      </c>
      <c r="H2380" s="40" t="inlineStr">
        <is>
          <t>2014-12-09</t>
        </is>
      </c>
      <c r="I2380" s="40" t="n"/>
      <c r="J2380" s="43" t="inlineStr">
        <is>
          <t>https://i.yimg.jp/images/docs/ir/release/2014/jp20141209.pdf</t>
        </is>
      </c>
      <c r="K2380" s="41" t="inlineStr">
        <is>
          <t>status_chk,value_chk_local,value_chk_usdmm,post_events_summary,chk_note</t>
        </is>
      </c>
    </row>
    <row r="2381" ht="45" customHeight="1">
      <c r="A2381" s="40" t="inlineStr">
        <is>
          <t>N027</t>
        </is>
      </c>
      <c r="B2381" s="41" t="inlineStr">
        <is>
          <t>Carview Corporation</t>
        </is>
      </c>
      <c r="C2381" s="40" t="inlineStr">
        <is>
          <t>인수 전</t>
        </is>
      </c>
      <c r="D2381" s="40" t="inlineStr">
        <is>
          <t>2014-09-30</t>
        </is>
      </c>
      <c r="E2381" s="41" t="inlineStr">
        <is>
          <t>실적</t>
        </is>
      </c>
      <c r="F2381" s="41" t="inlineStr">
        <is>
          <t>Yahoo 2015年3月期 第2四半期決算短信(IFRS): 資産合計 884,683백만円(2014-03-31 849,987), 親会社所有者帰属持分 658,998백만円; 발행 5,694,933,900주·자기 2,800,000주; 상반기 매출 マーケティングソリューション 1,466·コンシューマ 470·기타 137억円.</t>
        </is>
      </c>
      <c r="G2381" s="41" t="inlineStr">
        <is>
          <t>IR 자료</t>
        </is>
      </c>
      <c r="H2381" s="40" t="inlineStr">
        <is>
          <t>2014-10-29</t>
        </is>
      </c>
      <c r="I2381" s="40" t="n"/>
      <c r="J2381" s="43" t="inlineStr">
        <is>
          <t>https://i.yimg.jp/i/docs/ir/archives/tanshin/2014/jp1029tanshin.pdf</t>
        </is>
      </c>
      <c r="K2381" s="41" t="inlineStr">
        <is>
          <t>acq_total_assets,apex_total_assets,deal_to_assets_pct,deal_to_equity_pct,acq_mktcap,acquirer_core,size_basis</t>
        </is>
      </c>
    </row>
    <row r="2382" ht="45" customHeight="1">
      <c r="A2382" s="40" t="inlineStr">
        <is>
          <t>N027</t>
        </is>
      </c>
      <c r="B2382" s="41" t="inlineStr">
        <is>
          <t>Carview Corporation</t>
        </is>
      </c>
      <c r="C2382" s="40" t="inlineStr">
        <is>
          <t>발표</t>
        </is>
      </c>
      <c r="D2382" s="40" t="inlineStr">
        <is>
          <t>2014-10-21</t>
        </is>
      </c>
      <c r="E2382" s="41" t="inlineStr">
        <is>
          <t>기타</t>
        </is>
      </c>
      <c r="F2382" s="41" t="inlineStr">
        <is>
          <t>Yahoo Finance 4689.T: 2014-10-21 종가 405, 10-22 401.</t>
        </is>
      </c>
      <c r="G2382" s="41" t="inlineStr">
        <is>
          <t>기타</t>
        </is>
      </c>
      <c r="H2382" s="40" t="inlineStr">
        <is>
          <t>2026-10-26</t>
        </is>
      </c>
      <c r="I2382" s="40" t="n"/>
      <c r="J2382" s="43" t="inlineStr">
        <is>
          <t>https://query1.finance.yahoo.com/v8/finance/chart/4689.T?period1=1413504000&amp;period2=1414108800&amp;interval=1d</t>
        </is>
      </c>
      <c r="K2382" s="41" t="inlineStr">
        <is>
          <t>acq_mktcap</t>
        </is>
      </c>
    </row>
    <row r="2383" ht="45" customHeight="1">
      <c r="A2383" s="40" t="inlineStr">
        <is>
          <t>N027</t>
        </is>
      </c>
      <c r="B2383" s="41" t="inlineStr">
        <is>
          <t>Carview Corporation</t>
        </is>
      </c>
      <c r="C2383" s="40" t="inlineStr">
        <is>
          <t>발표</t>
        </is>
      </c>
      <c r="D2383" s="40" t="inlineStr">
        <is>
          <t>2014-12-09</t>
        </is>
      </c>
      <c r="E2383" s="41" t="inlineStr">
        <is>
          <t>기타</t>
        </is>
      </c>
      <c r="F2383" s="41" t="inlineStr">
        <is>
          <t>FRB H.10 엔/달러 DEXJPUS: 2014-10-22 107.32, 2014-12-09 118.87.</t>
        </is>
      </c>
      <c r="G2383" s="41" t="inlineStr">
        <is>
          <t>기타</t>
        </is>
      </c>
      <c r="H2383" s="40" t="inlineStr">
        <is>
          <t>2026-10-26</t>
        </is>
      </c>
      <c r="I2383" s="40" t="n"/>
      <c r="J2383" s="43" t="inlineStr">
        <is>
          <t>https://fred.stlouisfed.org/graph/fredgraph.csv?id=DEXJPUS</t>
        </is>
      </c>
      <c r="K2383" s="41" t="inlineStr">
        <is>
          <t>value_chk_usdmm</t>
        </is>
      </c>
    </row>
    <row r="2384" ht="45" customHeight="1">
      <c r="A2384" s="40" t="inlineStr">
        <is>
          <t>N027</t>
        </is>
      </c>
      <c r="B2384" s="41" t="inlineStr">
        <is>
          <t>Carview Corporation</t>
        </is>
      </c>
      <c r="C2384" s="40" t="inlineStr">
        <is>
          <t>인수 전</t>
        </is>
      </c>
      <c r="D2384" s="40" t="inlineStr">
        <is>
          <t>2014-03-31</t>
        </is>
      </c>
      <c r="E2384" s="41" t="inlineStr">
        <is>
          <t>실적</t>
        </is>
      </c>
      <c r="F2384" s="41" t="inlineStr">
        <is>
          <t>カービュー FY2014/3 有価証券報告書: 연결 매출 FY2013/3 4,444,656·FY2014/3 3,858,664천円, 영업이익 198,236·671,927천円; 광고사업 'carview!' 통합으로 매출 551,623천円(25.5%↑); 대주주 Yahoo 6,590,800주(52.0%).</t>
        </is>
      </c>
      <c r="G2384" s="41" t="inlineStr">
        <is>
          <t>EDINET</t>
        </is>
      </c>
      <c r="H2384" s="40" t="inlineStr">
        <is>
          <t>2014-06-19</t>
        </is>
      </c>
      <c r="I2384" s="40" t="inlineStr">
        <is>
          <t>S10020WN</t>
        </is>
      </c>
      <c r="J2384" s="43" t="inlineStr">
        <is>
          <t>https://disclosure2dl.edinet-fsa.go.jp/searchdocument/pdf/S10020WN.pdf</t>
        </is>
      </c>
      <c r="K2384" s="41" t="inlineStr">
        <is>
          <t>target_rev_pre,target_op_pre,pre_events_summary,earnings_call_note</t>
        </is>
      </c>
    </row>
    <row r="2385" ht="45" customHeight="1">
      <c r="A2385" s="40" t="inlineStr">
        <is>
          <t>N027</t>
        </is>
      </c>
      <c r="B2385" s="41" t="inlineStr">
        <is>
          <t>Carview Corporation</t>
        </is>
      </c>
      <c r="C2385" s="40" t="inlineStr">
        <is>
          <t>인수 후</t>
        </is>
      </c>
      <c r="D2385" s="40" t="inlineStr">
        <is>
          <t>2015-03-20</t>
        </is>
      </c>
      <c r="E2385" s="41" t="inlineStr">
        <is>
          <t>기타</t>
        </is>
      </c>
      <c r="F2385" s="41" t="inlineStr">
        <is>
          <t>kabutore 상장폐지 종목 페이지: カービュー(2155) '2015年3月20日上場廃止', 최종 종가 859円(2차 출처, 단일).</t>
        </is>
      </c>
      <c r="G2385" s="41" t="inlineStr">
        <is>
          <t>기타</t>
        </is>
      </c>
      <c r="H2385" s="40" t="inlineStr">
        <is>
          <t>2026-10-26</t>
        </is>
      </c>
      <c r="I2385" s="40" t="n"/>
      <c r="J2385" s="43" t="inlineStr">
        <is>
          <t>https://www.kabutore.biz/genzaikabuka/2155.html</t>
        </is>
      </c>
      <c r="K2385" s="41" t="inlineStr">
        <is>
          <t>post_events_summary,status_chk</t>
        </is>
      </c>
    </row>
    <row r="2386" ht="45" customHeight="1">
      <c r="A2386" s="40" t="inlineStr">
        <is>
          <t>N027</t>
        </is>
      </c>
      <c r="B2386" s="41" t="inlineStr">
        <is>
          <t>Carview Corporation</t>
        </is>
      </c>
      <c r="C2386" s="40" t="inlineStr">
        <is>
          <t>인수 후</t>
        </is>
      </c>
      <c r="D2386" s="40" t="inlineStr">
        <is>
          <t>2015-03-31</t>
        </is>
      </c>
      <c r="E2386" s="41" t="inlineStr">
        <is>
          <t>추가취득</t>
        </is>
      </c>
      <c r="F2386" s="41" t="inlineStr">
        <is>
          <t>Yahoo 2015年3月期 有価証券報告書(IFRS): ㈱カービュー 의결권 53.8%(2014-03-31)→100.0%(2015-03-31), コンシューマ事業.</t>
        </is>
      </c>
      <c r="G2386" s="41" t="inlineStr">
        <is>
          <t>EDINET</t>
        </is>
      </c>
      <c r="H2386" s="40" t="inlineStr">
        <is>
          <t>2015-06-17</t>
        </is>
      </c>
      <c r="I2386" s="40" t="inlineStr">
        <is>
          <t>S1004WQ2</t>
        </is>
      </c>
      <c r="J2386" s="43" t="inlineStr">
        <is>
          <t>https://disclosure2dl.edinet-fsa.go.jp/searchdocument/pdf/S1004WQ2.pdf</t>
        </is>
      </c>
      <c r="K2386" s="41" t="inlineStr">
        <is>
          <t>post_events_summary,status_chk</t>
        </is>
      </c>
    </row>
    <row r="2387" ht="45" customHeight="1">
      <c r="A2387" s="40" t="inlineStr">
        <is>
          <t>N027</t>
        </is>
      </c>
      <c r="B2387" s="41" t="inlineStr">
        <is>
          <t>Carview Corporation</t>
        </is>
      </c>
      <c r="C2387" s="40" t="inlineStr">
        <is>
          <t>인수 후</t>
        </is>
      </c>
      <c r="D2387" s="40" t="inlineStr">
        <is>
          <t>2018-12-04</t>
        </is>
      </c>
      <c r="E2387" s="41" t="inlineStr">
        <is>
          <t>매각</t>
        </is>
      </c>
      <c r="F2387" s="41" t="inlineStr">
        <is>
          <t>じげん 공시(2018-10-31): カービュー 신설분할회사 ㈱トレードカービュー 100% 취득(실행 2018-12-04 예정, 가격 비공개), 분할 사업 FY2018/3 매출 758백만円·영업이익 47백만円; カービュー 자본금 100백만円·순자산 6,556·총자산 8,130백만円, Yahoo 100%.</t>
        </is>
      </c>
      <c r="G2387" s="41" t="inlineStr">
        <is>
          <t>TDnet</t>
        </is>
      </c>
      <c r="H2387" s="40" t="inlineStr">
        <is>
          <t>2018-10-31</t>
        </is>
      </c>
      <c r="I2387" s="40" t="n"/>
      <c r="J2387" s="43" t="inlineStr">
        <is>
          <t>https://www2.jpx.co.jp/disc/36790/140120181030426106.pdf</t>
        </is>
      </c>
      <c r="K2387" s="41" t="inlineStr">
        <is>
          <t>post_events_summary,target_rev_post,notes</t>
        </is>
      </c>
    </row>
    <row r="2388" ht="45" customHeight="1">
      <c r="A2388" s="40" t="inlineStr">
        <is>
          <t>N027</t>
        </is>
      </c>
      <c r="B2388" s="41" t="inlineStr">
        <is>
          <t>Carview Corporation</t>
        </is>
      </c>
      <c r="C2388" s="40" t="inlineStr">
        <is>
          <t>인수 후</t>
        </is>
      </c>
      <c r="D2388" s="40" t="inlineStr">
        <is>
          <t>2022-07-01</t>
        </is>
      </c>
      <c r="E2388" s="41" t="inlineStr">
        <is>
          <t>합병</t>
        </is>
      </c>
      <c r="F2388" s="41" t="inlineStr">
        <is>
          <t>ファブリカコミュニケーションズ 공시(2022-06-13): ㈱カービュー가 '2022年７月１日付にて親会社であるヤフー株式会社に吸収合併'.</t>
        </is>
      </c>
      <c r="G2388" s="41" t="inlineStr">
        <is>
          <t>TDnet</t>
        </is>
      </c>
      <c r="H2388" s="40" t="inlineStr">
        <is>
          <t>2022-06-13</t>
        </is>
      </c>
      <c r="I2388" s="40" t="n"/>
      <c r="J2388" s="43" t="inlineStr">
        <is>
          <t>https://www2.jpx.co.jp/disc/41930/140120220613577917.pdf</t>
        </is>
      </c>
      <c r="K2388" s="41" t="inlineStr">
        <is>
          <t>post_events_summary,notes,pre_incorp_chk</t>
        </is>
      </c>
    </row>
    <row r="2389" ht="45" customHeight="1">
      <c r="A2389" s="40" t="inlineStr">
        <is>
          <t>N027</t>
        </is>
      </c>
      <c r="B2389" s="41" t="inlineStr">
        <is>
          <t>Carview Corporation</t>
        </is>
      </c>
      <c r="C2389" s="40" t="inlineStr">
        <is>
          <t>인수 후</t>
        </is>
      </c>
      <c r="D2389" s="40" t="inlineStr">
        <is>
          <t>2022-03-31</t>
        </is>
      </c>
      <c r="E2389" s="41" t="inlineStr">
        <is>
          <t>실적</t>
        </is>
      </c>
      <c r="F2389" s="41" t="inlineStr">
        <is>
          <t>catr.jp 決算公告 집계(㈱カービュー): 당기순이익 FY2018/3 764,120천円·FY2021/3 1,452,349·FY2022/3 241,404천円; 2022-07-01 ヤフー에 합병·해산.</t>
        </is>
      </c>
      <c r="G2389" s="41" t="inlineStr">
        <is>
          <t>기타</t>
        </is>
      </c>
      <c r="H2389" s="40" t="inlineStr">
        <is>
          <t>2026-10-26</t>
        </is>
      </c>
      <c r="I2389" s="40" t="n"/>
      <c r="J2389" s="43" t="inlineStr">
        <is>
          <t>https://catr.jp/companies/64607/10693</t>
        </is>
      </c>
      <c r="K2389" s="41" t="inlineStr">
        <is>
          <t>target_op_post,perf_basis</t>
        </is>
      </c>
    </row>
    <row r="2390" ht="45" customHeight="1">
      <c r="A2390" s="40" t="inlineStr">
        <is>
          <t>N028</t>
        </is>
      </c>
      <c r="B2390" s="41" t="inlineStr">
        <is>
          <t>Microsoft Corporation, MixRadio</t>
        </is>
      </c>
      <c r="C2390" s="40" t="inlineStr">
        <is>
          <t>발표</t>
        </is>
      </c>
      <c r="D2390" s="40" t="inlineStr">
        <is>
          <t>2014-12-18</t>
        </is>
      </c>
      <c r="E2390" s="41" t="inlineStr">
        <is>
          <t>발표</t>
        </is>
      </c>
      <c r="F2390" s="41" t="inlineStr">
        <is>
          <t>LINE이 Microsoft로부터 MixRadio 인수 확정 계약 발표. 인수 목적 "expand its range of services to become an integral part of consumers' daily lives", 31개국 청취자, 브리스톨 본사 유지</t>
        </is>
      </c>
      <c r="G2390" s="41" t="inlineStr">
        <is>
          <t>언론 보도</t>
        </is>
      </c>
      <c r="H2390" s="40" t="inlineStr">
        <is>
          <t>2014-12-18</t>
        </is>
      </c>
      <c r="I2390" s="40" t="n"/>
      <c r="J2390" s="43" t="inlineStr">
        <is>
          <t>https://www.hypebot.com/line-messaging-app-acquires-microsofts-mixradio</t>
        </is>
      </c>
      <c r="K2390" s="41" t="inlineStr">
        <is>
          <t>announce_date_chk,purpose_quote,first_filing_date,pre_events_summary</t>
        </is>
      </c>
    </row>
    <row r="2391" ht="45" customHeight="1">
      <c r="A2391" s="40" t="inlineStr">
        <is>
          <t>N028</t>
        </is>
      </c>
      <c r="B2391" s="41" t="inlineStr">
        <is>
          <t>Microsoft Corporation, MixRadio</t>
        </is>
      </c>
      <c r="C2391" s="40" t="inlineStr">
        <is>
          <t>발표</t>
        </is>
      </c>
      <c r="D2391" s="40" t="inlineStr">
        <is>
          <t>2014-12-18</t>
        </is>
      </c>
      <c r="E2391" s="41" t="inlineStr">
        <is>
          <t>발표</t>
        </is>
      </c>
      <c r="F2391" s="41" t="inlineStr">
        <is>
          <t>조건 비공개, "The deal is expected to close early next year."</t>
        </is>
      </c>
      <c r="G2391" s="41" t="inlineStr">
        <is>
          <t>언론 보도</t>
        </is>
      </c>
      <c r="H2391" s="40" t="inlineStr">
        <is>
          <t>2014-12-18</t>
        </is>
      </c>
      <c r="I2391" s="40" t="n"/>
      <c r="J2391" s="43" t="inlineStr">
        <is>
          <t>https://www.pcworld.com/article/430924/messaging-app-line-buys-microsofts-mixradio-musicstreaming-app.html</t>
        </is>
      </c>
      <c r="K2391" s="41" t="inlineStr">
        <is>
          <t>first_filing_date,status_chk</t>
        </is>
      </c>
    </row>
    <row r="2392" ht="45" customHeight="1">
      <c r="A2392" s="40" t="inlineStr">
        <is>
          <t>N028</t>
        </is>
      </c>
      <c r="B2392" s="41" t="inlineStr">
        <is>
          <t>Microsoft Corporation, MixRadio</t>
        </is>
      </c>
      <c r="C2392" s="40" t="inlineStr">
        <is>
          <t>인수 후</t>
        </is>
      </c>
      <c r="D2392" s="40" t="inlineStr">
        <is>
          <t>2015-03-16</t>
        </is>
      </c>
      <c r="E2392" s="41" t="inlineStr">
        <is>
          <t>완료</t>
        </is>
      </c>
      <c r="F2392" s="41" t="inlineStr">
        <is>
          <t>"On March 16, 2015, the Group acquired MixRadio, a music streaming service, from Microsoft Mobile Oy." 이전대가 현금 ¥2,299,444천, 영업권 ¥2,697,621천, 식별 순자산 ¥(398,177)천. 첨부 'Business Sale Agreement, dated December 18, 2014, between the Registrant and Microsoft Mobile Oy'</t>
        </is>
      </c>
      <c r="G2392" s="41" t="inlineStr">
        <is>
          <t>SEC</t>
        </is>
      </c>
      <c r="H2392" s="40" t="inlineStr">
        <is>
          <t>2016-06-10</t>
        </is>
      </c>
      <c r="I2392" s="40" t="inlineStr">
        <is>
          <t>0001193125-16-618753</t>
        </is>
      </c>
      <c r="J2392" s="43" t="inlineStr">
        <is>
          <t>https://www.sec.gov/Archives/edgar/data/1611820/000119312516618753/d728446df1.htm</t>
        </is>
      </c>
      <c r="K2392" s="41" t="inlineStr">
        <is>
          <t>status_chk,value_chk_local,purpose_quote,chk_note,acquirer_entity</t>
        </is>
      </c>
    </row>
    <row r="2393" ht="45" customHeight="1">
      <c r="A2393" s="40" t="inlineStr">
        <is>
          <t>N028</t>
        </is>
      </c>
      <c r="B2393" s="41" t="inlineStr">
        <is>
          <t>Microsoft Corporation, MixRadio</t>
        </is>
      </c>
      <c r="C2393" s="40" t="inlineStr">
        <is>
          <t>인수 후</t>
        </is>
      </c>
      <c r="D2393" s="40" t="inlineStr">
        <is>
          <t>2015-03-16</t>
        </is>
      </c>
      <c r="E2393" s="41" t="inlineStr">
        <is>
          <t>완료</t>
        </is>
      </c>
      <c r="F2393" s="41" t="inlineStr">
        <is>
          <t>"연결회사는 2015년 3월 16일에 Microsoft로부터 사업양수도방식으로 온라인뮤직사업을 취득". 이전대가 21,021,563천원, 영업권 24,661,702천원, 당기말 영업권 포함 무형·유형자산 전액 손상</t>
        </is>
      </c>
      <c r="G2393" s="41" t="inlineStr">
        <is>
          <t>DART 사업보고서</t>
        </is>
      </c>
      <c r="H2393" s="40" t="inlineStr">
        <is>
          <t>2016-03-30</t>
        </is>
      </c>
      <c r="I2393" s="40" t="inlineStr">
        <is>
          <t>20160330003610</t>
        </is>
      </c>
      <c r="J2393" s="43" t="inlineStr">
        <is>
          <t>https://dart.fss.or.kr/dsaf001/main.do?rcpNo=20160330003610</t>
        </is>
      </c>
      <c r="K2393" s="41" t="inlineStr">
        <is>
          <t>value_chk_local,purpose_quote,impairment</t>
        </is>
      </c>
    </row>
    <row r="2394" ht="45" customHeight="1">
      <c r="A2394" s="40" t="inlineStr">
        <is>
          <t>N028</t>
        </is>
      </c>
      <c r="B2394" s="41" t="inlineStr">
        <is>
          <t>Microsoft Corporation, MixRadio</t>
        </is>
      </c>
      <c r="C2394" s="40" t="inlineStr">
        <is>
          <t>인수 후</t>
        </is>
      </c>
      <c r="D2394" s="40" t="inlineStr">
        <is>
          <t>2015-12-31</t>
        </is>
      </c>
      <c r="E2394" s="41" t="inlineStr">
        <is>
          <t>손상차손</t>
        </is>
      </c>
      <c r="F2394" s="41" t="inlineStr">
        <is>
          <t>영업권이 배분된 브레인펍·퀵켓·위트스튜디오·MIXRADIO CGU 장부가액이 회수가능액 초과, 무형자산손상차손 31,214백만원, "MIXRADIO의 영업권은 전액 감액"</t>
        </is>
      </c>
      <c r="G2394" s="41" t="inlineStr">
        <is>
          <t>DART 사업보고서</t>
        </is>
      </c>
      <c r="H2394" s="40" t="inlineStr">
        <is>
          <t>2016-03-30</t>
        </is>
      </c>
      <c r="I2394" s="40" t="inlineStr">
        <is>
          <t>20160330003610</t>
        </is>
      </c>
      <c r="J2394" s="43" t="inlineStr">
        <is>
          <t>https://dart.fss.or.kr/dsaf001/main.do?rcpNo=20160330003610</t>
        </is>
      </c>
      <c r="K2394" s="41" t="inlineStr">
        <is>
          <t>impairment</t>
        </is>
      </c>
    </row>
    <row r="2395" ht="45" customHeight="1">
      <c r="A2395" s="40" t="inlineStr">
        <is>
          <t>N028</t>
        </is>
      </c>
      <c r="B2395" s="41" t="inlineStr">
        <is>
          <t>Microsoft Corporation, MixRadio</t>
        </is>
      </c>
      <c r="C2395" s="40" t="inlineStr">
        <is>
          <t>인수 후</t>
        </is>
      </c>
      <c r="D2395" s="40" t="inlineStr">
        <is>
          <t>2016-03-21</t>
        </is>
      </c>
      <c r="E2395" s="41" t="inlineStr">
        <is>
          <t>사업철수</t>
        </is>
      </c>
      <c r="F2395" s="41" t="inlineStr">
        <is>
          <t>2016-02-12 이사회 사업 포기 승인, 2016-03-21 효력, 중단영업 소급 분류. 2015년 4분기 손상 ¥4.6bn(영업권 ¥2,691,671천 전액 등), 2016 1분기 구조조정비용 ¥1,183백만+¥127백만. 중단영업 매출 2015 ¥264,306천·2016 1분기 ¥443,053천</t>
        </is>
      </c>
      <c r="G2395" s="41" t="inlineStr">
        <is>
          <t>SEC</t>
        </is>
      </c>
      <c r="H2395" s="40" t="inlineStr">
        <is>
          <t>2016-06-10</t>
        </is>
      </c>
      <c r="I2395" s="40" t="inlineStr">
        <is>
          <t>0001193125-16-618753</t>
        </is>
      </c>
      <c r="J2395" s="43" t="inlineStr">
        <is>
          <t>https://www.sec.gov/Archives/edgar/data/1611820/000119312516618753/d728446df1.htm</t>
        </is>
      </c>
      <c r="K2395" s="41" t="inlineStr">
        <is>
          <t>impairment,post_events_summary,target_rev_post,target_op_post</t>
        </is>
      </c>
    </row>
    <row r="2396" ht="45" customHeight="1">
      <c r="A2396" s="40" t="inlineStr">
        <is>
          <t>N028</t>
        </is>
      </c>
      <c r="B2396" s="41" t="inlineStr">
        <is>
          <t>Microsoft Corporation, MixRadio</t>
        </is>
      </c>
      <c r="C2396" s="40" t="inlineStr">
        <is>
          <t>인수 전</t>
        </is>
      </c>
      <c r="D2396" s="40" t="inlineStr">
        <is>
          <t>2014-12-31</t>
        </is>
      </c>
      <c r="E2396" s="41" t="inlineStr">
        <is>
          <t>실적</t>
        </is>
      </c>
      <c r="F2396" s="41" t="inlineStr">
        <is>
          <t>LINE 연결 총자산 2013 ¥46,522백만·2014 ¥85,664백만, 총부채 2013 ¥34,206백만·2014 ¥73,153백만. 2014 매출 ¥86,366백만(콘텐츠 46.8%, 커뮤니케이션 24.0%, LINE 광고 16.9%, 포털 광고 10.2%)</t>
        </is>
      </c>
      <c r="G2396" s="41" t="inlineStr">
        <is>
          <t>SEC</t>
        </is>
      </c>
      <c r="H2396" s="40" t="inlineStr">
        <is>
          <t>2016-06-10</t>
        </is>
      </c>
      <c r="I2396" s="40" t="inlineStr">
        <is>
          <t>0001193125-16-618753</t>
        </is>
      </c>
      <c r="J2396" s="43" t="inlineStr">
        <is>
          <t>https://www.sec.gov/Archives/edgar/data/1611820/000119312516618753/d728446df1.htm</t>
        </is>
      </c>
      <c r="K2396" s="41" t="inlineStr">
        <is>
          <t>acq_total_assets,deal_to_assets_pct,deal_to_equity_pct,acquirer_core</t>
        </is>
      </c>
    </row>
    <row r="2397" ht="45" customHeight="1">
      <c r="A2397" s="40" t="inlineStr">
        <is>
          <t>N028</t>
        </is>
      </c>
      <c r="B2397" s="41" t="inlineStr">
        <is>
          <t>Microsoft Corporation, MixRadio</t>
        </is>
      </c>
      <c r="C2397" s="40" t="inlineStr">
        <is>
          <t>인수 전</t>
        </is>
      </c>
      <c r="D2397" s="40" t="inlineStr">
        <is>
          <t>2014-12-31</t>
        </is>
      </c>
      <c r="E2397" s="41" t="inlineStr">
        <is>
          <t>기타</t>
        </is>
      </c>
      <c r="F2397" s="41" t="inlineStr">
        <is>
          <t>LINE Corp. 의결권 과반수 소유 종속회사(자산 987,933백만원). NAVER 연결 총자산 2014 3,394,458백만원·2013 2,697,747백만원, 자본 2013 1,475,309백만원. 발행주식총수 보통주 32,962,679주</t>
        </is>
      </c>
      <c r="G2397" s="41" t="inlineStr">
        <is>
          <t>DART 사업보고서</t>
        </is>
      </c>
      <c r="H2397" s="40" t="inlineStr">
        <is>
          <t>2015-03-31</t>
        </is>
      </c>
      <c r="I2397" s="40" t="inlineStr">
        <is>
          <t>20150331003278</t>
        </is>
      </c>
      <c r="J2397" s="43" t="inlineStr">
        <is>
          <t>https://dart.fss.or.kr/dsaf001/main.do?rcpNo=20150331003278</t>
        </is>
      </c>
      <c r="K2397" s="41" t="inlineStr">
        <is>
          <t>pre_incorp_chk,apex_total_assets,acq_total_assets,acq_mktcap</t>
        </is>
      </c>
    </row>
    <row r="2398" ht="45" customHeight="1">
      <c r="A2398" s="40" t="inlineStr">
        <is>
          <t>N028</t>
        </is>
      </c>
      <c r="B2398" s="41" t="inlineStr">
        <is>
          <t>Microsoft Corporation, MixRadio</t>
        </is>
      </c>
      <c r="C2398" s="40" t="inlineStr">
        <is>
          <t>발표</t>
        </is>
      </c>
      <c r="D2398" s="40" t="inlineStr">
        <is>
          <t>2014-12-17</t>
        </is>
      </c>
      <c r="E2398" s="41" t="inlineStr">
        <is>
          <t>기타</t>
        </is>
      </c>
      <c r="F2398" s="41" t="inlineStr">
        <is>
          <t>035420.KS 2014-12-17 조정종가 145,800원(5:1 분할 반영) → 당시 실제 729,000원. 환율 JPY=X 2014-12-18 118.80, KRW=X 2015-03-16 1,136.22 (Yahoo Finance 차트 API)</t>
        </is>
      </c>
      <c r="G2398" s="41" t="inlineStr">
        <is>
          <t>기타</t>
        </is>
      </c>
      <c r="H2398" s="40" t="inlineStr">
        <is>
          <t>2026-10-26</t>
        </is>
      </c>
      <c r="I2398" s="40" t="n"/>
      <c r="J2398" s="43" t="inlineStr">
        <is>
          <t>https://query1.finance.yahoo.com/v8/finance/chart/035420.KS?period1=1418601600&amp;period2=1418947200&amp;interval=1d</t>
        </is>
      </c>
      <c r="K2398" s="41" t="inlineStr">
        <is>
          <t>acq_mktcap,value_chk_usdmm</t>
        </is>
      </c>
    </row>
    <row r="2399" ht="45" customHeight="1">
      <c r="A2399" s="40" t="inlineStr">
        <is>
          <t>N028</t>
        </is>
      </c>
      <c r="B2399" s="41" t="inlineStr">
        <is>
          <t>Microsoft Corporation, MixRadio</t>
        </is>
      </c>
      <c r="C2399" s="40" t="inlineStr">
        <is>
          <t>인수 전</t>
        </is>
      </c>
      <c r="D2399" s="40" t="inlineStr">
        <is>
          <t>2007</t>
        </is>
      </c>
      <c r="E2399" s="41" t="inlineStr">
        <is>
          <t>설립</t>
        </is>
      </c>
      <c r="F2399" s="41" t="inlineStr">
        <is>
          <t>MixRadio는 2007년 Nokia 'Comes with Music'에서 출발, Nokia Music 등을 거쳐 Microsoft의 Nokia 단말사업 인수 후 MixRadio로 개명. LINE은 MixRadio로 LINE MUSIC을 보완하고 글로벌 스트리밍을 구축할 계획</t>
        </is>
      </c>
      <c r="G2399" s="41" t="inlineStr">
        <is>
          <t>기타</t>
        </is>
      </c>
      <c r="H2399" s="40" t="inlineStr">
        <is>
          <t>2015-03-17</t>
        </is>
      </c>
      <c r="I2399" s="40" t="n"/>
      <c r="J2399" s="43" t="inlineStr">
        <is>
          <t>https://eu-japan.com/2015/03/mixradio-line/</t>
        </is>
      </c>
      <c r="K2399" s="41" t="inlineStr">
        <is>
          <t>pre_events_summary,core_basis</t>
        </is>
      </c>
    </row>
    <row r="2400" ht="45" customHeight="1">
      <c r="A2400" s="40" t="inlineStr">
        <is>
          <t>N028</t>
        </is>
      </c>
      <c r="B2400" s="41" t="inlineStr">
        <is>
          <t>Microsoft Corporation, MixRadio</t>
        </is>
      </c>
      <c r="C2400" s="40" t="inlineStr">
        <is>
          <t>인수 후</t>
        </is>
      </c>
      <c r="D2400" s="40" t="inlineStr">
        <is>
          <t>2020-05-20</t>
        </is>
      </c>
      <c r="E2400" s="41" t="inlineStr">
        <is>
          <t>청산</t>
        </is>
      </c>
      <c r="F2400" s="41" t="inlineStr">
        <is>
          <t>MIXRADIO LIMITED(09335334) 2014-12-01 설립, 이전 사명 'LINE (UK) LIMITED'(2014-12-01~2015-03-19), 2020-05-20 해산</t>
        </is>
      </c>
      <c r="G2400" s="41" t="inlineStr">
        <is>
          <t>기타</t>
        </is>
      </c>
      <c r="H2400" s="40" t="inlineStr">
        <is>
          <t>2026-10-26</t>
        </is>
      </c>
      <c r="I2400" s="40" t="inlineStr">
        <is>
          <t>09335334</t>
        </is>
      </c>
      <c r="J2400" s="43" t="inlineStr">
        <is>
          <t>https://find-and-update.company-information.service.gov.uk/company/09335334</t>
        </is>
      </c>
      <c r="K2400" s="41" t="inlineStr">
        <is>
          <t>post_events_summary,acquirer_entity</t>
        </is>
      </c>
    </row>
    <row r="2401" ht="45" customHeight="1">
      <c r="A2401" s="40" t="inlineStr">
        <is>
          <t>N028</t>
        </is>
      </c>
      <c r="B2401" s="41" t="inlineStr">
        <is>
          <t>Microsoft Corporation, MixRadio</t>
        </is>
      </c>
      <c r="C2401" s="40" t="inlineStr">
        <is>
          <t>인수 후</t>
        </is>
      </c>
      <c r="D2401" s="40" t="inlineStr">
        <is>
          <t>2015-07-30</t>
        </is>
      </c>
      <c r="E2401" s="41" t="inlineStr">
        <is>
          <t>어닝콜</t>
        </is>
      </c>
      <c r="F2401" s="41" t="inlineStr">
        <is>
          <t>황인준 CFO "믹스라디오의 인수가 3월에 마무리되면서 이에 따른 비용이 추가됐다", "라인이 침투하지 못하고 있는 인도 등의 시장에서 믹스라디오의 반응이 좋다", 인력 약 200명</t>
        </is>
      </c>
      <c r="G2401" s="41" t="inlineStr">
        <is>
          <t>언론 보도</t>
        </is>
      </c>
      <c r="H2401" s="40" t="inlineStr">
        <is>
          <t>2015-07-30</t>
        </is>
      </c>
      <c r="I2401" s="40" t="n"/>
      <c r="J2401" s="43" t="inlineStr">
        <is>
          <t>https://newspim.com/news/view/20150730000249</t>
        </is>
      </c>
      <c r="K2401" s="41" t="inlineStr">
        <is>
          <t>earnings_call_note,post_events_summary</t>
        </is>
      </c>
    </row>
    <row r="2402" ht="45" customHeight="1">
      <c r="A2402" s="40" t="inlineStr">
        <is>
          <t>N028</t>
        </is>
      </c>
      <c r="B2402" s="41" t="inlineStr">
        <is>
          <t>Microsoft Corporation, MixRadio</t>
        </is>
      </c>
      <c r="C2402" s="40" t="inlineStr">
        <is>
          <t>인수 후</t>
        </is>
      </c>
      <c r="D2402" s="40" t="inlineStr">
        <is>
          <t>2016-12-31</t>
        </is>
      </c>
      <c r="E2402" s="41" t="inlineStr">
        <is>
          <t>청산</t>
        </is>
      </c>
      <c r="F2402" s="41" t="inlineStr">
        <is>
          <t>"종속기업인 MIXRADIO의 서비스 종료를 결정하였으며, 2017년 상반기 완료를 목표로 MIXRADIO 법인의 청산을 진행"</t>
        </is>
      </c>
      <c r="G2402" s="41" t="inlineStr">
        <is>
          <t>DART 사업보고서</t>
        </is>
      </c>
      <c r="H2402" s="40" t="inlineStr">
        <is>
          <t>2017-03-31</t>
        </is>
      </c>
      <c r="I2402" s="40" t="inlineStr">
        <is>
          <t>20170331004699</t>
        </is>
      </c>
      <c r="J2402" s="43" t="inlineStr">
        <is>
          <t>https://dart.fss.or.kr/dsaf001/main.do?rcpNo=20170331004699</t>
        </is>
      </c>
      <c r="K2402" s="41" t="inlineStr">
        <is>
          <t>post_events_summary</t>
        </is>
      </c>
    </row>
    <row r="2403" ht="45" customHeight="1">
      <c r="A2403" s="40" t="inlineStr">
        <is>
          <t>N028</t>
        </is>
      </c>
      <c r="B2403" s="41" t="inlineStr">
        <is>
          <t>Microsoft Corporation, MixRadio</t>
        </is>
      </c>
      <c r="C2403" s="40" t="inlineStr">
        <is>
          <t>인수 후</t>
        </is>
      </c>
      <c r="D2403" s="40" t="inlineStr">
        <is>
          <t>2017-12-31</t>
        </is>
      </c>
      <c r="E2403" s="41" t="inlineStr">
        <is>
          <t>청산</t>
        </is>
      </c>
      <c r="F2403" s="41" t="inlineStr">
        <is>
          <t>2017년 연결 제외: "MixRadio Entertainment India | 청산"; MIXRADIO(영국)는 연말 종속회사 목록에 잔존</t>
        </is>
      </c>
      <c r="G2403" s="41" t="inlineStr">
        <is>
          <t>DART 사업보고서</t>
        </is>
      </c>
      <c r="H2403" s="40" t="inlineStr">
        <is>
          <t>2018-04-02</t>
        </is>
      </c>
      <c r="I2403" s="40" t="inlineStr">
        <is>
          <t>20180402004149</t>
        </is>
      </c>
      <c r="J2403" s="43" t="inlineStr">
        <is>
          <t>https://dart.fss.or.kr/dsaf001/main.do?rcpNo=20180402004149</t>
        </is>
      </c>
      <c r="K2403" s="41" t="inlineStr">
        <is>
          <t>post_events_summary</t>
        </is>
      </c>
    </row>
    <row r="2404" ht="45" customHeight="1">
      <c r="A2404" s="40" t="inlineStr">
        <is>
          <t>N029</t>
        </is>
      </c>
      <c r="B2404" s="41" t="inlineStr">
        <is>
          <t>Wit Studio Co., Ltd.</t>
        </is>
      </c>
      <c r="C2404" s="40" t="inlineStr">
        <is>
          <t>발표</t>
        </is>
      </c>
      <c r="D2404" s="40" t="inlineStr">
        <is>
          <t>2014-07-28</t>
        </is>
      </c>
      <c r="E2404" s="41" t="inlineStr">
        <is>
          <t>발표</t>
        </is>
      </c>
      <c r="F2404" s="41" t="inlineStr">
        <is>
          <t>"네이버의 자회사 라인플러스"가 25일 위트스튜디오 지분 100% 인수 완료, "인수 금액은 두 회사 협의에 따라 공개하지 않았다", "이번 인수 합병은 인력확보 차원에서 진행된 것". 2011년 6월 설립, 본엔젤스파트너스·PXD·코발트60 후속 투자</t>
        </is>
      </c>
      <c r="G2404" s="41" t="inlineStr">
        <is>
          <t>언론 보도</t>
        </is>
      </c>
      <c r="H2404" s="40" t="inlineStr">
        <is>
          <t>2014-07-28</t>
        </is>
      </c>
      <c r="I2404" s="40" t="n"/>
      <c r="J2404" s="43" t="inlineStr">
        <is>
          <t>https://www.inews24.com/view/838583</t>
        </is>
      </c>
      <c r="K2404" s="41" t="inlineStr">
        <is>
          <t>announce_date_chk,first_filing_date,purpose_quote,acquirer_entity,pre_events_summary,post_events_summary</t>
        </is>
      </c>
    </row>
    <row r="2405" ht="45" customHeight="1">
      <c r="A2405" s="40" t="inlineStr">
        <is>
          <t>N029</t>
        </is>
      </c>
      <c r="B2405" s="41" t="inlineStr">
        <is>
          <t>Wit Studio Co., Ltd.</t>
        </is>
      </c>
      <c r="C2405" s="40" t="inlineStr">
        <is>
          <t>인수 후</t>
        </is>
      </c>
      <c r="D2405" s="40" t="inlineStr">
        <is>
          <t>2014-07-25</t>
        </is>
      </c>
      <c r="E2405" s="41" t="inlineStr">
        <is>
          <t>완료</t>
        </is>
      </c>
      <c r="F2405" s="41" t="inlineStr">
        <is>
          <t>"연결실체는 2014년 7월 25일에 디자인 및 소프트웨어 개발사인 ㈜위트스튜디오의 지분 100%를 1,500백만원에 취득". 총이전대가 1,500,012천원, 순자산 공정가치 (16,462)천원, 영업권 1,516,474천원. 계열회사 현황 "계열회사 라인플러스㈜가 디자인 및 개발을 위해 인수한 회사". 종속기업 요약재무: 라인플러스 2013말 자산 168,722,010천원, 위트스튜디오 2014 매출 11,944천원·순손실 (51,185)천원</t>
        </is>
      </c>
      <c r="G2405" s="41" t="inlineStr">
        <is>
          <t>DART 사업보고서</t>
        </is>
      </c>
      <c r="H2405" s="40" t="inlineStr">
        <is>
          <t>2015-03-31</t>
        </is>
      </c>
      <c r="I2405" s="40" t="inlineStr">
        <is>
          <t>20150331003278</t>
        </is>
      </c>
      <c r="J2405" s="43" t="inlineStr">
        <is>
          <t>https://dart.fss.or.kr/dsaf001/main.do?rcpNo=20150331003278</t>
        </is>
      </c>
      <c r="K2405" s="41" t="inlineStr">
        <is>
          <t>status_chk,value_chk_local,purpose_quote,pre_events_summary,pre_incorp_chk,acq_total_assets,target_rev_post,target_op_post</t>
        </is>
      </c>
    </row>
    <row r="2406" ht="45" customHeight="1">
      <c r="A2406" s="40" t="inlineStr">
        <is>
          <t>N029</t>
        </is>
      </c>
      <c r="B2406" s="41" t="inlineStr">
        <is>
          <t>Wit Studio Co., Ltd.</t>
        </is>
      </c>
      <c r="C2406" s="40" t="inlineStr">
        <is>
          <t>인수 후</t>
        </is>
      </c>
      <c r="D2406" s="40" t="inlineStr">
        <is>
          <t>2014-07-25</t>
        </is>
      </c>
      <c r="E2406" s="41" t="inlineStr">
        <is>
          <t>완료</t>
        </is>
      </c>
      <c r="F2406" s="41" t="inlineStr">
        <is>
          <t>"On July 25, 2014, the Group acquired 100% of the voting shares of wit studio" "for the purpose of enhancing the user interface design of the applications offered by LINE". 이전대가 ¥150,751천, 영업권 ¥149,997천(LINE business and portal segment 배분), 취득 후 매출 기여 ¥545천. "In August 2015, wit studio was merged with and absorbed by LINE Plus."</t>
        </is>
      </c>
      <c r="G2406" s="41" t="inlineStr">
        <is>
          <t>SEC</t>
        </is>
      </c>
      <c r="H2406" s="40" t="inlineStr">
        <is>
          <t>2016-06-10</t>
        </is>
      </c>
      <c r="I2406" s="40" t="inlineStr">
        <is>
          <t>0001193125-16-618753</t>
        </is>
      </c>
      <c r="J2406" s="43" t="inlineStr">
        <is>
          <t>https://www.sec.gov/Archives/edgar/data/1611820/000119312516618753/d728446df1.htm</t>
        </is>
      </c>
      <c r="K2406" s="41" t="inlineStr">
        <is>
          <t>value_chk_local,purpose_quote,target_rev_post,target_op_post,impairment</t>
        </is>
      </c>
    </row>
    <row r="2407" ht="45" customHeight="1">
      <c r="A2407" s="40" t="inlineStr">
        <is>
          <t>N029</t>
        </is>
      </c>
      <c r="B2407" s="41" t="inlineStr">
        <is>
          <t>Wit Studio Co., Ltd.</t>
        </is>
      </c>
      <c r="C2407" s="40" t="inlineStr">
        <is>
          <t>인수 후</t>
        </is>
      </c>
      <c r="D2407" s="40" t="inlineStr">
        <is>
          <t>2015-08-04</t>
        </is>
      </c>
      <c r="E2407" s="41" t="inlineStr">
        <is>
          <t>합병</t>
        </is>
      </c>
      <c r="F2407" s="41" t="inlineStr">
        <is>
          <t>"사업 전문성의 제고와 시너지 창출을 위하여 2015년 6월 29일 이사회 결의에 의거 2015년 8월 4일을 합병기일로 하여 종속기업인 주식회사 위트스튜디오를 흡수합병", 합병비율 1:0 무증자, 소규모합병. 이전대가 1,500,012천원, 인수 순자산 (30,521)천원, 투자차액 1,530,533천원(기타자본구성요소)</t>
        </is>
      </c>
      <c r="G2407" s="41" t="inlineStr">
        <is>
          <t>DART 감사보고서</t>
        </is>
      </c>
      <c r="H2407" s="40" t="inlineStr">
        <is>
          <t>2016-04-11</t>
        </is>
      </c>
      <c r="I2407" s="40" t="inlineStr">
        <is>
          <t>20160411000152</t>
        </is>
      </c>
      <c r="J2407" s="43" t="inlineStr">
        <is>
          <t>https://dart.fss.or.kr/dsaf001/main.do?rcpNo=20160411000152</t>
        </is>
      </c>
      <c r="K2407" s="41" t="inlineStr">
        <is>
          <t>post_events_summary,impairment</t>
        </is>
      </c>
    </row>
    <row r="2408" ht="45" customHeight="1">
      <c r="A2408" s="40" t="inlineStr">
        <is>
          <t>N029</t>
        </is>
      </c>
      <c r="B2408" s="41" t="inlineStr">
        <is>
          <t>Wit Studio Co., Ltd.</t>
        </is>
      </c>
      <c r="C2408" s="40" t="inlineStr">
        <is>
          <t>인수 후</t>
        </is>
      </c>
      <c r="D2408" s="40" t="inlineStr">
        <is>
          <t>2015-12-31</t>
        </is>
      </c>
      <c r="E2408" s="41" t="inlineStr">
        <is>
          <t>손상차손</t>
        </is>
      </c>
      <c r="F2408" s="41" t="inlineStr">
        <is>
          <t>"영업권이 배분된 브레인펍, 퀵켓, 위트스튜디오 및 MIXRADIO 현금창출단위의 장부가액이 회수가능액을 초과", 무형자산손상차손 31,214백만원. 연결 제외 "위트스튜디오 | 합병". 라인플러스 2015 매출 434,054,465천원</t>
        </is>
      </c>
      <c r="G2408" s="41" t="inlineStr">
        <is>
          <t>DART 사업보고서</t>
        </is>
      </c>
      <c r="H2408" s="40" t="inlineStr">
        <is>
          <t>2016-03-30</t>
        </is>
      </c>
      <c r="I2408" s="40" t="inlineStr">
        <is>
          <t>20160330003610</t>
        </is>
      </c>
      <c r="J2408" s="43" t="inlineStr">
        <is>
          <t>https://dart.fss.or.kr/dsaf001/main.do?rcpNo=20160330003610</t>
        </is>
      </c>
      <c r="K2408" s="41" t="inlineStr">
        <is>
          <t>impairment,post_events_summary,target_rev_post,target_op_post</t>
        </is>
      </c>
    </row>
    <row r="2409" ht="45" customHeight="1">
      <c r="A2409" s="40" t="inlineStr">
        <is>
          <t>N029</t>
        </is>
      </c>
      <c r="B2409" s="41" t="inlineStr">
        <is>
          <t>Wit Studio Co., Ltd.</t>
        </is>
      </c>
      <c r="C2409" s="40" t="inlineStr">
        <is>
          <t>인수 후</t>
        </is>
      </c>
      <c r="D2409" s="40" t="inlineStr">
        <is>
          <t>2016-12-31</t>
        </is>
      </c>
      <c r="E2409" s="41" t="inlineStr">
        <is>
          <t>실적</t>
        </is>
      </c>
      <c r="F2409" s="41" t="inlineStr">
        <is>
          <t>종속기업 요약재무: 라인플러스 2016 매출 470,239,376천원, 당기순이익 37,212,416천원</t>
        </is>
      </c>
      <c r="G2409" s="41" t="inlineStr">
        <is>
          <t>DART 사업보고서</t>
        </is>
      </c>
      <c r="H2409" s="40" t="inlineStr">
        <is>
          <t>2017-03-31</t>
        </is>
      </c>
      <c r="I2409" s="40" t="inlineStr">
        <is>
          <t>20170331004699</t>
        </is>
      </c>
      <c r="J2409" s="43" t="inlineStr">
        <is>
          <t>https://dart.fss.or.kr/dsaf001/main.do?rcpNo=20170331004699</t>
        </is>
      </c>
      <c r="K2409" s="41" t="inlineStr">
        <is>
          <t>target_rev_post,target_op_post</t>
        </is>
      </c>
    </row>
    <row r="2410" ht="45" customHeight="1">
      <c r="A2410" s="40" t="inlineStr">
        <is>
          <t>N029</t>
        </is>
      </c>
      <c r="B2410" s="41" t="inlineStr">
        <is>
          <t>Wit Studio Co., Ltd.</t>
        </is>
      </c>
      <c r="C2410" s="40" t="inlineStr">
        <is>
          <t>인수 전</t>
        </is>
      </c>
      <c r="D2410" s="40" t="inlineStr">
        <is>
          <t>2013-12-31</t>
        </is>
      </c>
      <c r="E2410" s="41" t="inlineStr">
        <is>
          <t>기타</t>
        </is>
      </c>
      <c r="F2410" s="41" t="inlineStr">
        <is>
          <t>라인플러스㈜ 주요사업 '모바일 메신저 글로벌 마케팅', 자산 168,722백만원; NAVER 연결 총자산 2,697,747백만원(2013말)</t>
        </is>
      </c>
      <c r="G2410" s="41" t="inlineStr">
        <is>
          <t>DART 사업보고서</t>
        </is>
      </c>
      <c r="H2410" s="40" t="inlineStr">
        <is>
          <t>2014-03-31</t>
        </is>
      </c>
      <c r="I2410" s="40" t="inlineStr">
        <is>
          <t>20140331002244</t>
        </is>
      </c>
      <c r="J2410" s="43" t="inlineStr">
        <is>
          <t>https://dart.fss.or.kr/dsaf001/main.do?rcpNo=20140331002244</t>
        </is>
      </c>
      <c r="K2410" s="41" t="inlineStr">
        <is>
          <t>apex_total_assets,acquirer_core,acq_total_assets</t>
        </is>
      </c>
    </row>
    <row r="2411" ht="45" customHeight="1">
      <c r="A2411" s="40" t="inlineStr">
        <is>
          <t>N029</t>
        </is>
      </c>
      <c r="B2411" s="41" t="inlineStr">
        <is>
          <t>Wit Studio Co., Ltd.</t>
        </is>
      </c>
      <c r="C2411" s="40" t="inlineStr">
        <is>
          <t>발표</t>
        </is>
      </c>
      <c r="D2411" s="40" t="inlineStr">
        <is>
          <t>2014-07-24</t>
        </is>
      </c>
      <c r="E2411" s="41" t="inlineStr">
        <is>
          <t>기타</t>
        </is>
      </c>
      <c r="F2411" s="41" t="inlineStr">
        <is>
          <t>035420.KS 2014-07-24 조정종가 150,800원(5:1 분할 반영) → 당시 실제 754,000원. 환율 KRW=X 1,028.4, JPY=X 101.76 (2014-07-24, Yahoo Finance 차트 API)</t>
        </is>
      </c>
      <c r="G2411" s="41" t="inlineStr">
        <is>
          <t>기타</t>
        </is>
      </c>
      <c r="H2411" s="40" t="inlineStr">
        <is>
          <t>2026-10-26</t>
        </is>
      </c>
      <c r="I2411" s="40" t="n"/>
      <c r="J2411" s="43" t="inlineStr">
        <is>
          <t>https://query1.finance.yahoo.com/v8/finance/chart/035420.KS?period1=1406073600&amp;period2=1406419200&amp;interval=1d</t>
        </is>
      </c>
      <c r="K2411" s="41" t="inlineStr">
        <is>
          <t>acq_mktcap,value_chk_usdmm</t>
        </is>
      </c>
    </row>
    <row r="2412" ht="45" customHeight="1">
      <c r="A2412" s="40" t="inlineStr">
        <is>
          <t>N030</t>
        </is>
      </c>
      <c r="B2412" s="41" t="inlineStr">
        <is>
          <t>Dynatech Inc.</t>
        </is>
      </c>
      <c r="C2412" s="40" t="inlineStr">
        <is>
          <t>발표</t>
        </is>
      </c>
      <c r="D2412" s="40" t="inlineStr">
        <is>
          <t>2015-07-04</t>
        </is>
      </c>
      <c r="E2412" s="41" t="inlineStr">
        <is>
          <t>발표</t>
        </is>
      </c>
      <c r="F2412" s="41" t="inlineStr">
        <is>
          <t>日本経済新聞 'ヤフー、ホテルとサイト直結 予約システム大手買収 手数料抑え楽天などに対抗'(2015-07-04 0:30): "ダイナテック（東京・中央）を20億円で買収する", "自社の予約サイト「ヤフー！トラベル」とホテルなど各社のサイトを直接に結ぶ仕組みをつくる狙い", 본문 '3日、ダイナテックの全…'(이하 유료)</t>
        </is>
      </c>
      <c r="G2412" s="41" t="inlineStr">
        <is>
          <t>언론 보도</t>
        </is>
      </c>
      <c r="H2412" s="40" t="inlineStr">
        <is>
          <t>2015-07-04</t>
        </is>
      </c>
      <c r="I2412" s="40" t="n"/>
      <c r="J2412" s="43" t="inlineStr">
        <is>
          <t>https://www.nikkei.com/article/DGXLASDZ03HXJ_T00C15A7TI5000/</t>
        </is>
      </c>
      <c r="K2412" s="41" t="inlineStr">
        <is>
          <t>first_filing_date,announce_date_chk,value_chk_local,purpose_quote,pre_events_summary</t>
        </is>
      </c>
    </row>
    <row r="2413" ht="45" customHeight="1">
      <c r="A2413" s="40" t="inlineStr">
        <is>
          <t>N030</t>
        </is>
      </c>
      <c r="B2413" s="41" t="inlineStr">
        <is>
          <t>Dynatech Inc.</t>
        </is>
      </c>
      <c r="C2413" s="40" t="inlineStr">
        <is>
          <t>발표</t>
        </is>
      </c>
      <c r="D2413" s="40" t="inlineStr">
        <is>
          <t>2015-07-06</t>
        </is>
      </c>
      <c r="E2413" s="41" t="inlineStr">
        <is>
          <t>발표</t>
        </is>
      </c>
      <c r="F2413" s="41" t="inlineStr">
        <is>
          <t>ベンチャータイムス 'ヤフー、宿泊予約システムのダイナテック買収 楽天など対抗': ヤフー(대표 宮坂学)가 ダイナテック(대표 飯島芳樹)의 "全株式を20億円で取得する", 전국 약 2,000개 숙박시설에 예약관리 시스템 제공</t>
        </is>
      </c>
      <c r="G2413" s="41" t="inlineStr">
        <is>
          <t>언론 보도</t>
        </is>
      </c>
      <c r="H2413" s="40" t="inlineStr">
        <is>
          <t>2015-07-06</t>
        </is>
      </c>
      <c r="I2413" s="40" t="n"/>
      <c r="J2413" s="43" t="inlineStr">
        <is>
          <t>https://venturetimes.jp/ma-business-partnership/3561.html</t>
        </is>
      </c>
      <c r="K2413" s="41" t="inlineStr">
        <is>
          <t>value_chk_local,pre_events_summary,first_filing_date</t>
        </is>
      </c>
    </row>
    <row r="2414" ht="45" customHeight="1">
      <c r="A2414" s="40" t="inlineStr">
        <is>
          <t>N030</t>
        </is>
      </c>
      <c r="B2414" s="41" t="inlineStr">
        <is>
          <t>Dynatech Inc.</t>
        </is>
      </c>
      <c r="C2414" s="40" t="inlineStr">
        <is>
          <t>발표</t>
        </is>
      </c>
      <c r="D2414" s="40" t="inlineStr">
        <is>
          <t>2015-07-07</t>
        </is>
      </c>
      <c r="E2414" s="41" t="inlineStr">
        <is>
          <t>발표</t>
        </is>
      </c>
      <c r="F2414" s="41" t="inlineStr">
        <is>
          <t>Travelvoice 'ヤフー、宿泊施設向け予約システム大手のダイナテック社を買収、宿泊予約ビジネス強化を加速': "約20億円で買収したことを明らかにした", ヤフー 広報 "宿泊施設へのトータルソリューション提供を目指す", 계약 시설 "国内約2000軒の宿泊施設"</t>
        </is>
      </c>
      <c r="G2414" s="41" t="inlineStr">
        <is>
          <t>언론 보도</t>
        </is>
      </c>
      <c r="H2414" s="40" t="inlineStr">
        <is>
          <t>2015-07-07</t>
        </is>
      </c>
      <c r="I2414" s="40" t="n"/>
      <c r="J2414" s="43" t="inlineStr">
        <is>
          <t>https://www.travelvoice.jp/20150707-46142</t>
        </is>
      </c>
      <c r="K2414" s="41" t="inlineStr">
        <is>
          <t>value_chk_local,purpose_quote,first_filing_date,pre_events_summary</t>
        </is>
      </c>
    </row>
    <row r="2415" ht="45" customHeight="1">
      <c r="A2415" s="40" t="inlineStr">
        <is>
          <t>N030</t>
        </is>
      </c>
      <c r="B2415" s="41" t="inlineStr">
        <is>
          <t>Dynatech Inc.</t>
        </is>
      </c>
      <c r="C2415" s="40" t="inlineStr">
        <is>
          <t>인수 후</t>
        </is>
      </c>
      <c r="D2415" s="40" t="inlineStr">
        <is>
          <t>2015-10-06</t>
        </is>
      </c>
      <c r="E2415" s="41" t="inlineStr">
        <is>
          <t>기타</t>
        </is>
      </c>
      <c r="F2415" s="41" t="inlineStr">
        <is>
          <t>Travelvoice 'ヤフーが旅行システム会社を買収した理由とは？': ヤフー 트래블서비스 매니저 西田裕志 "特に都市部の在庫確保が課題。とにかく予約できない状態を回避したい", "当初から方向性は変わっていない"; ダイナテック 계약 숙박시설 약 2,000개, 점유율 압도적</t>
        </is>
      </c>
      <c r="G2415" s="41" t="inlineStr">
        <is>
          <t>언론 보도</t>
        </is>
      </c>
      <c r="H2415" s="40" t="inlineStr">
        <is>
          <t>2015-10-06</t>
        </is>
      </c>
      <c r="I2415" s="40" t="n"/>
      <c r="J2415" s="43" t="inlineStr">
        <is>
          <t>https://www.travelvoice.jp/20151006-51512</t>
        </is>
      </c>
      <c r="K2415" s="41" t="inlineStr">
        <is>
          <t>purpose_quote,earnings_call_note,pre_events_summary</t>
        </is>
      </c>
    </row>
    <row r="2416" ht="45" customHeight="1">
      <c r="A2416" s="40" t="inlineStr">
        <is>
          <t>N030</t>
        </is>
      </c>
      <c r="B2416" s="41" t="inlineStr">
        <is>
          <t>Dynatech Inc.</t>
        </is>
      </c>
      <c r="C2416" s="40" t="inlineStr">
        <is>
          <t>인수 후</t>
        </is>
      </c>
      <c r="D2416" s="40" t="inlineStr">
        <is>
          <t>2015-12-13</t>
        </is>
      </c>
      <c r="E2416" s="41" t="inlineStr">
        <is>
          <t>통합</t>
        </is>
      </c>
      <c r="F2416" s="41" t="inlineStr">
        <is>
          <t>Travelvoice 'ヤフー、宿泊施設の自社サイト販売プランを「Yahoo!トラベル」に自動掲載へ、約2200施設が利用可能に': "ダイナテック社は、2015年7月にヤフーが買収した国内大手の宿泊施設向け予約システムの提供会社", 買収の狙い "ユーザー利用を増やしていくための在庫確保", Direct In 도입 시설 2,200 초과</t>
        </is>
      </c>
      <c r="G2416" s="41" t="inlineStr">
        <is>
          <t>언론 보도</t>
        </is>
      </c>
      <c r="H2416" s="40" t="inlineStr">
        <is>
          <t>2015-12-13</t>
        </is>
      </c>
      <c r="I2416" s="40" t="n"/>
      <c r="J2416" s="43" t="inlineStr">
        <is>
          <t>https://www.travelvoice.jp/20151213-56754</t>
        </is>
      </c>
      <c r="K2416" s="41" t="inlineStr">
        <is>
          <t>post_events_summary</t>
        </is>
      </c>
    </row>
    <row r="2417" ht="45" customHeight="1">
      <c r="A2417" s="40" t="inlineStr">
        <is>
          <t>N030</t>
        </is>
      </c>
      <c r="B2417" s="41" t="inlineStr">
        <is>
          <t>Dynatech Inc.</t>
        </is>
      </c>
      <c r="C2417" s="40" t="inlineStr">
        <is>
          <t>인수 후</t>
        </is>
      </c>
      <c r="D2417" s="40" t="inlineStr">
        <is>
          <t>2016-04-28</t>
        </is>
      </c>
      <c r="E2417" s="41" t="inlineStr">
        <is>
          <t>어닝콜</t>
        </is>
      </c>
      <c r="F2417" s="41" t="inlineStr">
        <is>
          <t>ヤフー 2015年度 決算説明会資料 p.56 '2015年度の出資実績': 投資先·出資時期·議決権比率 'ダイナテック株式会社 2015年7月 100.0%'; '主な連結子会社'에 ダイナテック（株）</t>
        </is>
      </c>
      <c r="G2417" s="41" t="inlineStr">
        <is>
          <t>IR 자료</t>
        </is>
      </c>
      <c r="H2417" s="40" t="inlineStr">
        <is>
          <t>2016-04-28</t>
        </is>
      </c>
      <c r="I2417" s="40" t="inlineStr">
        <is>
          <t>jp160428presentation</t>
        </is>
      </c>
      <c r="J2417" s="43" t="inlineStr">
        <is>
          <t>https://s.yimg.jp/i/docs/ir/archives/present/2016/jp160428presentation.pdf</t>
        </is>
      </c>
      <c r="K2417" s="41" t="inlineStr">
        <is>
          <t>status_chk,subtype_chk,chk_note,earnings_call_note</t>
        </is>
      </c>
    </row>
    <row r="2418" ht="45" customHeight="1">
      <c r="A2418" s="40" t="inlineStr">
        <is>
          <t>N030</t>
        </is>
      </c>
      <c r="B2418" s="41" t="inlineStr">
        <is>
          <t>Dynatech Inc.</t>
        </is>
      </c>
      <c r="C2418" s="40" t="inlineStr">
        <is>
          <t>인수 후</t>
        </is>
      </c>
      <c r="D2418" s="40" t="inlineStr">
        <is>
          <t>2016-02-02</t>
        </is>
      </c>
      <c r="E2418" s="41" t="inlineStr">
        <is>
          <t>어닝콜</t>
        </is>
      </c>
      <c r="F2418" s="41" t="inlineStr">
        <is>
          <t>ヤフー 2015年度第3四半期 決算説明会資料 '主な連結子会社': "◆ ダイナテック（株）" 기재</t>
        </is>
      </c>
      <c r="G2418" s="41" t="inlineStr">
        <is>
          <t>IR 자료</t>
        </is>
      </c>
      <c r="H2418" s="40" t="inlineStr">
        <is>
          <t>2016-02-02</t>
        </is>
      </c>
      <c r="I2418" s="40" t="inlineStr">
        <is>
          <t>jp0202present-all</t>
        </is>
      </c>
      <c r="J2418" s="43" t="inlineStr">
        <is>
          <t>https://s.yimg.jp/i/docs/ir/archives/present/2016/jp0202present-all.pdf</t>
        </is>
      </c>
      <c r="K2418" s="41" t="inlineStr">
        <is>
          <t>earnings_call_note,post_events_summary</t>
        </is>
      </c>
    </row>
    <row r="2419" ht="45" customHeight="1">
      <c r="A2419" s="40" t="inlineStr">
        <is>
          <t>N030</t>
        </is>
      </c>
      <c r="B2419" s="41" t="inlineStr">
        <is>
          <t>Dynatech Inc.</t>
        </is>
      </c>
      <c r="C2419" s="40" t="inlineStr">
        <is>
          <t>인수 후</t>
        </is>
      </c>
      <c r="D2419" s="40" t="inlineStr">
        <is>
          <t>2019-09-25</t>
        </is>
      </c>
      <c r="E2419" s="41" t="inlineStr">
        <is>
          <t>매각</t>
        </is>
      </c>
      <c r="F2419" s="41" t="inlineStr">
        <is>
          <t>バリューコマース TDnet 「ダイナテック株式会社の株式の取得（子会社化）…に関するお知らせ」: 대주주 ヤフー 100%, ダイナテック 실적(3月期) 2017/3 매출 1,301·영업이익 375, 2018/3 1,539·435, 2019/3 1,730·429百万円; ヤフー가 600株를 2,732百万円에 양도(2019-09-27 예정)</t>
        </is>
      </c>
      <c r="G2419" s="41" t="inlineStr">
        <is>
          <t>TDnet</t>
        </is>
      </c>
      <c r="H2419" s="40" t="inlineStr">
        <is>
          <t>2019-09-25</t>
        </is>
      </c>
      <c r="I2419" s="40" t="inlineStr">
        <is>
          <t>1753017</t>
        </is>
      </c>
      <c r="J2419" s="43" t="inlineStr">
        <is>
          <t>https://ssl4.eir-parts.net/doc/2491/tdnet/1753017/00.pdf</t>
        </is>
      </c>
      <c r="K2419" s="41" t="inlineStr">
        <is>
          <t>target_rev_post,target_op_post,post_events_summary</t>
        </is>
      </c>
    </row>
    <row r="2420" ht="45" customHeight="1">
      <c r="A2420" s="40" t="inlineStr">
        <is>
          <t>N030</t>
        </is>
      </c>
      <c r="B2420" s="41" t="inlineStr">
        <is>
          <t>Dynatech Inc.</t>
        </is>
      </c>
      <c r="C2420" s="40" t="inlineStr">
        <is>
          <t>인수 후</t>
        </is>
      </c>
      <c r="D2420" s="40" t="inlineStr">
        <is>
          <t>2021-12-31</t>
        </is>
      </c>
      <c r="E2420" s="41" t="inlineStr">
        <is>
          <t>손상차손</t>
        </is>
      </c>
      <c r="F2420" s="41" t="inlineStr">
        <is>
          <t>バリューコマース 有価証券報告書 第26期(2021/12): ダイナテック Web事業(숙박 예약 시스템) 수익 전망 하향으로 감손 2,406百万円(ソフトウエア等 1,324·顧客関連資産 623·のれん 457)</t>
        </is>
      </c>
      <c r="G2420" s="41" t="inlineStr">
        <is>
          <t>EDINET</t>
        </is>
      </c>
      <c r="H2420" s="40" t="inlineStr">
        <is>
          <t>2022-03</t>
        </is>
      </c>
      <c r="I2420" s="40" t="inlineStr">
        <is>
          <t>S100NPZ0</t>
        </is>
      </c>
      <c r="J2420" s="43" t="inlineStr">
        <is>
          <t>https://ssl4.eir-parts.net/doc/2491/yuho_pdf/S100NPZ0/00.pdf</t>
        </is>
      </c>
      <c r="K2420" s="41" t="inlineStr">
        <is>
          <t>impairment,post_events_summary</t>
        </is>
      </c>
    </row>
    <row r="2421" ht="45" customHeight="1">
      <c r="A2421" s="40" t="inlineStr">
        <is>
          <t>N030</t>
        </is>
      </c>
      <c r="B2421" s="41" t="inlineStr">
        <is>
          <t>Dynatech Inc.</t>
        </is>
      </c>
      <c r="C2421" s="40" t="inlineStr">
        <is>
          <t>인수 후</t>
        </is>
      </c>
      <c r="D2421" s="40" t="inlineStr">
        <is>
          <t>2025-01-31</t>
        </is>
      </c>
      <c r="E2421" s="41" t="inlineStr">
        <is>
          <t>합병</t>
        </is>
      </c>
      <c r="F2421" s="41" t="inlineStr">
        <is>
          <t>バリューコマース TDnet 흡수합병 공시: 효력일 2025-04-01, ダイナテック 2024/12期 매출 1,266百万円·영업손실 △71百万円·순손실 △73百万円, 설립 1987-08-28</t>
        </is>
      </c>
      <c r="G2421" s="41" t="inlineStr">
        <is>
          <t>TDnet</t>
        </is>
      </c>
      <c r="H2421" s="40" t="inlineStr">
        <is>
          <t>2025-01-31</t>
        </is>
      </c>
      <c r="I2421" s="40" t="inlineStr">
        <is>
          <t>2554902</t>
        </is>
      </c>
      <c r="J2421" s="43" t="inlineStr">
        <is>
          <t>https://ssl4.eir-parts.net/doc/2491/tdnet/2554902/00.pdf</t>
        </is>
      </c>
      <c r="K2421" s="41" t="inlineStr">
        <is>
          <t>target_rev_post,target_op_post,post_events_summary</t>
        </is>
      </c>
    </row>
    <row r="2422" ht="45" customHeight="1">
      <c r="A2422" s="40" t="inlineStr">
        <is>
          <t>N030</t>
        </is>
      </c>
      <c r="B2422" s="41" t="inlineStr">
        <is>
          <t>Dynatech Inc.</t>
        </is>
      </c>
      <c r="C2422" s="40" t="inlineStr">
        <is>
          <t>인수 후</t>
        </is>
      </c>
      <c r="D2422" s="40" t="inlineStr">
        <is>
          <t>2025-12-31</t>
        </is>
      </c>
      <c r="E2422" s="41" t="inlineStr">
        <is>
          <t>실적</t>
        </is>
      </c>
      <c r="F2422" s="41" t="inlineStr">
        <is>
          <t>バリューコマース 有価証券報告書 第30期(2025/12): トラベルテック事業 매출 1,325百万円·세그먼트 손실 215百万円, ダイナテック 2025-04 흡수합병·2025-09 'DYNATECH' 리브랜드</t>
        </is>
      </c>
      <c r="G2422" s="41" t="inlineStr">
        <is>
          <t>EDINET</t>
        </is>
      </c>
      <c r="H2422" s="40" t="inlineStr">
        <is>
          <t>2026-03</t>
        </is>
      </c>
      <c r="I2422" s="40" t="inlineStr">
        <is>
          <t>S100XU5J</t>
        </is>
      </c>
      <c r="J2422" s="43" t="inlineStr">
        <is>
          <t>https://ssl4.eir-parts.net/doc/2491/yuho_pdf/S100XU5J/00.pdf</t>
        </is>
      </c>
      <c r="K2422" s="41" t="inlineStr">
        <is>
          <t>target_rev_post,target_op_post,post_events_summary</t>
        </is>
      </c>
    </row>
    <row r="2423" ht="45" customHeight="1">
      <c r="A2423" s="40" t="inlineStr">
        <is>
          <t>N030</t>
        </is>
      </c>
      <c r="B2423" s="41" t="inlineStr">
        <is>
          <t>Dynatech Inc.</t>
        </is>
      </c>
      <c r="C2423" s="40" t="inlineStr">
        <is>
          <t>인수 전</t>
        </is>
      </c>
      <c r="D2423" s="40" t="inlineStr">
        <is>
          <t>2015-03-31</t>
        </is>
      </c>
      <c r="E2423" s="41" t="inlineStr">
        <is>
          <t>실적</t>
        </is>
      </c>
      <c r="F2423" s="41" t="inlineStr">
        <is>
          <t>ヤフー 有価証券報告書 第20期(2015/3): 연결 IFRS 売上高 428,487百万円, 資産合計 1,007,602百万円, 親会社の所有者に帰属する持分 726,002百万円; マーケティングソリューション 3,042億円(71.0%)·コンシューマ 1,020億円(23.8%); 発行済株式総数 5,694,945,000株</t>
        </is>
      </c>
      <c r="G2423" s="41" t="inlineStr">
        <is>
          <t>EDINET</t>
        </is>
      </c>
      <c r="H2423" s="40" t="inlineStr">
        <is>
          <t>2015-06</t>
        </is>
      </c>
      <c r="I2423" s="40" t="inlineStr">
        <is>
          <t>yuho2014-vsreport_2</t>
        </is>
      </c>
      <c r="J2423" s="43" t="inlineStr">
        <is>
          <t>https://s.yimg.jp/i/docs/ir/archives/vsreport/yuho2014-vsreport_2.pdf</t>
        </is>
      </c>
      <c r="K2423" s="41" t="inlineStr">
        <is>
          <t>acq_total_assets,deal_to_assets_pct,deal_to_equity_pct,acquirer_core,acq_mktcap,size_basis</t>
        </is>
      </c>
    </row>
    <row r="2424" ht="45" customHeight="1">
      <c r="A2424" s="40" t="inlineStr">
        <is>
          <t>N030</t>
        </is>
      </c>
      <c r="B2424" s="41" t="inlineStr">
        <is>
          <t>Dynatech Inc.</t>
        </is>
      </c>
      <c r="C2424" s="40" t="inlineStr">
        <is>
          <t>인수 후</t>
        </is>
      </c>
      <c r="D2424" s="40" t="inlineStr">
        <is>
          <t>2016-03-31</t>
        </is>
      </c>
      <c r="E2424" s="41" t="inlineStr">
        <is>
          <t>기타</t>
        </is>
      </c>
      <c r="F2424" s="41" t="inlineStr">
        <is>
          <t>ヤフー 有価証券報告書 第21期(2016/3): 企業結合 주석은 당기 アスクル·一休(전기 ワイジェイカード)만 기재하고 보고서 전체에 ダイナテック 언급 없음(중요성 미달); 第22~24期(2017/3~2019/3) 有報에도 ダイナテック 기재 없음</t>
        </is>
      </c>
      <c r="G2424" s="41" t="inlineStr">
        <is>
          <t>EDINET</t>
        </is>
      </c>
      <c r="H2424" s="40" t="inlineStr">
        <is>
          <t>2016-06</t>
        </is>
      </c>
      <c r="I2424" s="40" t="inlineStr">
        <is>
          <t>yuho2015-vsreport</t>
        </is>
      </c>
      <c r="J2424" s="43" t="inlineStr">
        <is>
          <t>https://s.yimg.jp/i/docs/ir/archives/vsreport/yuho2015-vsreport.pdf</t>
        </is>
      </c>
      <c r="K2424" s="41" t="inlineStr">
        <is>
          <t>impairment,notes</t>
        </is>
      </c>
    </row>
    <row r="2425" ht="45" customHeight="1">
      <c r="A2425" s="40" t="inlineStr">
        <is>
          <t>N030</t>
        </is>
      </c>
      <c r="B2425" s="41" t="inlineStr">
        <is>
          <t>Dynatech Inc.</t>
        </is>
      </c>
      <c r="C2425" s="40" t="inlineStr">
        <is>
          <t>발표</t>
        </is>
      </c>
      <c r="D2425" s="40" t="inlineStr">
        <is>
          <t>2015-07-02</t>
        </is>
      </c>
      <c r="E2425" s="41" t="inlineStr">
        <is>
          <t>기타</t>
        </is>
      </c>
      <c r="F2425" s="41" t="inlineStr">
        <is>
          <t>Yahoo Finance 4689.T 일별 종가: 2015-07-02 502円, 2015-07-03 503円</t>
        </is>
      </c>
      <c r="G2425" s="41" t="inlineStr">
        <is>
          <t>기타</t>
        </is>
      </c>
      <c r="H2425" s="40" t="inlineStr">
        <is>
          <t>2026-10-25 조회</t>
        </is>
      </c>
      <c r="I2425" s="40" t="n"/>
      <c r="J2425" s="43" t="inlineStr">
        <is>
          <t>https://query1.finance.yahoo.com/v8/finance/chart/4689.T?period1=946684800&amp;period2=1793000000&amp;interval=1d&amp;events=split</t>
        </is>
      </c>
      <c r="K2425" s="41" t="inlineStr">
        <is>
          <t>acq_mktcap,size_basis</t>
        </is>
      </c>
    </row>
    <row r="2426" ht="45" customHeight="1">
      <c r="A2426" s="40" t="inlineStr">
        <is>
          <t>N030</t>
        </is>
      </c>
      <c r="B2426" s="41" t="inlineStr">
        <is>
          <t>Dynatech Inc.</t>
        </is>
      </c>
      <c r="C2426" s="40" t="inlineStr">
        <is>
          <t>발표</t>
        </is>
      </c>
      <c r="D2426" s="40" t="inlineStr">
        <is>
          <t>2015-07-02</t>
        </is>
      </c>
      <c r="E2426" s="41" t="inlineStr">
        <is>
          <t>기타</t>
        </is>
      </c>
      <c r="F2426" s="41" t="inlineStr">
        <is>
          <t>Federal Reserve H.10 Historical Rates for the Japanese Yen: 2-JUL-15 123.1400, 3-JUL-15 ND 円/USD</t>
        </is>
      </c>
      <c r="G2426" s="41" t="inlineStr">
        <is>
          <t>기타</t>
        </is>
      </c>
      <c r="H2426" s="40" t="inlineStr">
        <is>
          <t>2026-10-25 조회</t>
        </is>
      </c>
      <c r="I2426" s="40" t="n"/>
      <c r="J2426" s="43" t="inlineStr">
        <is>
          <t>https://www.federalreserve.gov/releases/h10/hist/dat00_ja.htm</t>
        </is>
      </c>
      <c r="K2426" s="41" t="inlineStr">
        <is>
          <t>value_chk_usdmm</t>
        </is>
      </c>
    </row>
    <row r="2427" ht="45" customHeight="1">
      <c r="A2427" s="40" t="inlineStr">
        <is>
          <t>N030</t>
        </is>
      </c>
      <c r="B2427" s="41" t="inlineStr">
        <is>
          <t>Dynatech Inc.</t>
        </is>
      </c>
      <c r="C2427" s="40" t="inlineStr">
        <is>
          <t>인수 후</t>
        </is>
      </c>
      <c r="D2427" s="40" t="inlineStr">
        <is>
          <t>2021-03</t>
        </is>
      </c>
      <c r="E2427" s="41" t="inlineStr">
        <is>
          <t>통합</t>
        </is>
      </c>
      <c r="F2427" s="41" t="inlineStr">
        <is>
          <t>LINEヤフー 有価証券報告書 第31期(2026/3) 沿革: "2019年10月 ヤフー㈱をZホールディングス㈱に商号変更し、持株会社体制へ移行", "2021年２月 主要株主である筆頭株主がAホールディングス㈱(ソフトバンク㈱およびNAVER Corporationが共に半数出資)に異動", "2021年３月 LINE㈱との経営統合が完了し、子会社とする", 2023年10月 グループ内再編により「LINEヤフー㈱」発足</t>
        </is>
      </c>
      <c r="G2427" s="41" t="inlineStr">
        <is>
          <t>EDINET</t>
        </is>
      </c>
      <c r="H2427" s="40" t="inlineStr">
        <is>
          <t>2026-06</t>
        </is>
      </c>
      <c r="I2427" s="40" t="inlineStr">
        <is>
          <t>S100YBXD</t>
        </is>
      </c>
      <c r="J2427" s="43" t="inlineStr">
        <is>
          <t>https://disclosure2dl.edinet-fsa.go.jp/searchdocument/pdf/S100YBXD.pdf</t>
        </is>
      </c>
      <c r="K2427" s="41" t="inlineStr">
        <is>
          <t>pre_incorp_chk,post_events_summary</t>
        </is>
      </c>
    </row>
    <row r="2428" ht="45" customHeight="1">
      <c r="A2428" s="40" t="inlineStr">
        <is>
          <t>N030</t>
        </is>
      </c>
      <c r="B2428" s="41" t="inlineStr">
        <is>
          <t>Dynatech Inc.</t>
        </is>
      </c>
      <c r="C2428" s="40" t="inlineStr">
        <is>
          <t>인수 후</t>
        </is>
      </c>
      <c r="D2428" s="40" t="inlineStr">
        <is>
          <t>2021-12-31</t>
        </is>
      </c>
      <c r="E2428" s="41" t="inlineStr">
        <is>
          <t>기타</t>
        </is>
      </c>
      <c r="F2428" s="41" t="inlineStr">
        <is>
          <t>NAVER 2021 사업보고서 연결재무제표 주석(관계기업 및 공동기업투자): 'A-Holdings(구, LINE)' 지분율 50.00%, 장부금액 17,055,166,387천원으로 관계기업 분류; 관계기업의 종속기업 란에 'Z-Holdings' 기재. 종속기업 표에서 A-Holdings(구, LINE)는 전기말 78.18% → 당기 50.00%(경영통합 후 관계기업 전환)</t>
        </is>
      </c>
      <c r="G2428" s="41" t="inlineStr">
        <is>
          <t>DART 사업보고서</t>
        </is>
      </c>
      <c r="H2428" s="40" t="inlineStr">
        <is>
          <t>2022-03-04</t>
        </is>
      </c>
      <c r="I2428" s="40" t="inlineStr">
        <is>
          <t>20220304000687</t>
        </is>
      </c>
      <c r="J2428" s="43" t="inlineStr">
        <is>
          <t>https://dart.fss.or.kr/dsaf001/main.do?rcpNo=20220304000687</t>
        </is>
      </c>
      <c r="K2428" s="41" t="inlineStr">
        <is>
          <t>pre_incorp_chk</t>
        </is>
      </c>
    </row>
    <row r="2429" ht="45" customHeight="1">
      <c r="A2429" s="40" t="inlineStr">
        <is>
          <t>N031</t>
        </is>
      </c>
      <c r="B2429" s="41" t="inlineStr">
        <is>
          <t>Ikyu Corporation</t>
        </is>
      </c>
      <c r="C2429" s="40" t="inlineStr">
        <is>
          <t>인수 전</t>
        </is>
      </c>
      <c r="D2429" s="40" t="inlineStr">
        <is>
          <t>2007-05-10</t>
        </is>
      </c>
      <c r="E2429" s="41" t="inlineStr">
        <is>
          <t>제휴</t>
        </is>
      </c>
      <c r="F2429" s="41" t="inlineStr">
        <is>
          <t>ヤフー·一休 공동 보도자료 'Yahoo!トラベルで「一休.com」の宿泊商品の取り扱いを開始': 一休.com 계약 972개 시설(2007-03말)·약 20,000 플랜을 Yahoo!トラベル에서 예약 가능하게 하는 기본합의("今秋開始予定")</t>
        </is>
      </c>
      <c r="G2429" s="41" t="inlineStr">
        <is>
          <t>회사 보도자료</t>
        </is>
      </c>
      <c r="H2429" s="40" t="inlineStr">
        <is>
          <t>2007-05-10</t>
        </is>
      </c>
      <c r="I2429" s="40" t="inlineStr">
        <is>
          <t>ja20070510_A</t>
        </is>
      </c>
      <c r="J2429" s="43" t="inlineStr">
        <is>
          <t>https://www.lycorp.co.jp/news/archive/Y/ja/ja20070510_A.pdf</t>
        </is>
      </c>
      <c r="K2429" s="41" t="inlineStr">
        <is>
          <t>pre_events_summary</t>
        </is>
      </c>
    </row>
    <row r="2430" ht="45" customHeight="1">
      <c r="A2430" s="40" t="inlineStr">
        <is>
          <t>N031</t>
        </is>
      </c>
      <c r="B2430" s="41" t="inlineStr">
        <is>
          <t>Ikyu Corporation</t>
        </is>
      </c>
      <c r="C2430" s="40" t="inlineStr">
        <is>
          <t>인수 전</t>
        </is>
      </c>
      <c r="D2430" s="40" t="inlineStr">
        <is>
          <t>2015-03-31</t>
        </is>
      </c>
      <c r="E2430" s="41" t="inlineStr">
        <is>
          <t>실적</t>
        </is>
      </c>
      <c r="F2430" s="41" t="inlineStr">
        <is>
          <t>一休 有価証券報告書 第17期(2015/3期): 提出会社 営業収益 第16期 5,528,917千円·第17期 6,619,017千円, 営業利益 2,003,486·2,202,915千円, 総資産 10,272,806千円; "連結財務諸表は作成しておりません"</t>
        </is>
      </c>
      <c r="G2430" s="41" t="inlineStr">
        <is>
          <t>EDINET</t>
        </is>
      </c>
      <c r="H2430" s="40" t="inlineStr">
        <is>
          <t>2015-06-23</t>
        </is>
      </c>
      <c r="I2430" s="40" t="inlineStr">
        <is>
          <t>S100532S</t>
        </is>
      </c>
      <c r="J2430" s="43" t="inlineStr">
        <is>
          <t>https://disclosure2dl.edinet-fsa.go.jp/searchdocument/pdf/S100532S.pdf</t>
        </is>
      </c>
      <c r="K2430" s="41" t="inlineStr">
        <is>
          <t>target_rev_pre,target_op_pre,pre_events_summary,perf_basis</t>
        </is>
      </c>
    </row>
    <row r="2431" ht="45" customHeight="1">
      <c r="A2431" s="40" t="inlineStr">
        <is>
          <t>N031</t>
        </is>
      </c>
      <c r="B2431" s="41" t="inlineStr">
        <is>
          <t>Ikyu Corporation</t>
        </is>
      </c>
      <c r="C2431" s="40" t="inlineStr">
        <is>
          <t>발표</t>
        </is>
      </c>
      <c r="D2431" s="40" t="inlineStr">
        <is>
          <t>2015-12-15</t>
        </is>
      </c>
      <c r="E2431" s="41" t="inlineStr">
        <is>
          <t>발표</t>
        </is>
      </c>
      <c r="F2431" s="41" t="inlineStr">
        <is>
          <t>ヤフー '株式会社一休株券等（証券コード2450）に対する公開買付けの開始に関するお知らせ': 완전자회사화 목적, 1株 3,433円(12/14 종가 2,498円 대비 37.43% 프리미엄), 下限 19,492,200株, 買付代金 100,197,618,300円, 응모계약 森正文 41.17%·森トラスト 11.36%, 2015-08 森氏 매각 의향→2015-09 野村證券 타진→2015-11-06 意向表明書; "当社は、本書面提出日現在、対象者普通株式及び新株予約権を所有又は保有しておりません"; 2007-11 숙박·2011-01 음식 제휴</t>
        </is>
      </c>
      <c r="G2431" s="41" t="inlineStr">
        <is>
          <t>TDnet</t>
        </is>
      </c>
      <c r="H2431" s="40" t="inlineStr">
        <is>
          <t>2015-12-15</t>
        </is>
      </c>
      <c r="I2431" s="40" t="inlineStr">
        <is>
          <t>jp20151215</t>
        </is>
      </c>
      <c r="J2431" s="43" t="inlineStr">
        <is>
          <t>http://i.yimg.jp/images/docs/ir/release/2015/jp20151215.pdf</t>
        </is>
      </c>
      <c r="K2431" s="41" t="inlineStr">
        <is>
          <t>announce_date_chk,purpose_quote,acquirer_entity,acquirer_core,value_chk_local,pre_events_summary,event_ticker_basis,first_filing_date,chk_note</t>
        </is>
      </c>
    </row>
    <row r="2432" ht="45" customHeight="1">
      <c r="A2432" s="40" t="inlineStr">
        <is>
          <t>N031</t>
        </is>
      </c>
      <c r="B2432" s="41" t="inlineStr">
        <is>
          <t>Ikyu Corporation</t>
        </is>
      </c>
      <c r="C2432" s="40" t="inlineStr">
        <is>
          <t>발표</t>
        </is>
      </c>
      <c r="D2432" s="40" t="inlineStr">
        <is>
          <t>2015-12-15</t>
        </is>
      </c>
      <c r="E2432" s="41" t="inlineStr">
        <is>
          <t>발표</t>
        </is>
      </c>
      <c r="F2432" s="41" t="inlineStr">
        <is>
          <t>LINEヤフー 旧ヤフー 보도자료 아카이브 'ja20151215_B': 같은 날 이사회 결의 사실과 공개매수 기간(2015-12-16~2016-02-03)을 고지하고 IR 공시 PDF로 링크</t>
        </is>
      </c>
      <c r="G2432" s="41" t="inlineStr">
        <is>
          <t>회사 보도자료</t>
        </is>
      </c>
      <c r="H2432" s="40" t="inlineStr">
        <is>
          <t>2015-12-15</t>
        </is>
      </c>
      <c r="I2432" s="40" t="inlineStr">
        <is>
          <t>ja20151215_B</t>
        </is>
      </c>
      <c r="J2432" s="43" t="inlineStr">
        <is>
          <t>https://www.lycorp.co.jp/news/archive/Y/ja/ja20151215_B.pdf</t>
        </is>
      </c>
      <c r="K2432" s="41" t="inlineStr">
        <is>
          <t>first_filing_date</t>
        </is>
      </c>
    </row>
    <row r="2433" ht="45" customHeight="1">
      <c r="A2433" s="40" t="inlineStr">
        <is>
          <t>N031</t>
        </is>
      </c>
      <c r="B2433" s="41" t="inlineStr">
        <is>
          <t>Ikyu Corporation</t>
        </is>
      </c>
      <c r="C2433" s="40" t="inlineStr">
        <is>
          <t>인수 후</t>
        </is>
      </c>
      <c r="D2433" s="40" t="inlineStr">
        <is>
          <t>2016-02-04</t>
        </is>
      </c>
      <c r="E2433" s="41" t="inlineStr">
        <is>
          <t>완료</t>
        </is>
      </c>
      <c r="F2433" s="41" t="inlineStr">
        <is>
          <t>ヤフー '株式会社一休株券等…に対する公開買付けの結果及び子会社の異動に関するお知らせ': 2016-02-03 종료, 응모 27,579,082株 전부 매수, "買付け等後における株券等所有割合 94.32％", 取得価額 94,501百万円(アドバイザリー費用 제외), 결제개시·연결자회사화 2016-02-10; 対象者 최근 3년 실적(2013/3~2015/3) 売上高 4,847/5,528/6,619百万円, 営業利益 1,626/2,003/2,202百万円</t>
        </is>
      </c>
      <c r="G2433" s="41" t="inlineStr">
        <is>
          <t>TDnet</t>
        </is>
      </c>
      <c r="H2433" s="40" t="inlineStr">
        <is>
          <t>2016-02-04</t>
        </is>
      </c>
      <c r="I2433" s="40" t="inlineStr">
        <is>
          <t>jp20160204</t>
        </is>
      </c>
      <c r="J2433" s="43" t="inlineStr">
        <is>
          <t>http://i.yimg.jp/images/docs/ir/release/2016/jp20160204.pdf</t>
        </is>
      </c>
      <c r="K2433" s="41" t="inlineStr">
        <is>
          <t>value_chk_local,status_chk,subtype_chk,chk_note,post_events_summary,target_rev_pre,target_op_pre</t>
        </is>
      </c>
    </row>
    <row r="2434" ht="45" customHeight="1">
      <c r="A2434" s="40" t="inlineStr">
        <is>
          <t>N031</t>
        </is>
      </c>
      <c r="B2434" s="41" t="inlineStr">
        <is>
          <t>Ikyu Corporation</t>
        </is>
      </c>
      <c r="C2434" s="40" t="inlineStr">
        <is>
          <t>인수 후</t>
        </is>
      </c>
      <c r="D2434" s="40" t="inlineStr">
        <is>
          <t>2016-02-12</t>
        </is>
      </c>
      <c r="E2434" s="41" t="inlineStr">
        <is>
          <t>상장</t>
        </is>
      </c>
      <c r="F2434" s="41" t="inlineStr">
        <is>
          <t>日本取引所グループ '上場廃止等の決定：（株）一休': 整理銘柄 2016-02-12~03-13, 上場廃止日 2016-03-14, 사유 "同社の特別支配株主であるヤフー株式会社…による株式売渡請求を承認することを決議しました"</t>
        </is>
      </c>
      <c r="G2434" s="41" t="inlineStr">
        <is>
          <t>기타</t>
        </is>
      </c>
      <c r="H2434" s="40" t="inlineStr">
        <is>
          <t>2016-02-12</t>
        </is>
      </c>
      <c r="I2434" s="40" t="inlineStr">
        <is>
          <t>20160212-15</t>
        </is>
      </c>
      <c r="J2434" s="43" t="inlineStr">
        <is>
          <t>https://www.jpx.co.jp/news/1021/20160212-15.html</t>
        </is>
      </c>
      <c r="K2434" s="41" t="inlineStr">
        <is>
          <t>status_chk,post_events_summary</t>
        </is>
      </c>
    </row>
    <row r="2435" ht="45" customHeight="1">
      <c r="A2435" s="40" t="inlineStr">
        <is>
          <t>N031</t>
        </is>
      </c>
      <c r="B2435" s="41" t="inlineStr">
        <is>
          <t>Ikyu Corporation</t>
        </is>
      </c>
      <c r="C2435" s="40" t="inlineStr">
        <is>
          <t>인수 후</t>
        </is>
      </c>
      <c r="D2435" s="40" t="inlineStr">
        <is>
          <t>2016-03-31</t>
        </is>
      </c>
      <c r="E2435" s="41" t="inlineStr">
        <is>
          <t>완료</t>
        </is>
      </c>
      <c r="F2435" s="41" t="inlineStr">
        <is>
          <t>ヤフー 有価証券報告書 第21期(2016/3) 企業結合 주석: '一休' 목적 "ｅコマース革命を通じた成長の実現を一層確実にすることを目的として", 2016-02-03 普通株式 27,480,682株를 "現金94,341百万円にて取得", 議決権 94.3%, 支配獲得日 2016-02-03, のれん 72,044百万円, 무형자산 26,183百万円; 関係会社 주: "(株)一休の完全子会社化の手続きを実行し、当連結会計年度末において完了"; 감손테스트 표 一休 のれん 72,044·내용연수 비확정 무형자산 10,120百万円</t>
        </is>
      </c>
      <c r="G2435" s="41" t="inlineStr">
        <is>
          <t>EDINET</t>
        </is>
      </c>
      <c r="H2435" s="40" t="inlineStr">
        <is>
          <t>2016-06</t>
        </is>
      </c>
      <c r="I2435" s="40" t="inlineStr">
        <is>
          <t>yuho2015-vsreport</t>
        </is>
      </c>
      <c r="J2435" s="43" t="inlineStr">
        <is>
          <t>https://s.yimg.jp/i/docs/ir/archives/vsreport/yuho2015-vsreport.pdf</t>
        </is>
      </c>
      <c r="K2435" s="41" t="inlineStr">
        <is>
          <t>post_events_summary,status_chk,value_chk_local,impairment,purpose_quote</t>
        </is>
      </c>
    </row>
    <row r="2436" ht="45" customHeight="1">
      <c r="A2436" s="40" t="inlineStr">
        <is>
          <t>N031</t>
        </is>
      </c>
      <c r="B2436" s="41" t="inlineStr">
        <is>
          <t>Ikyu Corporation</t>
        </is>
      </c>
      <c r="C2436" s="40" t="inlineStr">
        <is>
          <t>인수 후</t>
        </is>
      </c>
      <c r="D2436" s="40" t="inlineStr">
        <is>
          <t>2016-03-31</t>
        </is>
      </c>
      <c r="E2436" s="41" t="inlineStr">
        <is>
          <t>실적</t>
        </is>
      </c>
      <c r="F2436" s="41" t="inlineStr">
        <is>
          <t>一休 第18期 決算公告(電子公告): 2016/3期 損益計算書 営業収益 7,822,643千円, 営業利益 2,767,210千円, 経常利益 2,775,792千円, 特別損失 中 公開買付費用 969,753千円, 当期純利益 971,847千円; 総資産 9,782,383千円; 代表 榊淳</t>
        </is>
      </c>
      <c r="G2436" s="41" t="inlineStr">
        <is>
          <t>회사 보도자료</t>
        </is>
      </c>
      <c r="H2436" s="40" t="inlineStr">
        <is>
          <t>2016</t>
        </is>
      </c>
      <c r="I2436" s="40" t="inlineStr">
        <is>
          <t>AP3ca7h4df</t>
        </is>
      </c>
      <c r="J2436" s="43" t="inlineStr">
        <is>
          <t>https://assets.ikyu.co.jp/corporate/uploads/2019/09/AP3ca7h4df.pdf</t>
        </is>
      </c>
      <c r="K2436" s="41" t="inlineStr">
        <is>
          <t>target_rev_post,target_op_post,post_events_summary,perf_basis</t>
        </is>
      </c>
    </row>
    <row r="2437" ht="45" customHeight="1">
      <c r="A2437" s="40" t="inlineStr">
        <is>
          <t>N031</t>
        </is>
      </c>
      <c r="B2437" s="41" t="inlineStr">
        <is>
          <t>Ikyu Corporation</t>
        </is>
      </c>
      <c r="C2437" s="40" t="inlineStr">
        <is>
          <t>인수 후</t>
        </is>
      </c>
      <c r="D2437" s="40" t="inlineStr">
        <is>
          <t>2017-03-31</t>
        </is>
      </c>
      <c r="E2437" s="41" t="inlineStr">
        <is>
          <t>실적</t>
        </is>
      </c>
      <c r="F2437" s="41" t="inlineStr">
        <is>
          <t>一休 第19期~第22期 決算公告(電子公告): 대차대조표만 공개, '(うち当期純利益)' 2017/3期 2,669,910千円, 2018/3期 3,620,618千円, 2019/3期 5,444,847千円, 2020/3期 7,085,521千円; 総資産 14,407,516→17,092,445→25,463,119→29,170,367千円</t>
        </is>
      </c>
      <c r="G2437" s="41" t="inlineStr">
        <is>
          <t>회사 보도자료</t>
        </is>
      </c>
      <c r="H2437" s="40" t="inlineStr">
        <is>
          <t>2020-06</t>
        </is>
      </c>
      <c r="I2437" s="40" t="inlineStr">
        <is>
          <t>一休 第22期 電子公告</t>
        </is>
      </c>
      <c r="J2437" s="43" t="inlineStr">
        <is>
          <t>https://assets.ikyu.co.jp/corporate/uploads/2020/06/%E6%A0%AA%E5%BC%8F%E4%BC%9A%E7%A4%BE%E4%B8%80%E4%BC%91-%E7%AC%AC22%E6%9C%9F-%E9%9B%BB%E5%AD%90%E5%85%AC%E5%91%8A.pdf</t>
        </is>
      </c>
      <c r="K2437" s="41" t="inlineStr">
        <is>
          <t>target_rev_post,target_op_post,post_events_summary</t>
        </is>
      </c>
    </row>
    <row r="2438" ht="45" customHeight="1">
      <c r="A2438" s="40" t="inlineStr">
        <is>
          <t>N031</t>
        </is>
      </c>
      <c r="B2438" s="41" t="inlineStr">
        <is>
          <t>Ikyu Corporation</t>
        </is>
      </c>
      <c r="C2438" s="40" t="inlineStr">
        <is>
          <t>인수 후</t>
        </is>
      </c>
      <c r="D2438" s="40" t="inlineStr">
        <is>
          <t>2016-02</t>
        </is>
      </c>
      <c r="E2438" s="41" t="inlineStr">
        <is>
          <t>경영진변경</t>
        </is>
      </c>
      <c r="F2438" s="41" t="inlineStr">
        <is>
          <t>一休 회사 沿革: "2016 2月 ヤフーグループにジョイン 前副社長 榊淳が代表取締役社長に就任", "3月 ヤフーグループへのジョインに伴い上場廃止", 2016-04 一休.com キラリト, 2016-11 バケーションレンタル, 2019-10 会員数 1,000万人 돌파, 2022-12 本社 千代田区 紀尾井町 이전</t>
        </is>
      </c>
      <c r="G2438" s="41" t="inlineStr">
        <is>
          <t>회사 보도자료</t>
        </is>
      </c>
      <c r="H2438" s="40" t="inlineStr">
        <is>
          <t>2026-10-26 열람</t>
        </is>
      </c>
      <c r="I2438" s="40" t="n"/>
      <c r="J2438" s="43" t="inlineStr">
        <is>
          <t>https://www.ikyu.co.jp/company/history</t>
        </is>
      </c>
      <c r="K2438" s="41" t="inlineStr">
        <is>
          <t>post_events_summary</t>
        </is>
      </c>
    </row>
    <row r="2439" ht="45" customHeight="1">
      <c r="A2439" s="40" t="inlineStr">
        <is>
          <t>N031</t>
        </is>
      </c>
      <c r="B2439" s="41" t="inlineStr">
        <is>
          <t>Ikyu Corporation</t>
        </is>
      </c>
      <c r="C2439" s="40" t="inlineStr">
        <is>
          <t>인수 후</t>
        </is>
      </c>
      <c r="D2439" s="40" t="inlineStr">
        <is>
          <t>2016-02-02</t>
        </is>
      </c>
      <c r="E2439" s="41" t="inlineStr">
        <is>
          <t>어닝콜</t>
        </is>
      </c>
      <c r="F2439" s="41" t="inlineStr">
        <is>
          <t>ヤフー 2015年度第3四半期 決算説明会資料 p.11: "株式会社一休の株式等を公開買付け 完全子会社化を目指す", "取得金額は約1,000億円（予定）", "一休のブランド、ドメインは存続", "ユーザー・データ基盤を活用して見込み顧客を効率的に送客（予定）"</t>
        </is>
      </c>
      <c r="G2439" s="41" t="inlineStr">
        <is>
          <t>IR 자료</t>
        </is>
      </c>
      <c r="H2439" s="40" t="inlineStr">
        <is>
          <t>2016-02-02</t>
        </is>
      </c>
      <c r="I2439" s="40" t="inlineStr">
        <is>
          <t>jp0202present-all</t>
        </is>
      </c>
      <c r="J2439" s="43" t="inlineStr">
        <is>
          <t>https://s.yimg.jp/i/docs/ir/archives/present/2016/jp0202present-all.pdf</t>
        </is>
      </c>
      <c r="K2439" s="41" t="inlineStr">
        <is>
          <t>earnings_call_note</t>
        </is>
      </c>
    </row>
    <row r="2440" ht="45" customHeight="1">
      <c r="A2440" s="40" t="inlineStr">
        <is>
          <t>N031</t>
        </is>
      </c>
      <c r="B2440" s="41" t="inlineStr">
        <is>
          <t>Ikyu Corporation</t>
        </is>
      </c>
      <c r="C2440" s="40" t="inlineStr">
        <is>
          <t>인수 후</t>
        </is>
      </c>
      <c r="D2440" s="40" t="inlineStr">
        <is>
          <t>2016-04-28</t>
        </is>
      </c>
      <c r="E2440" s="41" t="inlineStr">
        <is>
          <t>어닝콜</t>
        </is>
      </c>
      <c r="F2440" s="41" t="inlineStr">
        <is>
          <t>ヤフー 2015年度 決算説明会資料: 연결 매출에 "2ヶ月相当の（株）一休の売上高" 포함, 投資CF "子会社の支配獲得による支出・収入 -615 （株）一休の連結子会社化"(億円)</t>
        </is>
      </c>
      <c r="G2440" s="41" t="inlineStr">
        <is>
          <t>IR 자료</t>
        </is>
      </c>
      <c r="H2440" s="40" t="inlineStr">
        <is>
          <t>2016-04-28</t>
        </is>
      </c>
      <c r="I2440" s="40" t="inlineStr">
        <is>
          <t>jp160428presentation</t>
        </is>
      </c>
      <c r="J2440" s="43" t="inlineStr">
        <is>
          <t>https://s.yimg.jp/i/docs/ir/archives/present/2016/jp160428presentation.pdf</t>
        </is>
      </c>
      <c r="K2440" s="41" t="inlineStr">
        <is>
          <t>earnings_call_note</t>
        </is>
      </c>
    </row>
    <row r="2441" ht="45" customHeight="1">
      <c r="A2441" s="40" t="inlineStr">
        <is>
          <t>N031</t>
        </is>
      </c>
      <c r="B2441" s="41" t="inlineStr">
        <is>
          <t>Ikyu Corporation</t>
        </is>
      </c>
      <c r="C2441" s="40" t="inlineStr">
        <is>
          <t>인수 후</t>
        </is>
      </c>
      <c r="D2441" s="40" t="inlineStr">
        <is>
          <t>2016-11-01</t>
        </is>
      </c>
      <c r="E2441" s="41" t="inlineStr">
        <is>
          <t>어닝콜</t>
        </is>
      </c>
      <c r="F2441" s="41" t="inlineStr">
        <is>
          <t>ヤフー 2016年度第2四半期 決算説明会資料 p.45: ショッピング関連取扱高 중 'トラベル事業等' "前年同四半期比96.5％増", "（株）一休の取扱高は、2015年度第4四半期（2016年2月）より含んでいます"</t>
        </is>
      </c>
      <c r="G2441" s="41" t="inlineStr">
        <is>
          <t>IR 자료</t>
        </is>
      </c>
      <c r="H2441" s="40" t="inlineStr">
        <is>
          <t>2016-11-01</t>
        </is>
      </c>
      <c r="I2441" s="40" t="inlineStr">
        <is>
          <t>jp161101presentation</t>
        </is>
      </c>
      <c r="J2441" s="43" t="inlineStr">
        <is>
          <t>https://s.yimg.jp/i/docs/ir/archives/present/2016/jp161101presentation.pdf</t>
        </is>
      </c>
      <c r="K2441" s="41" t="inlineStr">
        <is>
          <t>earnings_call_note,post_events_summary</t>
        </is>
      </c>
    </row>
    <row r="2442" ht="45" customHeight="1">
      <c r="A2442" s="40" t="inlineStr">
        <is>
          <t>N031</t>
        </is>
      </c>
      <c r="B2442" s="41" t="inlineStr">
        <is>
          <t>Ikyu Corporation</t>
        </is>
      </c>
      <c r="C2442" s="40" t="inlineStr">
        <is>
          <t>인수 후</t>
        </is>
      </c>
      <c r="D2442" s="40" t="inlineStr">
        <is>
          <t>2021-03-31</t>
        </is>
      </c>
      <c r="E2442" s="41" t="inlineStr">
        <is>
          <t>기타</t>
        </is>
      </c>
      <c r="F2442" s="41" t="inlineStr">
        <is>
          <t>Zホールディングス 有価証券報告書 第26期(2021/3): 一休 のれん 72,044·무형자산 10,120百万円 유지; "一休事業において、新型コロナウイルス感染症の拡大により…当期の業績に影響を与えています…現時点において、回収可能価額が帳簿価額を下回ることはないと考えています"</t>
        </is>
      </c>
      <c r="G2442" s="41" t="inlineStr">
        <is>
          <t>EDINET</t>
        </is>
      </c>
      <c r="H2442" s="40" t="inlineStr">
        <is>
          <t>2021-06</t>
        </is>
      </c>
      <c r="I2442" s="40" t="inlineStr">
        <is>
          <t>S100LJN6</t>
        </is>
      </c>
      <c r="J2442" s="43" t="inlineStr">
        <is>
          <t>https://disclosure2dl.edinet-fsa.go.jp/searchdocument/pdf/S100LJN6.pdf</t>
        </is>
      </c>
      <c r="K2442" s="41" t="inlineStr">
        <is>
          <t>impairment,post_events_summary</t>
        </is>
      </c>
    </row>
    <row r="2443" ht="45" customHeight="1">
      <c r="A2443" s="40" t="inlineStr">
        <is>
          <t>N031</t>
        </is>
      </c>
      <c r="B2443" s="41" t="inlineStr">
        <is>
          <t>Ikyu Corporation</t>
        </is>
      </c>
      <c r="C2443" s="40" t="inlineStr">
        <is>
          <t>인수 후</t>
        </is>
      </c>
      <c r="D2443" s="40" t="inlineStr">
        <is>
          <t>2022-03-31</t>
        </is>
      </c>
      <c r="E2443" s="41" t="inlineStr">
        <is>
          <t>기타</t>
        </is>
      </c>
      <c r="F2443" s="41" t="inlineStr">
        <is>
          <t>Zホールディングス 有価証券報告書 第27期(2022/3): のれん 배분표 '一休(注)４ 72,044 → 一休(宿泊) 65,611·一休(飲食) 6,433', 내용연수 비확정 무형자산 一休(宿泊) 10,120百万円; 감손 기재 없음</t>
        </is>
      </c>
      <c r="G2443" s="41" t="inlineStr">
        <is>
          <t>EDINET</t>
        </is>
      </c>
      <c r="H2443" s="40" t="inlineStr">
        <is>
          <t>2022-06</t>
        </is>
      </c>
      <c r="I2443" s="40" t="inlineStr">
        <is>
          <t>S100O94C</t>
        </is>
      </c>
      <c r="J2443" s="43" t="inlineStr">
        <is>
          <t>https://disclosure2dl.edinet-fsa.go.jp/searchdocument/pdf/S100O94C.pdf</t>
        </is>
      </c>
      <c r="K2443" s="41" t="inlineStr">
        <is>
          <t>impairment,post_events_summary</t>
        </is>
      </c>
    </row>
    <row r="2444" ht="45" customHeight="1">
      <c r="A2444" s="40" t="inlineStr">
        <is>
          <t>N031</t>
        </is>
      </c>
      <c r="B2444" s="41" t="inlineStr">
        <is>
          <t>Ikyu Corporation</t>
        </is>
      </c>
      <c r="C2444" s="40" t="inlineStr">
        <is>
          <t>인수 후</t>
        </is>
      </c>
      <c r="D2444" s="40" t="inlineStr">
        <is>
          <t>2026-03-31</t>
        </is>
      </c>
      <c r="E2444" s="41" t="inlineStr">
        <is>
          <t>기타</t>
        </is>
      </c>
      <c r="F2444" s="41" t="inlineStr">
        <is>
          <t>LINEヤフー 有価証券報告書 第31期(2026/3): のれん 一休(宿泊) 65,611·一休(飲食) 6,433百万円, 耐用年数を確定できない無形資産 一休(宿泊) 10,120百万円(전기와 동일); ㈱一休 議決権 100.0%(コマース事業)</t>
        </is>
      </c>
      <c r="G2444" s="41" t="inlineStr">
        <is>
          <t>EDINET</t>
        </is>
      </c>
      <c r="H2444" s="40" t="inlineStr">
        <is>
          <t>2026-06</t>
        </is>
      </c>
      <c r="I2444" s="40" t="inlineStr">
        <is>
          <t>S100YBXD</t>
        </is>
      </c>
      <c r="J2444" s="43" t="inlineStr">
        <is>
          <t>https://disclosure2dl.edinet-fsa.go.jp/searchdocument/pdf/S100YBXD.pdf</t>
        </is>
      </c>
      <c r="K2444" s="41" t="inlineStr">
        <is>
          <t>impairment,post_events_summary</t>
        </is>
      </c>
    </row>
    <row r="2445" ht="45" customHeight="1">
      <c r="A2445" s="40" t="inlineStr">
        <is>
          <t>N031</t>
        </is>
      </c>
      <c r="B2445" s="41" t="inlineStr">
        <is>
          <t>Ikyu Corporation</t>
        </is>
      </c>
      <c r="C2445" s="40" t="inlineStr">
        <is>
          <t>인수 후</t>
        </is>
      </c>
      <c r="D2445" s="40" t="inlineStr">
        <is>
          <t>2026-03-31</t>
        </is>
      </c>
      <c r="E2445" s="41" t="inlineStr">
        <is>
          <t>실적</t>
        </is>
      </c>
      <c r="F2445" s="41" t="inlineStr">
        <is>
          <t>官報決算データベース(catr.jp) '株式会社一休 第28期決算公告（2026年3月期）'(掲載 2026-07-03): 売上高 644億2200万円(+12.93%), 営業利益 369億900万円, 経常利益 369億7200万円, 純利益 257億3100万円, 総資産 1117億6900万円; 회사 페이지 결산 일람: 2023/3 売上高 343億400万円·2024/3 447億3500万円·2025/3 570億4700万円, 純利益 2021/3 65億9700万円·2022/3 76億4100万円</t>
        </is>
      </c>
      <c r="G2445" s="41" t="inlineStr">
        <is>
          <t>기타</t>
        </is>
      </c>
      <c r="H2445" s="40" t="inlineStr">
        <is>
          <t>2026-07-03</t>
        </is>
      </c>
      <c r="I2445" s="40" t="n"/>
      <c r="J2445" s="43" t="inlineStr">
        <is>
          <t>https://catr.jp/companies/ff1a5/54644/settlements/5f5b9/472118</t>
        </is>
      </c>
      <c r="K2445" s="41" t="inlineStr">
        <is>
          <t>target_rev_post,target_op_post,perf_basis</t>
        </is>
      </c>
    </row>
    <row r="2446" ht="45" customHeight="1">
      <c r="A2446" s="40" t="inlineStr">
        <is>
          <t>N031</t>
        </is>
      </c>
      <c r="B2446" s="41" t="inlineStr">
        <is>
          <t>Ikyu Corporation</t>
        </is>
      </c>
      <c r="C2446" s="40" t="inlineStr">
        <is>
          <t>인수 전</t>
        </is>
      </c>
      <c r="D2446" s="40" t="inlineStr">
        <is>
          <t>2015-03-31</t>
        </is>
      </c>
      <c r="E2446" s="41" t="inlineStr">
        <is>
          <t>실적</t>
        </is>
      </c>
      <c r="F2446" s="41" t="inlineStr">
        <is>
          <t>ヤフー 有価証券報告書 第20期(2015/3): 연결 IFRS 売上高 428,487百万円, 資産合計 1,007,602百万円, 親会社の所有者に帰属する持分 726,002百万円; マーケティングソリューション事業 売上高 3,042億円(71.0%), コンシューマ事業 1,020億円(23.8%); 発行済株式総数 5,694,945,000株(2015-03-31)</t>
        </is>
      </c>
      <c r="G2446" s="41" t="inlineStr">
        <is>
          <t>EDINET</t>
        </is>
      </c>
      <c r="H2446" s="40" t="inlineStr">
        <is>
          <t>2015-06</t>
        </is>
      </c>
      <c r="I2446" s="40" t="inlineStr">
        <is>
          <t>yuho2014-vsreport_2</t>
        </is>
      </c>
      <c r="J2446" s="43" t="inlineStr">
        <is>
          <t>https://s.yimg.jp/i/docs/ir/archives/vsreport/yuho2014-vsreport_2.pdf</t>
        </is>
      </c>
      <c r="K2446" s="41" t="inlineStr">
        <is>
          <t>acq_total_assets,deal_to_assets_pct,deal_to_equity_pct,acquirer_core,acq_mktcap,size_basis</t>
        </is>
      </c>
    </row>
    <row r="2447" ht="45" customHeight="1">
      <c r="A2447" s="40" t="inlineStr">
        <is>
          <t>N031</t>
        </is>
      </c>
      <c r="B2447" s="41" t="inlineStr">
        <is>
          <t>Ikyu Corporation</t>
        </is>
      </c>
      <c r="C2447" s="40" t="inlineStr">
        <is>
          <t>발표</t>
        </is>
      </c>
      <c r="D2447" s="40" t="inlineStr">
        <is>
          <t>2015-12-14</t>
        </is>
      </c>
      <c r="E2447" s="41" t="inlineStr">
        <is>
          <t>기타</t>
        </is>
      </c>
      <c r="F2447" s="41" t="inlineStr">
        <is>
          <t>Yahoo Finance 4689.T 일별 종가: 2015-12-14 502円, 2015-12-15 499円(2013-09-26 1:100 분할 이후 분할 없음)</t>
        </is>
      </c>
      <c r="G2447" s="41" t="inlineStr">
        <is>
          <t>기타</t>
        </is>
      </c>
      <c r="H2447" s="40" t="inlineStr">
        <is>
          <t>2026-10-25 조회</t>
        </is>
      </c>
      <c r="I2447" s="40" t="n"/>
      <c r="J2447" s="43" t="inlineStr">
        <is>
          <t>https://query1.finance.yahoo.com/v8/finance/chart/4689.T?period1=946684800&amp;period2=1793000000&amp;interval=1d&amp;events=split</t>
        </is>
      </c>
      <c r="K2447" s="41" t="inlineStr">
        <is>
          <t>acq_mktcap,size_basis</t>
        </is>
      </c>
    </row>
    <row r="2448" ht="45" customHeight="1">
      <c r="A2448" s="40" t="inlineStr">
        <is>
          <t>N031</t>
        </is>
      </c>
      <c r="B2448" s="41" t="inlineStr">
        <is>
          <t>Ikyu Corporation</t>
        </is>
      </c>
      <c r="C2448" s="40" t="inlineStr">
        <is>
          <t>발표</t>
        </is>
      </c>
      <c r="D2448" s="40" t="inlineStr">
        <is>
          <t>2015-12-15</t>
        </is>
      </c>
      <c r="E2448" s="41" t="inlineStr">
        <is>
          <t>기타</t>
        </is>
      </c>
      <c r="F2448" s="41" t="inlineStr">
        <is>
          <t>Federal Reserve H.10 Historical Rates for the Japanese Yen: 15-DEC-15 121.6600 円/USD</t>
        </is>
      </c>
      <c r="G2448" s="41" t="inlineStr">
        <is>
          <t>기타</t>
        </is>
      </c>
      <c r="H2448" s="40" t="inlineStr">
        <is>
          <t>2026-10-25 조회</t>
        </is>
      </c>
      <c r="I2448" s="40" t="n"/>
      <c r="J2448" s="43" t="inlineStr">
        <is>
          <t>https://www.federalreserve.gov/releases/h10/hist/dat00_ja.htm</t>
        </is>
      </c>
      <c r="K2448" s="41" t="inlineStr">
        <is>
          <t>value_chk_usdmm</t>
        </is>
      </c>
    </row>
    <row r="2449" ht="45" customHeight="1">
      <c r="A2449" s="40" t="inlineStr">
        <is>
          <t>N031</t>
        </is>
      </c>
      <c r="B2449" s="41" t="inlineStr">
        <is>
          <t>Ikyu Corporation</t>
        </is>
      </c>
      <c r="C2449" s="40" t="inlineStr">
        <is>
          <t>인수 후</t>
        </is>
      </c>
      <c r="D2449" s="40" t="inlineStr">
        <is>
          <t>2021-03</t>
        </is>
      </c>
      <c r="E2449" s="41" t="inlineStr">
        <is>
          <t>통합</t>
        </is>
      </c>
      <c r="F2449" s="41" t="inlineStr">
        <is>
          <t>LINEヤフー 有価証券報告書 第31期(2026/3) 沿革: "2019年10月 ヤフー㈱をZホールディングス㈱に商号変更し、持株会社体制へ移行", "2021年２月 主要株主である筆頭株主がAホールディングス㈱(ソフトバンク㈱およびNAVER Corporationが共に半数出資)に異動", "2021年３月 LINE㈱との経営統合が完了し、子会社とする", 2023年10月 グループ内再編により「LINEヤフー㈱」発足</t>
        </is>
      </c>
      <c r="G2449" s="41" t="inlineStr">
        <is>
          <t>EDINET</t>
        </is>
      </c>
      <c r="H2449" s="40" t="inlineStr">
        <is>
          <t>2026-06</t>
        </is>
      </c>
      <c r="I2449" s="40" t="inlineStr">
        <is>
          <t>S100YBXD</t>
        </is>
      </c>
      <c r="J2449" s="43" t="inlineStr">
        <is>
          <t>https://disclosure2dl.edinet-fsa.go.jp/searchdocument/pdf/S100YBXD.pdf</t>
        </is>
      </c>
      <c r="K2449" s="41" t="inlineStr">
        <is>
          <t>pre_incorp_chk,post_events_summary</t>
        </is>
      </c>
    </row>
    <row r="2450" ht="45" customHeight="1">
      <c r="A2450" s="40" t="inlineStr">
        <is>
          <t>N031</t>
        </is>
      </c>
      <c r="B2450" s="41" t="inlineStr">
        <is>
          <t>Ikyu Corporation</t>
        </is>
      </c>
      <c r="C2450" s="40" t="inlineStr">
        <is>
          <t>인수 후</t>
        </is>
      </c>
      <c r="D2450" s="40" t="inlineStr">
        <is>
          <t>2021-03-01</t>
        </is>
      </c>
      <c r="E2450" s="41" t="inlineStr">
        <is>
          <t>통합</t>
        </is>
      </c>
      <c r="F2450" s="41" t="inlineStr">
        <is>
          <t>Z Holdings·LINE 공동 보도자료 'Completion of the Business Integration Between Z Holdings and LINE': "today announce the completion of the business integration between the two companies" (모회사 SoftBank Corp.·NAVER가 일련의 거래 수행)</t>
        </is>
      </c>
      <c r="G2450" s="41" t="inlineStr">
        <is>
          <t>회사 보도자료</t>
        </is>
      </c>
      <c r="H2450" s="40" t="inlineStr">
        <is>
          <t>2021-03-01</t>
        </is>
      </c>
      <c r="I2450" s="40" t="inlineStr">
        <is>
          <t>en20210301_B</t>
        </is>
      </c>
      <c r="J2450" s="43" t="inlineStr">
        <is>
          <t>https://www.lycorp.co.jp/news/archive/Z/en/en20210301_B.pdf</t>
        </is>
      </c>
      <c r="K2450" s="41" t="inlineStr">
        <is>
          <t>pre_incorp_chk,post_events_summary</t>
        </is>
      </c>
    </row>
    <row r="2451" ht="45" customHeight="1">
      <c r="A2451" s="40" t="inlineStr">
        <is>
          <t>N031</t>
        </is>
      </c>
      <c r="B2451" s="41" t="inlineStr">
        <is>
          <t>Ikyu Corporation</t>
        </is>
      </c>
      <c r="C2451" s="40" t="inlineStr">
        <is>
          <t>인수 후</t>
        </is>
      </c>
      <c r="D2451" s="40" t="inlineStr">
        <is>
          <t>2021-12-31</t>
        </is>
      </c>
      <c r="E2451" s="41" t="inlineStr">
        <is>
          <t>기타</t>
        </is>
      </c>
      <c r="F2451" s="41" t="inlineStr">
        <is>
          <t>NAVER 2021 사업보고서 연결재무제표 주석(관계기업 및 공동기업투자): 'A-Holdings(구, LINE)' 지분율 50.00%, 장부금액 17,055,166,387천원으로 관계기업 분류; 관계기업의 종속기업 란에 'Z-Holdings' 기재. 종속기업 표에서 A-Holdings(구, LINE)는 전기말 78.18% → 당기 50.00%(경영통합 후 관계기업 전환)</t>
        </is>
      </c>
      <c r="G2451" s="41" t="inlineStr">
        <is>
          <t>DART 사업보고서</t>
        </is>
      </c>
      <c r="H2451" s="40" t="inlineStr">
        <is>
          <t>2022-03-04</t>
        </is>
      </c>
      <c r="I2451" s="40" t="inlineStr">
        <is>
          <t>20220304000687</t>
        </is>
      </c>
      <c r="J2451" s="43" t="inlineStr">
        <is>
          <t>https://dart.fss.or.kr/dsaf001/main.do?rcpNo=20220304000687</t>
        </is>
      </c>
      <c r="K2451" s="41" t="inlineStr">
        <is>
          <t>pre_incorp_chk</t>
        </is>
      </c>
    </row>
    <row r="2452" ht="45" customHeight="1">
      <c r="A2452" s="40" t="inlineStr">
        <is>
          <t>N031</t>
        </is>
      </c>
      <c r="B2452" s="41" t="inlineStr">
        <is>
          <t>Ikyu Corporation</t>
        </is>
      </c>
      <c r="C2452" s="40" t="inlineStr">
        <is>
          <t>인수 후</t>
        </is>
      </c>
      <c r="D2452" s="40" t="inlineStr">
        <is>
          <t>2021-03-16</t>
        </is>
      </c>
      <c r="E2452" s="41" t="inlineStr">
        <is>
          <t>기타</t>
        </is>
      </c>
      <c r="F2452" s="41" t="inlineStr">
        <is>
          <t>Zホールディングス 有価証券報告書 第26期(2021/3) 関係会社 주: "Zホールディングス中間㈱は、当社子会社である㈱ZOZO、バリューコマース㈱および㈱一休の株式すべてを2021年3月16日付で当社より同社へ移管"</t>
        </is>
      </c>
      <c r="G2452" s="41" t="inlineStr">
        <is>
          <t>EDINET</t>
        </is>
      </c>
      <c r="H2452" s="40" t="inlineStr">
        <is>
          <t>2021-06</t>
        </is>
      </c>
      <c r="I2452" s="40" t="inlineStr">
        <is>
          <t>S100LJN6</t>
        </is>
      </c>
      <c r="J2452" s="43" t="inlineStr">
        <is>
          <t>https://disclosure2dl.edinet-fsa.go.jp/searchdocument/pdf/S100LJN6.pdf</t>
        </is>
      </c>
      <c r="K2452" s="41" t="inlineStr">
        <is>
          <t>post_events_summary</t>
        </is>
      </c>
    </row>
    <row r="2453" ht="45" customHeight="1">
      <c r="A2453" s="40" t="inlineStr">
        <is>
          <t>N032</t>
        </is>
      </c>
      <c r="B2453" s="41" t="inlineStr">
        <is>
          <t>PayPay Asset Management Co., Ltd.</t>
        </is>
      </c>
      <c r="C2453" s="40" t="inlineStr">
        <is>
          <t>발표</t>
        </is>
      </c>
      <c r="D2453" s="40" t="inlineStr">
        <is>
          <t>2016-08-08</t>
        </is>
      </c>
      <c r="E2453" s="41" t="inlineStr">
        <is>
          <t>발표</t>
        </is>
      </c>
      <c r="F2453" s="41" t="inlineStr">
        <is>
          <t>ヤフー 보도자료 'アストマックス株式会社との同社子会社のアストマックス投信投資顧問株式会社に関する株主間契約および業務提携契約について': "アストマックスよりASTAM社の株式を33.4%取得し、資産運用事業に本格参入いたします"; "投資未経験者を含む若年層を中心に“貯蓄から投資へ”の流れを加速"; "一定の条件をクリアすれば将来的には50.1%まで出資比率を伸ばし、連結子会社化することを予定"; 取得株式数 23,757株, 取得価格 1,703百万円, 株式譲受日 2016年10月3日(予定); ASTAM은 Yahoo가 2015년 11월 의결권 70%를 취득한 Magne-Max Capital Management와 AI 투자상품 개발 예정; ASTAM 설립 2004年5月, 従業員 33名</t>
        </is>
      </c>
      <c r="G2453" s="41" t="inlineStr">
        <is>
          <t>회사 보도자료</t>
        </is>
      </c>
      <c r="H2453" s="40" t="inlineStr">
        <is>
          <t>2016-08-08</t>
        </is>
      </c>
      <c r="I2453" s="40" t="inlineStr">
        <is>
          <t>ja20160808_B</t>
        </is>
      </c>
      <c r="J2453" s="43" t="inlineStr">
        <is>
          <t>https://www.lycorp.co.jp/news/archive/Y/ja/ja20160808_B.pdf</t>
        </is>
      </c>
      <c r="K2453" s="41" t="inlineStr">
        <is>
          <t>purpose_quote,announce_date_chk,value_chk_local,pre_events_summary,is_core,core_basis</t>
        </is>
      </c>
    </row>
    <row r="2454" ht="45" customHeight="1">
      <c r="A2454" s="40" t="inlineStr">
        <is>
          <t>N032</t>
        </is>
      </c>
      <c r="B2454" s="41" t="inlineStr">
        <is>
          <t>PayPay Asset Management Co., Ltd.</t>
        </is>
      </c>
      <c r="C2454" s="40" t="inlineStr">
        <is>
          <t>발표</t>
        </is>
      </c>
      <c r="D2454" s="40" t="inlineStr">
        <is>
          <t>2016-08-08</t>
        </is>
      </c>
      <c r="E2454" s="41" t="inlineStr">
        <is>
          <t>발표</t>
        </is>
      </c>
      <c r="F2454" s="41" t="inlineStr">
        <is>
          <t>アストマックス 적시공시(15:00) '当社子会社に関するヤフー株式会社との株主間契約・業務提携契約締結のお知らせ': 2단계 양도 — 제1양도 23,757株(33.4%) "一株あたり71,700円", "合計1,703百万円", 제2양도 11,878株(16.7%)는 발동조건부 콜옵션(같은 가격, 행사 시기 '平成31年度または平成32年度を想定'); 양도가는 'DCF法により評価'; 운용자산 1,341억엔(2014/3末)→3,448억엔(2016/6末); ASTAM 2014/3·2015/3·2016/3期 営業収益 938/1,097/1,669, 営業利益 △114/105/373, 当期純利益 △143/130/413, 純資産 705/512/867, 総資産 889/707/1,126百万円; 발행주식 71,129株, 아스트맥스 99.6%; ヤフー 2016/3期(IFRS) 資産合計 1,342,799·親会社所有者帰属持分 844,165百万円, 대주주 ソフトバンクグループ 36.4%·YAHOO INC. 35.5%; 옵션부채 약 3억엔 인식</t>
        </is>
      </c>
      <c r="G2454" s="41" t="inlineStr">
        <is>
          <t>TDnet</t>
        </is>
      </c>
      <c r="H2454" s="40" t="inlineStr">
        <is>
          <t>2016-08-08</t>
        </is>
      </c>
      <c r="I2454" s="40" t="inlineStr">
        <is>
          <t>140120160808470791</t>
        </is>
      </c>
      <c r="J2454" s="43" t="inlineStr">
        <is>
          <t>https://assets.minkabu.jp/news/article_media_content/urn:newsml:tdnet.info:20160808470791/140120160808470791.pdf</t>
        </is>
      </c>
      <c r="K2454" s="41" t="inlineStr">
        <is>
          <t>value_chk_local,chk_note,target_rev_pre,target_op_pre,pre_events_summary,acq_total_assets,deal_to_assets_pct,deal_to_equity_pct,acquirer_entity,first_filing_date,purpose_quote</t>
        </is>
      </c>
    </row>
    <row r="2455" ht="45" customHeight="1">
      <c r="A2455" s="40" t="inlineStr">
        <is>
          <t>N032</t>
        </is>
      </c>
      <c r="B2455" s="41" t="inlineStr">
        <is>
          <t>PayPay Asset Management Co., Ltd.</t>
        </is>
      </c>
      <c r="C2455" s="40" t="inlineStr">
        <is>
          <t>인수 후</t>
        </is>
      </c>
      <c r="D2455" s="40" t="inlineStr">
        <is>
          <t>2016-10-03</t>
        </is>
      </c>
      <c r="E2455" s="41" t="inlineStr">
        <is>
          <t>완료</t>
        </is>
      </c>
      <c r="F2455" s="41" t="inlineStr">
        <is>
          <t>アストマックス 적시공시 '子会社株式の一部譲渡完了に関するお知らせ（開示事項の経過報告）': 2016-10-03 ASTAM 23,757株(33.4%)의 ヤフー 양도 완료, 개별 子会社株式売却益 약 11억엔, 연결상 차액은 資本剰余金 처리</t>
        </is>
      </c>
      <c r="G2455" s="41" t="inlineStr">
        <is>
          <t>TDnet</t>
        </is>
      </c>
      <c r="H2455" s="40" t="inlineStr">
        <is>
          <t>2016-10-03</t>
        </is>
      </c>
      <c r="I2455" s="40" t="inlineStr">
        <is>
          <t>140120161003405438</t>
        </is>
      </c>
      <c r="J2455" s="43" t="inlineStr">
        <is>
          <t>https://assets.minkabu.jp/news/article_media_content/urn:newsml:tdnet.info:20161003405438/140120161003405438.pdf</t>
        </is>
      </c>
      <c r="K2455" s="41" t="inlineStr">
        <is>
          <t>status_chk,post_events_summary</t>
        </is>
      </c>
    </row>
    <row r="2456" ht="45" customHeight="1">
      <c r="A2456" s="40" t="inlineStr">
        <is>
          <t>N032</t>
        </is>
      </c>
      <c r="B2456" s="41" t="inlineStr">
        <is>
          <t>PayPay Asset Management Co., Ltd.</t>
        </is>
      </c>
      <c r="C2456" s="40" t="inlineStr">
        <is>
          <t>인수 전</t>
        </is>
      </c>
      <c r="D2456" s="40" t="inlineStr">
        <is>
          <t>2016-02-15</t>
        </is>
      </c>
      <c r="E2456" s="41" t="inlineStr">
        <is>
          <t>기타</t>
        </is>
      </c>
      <c r="F2456" s="41" t="inlineStr">
        <is>
          <t>アストマックス 적시공시 '当社グループにおけるアセット・マネジメント事業に関するお知らせ': 東京理科大 VC펀드 조성·운용, 그룹 운용자산 "3,000億円を超えた", ASTAM이 투자자문 담당</t>
        </is>
      </c>
      <c r="G2456" s="41" t="inlineStr">
        <is>
          <t>TDnet</t>
        </is>
      </c>
      <c r="H2456" s="40" t="inlineStr">
        <is>
          <t>2016-02-15</t>
        </is>
      </c>
      <c r="I2456" s="40" t="inlineStr">
        <is>
          <t>140120160215414732</t>
        </is>
      </c>
      <c r="J2456" s="43" t="inlineStr">
        <is>
          <t>https://assets.minkabu.jp/news/article_media_content/urn:newsml:tdnet.info:20160215414732/140120160215414732.pdf</t>
        </is>
      </c>
      <c r="K2456" s="41" t="inlineStr">
        <is>
          <t>pre_events_summary</t>
        </is>
      </c>
    </row>
    <row r="2457" ht="45" customHeight="1">
      <c r="A2457" s="40" t="inlineStr">
        <is>
          <t>N032</t>
        </is>
      </c>
      <c r="B2457" s="41" t="inlineStr">
        <is>
          <t>PayPay Asset Management Co., Ltd.</t>
        </is>
      </c>
      <c r="C2457" s="40" t="inlineStr">
        <is>
          <t>발표</t>
        </is>
      </c>
      <c r="D2457" s="40" t="inlineStr">
        <is>
          <t>2019-03-13</t>
        </is>
      </c>
      <c r="E2457" s="41" t="inlineStr">
        <is>
          <t>발표</t>
        </is>
      </c>
      <c r="F2457" s="41" t="inlineStr">
        <is>
          <t>アストマックス 적시공시(15:00) '連結子会社の異動（株式譲渡）及び特別利益の発生（見込み）に関するお知らせ': 제2양도 11,878株(16.7%) 2019-04-01 양도, "一株あたり71,700円", 매각대금 합계 851百万円; 콜옵션 발동조건(협동사업 규모가 제1양도 시 ASTAM 기존사업 규모에 도달)은 "現時点においては、上記の水準に達しておりません"이나 "出資比率の変更を前倒しの上実行"; 운용자산 3,447억엔(2016/6)→4,219억엔(2019/1末); ASTAM 2016/3·2017/3·2018/3期 営業収益 1,669/1,977/2,010, 営業利益 373/434/221, 当期純利益 413/413/152, 純資産 867/1,054/793, 総資産 1,126/1,334/1,141百万円; 양도 후 ヤフー 35,635株(50.1%)·アストマックス 35,494株(49.9%); ヤフー 2018/3期(IFRS) 資産合計 2,516,633·親会社所有者帰属持分 1,013,368百万円, 대주주 ソフトバンクグループジャパン 35.6%·ソフトバンク 11.9%; 연결 특별이익 약 922百万円(子会社株式売却益 약 644+옵션부채 소멸 약 278) 예상</t>
        </is>
      </c>
      <c r="G2457" s="41" t="inlineStr">
        <is>
          <t>TDnet</t>
        </is>
      </c>
      <c r="H2457" s="40" t="inlineStr">
        <is>
          <t>2019-03-13</t>
        </is>
      </c>
      <c r="I2457" s="40" t="inlineStr">
        <is>
          <t>140120190313489737</t>
        </is>
      </c>
      <c r="J2457" s="43" t="inlineStr">
        <is>
          <t>https://assets.minkabu.jp/news/article_media_content/urn:newsml:tdnet.info:20190313489737/140120190313489737.pdf</t>
        </is>
      </c>
      <c r="K2457" s="41" t="inlineStr">
        <is>
          <t>announce_date_chk,value_chk_local,status_chk,chk_note,target_rev_pre,target_op_pre,pre_events_summary,post_events_summary,purpose_quote,acq_total_assets,deal_to_assets_pct,deal_to_equity_pct,acquirer_entity,first_filing_date,earnings_call_note</t>
        </is>
      </c>
    </row>
    <row r="2458" ht="45" customHeight="1">
      <c r="A2458" s="40" t="inlineStr">
        <is>
          <t>N032</t>
        </is>
      </c>
      <c r="B2458" s="41" t="inlineStr">
        <is>
          <t>PayPay Asset Management Co., Ltd.</t>
        </is>
      </c>
      <c r="C2458" s="40" t="inlineStr">
        <is>
          <t>인수 후</t>
        </is>
      </c>
      <c r="D2458" s="40" t="inlineStr">
        <is>
          <t>2019-04-01</t>
        </is>
      </c>
      <c r="E2458" s="41" t="inlineStr">
        <is>
          <t>완료</t>
        </is>
      </c>
      <c r="F2458" s="41" t="inlineStr">
        <is>
          <t>アストマックス 적시공시 '連結子会社の異動（株式譲渡）完了に関するお知らせ': 2019-04-01 11,878株 양도 완료, "ASTAM社に対する出資比率は、ヤフー50.1％、当社49.9％", ASTAM은 아스트맥스 연결에서 제외·지분법 적용</t>
        </is>
      </c>
      <c r="G2458" s="41" t="inlineStr">
        <is>
          <t>TDnet</t>
        </is>
      </c>
      <c r="H2458" s="40" t="inlineStr">
        <is>
          <t>2019-04-01</t>
        </is>
      </c>
      <c r="I2458" s="40" t="inlineStr">
        <is>
          <t>140120190401498766</t>
        </is>
      </c>
      <c r="J2458" s="43" t="inlineStr">
        <is>
          <t>https://assets.minkabu.jp/news/article_media_content/urn:newsml:tdnet.info:20190401498766/140120190401498766.pdf</t>
        </is>
      </c>
      <c r="K2458" s="41" t="inlineStr">
        <is>
          <t>status_chk,post_events_summary,pre_incorp_chk</t>
        </is>
      </c>
    </row>
    <row r="2459" ht="45" customHeight="1">
      <c r="A2459" s="40" t="inlineStr">
        <is>
          <t>N032</t>
        </is>
      </c>
      <c r="B2459" s="41" t="inlineStr">
        <is>
          <t>PayPay Asset Management Co., Ltd.</t>
        </is>
      </c>
      <c r="C2459" s="40" t="inlineStr">
        <is>
          <t>인수 후</t>
        </is>
      </c>
      <c r="D2459" s="40" t="inlineStr">
        <is>
          <t>2019-04-01</t>
        </is>
      </c>
      <c r="E2459" s="41" t="inlineStr">
        <is>
          <t>완료</t>
        </is>
      </c>
      <c r="F2459" s="41" t="inlineStr">
        <is>
          <t>アストマックス 有価証券報告書 第7期(2019/3期): 沿革 '2016年10月 ヤフー株式会社にアストマックス投信投資顧問株式会社株式一部（33.4％）譲渡', '2019年４月 …（16.7％）譲渡し、同社は子会社から外れ、持分法適用会社となる'; ASTAM 主要な損益情報等(2019/3期) 営業収益 1,896, 経常利益 204, 当期純利益 134, 純資産額 774百万円; 譲渡価格 851,652千円, 취득 결의 2019-03-13; ASTAM 운용자산 1,437억엔(2013/3末)→4,173억엔(2019/3末); 2012-12 ITCインベストメント・パートナーズ 99% 취득, 2013-04 アストマックス投資顧問와 합병·アストマックス投信投資顧問로 상호 변경</t>
        </is>
      </c>
      <c r="G2459" s="41" t="inlineStr">
        <is>
          <t>EDINET</t>
        </is>
      </c>
      <c r="H2459" s="40" t="inlineStr">
        <is>
          <t>2019-06-27</t>
        </is>
      </c>
      <c r="I2459" s="40" t="inlineStr">
        <is>
          <t>S100GAOD</t>
        </is>
      </c>
      <c r="J2459" s="43" t="inlineStr">
        <is>
          <t>https://disclosure2dl.edinet-fsa.go.jp/searchdocument/pdf/S100GAOD.pdf</t>
        </is>
      </c>
      <c r="K2459" s="41" t="inlineStr">
        <is>
          <t>value_chk_local,status_chk,target_rev_pre,target_op_pre,pre_events_summary,chk_note</t>
        </is>
      </c>
    </row>
    <row r="2460" ht="45" customHeight="1">
      <c r="A2460" s="40" t="inlineStr">
        <is>
          <t>N032</t>
        </is>
      </c>
      <c r="B2460" s="41" t="inlineStr">
        <is>
          <t>PayPay Asset Management Co., Ltd.</t>
        </is>
      </c>
      <c r="C2460" s="40" t="inlineStr">
        <is>
          <t>인수 후</t>
        </is>
      </c>
      <c r="D2460" s="40" t="inlineStr">
        <is>
          <t>2019-06-03</t>
        </is>
      </c>
      <c r="E2460" s="41" t="inlineStr">
        <is>
          <t>기타</t>
        </is>
      </c>
      <c r="F2460" s="41" t="inlineStr">
        <is>
          <t>アストマックス 적시공시(ASTAM 보도자료 첨부): 'Yjamプラス！'(2016年12月20日運用開始) 판매사 27사로 확대; ヤフー 빅데이터·Magne-Max의 AI 운용모델 활용 펀드</t>
        </is>
      </c>
      <c r="G2460" s="41" t="inlineStr">
        <is>
          <t>TDnet</t>
        </is>
      </c>
      <c r="H2460" s="40" t="inlineStr">
        <is>
          <t>2019-06-03</t>
        </is>
      </c>
      <c r="I2460" s="40" t="inlineStr">
        <is>
          <t>140120190603444185</t>
        </is>
      </c>
      <c r="J2460" s="43" t="inlineStr">
        <is>
          <t>https://assets.minkabu.jp/news/article_media_content/urn:newsml:tdnet.info:20190603444185/140120190603444185.pdf</t>
        </is>
      </c>
      <c r="K2460" s="41" t="inlineStr">
        <is>
          <t>post_events_summary</t>
        </is>
      </c>
    </row>
    <row r="2461" ht="45" customHeight="1">
      <c r="A2461" s="40" t="inlineStr">
        <is>
          <t>N032</t>
        </is>
      </c>
      <c r="B2461" s="41" t="inlineStr">
        <is>
          <t>PayPay Asset Management Co., Ltd.</t>
        </is>
      </c>
      <c r="C2461" s="40" t="inlineStr">
        <is>
          <t>인수 후</t>
        </is>
      </c>
      <c r="D2461" s="40" t="inlineStr">
        <is>
          <t>2020-07-31</t>
        </is>
      </c>
      <c r="E2461" s="41" t="inlineStr">
        <is>
          <t>사명변경</t>
        </is>
      </c>
      <c r="F2461" s="41" t="inlineStr">
        <is>
          <t>ソフトバンク·Zホールディングス 공동 보도자료 'Zホールディングスの金融サービスのブランド統一および連結子会社の商号変更に関するお知らせ': アストマックス投信投資顧問(親会社 ヤフー株式会社 50.1%) → 'PayPayアセットマネジメント株式会社', 상호변경일 2021年3月8日 예정, 서비스명 'Yjam'→'PayPay投信'</t>
        </is>
      </c>
      <c r="G2461" s="41" t="inlineStr">
        <is>
          <t>회사 보도자료</t>
        </is>
      </c>
      <c r="H2461" s="40" t="inlineStr">
        <is>
          <t>2020-07-31</t>
        </is>
      </c>
      <c r="I2461" s="40" t="n"/>
      <c r="J2461" s="43" t="inlineStr">
        <is>
          <t>https://www.softbank.jp/corp/news/press/sbkk/2020/20200731_01/</t>
        </is>
      </c>
      <c r="K2461" s="41" t="inlineStr">
        <is>
          <t>post_events_summary</t>
        </is>
      </c>
    </row>
    <row r="2462" ht="45" customHeight="1">
      <c r="A2462" s="40" t="inlineStr">
        <is>
          <t>N032</t>
        </is>
      </c>
      <c r="B2462" s="41" t="inlineStr">
        <is>
          <t>PayPay Asset Management Co., Ltd.</t>
        </is>
      </c>
      <c r="C2462" s="40" t="inlineStr">
        <is>
          <t>인수 후</t>
        </is>
      </c>
      <c r="D2462" s="40" t="inlineStr">
        <is>
          <t>2021-04-01</t>
        </is>
      </c>
      <c r="E2462" s="41" t="inlineStr">
        <is>
          <t>기타</t>
        </is>
      </c>
      <c r="F2462" s="41" t="inlineStr">
        <is>
          <t>アストマックス 적시공시(2021-04-01): "2019 年 4 月 1 日付でアストマックス投信投資顧問株式会社（現 PayPay アセットマネジメント株式会社）が当社の連結子会社から外れ、ヤフー株式会社（現Z ホールディングス株式会社）の傘下に入った"</t>
        </is>
      </c>
      <c r="G2462" s="41" t="inlineStr">
        <is>
          <t>TDnet</t>
        </is>
      </c>
      <c r="H2462" s="40" t="inlineStr">
        <is>
          <t>2021-04-01</t>
        </is>
      </c>
      <c r="I2462" s="40" t="inlineStr">
        <is>
          <t>140120210331487889</t>
        </is>
      </c>
      <c r="J2462" s="43" t="inlineStr">
        <is>
          <t>https://assets.minkabu.jp/news/article_media_content/urn:newsml:tdnet.info:20210331487889/140120210331487889.pdf</t>
        </is>
      </c>
      <c r="K2462" s="41" t="inlineStr">
        <is>
          <t>post_events_summary</t>
        </is>
      </c>
    </row>
    <row r="2463" ht="45" customHeight="1">
      <c r="A2463" s="40" t="inlineStr">
        <is>
          <t>N032</t>
        </is>
      </c>
      <c r="B2463" s="41" t="inlineStr">
        <is>
          <t>PayPay Asset Management Co., Ltd.</t>
        </is>
      </c>
      <c r="C2463" s="40" t="inlineStr">
        <is>
          <t>인수 후</t>
        </is>
      </c>
      <c r="D2463" s="40" t="inlineStr">
        <is>
          <t>2022-08-01</t>
        </is>
      </c>
      <c r="E2463" s="41" t="inlineStr">
        <is>
          <t>매각</t>
        </is>
      </c>
      <c r="F2463" s="41" t="inlineStr">
        <is>
          <t>アストマックス 沿革 페이지: '2021年3月にアストマックス投信投資顧問株式会社は、PayPayアセットマネジメント株式会社に商号変更', '2022年…8月 アセットマネジメントOne株式会社にPayPayアセットマネジメント株式会社全株式（49.9％）を譲渡'</t>
        </is>
      </c>
      <c r="G2463" s="41" t="inlineStr">
        <is>
          <t>회사 보도자료</t>
        </is>
      </c>
      <c r="H2463" s="40" t="inlineStr">
        <is>
          <t>2026-10-26</t>
        </is>
      </c>
      <c r="I2463" s="40" t="n"/>
      <c r="J2463" s="43" t="inlineStr">
        <is>
          <t>https://www.astmax.co.jp/corp/history.html</t>
        </is>
      </c>
      <c r="K2463" s="41" t="inlineStr">
        <is>
          <t>post_events_summary</t>
        </is>
      </c>
    </row>
    <row r="2464" ht="45" customHeight="1">
      <c r="A2464" s="40" t="inlineStr">
        <is>
          <t>N032</t>
        </is>
      </c>
      <c r="B2464" s="41" t="inlineStr">
        <is>
          <t>PayPay Asset Management Co., Ltd.</t>
        </is>
      </c>
      <c r="C2464" s="40" t="inlineStr">
        <is>
          <t>인수 후</t>
        </is>
      </c>
      <c r="D2464" s="40" t="inlineStr">
        <is>
          <t>2022-07-29</t>
        </is>
      </c>
      <c r="E2464" s="41" t="inlineStr">
        <is>
          <t>매각</t>
        </is>
      </c>
      <c r="F2464" s="41" t="inlineStr">
        <is>
          <t>アストマックス 적시공시(17:00) '持分法適用関連会社の異動（譲渡）および特別利益の発生に関するお知らせ': PPAM 보유 전 주식 38,328株(49.9%)를 アセットマネジメントOne에 2022-08-01 양도(가격 비공개), ヤフー와의 2016년 계약은 '組織再編に伴い…ヤフー株式会社からZフィナンシャル株式会社に承継'되었으며 해소; PPAM 대주주 Zフィナンシャル 50.1%·アストマックス 49.9%, 발행주식 76,808株, 자본금 145百万円; 2020/3·2021/3·2022/3期 営業収益 1,619/1,298/977, 営業利益 18/△196/△281, 経常利益 19/△202/△279, 当期純利益 △25/△204/△280, 純資産 611/412/131, 総資産 881/682/509百万円; 아스트맥스 연결 관계회사주식매각익 약 570百万円</t>
        </is>
      </c>
      <c r="G2464" s="41" t="inlineStr">
        <is>
          <t>TDnet</t>
        </is>
      </c>
      <c r="H2464" s="40" t="inlineStr">
        <is>
          <t>2022-07-29</t>
        </is>
      </c>
      <c r="I2464" s="40" t="inlineStr">
        <is>
          <t>140120220729508155</t>
        </is>
      </c>
      <c r="J2464" s="43" t="inlineStr">
        <is>
          <t>https://assets.minkabu.jp/news/article_media_content/urn:newsml:tdnet.info:20220729508155/140120220729508155.pdf</t>
        </is>
      </c>
      <c r="K2464" s="41" t="inlineStr">
        <is>
          <t>target_rev_post,target_op_post,post_events_summary,perf_basis</t>
        </is>
      </c>
    </row>
    <row r="2465" ht="45" customHeight="1">
      <c r="A2465" s="40" t="inlineStr">
        <is>
          <t>N032</t>
        </is>
      </c>
      <c r="B2465" s="41" t="inlineStr">
        <is>
          <t>PayPay Asset Management Co., Ltd.</t>
        </is>
      </c>
      <c r="C2465" s="40" t="inlineStr">
        <is>
          <t>인수 후</t>
        </is>
      </c>
      <c r="D2465" s="40" t="inlineStr">
        <is>
          <t>2022-08-15</t>
        </is>
      </c>
      <c r="E2465" s="41" t="inlineStr">
        <is>
          <t>매각</t>
        </is>
      </c>
      <c r="F2465" s="41" t="inlineStr">
        <is>
          <t>アストマックス 적시공시(2022-08-15): PPAM이 지분법 관계회사에서 빠져 월말 운용자산 공시 종료 — 그룹 운용자산(2022/7末 237,887百万円)은 "その大半がPPAM 社に帰属するもの"</t>
        </is>
      </c>
      <c r="G2465" s="41" t="inlineStr">
        <is>
          <t>TDnet</t>
        </is>
      </c>
      <c r="H2465" s="40" t="inlineStr">
        <is>
          <t>2022-08-15</t>
        </is>
      </c>
      <c r="I2465" s="40" t="inlineStr">
        <is>
          <t>140120220815520404</t>
        </is>
      </c>
      <c r="J2465" s="43" t="inlineStr">
        <is>
          <t>https://assets.minkabu.jp/news/article_media_content/urn:newsml:tdnet.info:20220815520404/140120220815520404.pdf</t>
        </is>
      </c>
      <c r="K2465" s="41" t="inlineStr">
        <is>
          <t>post_events_summary</t>
        </is>
      </c>
    </row>
    <row r="2466" ht="45" customHeight="1">
      <c r="A2466" s="40" t="inlineStr">
        <is>
          <t>N032</t>
        </is>
      </c>
      <c r="B2466" s="41" t="inlineStr">
        <is>
          <t>PayPay Asset Management Co., Ltd.</t>
        </is>
      </c>
      <c r="C2466" s="40" t="inlineStr">
        <is>
          <t>인수 후</t>
        </is>
      </c>
      <c r="D2466" s="40" t="inlineStr">
        <is>
          <t>2024-10-11</t>
        </is>
      </c>
      <c r="E2466" s="41" t="inlineStr">
        <is>
          <t>사업철수</t>
        </is>
      </c>
      <c r="F2466" s="41" t="inlineStr">
        <is>
          <t>닛케이 'PayPayアセットマネジメント、25年9月事業終了へ 業績低迷で'(2024-10-11 17:30, 유료 기사 서두): LINEヤフー 산하 PPAM이 '2025年9月末をめどに事業を終了'; 운용자산 확대가 계획대로 되지 않아 2024/3期까지 5기 연속 최종적자; 개인용 공모투신 잔고 약 520억엔(8월말)</t>
        </is>
      </c>
      <c r="G2466" s="41" t="inlineStr">
        <is>
          <t>언론 보도</t>
        </is>
      </c>
      <c r="H2466" s="40" t="inlineStr">
        <is>
          <t>2024-10-11</t>
        </is>
      </c>
      <c r="I2466" s="40" t="n"/>
      <c r="J2466" s="43" t="inlineStr">
        <is>
          <t>https://www.nikkei.com/article/DGXZQOUB117LL0R11C24A0000000/</t>
        </is>
      </c>
      <c r="K2466" s="41" t="inlineStr">
        <is>
          <t>post_events_summary,target_rev_post,target_op_post,earnings_call_note</t>
        </is>
      </c>
    </row>
    <row r="2467" ht="45" customHeight="1">
      <c r="A2467" s="40" t="inlineStr">
        <is>
          <t>N032</t>
        </is>
      </c>
      <c r="B2467" s="41" t="inlineStr">
        <is>
          <t>PayPay Asset Management Co., Ltd.</t>
        </is>
      </c>
      <c r="C2467" s="40" t="inlineStr">
        <is>
          <t>인수 후</t>
        </is>
      </c>
      <c r="D2467" s="40" t="inlineStr">
        <is>
          <t>2024-10-11</t>
        </is>
      </c>
      <c r="E2467" s="41" t="inlineStr">
        <is>
          <t>사업철수</t>
        </is>
      </c>
      <c r="F2467" s="41" t="inlineStr">
        <is>
          <t>Zフィナンシャル·アセットマネジメントOne·PayPayアセットマネジメント 공동 발표 'PayPayアセットマネジメント株式会社の事業終了について'(2024-10-11): "運用資産の拡大が計画通りには進まず、業績低迷が続いていました。ZF と AM-One は、PPAM の業績回復に向けて最大限の検討を行いましたが…PPAM の事業を終了することを合意", 2025年9月末を目途 — Wayback 보관본</t>
        </is>
      </c>
      <c r="G2467" s="41" t="inlineStr">
        <is>
          <t>회사 보도자료</t>
        </is>
      </c>
      <c r="H2467" s="40" t="inlineStr">
        <is>
          <t>2024-10-11</t>
        </is>
      </c>
      <c r="I2467" s="40" t="inlineStr">
        <is>
          <t>others_20241011</t>
        </is>
      </c>
      <c r="J2467" s="43" t="inlineStr">
        <is>
          <t>http://web.archive.org/web/20251129114235/https://www.paypay-am.co.jp/upload/news/others_20241011.pdf</t>
        </is>
      </c>
      <c r="K2467" s="41" t="inlineStr">
        <is>
          <t>post_events_summary,earnings_call_note</t>
        </is>
      </c>
    </row>
    <row r="2468" ht="45" customHeight="1">
      <c r="A2468" s="40" t="inlineStr">
        <is>
          <t>N032</t>
        </is>
      </c>
      <c r="B2468" s="41" t="inlineStr">
        <is>
          <t>PayPay Asset Management Co., Ltd.</t>
        </is>
      </c>
      <c r="C2468" s="40" t="inlineStr">
        <is>
          <t>인수 후</t>
        </is>
      </c>
      <c r="D2468" s="40" t="inlineStr">
        <is>
          <t>2024-03-31</t>
        </is>
      </c>
      <c r="E2468" s="41" t="inlineStr">
        <is>
          <t>실적</t>
        </is>
      </c>
      <c r="F2468" s="41" t="inlineStr">
        <is>
          <t>칼럼(安東隆司, 2024-10-28, 2차): PPAM 2024/3期 営業収益 8억1,245만엔, 営業費用 5억9,114만엔, 一般管理費 6억9,586만엔, 営業損失 4억7,445만엔, 当期純損失 5억1,827만엔(特別損失 5,334만엔 포함), 투신 잔고 약 1,930억엔(2024/9末) — 출처는 '2024年3月末の決算発表'로만 표기</t>
        </is>
      </c>
      <c r="G2468" s="41" t="inlineStr">
        <is>
          <t>기타</t>
        </is>
      </c>
      <c r="H2468" s="40" t="inlineStr">
        <is>
          <t>2024-10-28</t>
        </is>
      </c>
      <c r="I2468" s="40" t="n"/>
      <c r="J2468" s="43" t="inlineStr">
        <is>
          <t>https://mbp-japan.com/tokyo/ria-japan/column/5177173/</t>
        </is>
      </c>
      <c r="K2468" s="41" t="inlineStr">
        <is>
          <t>target_rev_post,target_op_post,perf_basis</t>
        </is>
      </c>
    </row>
    <row r="2469" ht="45" customHeight="1">
      <c r="A2469" s="40" t="inlineStr">
        <is>
          <t>N032</t>
        </is>
      </c>
      <c r="B2469" s="41" t="inlineStr">
        <is>
          <t>PayPay Asset Management Co., Ltd.</t>
        </is>
      </c>
      <c r="C2469" s="40" t="inlineStr">
        <is>
          <t>인수 후</t>
        </is>
      </c>
      <c r="D2469" s="40" t="inlineStr">
        <is>
          <t>2024-03-31</t>
        </is>
      </c>
      <c r="E2469" s="41" t="inlineStr">
        <is>
          <t>실적</t>
        </is>
      </c>
      <c r="F2469" s="41" t="inlineStr">
        <is>
          <t>PPAM 운용 펀드 'PayPay投資信託インデックス アメリカ株式' 半期報告書(2025-01-08 제출) 中 '委託会社等の経理状況': PPAM 損益計算書 2023/3期 営業収益計 858,581, 営業損失 △422,578, 経常損失 △436,424, 当期純損失 △438,166千円; 2024/3期 営業収益計 812,450, 営業損失 △474,548, 経常損失 △469,053, 減損損失 53,340, 当期純損失 △518,277千円; 普通株式 71,129→118,084(2023/3期)→251,787株(2024/3期, '第三者割当による新株の発行'); 2024-10-10 제3자배정 증자 완료(자본금 165百万円), 2024-11末 발행주식 743,469株(普通 251,787·Ａ種 491,682), 운용 펀드 41본·순자산 148,809百万円</t>
        </is>
      </c>
      <c r="G2469" s="41" t="inlineStr">
        <is>
          <t>EDINET</t>
        </is>
      </c>
      <c r="H2469" s="40" t="inlineStr">
        <is>
          <t>2025-01-08</t>
        </is>
      </c>
      <c r="I2469" s="40" t="inlineStr">
        <is>
          <t>S100V0WO</t>
        </is>
      </c>
      <c r="J2469" s="43" t="inlineStr">
        <is>
          <t>https://disclosure2dl.edinet-fsa.go.jp/searchdocument/pdf/S100V0WO.pdf</t>
        </is>
      </c>
      <c r="K2469" s="41" t="inlineStr">
        <is>
          <t>target_rev_post,target_op_post,perf_basis,post_events_summary,impairment</t>
        </is>
      </c>
    </row>
    <row r="2470" ht="45" customHeight="1">
      <c r="A2470" s="40" t="inlineStr">
        <is>
          <t>N032</t>
        </is>
      </c>
      <c r="B2470" s="41" t="inlineStr">
        <is>
          <t>PayPay Asset Management Co., Ltd.</t>
        </is>
      </c>
      <c r="C2470" s="40" t="inlineStr">
        <is>
          <t>인수 후</t>
        </is>
      </c>
      <c r="D2470" s="40" t="inlineStr">
        <is>
          <t>2025-03-31</t>
        </is>
      </c>
      <c r="E2470" s="41" t="inlineStr">
        <is>
          <t>실적</t>
        </is>
      </c>
      <c r="F2470" s="41" t="inlineStr">
        <is>
          <t>PPAM 운용 펀드 'PayPay投信AIプラス' 有価証券報告書(2025-07-25 제출) 中 委託会社等の概況·経理状況: 沿革 '平成16年５月12日 「株式会社フィスコアセットマネジメント」設立', '平成19年１月30日 投資信託委託業の認可取得', '平成20年５月20日 … ＴＡＫＭＡキャピタル', '平成21年４月１日 … ＩＴＣインベストメント・パートナーズ', '平成25年４月１日 … アストマックス投信投資顧問', '令和３年３月８日 … PayPayアセットマネジメント'; 大株主(2025-05末) アセットマネジメントOne 77.1%·Zフィナンシャル 22.9%(Ａ種種類株式 포함; 普通株式만은 ZF 50.1%·AM-One 49.9%); 자본금 증감 2022-05-30 145→2022-08-05 500→2023-03-20 95→2023-10-06 230→2024-02-01 95→2024-05-31 195→2024-08-01 95→2024-10-10 165→2024-12-04 95→2024-12-25 420→2025-03-31 95百万円; 2025/3期 営業収益計 605,979, 営業損失 △600,514, 経常損失 △596,028, 当期純損失 △598,339千円; 계속기업 주석 '2024年10月11日開催の取締役会において、2025年9月末を目途とした事業の終了予定を決議', '2025年6月12日時点においても、会社の清算を決定しておりません'</t>
        </is>
      </c>
      <c r="G2470" s="41" t="inlineStr">
        <is>
          <t>EDINET</t>
        </is>
      </c>
      <c r="H2470" s="40" t="inlineStr">
        <is>
          <t>2025-07-25</t>
        </is>
      </c>
      <c r="I2470" s="40" t="inlineStr">
        <is>
          <t>S100WDOL</t>
        </is>
      </c>
      <c r="J2470" s="43" t="inlineStr">
        <is>
          <t>https://disclosure2dl.edinet-fsa.go.jp/searchdocument/pdf/S100WDOL.pdf</t>
        </is>
      </c>
      <c r="K2470" s="41" t="inlineStr">
        <is>
          <t>target_rev_post,target_op_post,perf_basis,post_events_summary,pre_events_summary,notes</t>
        </is>
      </c>
    </row>
    <row r="2471" ht="45" customHeight="1">
      <c r="A2471" s="40" t="inlineStr">
        <is>
          <t>N032</t>
        </is>
      </c>
      <c r="B2471" s="41" t="inlineStr">
        <is>
          <t>PayPay Asset Management Co., Ltd.</t>
        </is>
      </c>
      <c r="C2471" s="40" t="inlineStr">
        <is>
          <t>인수 후</t>
        </is>
      </c>
      <c r="D2471" s="40" t="inlineStr">
        <is>
          <t>2025-09-30</t>
        </is>
      </c>
      <c r="E2471" s="41" t="inlineStr">
        <is>
          <t>청산</t>
        </is>
      </c>
      <c r="F2471" s="41" t="inlineStr">
        <is>
          <t>PPAM '事業終了のお知らせ' 페이지(Wayback 2025-12-03): "2025年9月末をもって事業を終了いたしました。弊社で運用しておりましたすべての公募投資信託は繰上償還、もしくはアセットマネジメントOneへの移管（運用会社の変更）が完了"; 4개 펀드 繰上償還(2025-03-25, 2025-06-16), 8개 펀드 2025-08-12 AM-One로 운용사 변경; 2024-10-11 '事業終了について(プレスリリース)'</t>
        </is>
      </c>
      <c r="G2471" s="41" t="inlineStr">
        <is>
          <t>회사 보도자료</t>
        </is>
      </c>
      <c r="H2471" s="40" t="inlineStr">
        <is>
          <t>2025-12-03</t>
        </is>
      </c>
      <c r="I2471" s="40" t="n"/>
      <c r="J2471" s="43" t="inlineStr">
        <is>
          <t>http://web.archive.org/web/20251203154110/https://www.paypay-am.co.jp/oshirase/</t>
        </is>
      </c>
      <c r="K2471" s="41" t="inlineStr">
        <is>
          <t>post_events_summary</t>
        </is>
      </c>
    </row>
    <row r="2472" ht="45" customHeight="1">
      <c r="A2472" s="40" t="inlineStr">
        <is>
          <t>N032</t>
        </is>
      </c>
      <c r="B2472" s="41" t="inlineStr">
        <is>
          <t>PayPay Asset Management Co., Ltd.</t>
        </is>
      </c>
      <c r="C2472" s="40" t="inlineStr">
        <is>
          <t>인수 후</t>
        </is>
      </c>
      <c r="D2472" s="40" t="inlineStr">
        <is>
          <t>2025-09-30</t>
        </is>
      </c>
      <c r="E2472" s="41" t="inlineStr">
        <is>
          <t>사업철수</t>
        </is>
      </c>
      <c r="F2472" s="41" t="inlineStr">
        <is>
          <t>LINEヤフー 有価証券報告書 第31期(2026/3期): 戦略事業 서비스 목록 주석 "(※８) 「PayPayアセットマネジメント」は2025年９月末に事業を終了しました" (第30期에는 '2025年９月末を目途に終了予定')</t>
        </is>
      </c>
      <c r="G2472" s="41" t="inlineStr">
        <is>
          <t>EDINET</t>
        </is>
      </c>
      <c r="H2472" s="40" t="inlineStr">
        <is>
          <t>2026-06-18</t>
        </is>
      </c>
      <c r="I2472" s="40" t="inlineStr">
        <is>
          <t>S100YBXD</t>
        </is>
      </c>
      <c r="J2472" s="43" t="inlineStr">
        <is>
          <t>https://data.swcms.net/file/lycorp-ir/dam/jcr:37e7640a-6aa4-4125-ac17-9d4e8fed0b14/S100YBXD.pdf</t>
        </is>
      </c>
      <c r="K2472" s="41" t="inlineStr">
        <is>
          <t>post_events_summary,pre_incorp_chk</t>
        </is>
      </c>
    </row>
    <row r="2473" ht="45" customHeight="1">
      <c r="A2473" s="40" t="inlineStr">
        <is>
          <t>N032</t>
        </is>
      </c>
      <c r="B2473" s="41" t="inlineStr">
        <is>
          <t>PayPay Asset Management Co., Ltd.</t>
        </is>
      </c>
      <c r="C2473" s="40" t="inlineStr">
        <is>
          <t>인수 후</t>
        </is>
      </c>
      <c r="D2473" s="40" t="inlineStr">
        <is>
          <t>2017-02-03</t>
        </is>
      </c>
      <c r="E2473" s="41" t="inlineStr">
        <is>
          <t>어닝콜</t>
        </is>
      </c>
      <c r="F2473" s="41" t="inlineStr">
        <is>
          <t>ヤフー 2016년도 3Q 결산설명회(2017-02-03): '主な持分法適用会社'에 アストマックス投信投資顧問（株）(2016年12月末時点)</t>
        </is>
      </c>
      <c r="G2473" s="41" t="inlineStr">
        <is>
          <t>IR 자료</t>
        </is>
      </c>
      <c r="H2473" s="40" t="inlineStr">
        <is>
          <t>2017-02-03</t>
        </is>
      </c>
      <c r="I2473" s="40" t="inlineStr">
        <is>
          <t>jp170203presentation</t>
        </is>
      </c>
      <c r="J2473" s="43" t="inlineStr">
        <is>
          <t>https://www.lycorp.co.jp/ja/ir/library/presentations/main/05/teaserItems2/0/linkList/00/link/jp170203presentation.pdf</t>
        </is>
      </c>
      <c r="K2473" s="41" t="inlineStr">
        <is>
          <t>earnings_call_note,post_events_summary</t>
        </is>
      </c>
    </row>
    <row r="2474" ht="45" customHeight="1">
      <c r="A2474" s="40" t="inlineStr">
        <is>
          <t>N032</t>
        </is>
      </c>
      <c r="B2474" s="41" t="inlineStr">
        <is>
          <t>PayPay Asset Management Co., Ltd.</t>
        </is>
      </c>
      <c r="C2474" s="40" t="inlineStr">
        <is>
          <t>인수 후</t>
        </is>
      </c>
      <c r="D2474" s="40" t="inlineStr">
        <is>
          <t>2017-04-26</t>
        </is>
      </c>
      <c r="E2474" s="41" t="inlineStr">
        <is>
          <t>어닝콜</t>
        </is>
      </c>
      <c r="F2474" s="41" t="inlineStr">
        <is>
          <t>ヤフー 2016년도 결산설명회(2017-04-26) '2016年度の出資実績'(합계 약 240억엔): 'アストマックス投信投資顧問株式会社 2016年10月 33.4%' — 성과 언급은 없음</t>
        </is>
      </c>
      <c r="G2474" s="41" t="inlineStr">
        <is>
          <t>IR 자료</t>
        </is>
      </c>
      <c r="H2474" s="40" t="inlineStr">
        <is>
          <t>2017-04-26</t>
        </is>
      </c>
      <c r="I2474" s="40" t="inlineStr">
        <is>
          <t>jp170426presentation</t>
        </is>
      </c>
      <c r="J2474" s="43" t="inlineStr">
        <is>
          <t>https://www.lycorp.co.jp/ja/ir/library/presentations/main/05/teaserItems2/0/linkList/0/link/jp170426presentation.pdf</t>
        </is>
      </c>
      <c r="K2474" s="41" t="inlineStr">
        <is>
          <t>earnings_call_note</t>
        </is>
      </c>
    </row>
    <row r="2475" ht="45" customHeight="1">
      <c r="A2475" s="40" t="inlineStr">
        <is>
          <t>N032</t>
        </is>
      </c>
      <c r="B2475" s="41" t="inlineStr">
        <is>
          <t>PayPay Asset Management Co., Ltd.</t>
        </is>
      </c>
      <c r="C2475" s="40" t="inlineStr">
        <is>
          <t>인수 후</t>
        </is>
      </c>
      <c r="D2475" s="40" t="inlineStr">
        <is>
          <t>2019-08-02</t>
        </is>
      </c>
      <c r="E2475" s="41" t="inlineStr">
        <is>
          <t>어닝콜</t>
        </is>
      </c>
      <c r="F2475" s="41" t="inlineStr">
        <is>
          <t>ヤフー 2019년도 1Q 결산설명회(2019-08-02): '主な連結子会社'에 アストマックス投信投資顧問(株)</t>
        </is>
      </c>
      <c r="G2475" s="41" t="inlineStr">
        <is>
          <t>IR 자료</t>
        </is>
      </c>
      <c r="H2475" s="40" t="inlineStr">
        <is>
          <t>2019-08-02</t>
        </is>
      </c>
      <c r="I2475" s="40" t="inlineStr">
        <is>
          <t>jp2019q1_presentation-2</t>
        </is>
      </c>
      <c r="J2475" s="43" t="inlineStr">
        <is>
          <t>https://www.lycorp.co.jp/ja/ir/library/presentations/main/00/teaserItems2/0/linkList/02/link/jp2019q1_presentation-2.pdf</t>
        </is>
      </c>
      <c r="K2475" s="41" t="inlineStr">
        <is>
          <t>earnings_call_note,post_events_summary</t>
        </is>
      </c>
    </row>
    <row r="2476" ht="45" customHeight="1">
      <c r="A2476" s="40" t="inlineStr">
        <is>
          <t>N032</t>
        </is>
      </c>
      <c r="B2476" s="41" t="inlineStr">
        <is>
          <t>PayPay Asset Management Co., Ltd.</t>
        </is>
      </c>
      <c r="C2476" s="40" t="inlineStr">
        <is>
          <t>인수 후</t>
        </is>
      </c>
      <c r="D2476" s="40" t="inlineStr">
        <is>
          <t>2021-08-03</t>
        </is>
      </c>
      <c r="E2476" s="41" t="inlineStr">
        <is>
          <t>어닝콜</t>
        </is>
      </c>
      <c r="F2476" s="41" t="inlineStr">
        <is>
          <t>ZHD 2021년도 1Q 결산설명회(2021-08-03): 戦略事業 '그 외 금융'에 'PayPayアセットマネジメント、「PayPayほけん」、マグネマックス、「YJFX!」…' — 개별 실적 언급 없음</t>
        </is>
      </c>
      <c r="G2476" s="41" t="inlineStr">
        <is>
          <t>IR 자료</t>
        </is>
      </c>
      <c r="H2476" s="40" t="inlineStr">
        <is>
          <t>2021-08-03</t>
        </is>
      </c>
      <c r="I2476" s="40" t="inlineStr">
        <is>
          <t>jp2021q1_presentation</t>
        </is>
      </c>
      <c r="J2476" s="43" t="inlineStr">
        <is>
          <t>https://www.lycorp.co.jp/ja/ir/library/presentations/main/01/teaserItems2/0/linkList/02/link/jp2021q1_presentation.pdf</t>
        </is>
      </c>
      <c r="K2476" s="41" t="inlineStr">
        <is>
          <t>earnings_call_note</t>
        </is>
      </c>
    </row>
    <row r="2477" ht="45" customHeight="1">
      <c r="A2477" s="40" t="inlineStr">
        <is>
          <t>N032</t>
        </is>
      </c>
      <c r="B2477" s="41" t="inlineStr">
        <is>
          <t>PayPay Asset Management Co., Ltd.</t>
        </is>
      </c>
      <c r="C2477" s="40" t="inlineStr">
        <is>
          <t>발표</t>
        </is>
      </c>
      <c r="D2477" s="40" t="inlineStr">
        <is>
          <t>2016-08-09</t>
        </is>
      </c>
      <c r="E2477" s="41" t="inlineStr">
        <is>
          <t>기타</t>
        </is>
      </c>
      <c r="F2477" s="41" t="inlineStr">
        <is>
          <t>Yahoo Finance 7162.T 일별: 8/8 종가 211(거래량 29,400) → 8/9 291(35,400) → 8/10 371(319,600) → 8/12 442(4,905,300)</t>
        </is>
      </c>
      <c r="G2477" s="41" t="inlineStr">
        <is>
          <t>기타</t>
        </is>
      </c>
      <c r="H2477" s="40" t="inlineStr">
        <is>
          <t>2026-10-25</t>
        </is>
      </c>
      <c r="I2477" s="40" t="n"/>
      <c r="J2477" s="43" t="inlineStr">
        <is>
          <t>https://query1.finance.yahoo.com/v8/finance/chart/7162.T?period1=1470096000&amp;period2=1470960000&amp;interval=1d&amp;events=splits%2Cdiv</t>
        </is>
      </c>
      <c r="K2477" s="41" t="inlineStr">
        <is>
          <t>event_ticker_basis</t>
        </is>
      </c>
    </row>
    <row r="2478" ht="45" customHeight="1">
      <c r="A2478" s="40" t="inlineStr">
        <is>
          <t>N032</t>
        </is>
      </c>
      <c r="B2478" s="41" t="inlineStr">
        <is>
          <t>PayPay Asset Management Co., Ltd.</t>
        </is>
      </c>
      <c r="C2478" s="40" t="inlineStr">
        <is>
          <t>발표</t>
        </is>
      </c>
      <c r="D2478" s="40" t="inlineStr">
        <is>
          <t>2016-08-05</t>
        </is>
      </c>
      <c r="E2478" s="41" t="inlineStr">
        <is>
          <t>기타</t>
        </is>
      </c>
      <c r="F2478" s="41" t="inlineStr">
        <is>
          <t>Yahoo Finance 4689.T 일별: 8/5 종가 433, 8/8 432, 8/9 437円</t>
        </is>
      </c>
      <c r="G2478" s="41" t="inlineStr">
        <is>
          <t>기타</t>
        </is>
      </c>
      <c r="H2478" s="40" t="inlineStr">
        <is>
          <t>2026-10-25</t>
        </is>
      </c>
      <c r="I2478" s="40" t="n"/>
      <c r="J2478" s="43" t="inlineStr">
        <is>
          <t>https://query1.finance.yahoo.com/v8/finance/chart/4689.T?period1=1470096000&amp;period2=1470960000&amp;interval=1d&amp;events=splits%2Cdiv</t>
        </is>
      </c>
      <c r="K2478" s="41" t="inlineStr">
        <is>
          <t>acq_mktcap,event_ticker_basis</t>
        </is>
      </c>
    </row>
    <row r="2479" ht="45" customHeight="1">
      <c r="A2479" s="40" t="inlineStr">
        <is>
          <t>N032</t>
        </is>
      </c>
      <c r="B2479" s="41" t="inlineStr">
        <is>
          <t>PayPay Asset Management Co., Ltd.</t>
        </is>
      </c>
      <c r="C2479" s="40" t="inlineStr">
        <is>
          <t>인수 전</t>
        </is>
      </c>
      <c r="D2479" s="40" t="inlineStr">
        <is>
          <t>2016-06-30</t>
        </is>
      </c>
      <c r="E2479" s="41" t="inlineStr">
        <is>
          <t>기타</t>
        </is>
      </c>
      <c r="F2479" s="41" t="inlineStr">
        <is>
          <t>ヤフー 第22期 第1四半期報告書(2016-08-08 제출): 発行済株式 5,695,406,900株(2016-06-30), 자기보유주식 2,800,000株(2016-03-31)</t>
        </is>
      </c>
      <c r="G2479" s="41" t="inlineStr">
        <is>
          <t>EDINET</t>
        </is>
      </c>
      <c r="H2479" s="40" t="inlineStr">
        <is>
          <t>2016-08-08</t>
        </is>
      </c>
      <c r="I2479" s="40" t="inlineStr">
        <is>
          <t>2016q1_shihanki_houkoku</t>
        </is>
      </c>
      <c r="J2479" s="43" t="inlineStr">
        <is>
          <t>https://www.lycorp.co.jp/ja/ir/library/securities/main/05/teaserItems2/0/linkList/03/link/2016q1_shihanki_houkoku.pdf</t>
        </is>
      </c>
      <c r="K2479" s="41" t="inlineStr">
        <is>
          <t>acq_mktcap</t>
        </is>
      </c>
    </row>
    <row r="2480" ht="45" customHeight="1">
      <c r="A2480" s="40" t="inlineStr">
        <is>
          <t>N032</t>
        </is>
      </c>
      <c r="B2480" s="41" t="inlineStr">
        <is>
          <t>PayPay Asset Management Co., Ltd.</t>
        </is>
      </c>
      <c r="C2480" s="40" t="inlineStr">
        <is>
          <t>인수 전</t>
        </is>
      </c>
      <c r="D2480" s="40" t="inlineStr">
        <is>
          <t>2016-03-31</t>
        </is>
      </c>
      <c r="E2480" s="41" t="inlineStr">
        <is>
          <t>실적</t>
        </is>
      </c>
      <c r="F2480" s="41" t="inlineStr">
        <is>
          <t>ヤフー 有価証券報告書 第21期(2016/3期, IFRS) 세그먼트: 외부고객 매출 マーケティングソリューション事業 274,953, コンシューマ事業 320,892(アスクル 연결), その他 56,481, 연결 652,327百万円</t>
        </is>
      </c>
      <c r="G2480" s="41" t="inlineStr">
        <is>
          <t>EDINET</t>
        </is>
      </c>
      <c r="H2480" s="40" t="inlineStr">
        <is>
          <t>2016-06-20</t>
        </is>
      </c>
      <c r="I2480" s="40" t="inlineStr">
        <is>
          <t>yuho2015-vsreport</t>
        </is>
      </c>
      <c r="J2480" s="43" t="inlineStr">
        <is>
          <t>https://www.lycorp.co.jp/ja/ir/library/securities/main/06/teaserItems2/0/linkList/0/link/yuho2015-vsreport.pdf</t>
        </is>
      </c>
      <c r="K2480" s="41" t="inlineStr">
        <is>
          <t>acquirer_core</t>
        </is>
      </c>
    </row>
    <row r="2481" ht="45" customHeight="1">
      <c r="A2481" s="40" t="inlineStr">
        <is>
          <t>N032</t>
        </is>
      </c>
      <c r="B2481" s="41" t="inlineStr">
        <is>
          <t>PayPay Asset Management Co., Ltd.</t>
        </is>
      </c>
      <c r="C2481" s="40" t="inlineStr">
        <is>
          <t>발표</t>
        </is>
      </c>
      <c r="D2481" s="40" t="n"/>
      <c r="E2481" s="41" t="inlineStr">
        <is>
          <t>기타</t>
        </is>
      </c>
      <c r="F2481" s="41" t="inlineStr">
        <is>
          <t>Fed H.10 일별 엔/달러: 2016-08-08 102.53</t>
        </is>
      </c>
      <c r="G2481" s="41" t="inlineStr">
        <is>
          <t>기타</t>
        </is>
      </c>
      <c r="H2481" s="40" t="inlineStr">
        <is>
          <t>2026-10-25</t>
        </is>
      </c>
      <c r="I2481" s="40" t="n"/>
      <c r="J2481" s="43" t="inlineStr">
        <is>
          <t>https://www.federalreserve.gov/releases/h10/hist/dat00_ja.htm</t>
        </is>
      </c>
      <c r="K2481" s="41" t="inlineStr">
        <is>
          <t>value_chk_usdmm</t>
        </is>
      </c>
    </row>
    <row r="2482" ht="45" customHeight="1">
      <c r="A2482" s="40" t="inlineStr">
        <is>
          <t>N032</t>
        </is>
      </c>
      <c r="B2482" s="41" t="inlineStr">
        <is>
          <t>PayPay Asset Management Co., Ltd.</t>
        </is>
      </c>
      <c r="C2482" s="40" t="inlineStr">
        <is>
          <t>인수 후</t>
        </is>
      </c>
      <c r="D2482" s="40" t="inlineStr">
        <is>
          <t>2021-03-01</t>
        </is>
      </c>
      <c r="E2482" s="41" t="inlineStr">
        <is>
          <t>통합</t>
        </is>
      </c>
      <c r="F2482" s="41" t="inlineStr">
        <is>
          <t>LINEヤフー 有価証券報告書 第31期(2026/3期) 沿革: "2021年２月 主要株主である筆頭株主がAホールディングス㈱(ソフトバンク㈱およびNAVER Corporationが共に半数出資)に異動", "2021年３月 LINE㈱との経営統合が完了し、子会社とする"</t>
        </is>
      </c>
      <c r="G2482" s="41" t="inlineStr">
        <is>
          <t>EDINET</t>
        </is>
      </c>
      <c r="H2482" s="40" t="inlineStr">
        <is>
          <t>2026-06-18</t>
        </is>
      </c>
      <c r="I2482" s="40" t="inlineStr">
        <is>
          <t>S100YBXD</t>
        </is>
      </c>
      <c r="J2482" s="43" t="inlineStr">
        <is>
          <t>https://data.swcms.net/file/lycorp-ir/dam/jcr:37e7640a-6aa4-4125-ac17-9d4e8fed0b14/S100YBXD.pdf</t>
        </is>
      </c>
      <c r="K2482" s="41" t="inlineStr">
        <is>
          <t>pre_incorp_chk,post_events_summary</t>
        </is>
      </c>
    </row>
    <row r="2483" ht="45" customHeight="1">
      <c r="A2483" s="40" t="inlineStr">
        <is>
          <t>N032</t>
        </is>
      </c>
      <c r="B2483" s="41" t="inlineStr">
        <is>
          <t>PayPay Asset Management Co., Ltd.</t>
        </is>
      </c>
      <c r="C2483" s="40" t="inlineStr">
        <is>
          <t>인수 후</t>
        </is>
      </c>
      <c r="D2483" s="40" t="inlineStr">
        <is>
          <t>2021-12-31</t>
        </is>
      </c>
      <c r="E2483" s="41" t="inlineStr">
        <is>
          <t>기타</t>
        </is>
      </c>
      <c r="F2483" s="41" t="inlineStr">
        <is>
          <t>NAVER 2021 사업보고서 연결재무제표 주석(종속기업·관계기업): 'A-Holdings (구, LINE)' 연결실체 지분율 당기말 50.00%(전기말 78.18%), "(*7) 당기 중 처분자산집단을 매각한 대가로 수령한 A-Holdings 지분을 관계기업으로 분류하였습니다" — 2021-03 이후 Z Holdings(현 LY) 계열은 NAVER의 지분법 대상(연결 아님)</t>
        </is>
      </c>
      <c r="G2483" s="41" t="inlineStr">
        <is>
          <t>DART 사업보고서</t>
        </is>
      </c>
      <c r="H2483" s="40" t="inlineStr">
        <is>
          <t>2022-03-04</t>
        </is>
      </c>
      <c r="I2483" s="40" t="inlineStr">
        <is>
          <t>20220304000687</t>
        </is>
      </c>
      <c r="J2483" s="43" t="inlineStr">
        <is>
          <t>https://dart.fss.or.kr/dsaf001/main.do?rcpNo=20220304000687</t>
        </is>
      </c>
      <c r="K2483" s="41" t="inlineStr">
        <is>
          <t>pre_incorp_chk</t>
        </is>
      </c>
    </row>
    <row r="2484" ht="45" customHeight="1">
      <c r="A2484" s="40" t="inlineStr">
        <is>
          <t>N033</t>
        </is>
      </c>
      <c r="B2484" s="41" t="inlineStr">
        <is>
          <t>Demae-Can Co.,Ltd (TSE:2484)</t>
        </is>
      </c>
      <c r="C2484" s="40" t="inlineStr">
        <is>
          <t>발표</t>
        </is>
      </c>
      <c r="D2484" s="40" t="inlineStr">
        <is>
          <t>2016-10-13</t>
        </is>
      </c>
      <c r="E2484" s="41" t="inlineStr">
        <is>
          <t>발표</t>
        </is>
      </c>
      <c r="F2484" s="41" t="inlineStr">
        <is>
          <t>LINE 적시공시: 2016-10-13 夢の街 기존 주주와 주식양도계약, 합계 2,220,000주(발행주식 20.0%) 취득 예정·筆頭株主·지분법 적용, 취득가액 약 40억円, 의결권 22.03%. 'O2O（Online to Offline）領域及びデリバリー領域へ本格的に参入'. 상대방은 요청으로 비공개.</t>
        </is>
      </c>
      <c r="G2484" s="41" t="inlineStr">
        <is>
          <t>회사 보도자료</t>
        </is>
      </c>
      <c r="H2484" s="40" t="inlineStr">
        <is>
          <t>2016-10-13</t>
        </is>
      </c>
      <c r="I2484" s="40" t="n"/>
      <c r="J2484" s="43" t="inlineStr">
        <is>
          <t>https://www.lycorp.co.jp/news/archive/L/ja/ja20161013_A.pdf</t>
        </is>
      </c>
      <c r="K2484" s="41" t="inlineStr">
        <is>
          <t>announce_date_chk,purpose_quote,acquirer_entity,first_filing_date,core_basis</t>
        </is>
      </c>
    </row>
    <row r="2485" ht="45" customHeight="1">
      <c r="A2485" s="40" t="inlineStr">
        <is>
          <t>N033</t>
        </is>
      </c>
      <c r="B2485" s="41" t="inlineStr">
        <is>
          <t>Demae-Can Co.,Ltd (TSE:2484)</t>
        </is>
      </c>
      <c r="C2485" s="40" t="inlineStr">
        <is>
          <t>발표</t>
        </is>
      </c>
      <c r="D2485" s="40" t="inlineStr">
        <is>
          <t>2016-10-13</t>
        </is>
      </c>
      <c r="E2485" s="41" t="inlineStr">
        <is>
          <t>발표</t>
        </is>
      </c>
      <c r="F2485" s="41" t="inlineStr">
        <is>
          <t>LINE Form 6-K: 'Notice Regarding Acquisition of Shares in Yume no Machi Souzou Iinkai Co., Ltd. (Stock Code: 2484)' — 2,220,000주, 20.0%, equity method affiliate.</t>
        </is>
      </c>
      <c r="G2485" s="41" t="inlineStr">
        <is>
          <t>SEC</t>
        </is>
      </c>
      <c r="H2485" s="40" t="inlineStr">
        <is>
          <t>2016-10-13</t>
        </is>
      </c>
      <c r="I2485" s="40" t="inlineStr">
        <is>
          <t>0001193125-16-737111</t>
        </is>
      </c>
      <c r="J2485" s="43" t="inlineStr">
        <is>
          <t>https://www.sec.gov/Archives/edgar/data/1611820/000119312516737111/d215926d6k.htm</t>
        </is>
      </c>
      <c r="K2485" s="41" t="inlineStr">
        <is>
          <t>announce_date_chk,first_filing_date,acquirer_entity</t>
        </is>
      </c>
    </row>
    <row r="2486" ht="45" customHeight="1">
      <c r="A2486" s="40" t="inlineStr">
        <is>
          <t>N033</t>
        </is>
      </c>
      <c r="B2486" s="41" t="inlineStr">
        <is>
          <t>Demae-Can Co.,Ltd (TSE:2484)</t>
        </is>
      </c>
      <c r="C2486" s="40" t="inlineStr">
        <is>
          <t>발표</t>
        </is>
      </c>
      <c r="D2486" s="40" t="inlineStr">
        <is>
          <t>2016-10-13</t>
        </is>
      </c>
      <c r="E2486" s="41" t="inlineStr">
        <is>
          <t>발표</t>
        </is>
      </c>
      <c r="F2486" s="41" t="inlineStr">
        <is>
          <t>夢の街 적시공시: LINE과 자본·업무제휴 강화 합의서, LINE이 기존 주주로부터 2,220,000주(20.0%) 취득 예정. 2016-05-23 업무제휴계약, 7-20 '出前館 on LINE' 개설. LINE 대주주 'NAVER Corporation 約81％'. 목적 '日本におけるデリバリー市場の拡大と圧倒的なシェア獲得'.</t>
        </is>
      </c>
      <c r="G2486" s="41" t="inlineStr">
        <is>
          <t>TDnet</t>
        </is>
      </c>
      <c r="H2486" s="40" t="inlineStr">
        <is>
          <t>2016-10-13</t>
        </is>
      </c>
      <c r="I2486" s="40" t="n"/>
      <c r="J2486" s="43" t="inlineStr">
        <is>
          <t>https://www2.jpx.co.jp/disc/24840/140120161013412171.pdf</t>
        </is>
      </c>
      <c r="K2486" s="41" t="inlineStr">
        <is>
          <t>purpose_quote,pre_events_summary,pre_incorp_chk</t>
        </is>
      </c>
    </row>
    <row r="2487" ht="45" customHeight="1">
      <c r="A2487" s="40" t="inlineStr">
        <is>
          <t>N033</t>
        </is>
      </c>
      <c r="B2487" s="41" t="inlineStr">
        <is>
          <t>Demae-Can Co.,Ltd (TSE:2484)</t>
        </is>
      </c>
      <c r="C2487" s="40" t="inlineStr">
        <is>
          <t>발표</t>
        </is>
      </c>
      <c r="D2487" s="40" t="inlineStr">
        <is>
          <t>2016-10-14</t>
        </is>
      </c>
      <c r="E2487" s="41" t="inlineStr">
        <is>
          <t>소유주변경</t>
        </is>
      </c>
      <c r="F2487" s="41" t="inlineStr">
        <is>
          <t>夢の街 '株式の売出し、主要株主である筆頭株主…の異動' 공시: キトプランニング(대표 中村利江) 1,320,000주·一村哲也 900,000주를 1주 1,800円에 LINE에 양도, 受渡期日 2016-10-14; LINE 의결권 22.03%·1위, 의결권 총수 100,732개(발행 11,097,600주−자기 1,024,400주).</t>
        </is>
      </c>
      <c r="G2487" s="41" t="inlineStr">
        <is>
          <t>TDnet</t>
        </is>
      </c>
      <c r="H2487" s="40" t="inlineStr">
        <is>
          <t>2016-10-14</t>
        </is>
      </c>
      <c r="I2487" s="40" t="n"/>
      <c r="J2487" s="43" t="inlineStr">
        <is>
          <t>https://www2.jpx.co.jp/disc/24840/140120161014412765.pdf</t>
        </is>
      </c>
      <c r="K2487" s="41" t="inlineStr">
        <is>
          <t>value_chk_local,status_chk,chk_note,notes</t>
        </is>
      </c>
    </row>
    <row r="2488" ht="45" customHeight="1">
      <c r="A2488" s="40" t="inlineStr">
        <is>
          <t>N033</t>
        </is>
      </c>
      <c r="B2488" s="41" t="inlineStr">
        <is>
          <t>Demae-Can Co.,Ltd (TSE:2484)</t>
        </is>
      </c>
      <c r="C2488" s="40" t="inlineStr">
        <is>
          <t>인수 후</t>
        </is>
      </c>
      <c r="D2488" s="40" t="inlineStr">
        <is>
          <t>2016-10-18</t>
        </is>
      </c>
      <c r="E2488" s="41" t="inlineStr">
        <is>
          <t>완료</t>
        </is>
      </c>
      <c r="F2488" s="41" t="inlineStr">
        <is>
          <t>LINE 2016년 3분기 보고서(6-K): 2016-09-30 총자산 218,088,416천円, 지배주주지분 156,480,223천円, 발행주식 217,147,000주. 후속사건: 2016-09-29 이사회 승인, 10-14 11.9%를 2,376,000천円, 10-18 8.1%를 1,620,000천円에 취득, 'to further develop its online-to-offline services and its delivery services', 지분법.</t>
        </is>
      </c>
      <c r="G2488" s="41" t="inlineStr">
        <is>
          <t>SEC</t>
        </is>
      </c>
      <c r="H2488" s="40" t="inlineStr">
        <is>
          <t>2016-11-08</t>
        </is>
      </c>
      <c r="I2488" s="40" t="inlineStr">
        <is>
          <t>0001193125-16-762295</t>
        </is>
      </c>
      <c r="J2488" s="43" t="inlineStr">
        <is>
          <t>https://www.sec.gov/Archives/edgar/data/1611820/000119312516762295/d269616d6k.htm</t>
        </is>
      </c>
      <c r="K2488" s="41" t="inlineStr">
        <is>
          <t>status_chk,value_chk_local,acq_total_assets,deal_to_assets_pct,deal_to_equity_pct,size_basis,earnings_call_note,post_events_summary</t>
        </is>
      </c>
    </row>
    <row r="2489" ht="45" customHeight="1">
      <c r="A2489" s="40" t="inlineStr">
        <is>
          <t>N033</t>
        </is>
      </c>
      <c r="B2489" s="41" t="inlineStr">
        <is>
          <t>Demae-Can Co.,Ltd (TSE:2484)</t>
        </is>
      </c>
      <c r="C2489" s="40" t="inlineStr">
        <is>
          <t>인수 후</t>
        </is>
      </c>
      <c r="D2489" s="40" t="inlineStr">
        <is>
          <t>2016-12-31</t>
        </is>
      </c>
      <c r="E2489" s="41" t="inlineStr">
        <is>
          <t>기타</t>
        </is>
      </c>
      <c r="F2489" s="41" t="inlineStr">
        <is>
          <t>LINE 20-F FY2016: FY2015 매출 120,406백만円(커뮤니케이션 28,725·콘텐츠 49,284·기타 5,985·LINE 광고 26,487·포털 광고 9,925); 東証 월간 고저 2016년 10월 5,000/4,305円; 2016-10 22.0% 취득, 2016-12-31 공정가치 6,062,820천円(1주 2,731円).</t>
        </is>
      </c>
      <c r="G2489" s="41" t="inlineStr">
        <is>
          <t>SEC</t>
        </is>
      </c>
      <c r="H2489" s="40" t="inlineStr">
        <is>
          <t>2017-03-31</t>
        </is>
      </c>
      <c r="I2489" s="40" t="inlineStr">
        <is>
          <t>0001157523-17-000925</t>
        </is>
      </c>
      <c r="J2489" s="43" t="inlineStr">
        <is>
          <t>https://www.sec.gov/Archives/edgar/data/1611820/000115752317000925/a51530935.htm</t>
        </is>
      </c>
      <c r="K2489" s="41" t="inlineStr">
        <is>
          <t>acquirer_core,acq_mktcap,chk_note,post_events_summary</t>
        </is>
      </c>
    </row>
    <row r="2490" ht="45" customHeight="1">
      <c r="A2490" s="40" t="inlineStr">
        <is>
          <t>N033</t>
        </is>
      </c>
      <c r="B2490" s="41" t="inlineStr">
        <is>
          <t>Demae-Can Co.,Ltd (TSE:2484)</t>
        </is>
      </c>
      <c r="C2490" s="40" t="inlineStr">
        <is>
          <t>인수 후</t>
        </is>
      </c>
      <c r="D2490" s="40" t="inlineStr">
        <is>
          <t>2016-12-31</t>
        </is>
      </c>
      <c r="E2490" s="41" t="inlineStr">
        <is>
          <t>기타</t>
        </is>
      </c>
      <c r="F2490" s="41" t="inlineStr">
        <is>
          <t>NAVER 2016 사업보고서(정정): 종속기업 LINE 지분율 80.35%(전기 100.00%); 관계기업 'Yume no machi Souzou Iinkai' 22.09%, 취득 43,706,487천원, 지분법손실 (266,212), 기말 43,410,681천원, 공정가치 62,860백만원; 요약연결 2015-12-31 자산총계 4,385,913백만원; 발행주식 32,962,679주.</t>
        </is>
      </c>
      <c r="G2490" s="41" t="inlineStr">
        <is>
          <t>DART 사업보고서</t>
        </is>
      </c>
      <c r="H2490" s="40" t="inlineStr">
        <is>
          <t>2017-09-08</t>
        </is>
      </c>
      <c r="I2490" s="40" t="inlineStr">
        <is>
          <t>20170908000444</t>
        </is>
      </c>
      <c r="J2490" s="43" t="inlineStr">
        <is>
          <t>https://dart.fss.or.kr/dsaf001/main.do?rcpNo=20170908000444</t>
        </is>
      </c>
      <c r="K2490" s="41" t="inlineStr">
        <is>
          <t>pre_incorp_chk,apex_total_assets,acq_mktcap,post_events_summary</t>
        </is>
      </c>
    </row>
    <row r="2491" ht="45" customHeight="1">
      <c r="A2491" s="40" t="inlineStr">
        <is>
          <t>N033</t>
        </is>
      </c>
      <c r="B2491" s="41" t="inlineStr">
        <is>
          <t>Demae-Can Co.,Ltd (TSE:2484)</t>
        </is>
      </c>
      <c r="C2491" s="40" t="inlineStr">
        <is>
          <t>발표</t>
        </is>
      </c>
      <c r="D2491" s="40" t="inlineStr">
        <is>
          <t>2016-10-12</t>
        </is>
      </c>
      <c r="E2491" s="41" t="inlineStr">
        <is>
          <t>기타</t>
        </is>
      </c>
      <c r="F2491" s="41" t="inlineStr">
        <is>
          <t>Yahoo Finance 035420.KS: 2016-10-12 종가(분할조정) 172,800원(2018-10-12 5:1 분할); 2484.T: 2016-10-12 500.0, 10-14 521.0(2017-03 1:4 분할 조정치).</t>
        </is>
      </c>
      <c r="G2491" s="41" t="inlineStr">
        <is>
          <t>기타</t>
        </is>
      </c>
      <c r="H2491" s="40" t="inlineStr">
        <is>
          <t>2026-10-26</t>
        </is>
      </c>
      <c r="I2491" s="40" t="n"/>
      <c r="J2491" s="43" t="inlineStr">
        <is>
          <t>https://query1.finance.yahoo.com/v8/finance/chart/035420.KS?period1=1476057600&amp;period2=1476403200&amp;interval=1d</t>
        </is>
      </c>
      <c r="K2491" s="41" t="inlineStr">
        <is>
          <t>acq_mktcap,event_ticker_basis</t>
        </is>
      </c>
    </row>
    <row r="2492" ht="45" customHeight="1">
      <c r="A2492" s="40" t="inlineStr">
        <is>
          <t>N033</t>
        </is>
      </c>
      <c r="B2492" s="41" t="inlineStr">
        <is>
          <t>Demae-Can Co.,Ltd (TSE:2484)</t>
        </is>
      </c>
      <c r="C2492" s="40" t="inlineStr">
        <is>
          <t>발표</t>
        </is>
      </c>
      <c r="D2492" s="40" t="inlineStr">
        <is>
          <t>2016-10-13</t>
        </is>
      </c>
      <c r="E2492" s="41" t="inlineStr">
        <is>
          <t>기타</t>
        </is>
      </c>
      <c r="F2492" s="41" t="inlineStr">
        <is>
          <t>FRB H.10 엔/달러 DEXJPUS: 2016-10-13 103.62.</t>
        </is>
      </c>
      <c r="G2492" s="41" t="inlineStr">
        <is>
          <t>기타</t>
        </is>
      </c>
      <c r="H2492" s="40" t="inlineStr">
        <is>
          <t>2026-10-26</t>
        </is>
      </c>
      <c r="I2492" s="40" t="n"/>
      <c r="J2492" s="43" t="inlineStr">
        <is>
          <t>https://fred.stlouisfed.org/graph/fredgraph.csv?id=DEXJPUS</t>
        </is>
      </c>
      <c r="K2492" s="41" t="inlineStr">
        <is>
          <t>value_chk_usdmm</t>
        </is>
      </c>
    </row>
    <row r="2493" ht="45" customHeight="1">
      <c r="A2493" s="40" t="inlineStr">
        <is>
          <t>N033</t>
        </is>
      </c>
      <c r="B2493" s="41" t="inlineStr">
        <is>
          <t>Demae-Can Co.,Ltd (TSE:2484)</t>
        </is>
      </c>
      <c r="C2493" s="40" t="inlineStr">
        <is>
          <t>인수 전</t>
        </is>
      </c>
      <c r="D2493" s="40" t="inlineStr">
        <is>
          <t>2016-08-31</t>
        </is>
      </c>
      <c r="E2493" s="41" t="inlineStr">
        <is>
          <t>실적</t>
        </is>
      </c>
      <c r="F2493" s="41" t="inlineStr">
        <is>
          <t>夢の街 FY2017/8 有価証券報告書: 연결 매출 FY2016/8 4,154,833·FY2017/8 4,943,945천円, 영업이익 572,754·800,658천円; FY2016/8 有報: FY2015/8 매출 3,661,309·영업이익 546,771천円.</t>
        </is>
      </c>
      <c r="G2493" s="41" t="inlineStr">
        <is>
          <t>EDINET</t>
        </is>
      </c>
      <c r="H2493" s="40" t="inlineStr">
        <is>
          <t>2017-11-28</t>
        </is>
      </c>
      <c r="I2493" s="40" t="inlineStr">
        <is>
          <t>S100BUW7</t>
        </is>
      </c>
      <c r="J2493" s="43" t="inlineStr">
        <is>
          <t>https://disclosure2dl.edinet-fsa.go.jp/searchdocument/pdf/S100BUW7.pdf</t>
        </is>
      </c>
      <c r="K2493" s="41" t="inlineStr">
        <is>
          <t>target_rev_pre,target_op_pre</t>
        </is>
      </c>
    </row>
    <row r="2494" ht="45" customHeight="1">
      <c r="A2494" s="40" t="inlineStr">
        <is>
          <t>N033</t>
        </is>
      </c>
      <c r="B2494" s="41" t="inlineStr">
        <is>
          <t>Demae-Can Co.,Ltd (TSE:2484)</t>
        </is>
      </c>
      <c r="C2494" s="40" t="inlineStr">
        <is>
          <t>인수 후</t>
        </is>
      </c>
      <c r="D2494" s="40" t="inlineStr">
        <is>
          <t>2018-08-31</t>
        </is>
      </c>
      <c r="E2494" s="41" t="inlineStr">
        <is>
          <t>실적</t>
        </is>
      </c>
      <c r="F2494" s="41" t="inlineStr">
        <is>
          <t>夢の街 FY2018/8 有価証券報告書: 연결 매출 FY2018/8 5,430,796천円, 영업이익 837,299천円.</t>
        </is>
      </c>
      <c r="G2494" s="41" t="inlineStr">
        <is>
          <t>EDINET</t>
        </is>
      </c>
      <c r="H2494" s="40" t="inlineStr">
        <is>
          <t>2018-11-29</t>
        </is>
      </c>
      <c r="I2494" s="40" t="inlineStr">
        <is>
          <t>S100ENXR</t>
        </is>
      </c>
      <c r="J2494" s="43" t="inlineStr">
        <is>
          <t>https://disclosure2dl.edinet-fsa.go.jp/searchdocument/pdf/S100ENXR.pdf</t>
        </is>
      </c>
      <c r="K2494" s="41" t="inlineStr">
        <is>
          <t>target_rev_post,target_op_post</t>
        </is>
      </c>
    </row>
    <row r="2495" ht="45" customHeight="1">
      <c r="A2495" s="40" t="inlineStr">
        <is>
          <t>N033</t>
        </is>
      </c>
      <c r="B2495" s="41" t="inlineStr">
        <is>
          <t>Demae-Can Co.,Ltd (TSE:2484)</t>
        </is>
      </c>
      <c r="C2495" s="40" t="inlineStr">
        <is>
          <t>인수 후</t>
        </is>
      </c>
      <c r="D2495" s="40" t="inlineStr">
        <is>
          <t>2020-03-26</t>
        </is>
      </c>
      <c r="E2495" s="41" t="inlineStr">
        <is>
          <t>추가취득</t>
        </is>
      </c>
      <c r="F2495" s="41" t="inlineStr">
        <is>
          <t>LINE 6-K: 2020-03-26 이사회, 出前館 신주 41,096,000주 중 LINE 20,548,000주(15,000,040,000円, 730円)·未来Fund 20,548,000주 인수, LINE 보유 8,880,000→29,428,000주, 지분법 유지. 未来Fund 출자 NAVER J.Hub 90%·LINE 10%. 'rising concerns that LINE's competitors will soon dominate the food delivery market'. LINE Delima 2017-07 개시, 사명변경 2019-11-28, 2017-03-01 1:4 분할.</t>
        </is>
      </c>
      <c r="G2495" s="41" t="inlineStr">
        <is>
          <t>SEC</t>
        </is>
      </c>
      <c r="H2495" s="40" t="inlineStr">
        <is>
          <t>2020-03-27</t>
        </is>
      </c>
      <c r="I2495" s="40" t="inlineStr">
        <is>
          <t>0001193125-20-087689</t>
        </is>
      </c>
      <c r="J2495" s="43" t="inlineStr">
        <is>
          <t>https://www.sec.gov/Archives/edgar/data/1611820/000119312520087689/d836400d6k.htm</t>
        </is>
      </c>
      <c r="K2495" s="41" t="inlineStr">
        <is>
          <t>post_events_summary,notes,earnings_call_note</t>
        </is>
      </c>
    </row>
    <row r="2496" ht="45" customHeight="1">
      <c r="A2496" s="40" t="inlineStr">
        <is>
          <t>N033</t>
        </is>
      </c>
      <c r="B2496" s="41" t="inlineStr">
        <is>
          <t>Demae-Can Co.,Ltd (TSE:2484)</t>
        </is>
      </c>
      <c r="C2496" s="40" t="inlineStr">
        <is>
          <t>인수 후</t>
        </is>
      </c>
      <c r="D2496" s="40" t="inlineStr">
        <is>
          <t>2020-04-24</t>
        </is>
      </c>
      <c r="E2496" s="41" t="inlineStr">
        <is>
          <t>추가취득</t>
        </is>
      </c>
      <c r="F2496" s="41" t="inlineStr">
        <is>
          <t>LINE 2020년 2분기 보고서(6-K): 2020-04-24 15,000백만円 납입, 의결권 21.7%→35.9%, 관계기업 투자 장부가 19,448백만円(2020-06-30).</t>
        </is>
      </c>
      <c r="G2496" s="41" t="inlineStr">
        <is>
          <t>SEC</t>
        </is>
      </c>
      <c r="H2496" s="40" t="inlineStr">
        <is>
          <t>2020-08-07</t>
        </is>
      </c>
      <c r="I2496" s="40" t="inlineStr">
        <is>
          <t>0001193125-20-212571</t>
        </is>
      </c>
      <c r="J2496" s="43" t="inlineStr">
        <is>
          <t>https://www.sec.gov/Archives/edgar/data/1611820/000119312520212571/d134743d6k.htm</t>
        </is>
      </c>
      <c r="K2496" s="41" t="inlineStr">
        <is>
          <t>post_events_summary,earnings_call_note</t>
        </is>
      </c>
    </row>
    <row r="2497" ht="45" customHeight="1">
      <c r="A2497" s="40" t="inlineStr">
        <is>
          <t>N033</t>
        </is>
      </c>
      <c r="B2497" s="41" t="inlineStr">
        <is>
          <t>Demae-Can Co.,Ltd (TSE:2484)</t>
        </is>
      </c>
      <c r="C2497" s="40" t="inlineStr">
        <is>
          <t>인수 후</t>
        </is>
      </c>
      <c r="D2497" s="40" t="inlineStr">
        <is>
          <t>2019-06</t>
        </is>
      </c>
      <c r="E2497" s="41" t="inlineStr">
        <is>
          <t>기타</t>
        </is>
      </c>
      <c r="F2497" s="41" t="inlineStr">
        <is>
          <t>LINE 20-F FY2019: 2016-10 21.9% 취득, 2019-06 신주예약권 행사로 발행주식 44,390,500주가 되어 지분 21.7%로 감소, LINE Delima를 Demae-can과 공동 운영.</t>
        </is>
      </c>
      <c r="G2497" s="41" t="inlineStr">
        <is>
          <t>SEC</t>
        </is>
      </c>
      <c r="H2497" s="40" t="inlineStr">
        <is>
          <t>2020-03-27</t>
        </is>
      </c>
      <c r="I2497" s="40" t="inlineStr">
        <is>
          <t>0001193125-20-087676</t>
        </is>
      </c>
      <c r="J2497" s="43" t="inlineStr">
        <is>
          <t>https://www.sec.gov/Archives/edgar/data/1611820/000119312520087676/d773604d20f.htm</t>
        </is>
      </c>
      <c r="K2497" s="41" t="inlineStr">
        <is>
          <t>post_events_summary</t>
        </is>
      </c>
    </row>
    <row r="2498" ht="45" customHeight="1">
      <c r="A2498" s="40" t="inlineStr">
        <is>
          <t>N033</t>
        </is>
      </c>
      <c r="B2498" s="41" t="inlineStr">
        <is>
          <t>Demae-Can Co.,Ltd (TSE:2484)</t>
        </is>
      </c>
      <c r="C2498" s="40" t="inlineStr">
        <is>
          <t>인수 후</t>
        </is>
      </c>
      <c r="D2498" s="40" t="inlineStr">
        <is>
          <t>2020-04</t>
        </is>
      </c>
      <c r="E2498" s="41" t="inlineStr">
        <is>
          <t>소유주변경</t>
        </is>
      </c>
      <c r="F2498" s="41" t="inlineStr">
        <is>
          <t>NAVER 2020 사업보고서 사업결합 주석: '2020년 4월 DEMAE-CAN의 지분 60.79%를 인수', 이전대가 418,505,121천원(현금 344,142,918, 기존지분 공정가치 74,362,203), 영업권 201,274,785천원, 기존 21.60% 재측정 36,411백만원 기타수익, 자산·부채는 매각예정·중단영업 표시. 종속기업 DEMAE-CAN 지분율 60.93%(전기 21.60%).</t>
        </is>
      </c>
      <c r="G2498" s="41" t="inlineStr">
        <is>
          <t>DART 사업보고서</t>
        </is>
      </c>
      <c r="H2498" s="40" t="inlineStr">
        <is>
          <t>2021-03-16</t>
        </is>
      </c>
      <c r="I2498" s="40" t="inlineStr">
        <is>
          <t>20210316001214</t>
        </is>
      </c>
      <c r="J2498" s="43" t="inlineStr">
        <is>
          <t>https://dart.fss.or.kr/dsaf001/main.do?rcpNo=20210316001214</t>
        </is>
      </c>
      <c r="K2498" s="41" t="inlineStr">
        <is>
          <t>notes,post_events_summary,impairment</t>
        </is>
      </c>
    </row>
    <row r="2499" ht="45" customHeight="1">
      <c r="A2499" s="40" t="inlineStr">
        <is>
          <t>N033</t>
        </is>
      </c>
      <c r="B2499" s="41" t="inlineStr">
        <is>
          <t>Demae-Can Co.,Ltd (TSE:2484)</t>
        </is>
      </c>
      <c r="C2499" s="40" t="inlineStr">
        <is>
          <t>인수 후</t>
        </is>
      </c>
      <c r="D2499" s="40" t="inlineStr">
        <is>
          <t>2021-12-31</t>
        </is>
      </c>
      <c r="E2499" s="41" t="inlineStr">
        <is>
          <t>기타</t>
        </is>
      </c>
      <c r="F2499" s="41" t="inlineStr">
        <is>
          <t>NAVER 2021 사업보고서 주석: DEMAE-CAN 지분율 당기 7.91%(전기 60.93%), '소프트뱅크와의 경영통합에 따라 전기에 매각예정자산으로 분류…당기 중에 지배구조가 개편되어 연결대상에서 제외'.</t>
        </is>
      </c>
      <c r="G2499" s="41" t="inlineStr">
        <is>
          <t>DART 사업보고서</t>
        </is>
      </c>
      <c r="H2499" s="40" t="inlineStr">
        <is>
          <t>2022-03-04</t>
        </is>
      </c>
      <c r="I2499" s="40" t="inlineStr">
        <is>
          <t>20220304000687</t>
        </is>
      </c>
      <c r="J2499" s="43" t="inlineStr">
        <is>
          <t>https://dart.fss.or.kr/dsaf001/main.do?rcpNo=20220304000687</t>
        </is>
      </c>
      <c r="K2499" s="41" t="inlineStr">
        <is>
          <t>notes,post_events_summary</t>
        </is>
      </c>
    </row>
    <row r="2500" ht="45" customHeight="1">
      <c r="A2500" s="40" t="inlineStr">
        <is>
          <t>N033</t>
        </is>
      </c>
      <c r="B2500" s="41" t="inlineStr">
        <is>
          <t>Demae-Can Co.,Ltd (TSE:2484)</t>
        </is>
      </c>
      <c r="C2500" s="40" t="inlineStr">
        <is>
          <t>인수 후</t>
        </is>
      </c>
      <c r="D2500" s="40" t="inlineStr">
        <is>
          <t>2021-03-01</t>
        </is>
      </c>
      <c r="E2500" s="41" t="inlineStr">
        <is>
          <t>소유주변경</t>
        </is>
      </c>
      <c r="F2500" s="41" t="inlineStr">
        <is>
          <t>出前館 FY2021/8 有価証券報告書: 'LINE株式会社の親会社がNAVER CorporationからZホールディングス株式会社に異動したため、NAVER Corporationが当社の親会社に該当しないこととなりました'; 2021-08-31 LINE 35.8%·未来Fund 25.0%; 대표 藤井英雄 '2020年６月 当社 代表取締役社長'.</t>
        </is>
      </c>
      <c r="G2500" s="41" t="inlineStr">
        <is>
          <t>EDINET</t>
        </is>
      </c>
      <c r="H2500" s="40" t="inlineStr">
        <is>
          <t>2021-12-28</t>
        </is>
      </c>
      <c r="I2500" s="40" t="inlineStr">
        <is>
          <t>S100N5EF</t>
        </is>
      </c>
      <c r="J2500" s="43" t="inlineStr">
        <is>
          <t>https://disclosure2dl.edinet-fsa.go.jp/searchdocument/pdf/S100N5EF.pdf</t>
        </is>
      </c>
      <c r="K2500" s="41" t="inlineStr">
        <is>
          <t>post_events_summary,notes</t>
        </is>
      </c>
    </row>
    <row r="2501" ht="45" customHeight="1">
      <c r="A2501" s="40" t="inlineStr">
        <is>
          <t>N033</t>
        </is>
      </c>
      <c r="B2501" s="41" t="inlineStr">
        <is>
          <t>Demae-Can Co.,Ltd (TSE:2484)</t>
        </is>
      </c>
      <c r="C2501" s="40" t="inlineStr">
        <is>
          <t>인수 후</t>
        </is>
      </c>
      <c r="D2501" s="40" t="inlineStr">
        <is>
          <t>2021-09-30</t>
        </is>
      </c>
      <c r="E2501" s="41" t="inlineStr">
        <is>
          <t>기타</t>
        </is>
      </c>
      <c r="F2501" s="41" t="inlineStr">
        <is>
          <t>出前館 FY2022/8 有価証券報告書: '2021年９月30日に…第三者割当増資のため発行した株式を、Zホールディングス株式会社が19,158,900株、NAVER Corporationが10,368,600株それぞれ引受け', 발행가 1,736円; 過年度決算訂正関連費用 181,403천円.</t>
        </is>
      </c>
      <c r="G2501" s="41" t="inlineStr">
        <is>
          <t>EDINET</t>
        </is>
      </c>
      <c r="H2501" s="40" t="inlineStr">
        <is>
          <t>2022-11-30</t>
        </is>
      </c>
      <c r="I2501" s="40" t="inlineStr">
        <is>
          <t>S100PPM7</t>
        </is>
      </c>
      <c r="J2501" s="43" t="inlineStr">
        <is>
          <t>https://disclosure2dl.edinet-fsa.go.jp/searchdocument/pdf/S100PPM7.pdf</t>
        </is>
      </c>
      <c r="K2501" s="41" t="inlineStr">
        <is>
          <t>post_events_summary,notes</t>
        </is>
      </c>
    </row>
    <row r="2502" ht="45" customHeight="1">
      <c r="A2502" s="40" t="inlineStr">
        <is>
          <t>N033</t>
        </is>
      </c>
      <c r="B2502" s="41" t="inlineStr">
        <is>
          <t>Demae-Can Co.,Ltd (TSE:2484)</t>
        </is>
      </c>
      <c r="C2502" s="40" t="inlineStr">
        <is>
          <t>인수 후</t>
        </is>
      </c>
      <c r="D2502" s="40" t="inlineStr">
        <is>
          <t>2025-02-05</t>
        </is>
      </c>
      <c r="E2502" s="41" t="inlineStr">
        <is>
          <t>매각</t>
        </is>
      </c>
      <c r="F2502" s="41" t="inlineStr">
        <is>
          <t>LINEヤフー 대량보유 변경보고서 No.11: 2024-12-09~ 장내 처분으로 보유 41,433,400주, 보유비율 31.29%(직전 33.40%), 목적 '営業上の取引緊密化のための政策投資'.</t>
        </is>
      </c>
      <c r="G2502" s="41" t="inlineStr">
        <is>
          <t>EDINET</t>
        </is>
      </c>
      <c r="H2502" s="40" t="inlineStr">
        <is>
          <t>2025-02-12</t>
        </is>
      </c>
      <c r="I2502" s="40" t="inlineStr">
        <is>
          <t>S100V7QS</t>
        </is>
      </c>
      <c r="J2502" s="43" t="inlineStr">
        <is>
          <t>https://disclosure2dl.edinet-fsa.go.jp/searchdocument/pdf/S100V7QS.pdf</t>
        </is>
      </c>
      <c r="K2502" s="41" t="inlineStr">
        <is>
          <t>post_events_summary,notes</t>
        </is>
      </c>
    </row>
    <row r="2503" ht="45" customHeight="1">
      <c r="A2503" s="40" t="inlineStr">
        <is>
          <t>N033</t>
        </is>
      </c>
      <c r="B2503" s="41" t="inlineStr">
        <is>
          <t>Demae-Can Co.,Ltd (TSE:2484)</t>
        </is>
      </c>
      <c r="C2503" s="40" t="inlineStr">
        <is>
          <t>인수 후</t>
        </is>
      </c>
      <c r="D2503" s="40" t="inlineStr">
        <is>
          <t>2025-08-31</t>
        </is>
      </c>
      <c r="E2503" s="41" t="inlineStr">
        <is>
          <t>기타</t>
        </is>
      </c>
      <c r="F2503" s="41" t="inlineStr">
        <is>
          <t>出前館 FY2025/8 有価証券報告書: その他の関係会社 LINEヤフー 35.3%, NAVER Corporation 27.7%(간접 18.4%), 未来Fund 18.4%; 대표 矢野哲 '2024年９月 当社 代表取締役社長（CEO）'(LINE 출신).</t>
        </is>
      </c>
      <c r="G2503" s="41" t="inlineStr">
        <is>
          <t>EDINET</t>
        </is>
      </c>
      <c r="H2503" s="40" t="inlineStr">
        <is>
          <t>2025-11-26</t>
        </is>
      </c>
      <c r="I2503" s="40" t="inlineStr">
        <is>
          <t>S100X153</t>
        </is>
      </c>
      <c r="J2503" s="43" t="inlineStr">
        <is>
          <t>https://disclosure2dl.edinet-fsa.go.jp/searchdocument/pdf/S100X153.pdf</t>
        </is>
      </c>
      <c r="K2503" s="41" t="inlineStr">
        <is>
          <t>post_events_summary,notes</t>
        </is>
      </c>
    </row>
    <row r="2504" ht="45" customHeight="1">
      <c r="A2504" s="40" t="inlineStr">
        <is>
          <t>N033</t>
        </is>
      </c>
      <c r="B2504" s="41" t="inlineStr">
        <is>
          <t>Demae-Can Co.,Ltd (TSE:2484)</t>
        </is>
      </c>
      <c r="C2504" s="40" t="inlineStr">
        <is>
          <t>인수 후</t>
        </is>
      </c>
      <c r="D2504" s="40" t="inlineStr">
        <is>
          <t>2026-08-31</t>
        </is>
      </c>
      <c r="E2504" s="41" t="inlineStr">
        <is>
          <t>실적</t>
        </is>
      </c>
      <c r="F2504" s="41" t="inlineStr">
        <is>
          <t>出前館 2026年8月期 決算短信(연결): 매출 39,057백만円, 영업손실 △8,288백만円(전기 39,721·△4,923).</t>
        </is>
      </c>
      <c r="G2504" s="41" t="inlineStr">
        <is>
          <t>TDnet</t>
        </is>
      </c>
      <c r="H2504" s="40" t="inlineStr">
        <is>
          <t>2026-10-15</t>
        </is>
      </c>
      <c r="I2504" s="40" t="n"/>
      <c r="J2504" s="43" t="inlineStr">
        <is>
          <t>https://www2.jpx.co.jp/disc/24840/140120261013550031.pdf</t>
        </is>
      </c>
      <c r="K2504" s="41" t="inlineStr">
        <is>
          <t>target_rev_post,target_op_post,perf_basis</t>
        </is>
      </c>
    </row>
    <row r="2505" ht="45" customHeight="1">
      <c r="A2505" s="40" t="inlineStr">
        <is>
          <t>N033</t>
        </is>
      </c>
      <c r="B2505" s="41" t="inlineStr">
        <is>
          <t>Demae-Can Co.,Ltd (TSE:2484)</t>
        </is>
      </c>
      <c r="C2505" s="40" t="inlineStr">
        <is>
          <t>인수 후</t>
        </is>
      </c>
      <c r="D2505" s="40" t="inlineStr">
        <is>
          <t>2023-10-01</t>
        </is>
      </c>
      <c r="E2505" s="41" t="inlineStr">
        <is>
          <t>합병</t>
        </is>
      </c>
      <c r="F2505" s="41" t="inlineStr">
        <is>
          <t>LINEヤフー(旧 Zホールディングス) 대량보유 변경보고서 No.4: 보고의무 발생일 2023-10-01, 제출자1(LINEヤフー) 보유비율 1% 이상 증가·제출자2 감소·공동보유자 감소 — 그룹 재편(2023-10-01 LINEヤフー 발족)으로 出前館 주식을 LINEヤフー가 직접 보유.</t>
        </is>
      </c>
      <c r="G2505" s="41" t="inlineStr">
        <is>
          <t>EDINET</t>
        </is>
      </c>
      <c r="H2505" s="40" t="inlineStr">
        <is>
          <t>2023-10-03</t>
        </is>
      </c>
      <c r="I2505" s="40" t="inlineStr">
        <is>
          <t>S100RT3L</t>
        </is>
      </c>
      <c r="J2505" s="43" t="inlineStr">
        <is>
          <t>https://disclosure2dl.edinet-fsa.go.jp/searchdocument/pdf/S100RT3L.pdf</t>
        </is>
      </c>
      <c r="K2505" s="41" t="inlineStr">
        <is>
          <t>post_events_summary</t>
        </is>
      </c>
    </row>
    <row r="2506" ht="45" customHeight="1">
      <c r="A2506" s="40" t="inlineStr">
        <is>
          <t>N034</t>
        </is>
      </c>
      <c r="B2506" s="41" t="inlineStr">
        <is>
          <t>Adways Technology Co., JSC</t>
        </is>
      </c>
      <c r="C2506" s="40" t="inlineStr">
        <is>
          <t>발표</t>
        </is>
      </c>
      <c r="D2506" s="40" t="inlineStr">
        <is>
          <t>2017-02-23</t>
        </is>
      </c>
      <c r="E2506" s="41" t="inlineStr">
        <is>
          <t>발표</t>
        </is>
      </c>
      <c r="F2506" s="41" t="inlineStr">
        <is>
          <t>Adways 이사회가 비연결 자회사 ATV의 소프트웨어 개발 사업을 LINE Vietnam에 양도하기로 결의. 양도가액 46,246百万VND(230百万円 상당) 현금, 2016 양도사업 매출 43,598百万VND, 사업양도기일 2017-04-01(예정). "LINE Vietnam Co.,Ltd より、ATV 社のソフトウエア開発事業の事業譲受の申し出を受け"</t>
        </is>
      </c>
      <c r="G2506" s="41" t="inlineStr">
        <is>
          <t>TDnet</t>
        </is>
      </c>
      <c r="H2506" s="40" t="inlineStr">
        <is>
          <t>2017-02-23</t>
        </is>
      </c>
      <c r="I2506" s="40" t="inlineStr">
        <is>
          <t>140120170222405033</t>
        </is>
      </c>
      <c r="J2506" s="43" t="inlineStr">
        <is>
          <t>https://www2.jpx.co.jp/disc/24890/140120170222405033.pdf</t>
        </is>
      </c>
      <c r="K2506" s="41" t="inlineStr">
        <is>
          <t>subtype_chk,status_chk,value_chk_local,value_chk_usdmm,chk_note,announce_date_chk,purpose_quote,first_filing_date,target_rev_pre,perf_basis</t>
        </is>
      </c>
    </row>
    <row r="2507" ht="45" customHeight="1">
      <c r="A2507" s="40" t="inlineStr">
        <is>
          <t>N034</t>
        </is>
      </c>
      <c r="B2507" s="41" t="inlineStr">
        <is>
          <t>Adways Technology Co., JSC</t>
        </is>
      </c>
      <c r="C2507" s="40" t="inlineStr">
        <is>
          <t>인수 전</t>
        </is>
      </c>
      <c r="D2507" s="40" t="inlineStr">
        <is>
          <t>2011-05</t>
        </is>
      </c>
      <c r="E2507" s="41" t="inlineStr">
        <is>
          <t>설립</t>
        </is>
      </c>
      <c r="F2507" s="41" t="inlineStr">
        <is>
          <t>ATV 설립 平成23年5月, 자본금 12,500百万VND, Adways 99.40%·Adways 종업원 0.42% 보유, 사업내용 ソフトウエア開発事業 (Adways 공시 2.(1))</t>
        </is>
      </c>
      <c r="G2507" s="41" t="inlineStr">
        <is>
          <t>TDnet</t>
        </is>
      </c>
      <c r="H2507" s="40" t="inlineStr">
        <is>
          <t>2017-02-23</t>
        </is>
      </c>
      <c r="I2507" s="40" t="inlineStr">
        <is>
          <t>140120170222405033</t>
        </is>
      </c>
      <c r="J2507" s="43" t="inlineStr">
        <is>
          <t>https://www2.jpx.co.jp/disc/24890/140120170222405033.pdf</t>
        </is>
      </c>
      <c r="K2507" s="41" t="inlineStr">
        <is>
          <t>pre_events_summary</t>
        </is>
      </c>
    </row>
    <row r="2508" ht="45" customHeight="1">
      <c r="A2508" s="40" t="inlineStr">
        <is>
          <t>N034</t>
        </is>
      </c>
      <c r="B2508" s="41" t="inlineStr">
        <is>
          <t>Adways Technology Co., JSC</t>
        </is>
      </c>
      <c r="C2508" s="40" t="inlineStr">
        <is>
          <t>인수 후</t>
        </is>
      </c>
      <c r="D2508" s="40" t="inlineStr">
        <is>
          <t>2017-04</t>
        </is>
      </c>
      <c r="E2508" s="41" t="inlineStr">
        <is>
          <t>완료</t>
        </is>
      </c>
      <c r="F2508" s="41" t="inlineStr">
        <is>
          <t>Adways 연혁: 2017년 4월 'ADWAYS TECHNOLOGY VIETNAM JSC(非連結子会社)のソフトウエア開発事業をLINE Vietnam Co.,Ltd.へ譲渡' (Adways 유가증권보고서 연혁을 옮긴 EDINET DB 페이지)</t>
        </is>
      </c>
      <c r="G2508" s="41" t="inlineStr">
        <is>
          <t>기타</t>
        </is>
      </c>
      <c r="H2508" s="40" t="inlineStr">
        <is>
          <t>2026-10-26</t>
        </is>
      </c>
      <c r="I2508" s="40" t="n"/>
      <c r="J2508" s="43" t="inlineStr">
        <is>
          <t>https://edinetdb.jp/company/E05599/history</t>
        </is>
      </c>
      <c r="K2508" s="41" t="inlineStr">
        <is>
          <t>status_chk,post_events_summary</t>
        </is>
      </c>
    </row>
    <row r="2509" ht="45" customHeight="1">
      <c r="A2509" s="40" t="inlineStr">
        <is>
          <t>N034</t>
        </is>
      </c>
      <c r="B2509" s="41" t="inlineStr">
        <is>
          <t>Adways Technology Co., JSC</t>
        </is>
      </c>
      <c r="C2509" s="40" t="inlineStr">
        <is>
          <t>인수 전</t>
        </is>
      </c>
      <c r="D2509" s="40" t="inlineStr">
        <is>
          <t>2014-08</t>
        </is>
      </c>
      <c r="E2509" s="41" t="inlineStr">
        <is>
          <t>지분취득</t>
        </is>
      </c>
      <c r="F2509" s="41" t="inlineStr">
        <is>
          <t>LINE IPO 투자설명서: LINE Vietnam은 'our subsidiary in which we acquired a 95% voting interest from NAVER Corporation in August 2014', 공통지배 하 사업결합(pooling)으로 회계처리. 2015~2016 'impairment losses recognized for certain non-current assets held by LINE Vietnam'</t>
        </is>
      </c>
      <c r="G2509" s="41" t="inlineStr">
        <is>
          <t>SEC</t>
        </is>
      </c>
      <c r="H2509" s="40" t="inlineStr">
        <is>
          <t>2016-07</t>
        </is>
      </c>
      <c r="I2509" s="40" t="inlineStr">
        <is>
          <t>0001193125-16-645428</t>
        </is>
      </c>
      <c r="J2509" s="43" t="inlineStr">
        <is>
          <t>https://www.sec.gov/Archives/edgar/data/1611820/000119312516645428/d728446d424b4.htm</t>
        </is>
      </c>
      <c r="K2509" s="41" t="inlineStr">
        <is>
          <t>pre_events_summary,impairment,size_basis</t>
        </is>
      </c>
    </row>
    <row r="2510" ht="45" customHeight="1">
      <c r="A2510" s="40" t="inlineStr">
        <is>
          <t>N034</t>
        </is>
      </c>
      <c r="B2510" s="41" t="inlineStr">
        <is>
          <t>Adways Technology Co., JSC</t>
        </is>
      </c>
      <c r="C2510" s="40" t="inlineStr">
        <is>
          <t>인수 후</t>
        </is>
      </c>
      <c r="D2510" s="40" t="inlineStr">
        <is>
          <t>2017-03</t>
        </is>
      </c>
      <c r="E2510" s="41" t="inlineStr">
        <is>
          <t>추가취득</t>
        </is>
      </c>
      <c r="F2510" s="41" t="inlineStr">
        <is>
          <t>LINE 2017년 1분기 재무제표 주석: LINE Vietnam Co., Ltd 'Online advertisement', 지분 95.0%(2016-12-31)→100.0%(2017-03-31). 'LINE Plus Corporation acquired additional shares of LINE Vietnam Co., Ltd in March 2017 from a third party'. 'ultimate parent company of the Group is NAVER'</t>
        </is>
      </c>
      <c r="G2510" s="41" t="inlineStr">
        <is>
          <t>SEC</t>
        </is>
      </c>
      <c r="H2510" s="40" t="inlineStr">
        <is>
          <t>2017-05-12</t>
        </is>
      </c>
      <c r="I2510" s="40" t="inlineStr">
        <is>
          <t>0001157523-17-001552</t>
        </is>
      </c>
      <c r="J2510" s="43" t="inlineStr">
        <is>
          <t>https://www.sec.gov/Archives/edgar/data/1611820/000115752317001552/a51557171.htm</t>
        </is>
      </c>
      <c r="K2510" s="41" t="inlineStr">
        <is>
          <t>pre_incorp_chk,acquirer_entity,post_events_summary</t>
        </is>
      </c>
    </row>
    <row r="2511" ht="45" customHeight="1">
      <c r="A2511" s="40" t="inlineStr">
        <is>
          <t>N034</t>
        </is>
      </c>
      <c r="B2511" s="41" t="inlineStr">
        <is>
          <t>Adways Technology Co., JSC</t>
        </is>
      </c>
      <c r="C2511" s="40" t="inlineStr">
        <is>
          <t>인수 후</t>
        </is>
      </c>
      <c r="D2511" s="40" t="inlineStr">
        <is>
          <t>2018-03-30</t>
        </is>
      </c>
      <c r="E2511" s="41" t="inlineStr">
        <is>
          <t>기타</t>
        </is>
      </c>
      <c r="F2511" s="41" t="inlineStr">
        <is>
          <t>LINE 20-F FY2017 Note 30 주요 종속회사: LINE Vietnam Co., Ltd 'Online advertisement' Vietnam 100.0%. 사업결합 주석: 'There were no other significant business combinations for the year ended December 31, 2017.' Adways 관련 언급 없음</t>
        </is>
      </c>
      <c r="G2511" s="41" t="inlineStr">
        <is>
          <t>SEC</t>
        </is>
      </c>
      <c r="H2511" s="40" t="inlineStr">
        <is>
          <t>2018-03-30</t>
        </is>
      </c>
      <c r="I2511" s="40" t="inlineStr">
        <is>
          <t>0001193125-18-102738</t>
        </is>
      </c>
      <c r="J2511" s="43" t="inlineStr">
        <is>
          <t>https://www.sec.gov/Archives/edgar/data/1611820/000119312518102738/d661717d20f.htm</t>
        </is>
      </c>
      <c r="K2511" s="41" t="inlineStr">
        <is>
          <t>acquirer_core,impairment,notes,earnings_call_note</t>
        </is>
      </c>
    </row>
    <row r="2512" ht="45" customHeight="1">
      <c r="A2512" s="40" t="inlineStr">
        <is>
          <t>N034</t>
        </is>
      </c>
      <c r="B2512" s="41" t="inlineStr">
        <is>
          <t>Adways Technology Co., JSC</t>
        </is>
      </c>
      <c r="C2512" s="40" t="inlineStr">
        <is>
          <t>발표</t>
        </is>
      </c>
      <c r="D2512" s="40" t="inlineStr">
        <is>
          <t>2016-12-31</t>
        </is>
      </c>
      <c r="E2512" s="41" t="inlineStr">
        <is>
          <t>기타</t>
        </is>
      </c>
      <c r="F2512" s="41" t="inlineStr">
        <is>
          <t>NAVER 2016 사업보고서: 연결대상 종속회사 LINE Vietnam(설립 2012-01-20, 모바일 서비스 운영) 최근사업연도말 자산총액 358백만원; 요약연결재무정보 자산총계 6,370,635백만원, 자본총계 4,129,599백만원; 발행주식총수 32,962,679주</t>
        </is>
      </c>
      <c r="G2512" s="41" t="inlineStr">
        <is>
          <t>DART 사업보고서</t>
        </is>
      </c>
      <c r="H2512" s="40" t="inlineStr">
        <is>
          <t>2017-03-31</t>
        </is>
      </c>
      <c r="I2512" s="40" t="inlineStr">
        <is>
          <t>20170331004699</t>
        </is>
      </c>
      <c r="J2512" s="43" t="inlineStr">
        <is>
          <t>https://dart.fss.or.kr/dsaf001/main.do?rcpNo=20170331004699</t>
        </is>
      </c>
      <c r="K2512" s="41" t="inlineStr">
        <is>
          <t>acq_total_assets,apex_total_assets,deal_to_equity_pct,acq_mktcap,acquirer_core</t>
        </is>
      </c>
    </row>
    <row r="2513" ht="45" customHeight="1">
      <c r="A2513" s="40" t="inlineStr">
        <is>
          <t>N034</t>
        </is>
      </c>
      <c r="B2513" s="41" t="inlineStr">
        <is>
          <t>Adways Technology Co., JSC</t>
        </is>
      </c>
      <c r="C2513" s="40" t="inlineStr">
        <is>
          <t>인수 후</t>
        </is>
      </c>
      <c r="D2513" s="40" t="inlineStr">
        <is>
          <t>2017-12-31</t>
        </is>
      </c>
      <c r="E2513" s="41" t="inlineStr">
        <is>
          <t>기타</t>
        </is>
      </c>
      <c r="F2513" s="41" t="inlineStr">
        <is>
          <t>NAVER 2017 사업보고서: LINE Vietnam 자산총액 6,673백만원, 연결실체 지분율 100.00%(전기말 95.00%), 연결실체 유효지분율 73.68%</t>
        </is>
      </c>
      <c r="G2513" s="41" t="inlineStr">
        <is>
          <t>DART 사업보고서</t>
        </is>
      </c>
      <c r="H2513" s="40" t="inlineStr">
        <is>
          <t>2018-04-02</t>
        </is>
      </c>
      <c r="I2513" s="40" t="inlineStr">
        <is>
          <t>20180402004149</t>
        </is>
      </c>
      <c r="J2513" s="43" t="inlineStr">
        <is>
          <t>https://dart.fss.or.kr/dsaf001/main.do?rcpNo=20180402004149</t>
        </is>
      </c>
      <c r="K2513" s="41" t="inlineStr">
        <is>
          <t>acq_total_assets,post_events_summary,pre_incorp_chk</t>
        </is>
      </c>
    </row>
    <row r="2514" ht="45" customHeight="1">
      <c r="A2514" s="40" t="inlineStr">
        <is>
          <t>N034</t>
        </is>
      </c>
      <c r="B2514" s="41" t="inlineStr">
        <is>
          <t>Adways Technology Co., JSC</t>
        </is>
      </c>
      <c r="C2514" s="40" t="inlineStr">
        <is>
          <t>인수 후</t>
        </is>
      </c>
      <c r="D2514" s="40" t="inlineStr">
        <is>
          <t>2018-12-31</t>
        </is>
      </c>
      <c r="E2514" s="41" t="inlineStr">
        <is>
          <t>기타</t>
        </is>
      </c>
      <c r="F2514" s="41" t="inlineStr">
        <is>
          <t>NAVER 2018 사업보고서 연결 종속기업 목록(당기말)에 'LINE Vietnam' 계속 기재. 같은 보고서에 LINE VIETNAM JOINT STOCK COMPANY(구, Webtretho)는 별도 법인으로 기재</t>
        </is>
      </c>
      <c r="G2514" s="41" t="inlineStr">
        <is>
          <t>DART 사업보고서</t>
        </is>
      </c>
      <c r="H2514" s="40" t="inlineStr">
        <is>
          <t>2019-04-01</t>
        </is>
      </c>
      <c r="I2514" s="40" t="inlineStr">
        <is>
          <t>20190401004489</t>
        </is>
      </c>
      <c r="J2514" s="43" t="inlineStr">
        <is>
          <t>https://dart.fss.or.kr/dsaf001/main.do?rcpNo=20190401004489</t>
        </is>
      </c>
      <c r="K2514" s="41" t="inlineStr">
        <is>
          <t>post_events_summary</t>
        </is>
      </c>
    </row>
    <row r="2515" ht="45" customHeight="1">
      <c r="A2515" s="40" t="inlineStr">
        <is>
          <t>N034</t>
        </is>
      </c>
      <c r="B2515" s="41" t="inlineStr">
        <is>
          <t>Adways Technology Co., JSC</t>
        </is>
      </c>
      <c r="C2515" s="40" t="inlineStr">
        <is>
          <t>인수 후</t>
        </is>
      </c>
      <c r="D2515" s="40" t="inlineStr">
        <is>
          <t>2018-08</t>
        </is>
      </c>
      <c r="E2515" s="41" t="inlineStr">
        <is>
          <t>사명변경</t>
        </is>
      </c>
      <c r="F2515" s="41" t="inlineStr">
        <is>
          <t>LINE 20-F FY2018: 'LINE VIETNAM JOINT STOCK COMPANY (renamed from Tre Tho Information Service Joint Stock Company in August 2018)', LINE SOUTHEAST ASIA(구 LINE BIZ+)가 지분 72.6%→98.8%(2018-06). 이 거래의 매수자 LINE Vietnam Co., Ltd와 다른 법인</t>
        </is>
      </c>
      <c r="G2515" s="41" t="inlineStr">
        <is>
          <t>SEC</t>
        </is>
      </c>
      <c r="H2515" s="40" t="inlineStr">
        <is>
          <t>2019-03-29</t>
        </is>
      </c>
      <c r="I2515" s="40" t="inlineStr">
        <is>
          <t>0001193125-19-091931</t>
        </is>
      </c>
      <c r="J2515" s="43" t="inlineStr">
        <is>
          <t>https://www.sec.gov/Archives/edgar/data/1611820/000119312519091931/d669530d20f.htm</t>
        </is>
      </c>
      <c r="K2515" s="41" t="inlineStr">
        <is>
          <t>notes</t>
        </is>
      </c>
    </row>
    <row r="2516" ht="45" customHeight="1">
      <c r="A2516" s="40" t="inlineStr">
        <is>
          <t>N034</t>
        </is>
      </c>
      <c r="B2516" s="41" t="inlineStr">
        <is>
          <t>Adways Technology Co., JSC</t>
        </is>
      </c>
      <c r="C2516" s="40" t="inlineStr">
        <is>
          <t>발표</t>
        </is>
      </c>
      <c r="D2516" s="40" t="inlineStr">
        <is>
          <t>2017-02-23</t>
        </is>
      </c>
      <c r="E2516" s="41" t="inlineStr">
        <is>
          <t>기타</t>
        </is>
      </c>
      <c r="F2516" s="41" t="inlineStr">
        <is>
          <t>Yahoo Finance 종가: VND=X 2017-02-23 22,830, KRW=X 2017-02-23 1,137.95; 035420.KS 2017-02-22 분할조정 종가 159,400원(×5 = 797,000원)</t>
        </is>
      </c>
      <c r="G2516" s="41" t="inlineStr">
        <is>
          <t>기타</t>
        </is>
      </c>
      <c r="H2516" s="40" t="inlineStr">
        <is>
          <t>2026-10-26</t>
        </is>
      </c>
      <c r="I2516" s="40" t="n"/>
      <c r="J2516" s="43" t="inlineStr">
        <is>
          <t>https://query1.finance.yahoo.com/v8/finance/chart/035420.KS?period1=1487462400&amp;period2=1487980800&amp;interval=1d</t>
        </is>
      </c>
      <c r="K2516" s="41" t="inlineStr">
        <is>
          <t>value_chk_usdmm,deal_to_assets_pct,acq_mktcap</t>
        </is>
      </c>
    </row>
    <row r="2517" ht="45" customHeight="1">
      <c r="A2517" s="40" t="inlineStr">
        <is>
          <t>N035</t>
        </is>
      </c>
      <c r="B2517" s="41" t="inlineStr">
        <is>
          <t>NAVER LABS Europe</t>
        </is>
      </c>
      <c r="C2517" s="40" t="inlineStr">
        <is>
          <t>발표</t>
        </is>
      </c>
      <c r="D2517" s="40" t="inlineStr">
        <is>
          <t>2017-06-27</t>
        </is>
      </c>
      <c r="E2517" s="41" t="inlineStr">
        <is>
          <t>발표</t>
        </is>
      </c>
      <c r="F2517" s="41" t="inlineStr">
        <is>
          <t>네이버가 XRCE 인수 발표. 3분기 내 완료 후 '네이버랩스 유럽'으로 개명, 연구원 80명 이동, 지재권은 라이선스 계약 예정. 송창현 CTO "상호 연계와 시너지 효과가 기대된다". XRCE는 1993년 설립</t>
        </is>
      </c>
      <c r="G2517" s="41" t="inlineStr">
        <is>
          <t>언론 보도</t>
        </is>
      </c>
      <c r="H2517" s="40" t="inlineStr">
        <is>
          <t>2017-06-27</t>
        </is>
      </c>
      <c r="I2517" s="40" t="n"/>
      <c r="J2517" s="43" t="inlineStr">
        <is>
          <t>https://n.news.naver.com/mnews/article/001/0009364501?sid=105</t>
        </is>
      </c>
      <c r="K2517" s="41" t="inlineStr">
        <is>
          <t>announce_date_chk,purpose_quote,first_filing_date,pre_events_summary</t>
        </is>
      </c>
    </row>
    <row r="2518" ht="45" customHeight="1">
      <c r="A2518" s="40" t="inlineStr">
        <is>
          <t>N035</t>
        </is>
      </c>
      <c r="B2518" s="41" t="inlineStr">
        <is>
          <t>NAVER LABS Europe</t>
        </is>
      </c>
      <c r="C2518" s="40" t="inlineStr">
        <is>
          <t>발표</t>
        </is>
      </c>
      <c r="D2518" s="40" t="inlineStr">
        <is>
          <t>2017-06-27</t>
        </is>
      </c>
      <c r="E2518" s="41" t="inlineStr">
        <is>
          <t>발표</t>
        </is>
      </c>
      <c r="F2518" s="41" t="inlineStr">
        <is>
          <t>Le Monde Informatique: 금액 비공개('pour un montant non divulgué'), 80명 고용 유지, 3분기 말 완료 예정, Xerox가 지식재산권 보유</t>
        </is>
      </c>
      <c r="G2518" s="41" t="inlineStr">
        <is>
          <t>언론 보도</t>
        </is>
      </c>
      <c r="H2518" s="40" t="inlineStr">
        <is>
          <t>2017-06-27</t>
        </is>
      </c>
      <c r="I2518" s="40" t="n"/>
      <c r="J2518" s="43" t="inlineStr">
        <is>
          <t>https://www.lemondeinformatique.fr/actualites/lireamp-le-coreen-naver-rachete-le-centre-de-recherche-de-xerox-a-grenoble-68655.html</t>
        </is>
      </c>
      <c r="K2518" s="41" t="inlineStr">
        <is>
          <t>value_chk_local,notes</t>
        </is>
      </c>
    </row>
    <row r="2519" ht="45" customHeight="1">
      <c r="A2519" s="40" t="inlineStr">
        <is>
          <t>N035</t>
        </is>
      </c>
      <c r="B2519" s="41" t="inlineStr">
        <is>
          <t>NAVER LABS Europe</t>
        </is>
      </c>
      <c r="C2519" s="40" t="inlineStr">
        <is>
          <t>인수 후</t>
        </is>
      </c>
      <c r="D2519" s="40" t="inlineStr">
        <is>
          <t>2017-08</t>
        </is>
      </c>
      <c r="E2519" s="41" t="inlineStr">
        <is>
          <t>완료</t>
        </is>
      </c>
      <c r="F2519" s="41" t="inlineStr">
        <is>
          <t>Xerox 3Q17 10-Q: 'In August 2017 we completed the sale of the Xerox Research Centre Europe ... to Naver Corporation (Naver). The selling price was approximately $23 and included a license agreement and the transfer of liabilities.' 세전 처분이익 $13M. XRCE는 분리된 BPO 사업을 주로 지원하던 연구소</t>
        </is>
      </c>
      <c r="G2519" s="41" t="inlineStr">
        <is>
          <t>SEC</t>
        </is>
      </c>
      <c r="H2519" s="40" t="inlineStr">
        <is>
          <t>2017-10-30</t>
        </is>
      </c>
      <c r="I2519" s="40" t="inlineStr">
        <is>
          <t>0000108772-17-000048</t>
        </is>
      </c>
      <c r="J2519" s="43" t="inlineStr">
        <is>
          <t>https://www.sec.gov/Archives/edgar/data/108772/000010877217000048/xrx-93017x10q.htm</t>
        </is>
      </c>
      <c r="K2519" s="41" t="inlineStr">
        <is>
          <t>status_chk,value_chk_local,value_chk_usdmm,pre_events_summary</t>
        </is>
      </c>
    </row>
    <row r="2520" ht="45" customHeight="1">
      <c r="A2520" s="40" t="inlineStr">
        <is>
          <t>N035</t>
        </is>
      </c>
      <c r="B2520" s="41" t="inlineStr">
        <is>
          <t>NAVER LABS Europe</t>
        </is>
      </c>
      <c r="C2520" s="40" t="inlineStr">
        <is>
          <t>인수 후</t>
        </is>
      </c>
      <c r="D2520" s="40" t="inlineStr">
        <is>
          <t>2017-08-01</t>
        </is>
      </c>
      <c r="E2520" s="41" t="inlineStr">
        <is>
          <t>완료</t>
        </is>
      </c>
      <c r="F2520" s="41" t="inlineStr">
        <is>
          <t>사업결합 주석: '연결회사는 2017년 8월 1일 인공지능 및 머신러닝 관련 연구센터인 Xerox 연구소를 인수하였습니다.' 이전대가 현금 18,031,005천원, 순자산 -2,606,220천원, 영업권 20,637,225천원. 요약연결재무정보 2016 총자산 6,370,635백만원·자본 4,129,599백만원. Naver France 설립일 2017-06-19. 영업권 손상 없음</t>
        </is>
      </c>
      <c r="G2520" s="41" t="inlineStr">
        <is>
          <t>DART 사업보고서</t>
        </is>
      </c>
      <c r="H2520" s="40" t="inlineStr">
        <is>
          <t>2018-04-02</t>
        </is>
      </c>
      <c r="I2520" s="40" t="inlineStr">
        <is>
          <t>20180402004149</t>
        </is>
      </c>
      <c r="J2520" s="43" t="inlineStr">
        <is>
          <t>https://dart.fss.or.kr/dsaf001/main.do?rcpNo=20180402004149</t>
        </is>
      </c>
      <c r="K2520" s="41" t="inlineStr">
        <is>
          <t>status_chk,value_chk_local,purpose_quote,acq_total_assets,deal_to_assets_pct,deal_to_equity_pct,acquirer_core,impairment,acquirer_entity</t>
        </is>
      </c>
    </row>
    <row r="2521" ht="45" customHeight="1">
      <c r="A2521" s="40" t="inlineStr">
        <is>
          <t>N035</t>
        </is>
      </c>
      <c r="B2521" s="41" t="inlineStr">
        <is>
          <t>NAVER LABS Europe</t>
        </is>
      </c>
      <c r="C2521" s="40" t="inlineStr">
        <is>
          <t>인수 후</t>
        </is>
      </c>
      <c r="D2521" s="40" t="inlineStr">
        <is>
          <t>2018-12-31</t>
        </is>
      </c>
      <c r="E2521" s="41" t="inlineStr">
        <is>
          <t>기타</t>
        </is>
      </c>
      <c r="F2521" s="41" t="inlineStr">
        <is>
          <t>NAVER 2018 사업보고서: '네이버 서비스' CGU 영업권 33,489,427천원(전기 24,760,618천원)</t>
        </is>
      </c>
      <c r="G2521" s="41" t="inlineStr">
        <is>
          <t>DART 사업보고서</t>
        </is>
      </c>
      <c r="H2521" s="40" t="inlineStr">
        <is>
          <t>2019-04-01</t>
        </is>
      </c>
      <c r="I2521" s="40" t="inlineStr">
        <is>
          <t>20190401004489</t>
        </is>
      </c>
      <c r="J2521" s="43" t="inlineStr">
        <is>
          <t>https://dart.fss.or.kr/dsaf001/main.do?rcpNo=20190401004489</t>
        </is>
      </c>
      <c r="K2521" s="41" t="inlineStr">
        <is>
          <t>post_events_summary</t>
        </is>
      </c>
    </row>
    <row r="2522" ht="45" customHeight="1">
      <c r="A2522" s="40" t="inlineStr">
        <is>
          <t>N035</t>
        </is>
      </c>
      <c r="B2522" s="41" t="inlineStr">
        <is>
          <t>NAVER LABS Europe</t>
        </is>
      </c>
      <c r="C2522" s="40" t="inlineStr">
        <is>
          <t>인수 후</t>
        </is>
      </c>
      <c r="D2522" s="40" t="inlineStr">
        <is>
          <t>2025-12-31</t>
        </is>
      </c>
      <c r="E2522" s="41" t="inlineStr">
        <is>
          <t>기타</t>
        </is>
      </c>
      <c r="F2522" s="41" t="inlineStr">
        <is>
          <t>NAVER 2025 사업보고서: 영업권 CGU 표에 'NAVER France SAS' 26,046,572천원(전기 23,620,872천원). 전체 영업권 손상 411,965백만원 인식. 종속회사 표: NAVER France 2017-06-19 설립, 89 rue Reaumur 75002 Paris, '유럽사업 개발 및 R&amp;D', 총자산 500,042백만원</t>
        </is>
      </c>
      <c r="G2522" s="41" t="inlineStr">
        <is>
          <t>DART 사업보고서</t>
        </is>
      </c>
      <c r="H2522" s="40" t="inlineStr">
        <is>
          <t>2026-03-13</t>
        </is>
      </c>
      <c r="I2522" s="40" t="inlineStr">
        <is>
          <t>20260313001021</t>
        </is>
      </c>
      <c r="J2522" s="43" t="inlineStr">
        <is>
          <t>https://dart.fss.or.kr/dsaf001/main.do?rcpNo=20260313001021</t>
        </is>
      </c>
      <c r="K2522" s="41" t="inlineStr">
        <is>
          <t>impairment,post_events_summary,acquirer_entity</t>
        </is>
      </c>
    </row>
    <row r="2523" ht="45" customHeight="1">
      <c r="A2523" s="40" t="inlineStr">
        <is>
          <t>N035</t>
        </is>
      </c>
      <c r="B2523" s="41" t="inlineStr">
        <is>
          <t>NAVER LABS Europe</t>
        </is>
      </c>
      <c r="C2523" s="40" t="inlineStr">
        <is>
          <t>인수 후</t>
        </is>
      </c>
      <c r="D2523" s="40" t="inlineStr">
        <is>
          <t>2017-06</t>
        </is>
      </c>
      <c r="E2523" s="41" t="inlineStr">
        <is>
          <t>설립</t>
        </is>
      </c>
      <c r="F2523" s="41" t="inlineStr">
        <is>
          <t>프랑스 기업정보(검색 결과 요약): NAVER FRANCE, SIREN 830377990, 2017-06 설립, 본점 89 rue Réaumur Paris, Meylan 6 chemin de Maupertuis 사업장 상호 Naver Labs Europe (Altarès 기반 2차 자료, 페이지 직접 열람은 못 함)</t>
        </is>
      </c>
      <c r="G2523" s="41" t="inlineStr">
        <is>
          <t>기타</t>
        </is>
      </c>
      <c r="H2523" s="40" t="n"/>
      <c r="I2523" s="40" t="n"/>
      <c r="J2523" s="43" t="inlineStr">
        <is>
          <t>https://www.lejournaldesentreprises.com/entreprise/naver-france</t>
        </is>
      </c>
      <c r="K2523" s="41" t="inlineStr">
        <is>
          <t>acquirer_entity,notes</t>
        </is>
      </c>
    </row>
    <row r="2524" ht="45" customHeight="1">
      <c r="A2524" s="40" t="inlineStr">
        <is>
          <t>N035</t>
        </is>
      </c>
      <c r="B2524" s="41" t="inlineStr">
        <is>
          <t>NAVER LABS Europe</t>
        </is>
      </c>
      <c r="C2524" s="40" t="inlineStr">
        <is>
          <t>인수 후</t>
        </is>
      </c>
      <c r="D2524" s="40" t="inlineStr">
        <is>
          <t>2017-07-27</t>
        </is>
      </c>
      <c r="E2524" s="41" t="inlineStr">
        <is>
          <t>어닝콜</t>
        </is>
      </c>
      <c r="F2524" s="41" t="inlineStr">
        <is>
          <t>2Q17 컨퍼런스콜 보도. 한성숙 대표 "AI는 당장의 수익 보다는 네이버의 미래를 위해서 상당히 중요한 기술로 보고 있다"; 'XRCE 인수 금액은 1000억원 안팎인 것으로 알려졌다'(1차 출처와 불일치)</t>
        </is>
      </c>
      <c r="G2524" s="41" t="inlineStr">
        <is>
          <t>언론 보도</t>
        </is>
      </c>
      <c r="H2524" s="40" t="inlineStr">
        <is>
          <t>2017-07-27</t>
        </is>
      </c>
      <c r="I2524" s="40" t="n"/>
      <c r="J2524" s="43" t="inlineStr">
        <is>
          <t>https://n.news.naver.com/mnews/article/015/0003802072?sid=105</t>
        </is>
      </c>
      <c r="K2524" s="41" t="inlineStr">
        <is>
          <t>earnings_call_note,notes</t>
        </is>
      </c>
    </row>
    <row r="2525" ht="45" customHeight="1">
      <c r="A2525" s="40" t="inlineStr">
        <is>
          <t>N035</t>
        </is>
      </c>
      <c r="B2525" s="41" t="inlineStr">
        <is>
          <t>NAVER LABS Europe</t>
        </is>
      </c>
      <c r="C2525" s="40" t="inlineStr">
        <is>
          <t>인수 후</t>
        </is>
      </c>
      <c r="D2525" s="40" t="inlineStr">
        <is>
          <t>2017-07-27</t>
        </is>
      </c>
      <c r="E2525" s="41" t="inlineStr">
        <is>
          <t>어닝콜</t>
        </is>
      </c>
      <c r="F2525" s="41" t="inlineStr">
        <is>
          <t>한성숙 대표 컨퍼런스콜 발언 보도, '네이버는 지난달 유럽내 AI연구소(제록스리서치센터유럽(XRCE))를 인수했다'</t>
        </is>
      </c>
      <c r="G2525" s="41" t="inlineStr">
        <is>
          <t>언론 보도</t>
        </is>
      </c>
      <c r="H2525" s="40" t="inlineStr">
        <is>
          <t>2017-07-27</t>
        </is>
      </c>
      <c r="I2525" s="40" t="n"/>
      <c r="J2525" s="43" t="inlineStr">
        <is>
          <t>https://n.news.naver.com/mnews/article/018/0003884211?sid=105</t>
        </is>
      </c>
      <c r="K2525" s="41" t="inlineStr">
        <is>
          <t>earnings_call_note</t>
        </is>
      </c>
    </row>
    <row r="2526" ht="45" customHeight="1">
      <c r="A2526" s="40" t="inlineStr">
        <is>
          <t>N035</t>
        </is>
      </c>
      <c r="B2526" s="41" t="inlineStr">
        <is>
          <t>NAVER LABS Europe</t>
        </is>
      </c>
      <c r="C2526" s="40" t="inlineStr">
        <is>
          <t>발표</t>
        </is>
      </c>
      <c r="D2526" s="40" t="inlineStr">
        <is>
          <t>2017-06-26</t>
        </is>
      </c>
      <c r="E2526" s="41" t="inlineStr">
        <is>
          <t>기타</t>
        </is>
      </c>
      <c r="F2526" s="41" t="inlineStr">
        <is>
          <t>035420.KS 분할조정 종가 2017-06-23 177,400원, 2017-06-26 177,600원(×5 = 887,000원·888,000원)</t>
        </is>
      </c>
      <c r="G2526" s="41" t="inlineStr">
        <is>
          <t>기타</t>
        </is>
      </c>
      <c r="H2526" s="40" t="inlineStr">
        <is>
          <t>2017-06-26</t>
        </is>
      </c>
      <c r="I2526" s="40" t="n"/>
      <c r="J2526" s="43" t="inlineStr">
        <is>
          <t>https://query1.finance.yahoo.com/v8/finance/chart/035420.KS?period1=1497916800&amp;period2=1504483200&amp;interval=1d</t>
        </is>
      </c>
      <c r="K2526" s="41" t="inlineStr">
        <is>
          <t>acq_mktcap</t>
        </is>
      </c>
    </row>
    <row r="2527" ht="45" customHeight="1">
      <c r="A2527" s="40" t="inlineStr">
        <is>
          <t>N035</t>
        </is>
      </c>
      <c r="B2527" s="41" t="inlineStr">
        <is>
          <t>NAVER LABS Europe</t>
        </is>
      </c>
      <c r="C2527" s="40" t="inlineStr">
        <is>
          <t>발표</t>
        </is>
      </c>
      <c r="D2527" s="40" t="inlineStr">
        <is>
          <t>2017-06-26</t>
        </is>
      </c>
      <c r="E2527" s="41" t="inlineStr">
        <is>
          <t>기타</t>
        </is>
      </c>
      <c r="F2527" s="41" t="inlineStr">
        <is>
          <t>같은 날 NAVER 공시: 타법인주식및출자증권취득결정(미래에셋대우), 주요사항보고서(자기주식처분결정), 신규시설투자등</t>
        </is>
      </c>
      <c r="G2527" s="41" t="inlineStr">
        <is>
          <t>DART 기타공시</t>
        </is>
      </c>
      <c r="H2527" s="40" t="inlineStr">
        <is>
          <t>2017-06-26</t>
        </is>
      </c>
      <c r="I2527" s="40" t="inlineStr">
        <is>
          <t>20170626800321</t>
        </is>
      </c>
      <c r="J2527" s="43" t="inlineStr">
        <is>
          <t>https://dart.fss.or.kr/dsaf001/main.do?rcpNo=20170626800321</t>
        </is>
      </c>
      <c r="K2527" s="41" t="inlineStr">
        <is>
          <t>notes,event_ticker_basis,pre_events_summary</t>
        </is>
      </c>
    </row>
    <row r="2528" ht="45" customHeight="1">
      <c r="A2528" s="40" t="inlineStr">
        <is>
          <t>N036</t>
        </is>
      </c>
      <c r="B2528" s="41" t="inlineStr">
        <is>
          <t>NemusTech Co., Ltd.</t>
        </is>
      </c>
      <c r="C2528" s="40" t="inlineStr">
        <is>
          <t>발표</t>
        </is>
      </c>
      <c r="D2528" s="40" t="inlineStr">
        <is>
          <t>2017-08-25</t>
        </is>
      </c>
      <c r="E2528" s="41" t="inlineStr">
        <is>
          <t>발표</t>
        </is>
      </c>
      <c r="F2528" s="41" t="inlineStr">
        <is>
          <t>라인플러스 타법인주식및출자증권취득결정(정정): 네무스텍 40만주(100%), 취득금액 9,000,000,000원, 자기자본 171,483,109,653원 대비 5.2%, 취득목적 '기업인수', 취득예정일 2017.10.16, 이사회결의 2017.08.25. 요약재무: 2016 자산 3,723 매출 5,484 순이익 -305(백만원)</t>
        </is>
      </c>
      <c r="G2528" s="41" t="inlineStr">
        <is>
          <t>DART 기타공시</t>
        </is>
      </c>
      <c r="H2528" s="40" t="inlineStr">
        <is>
          <t>2017-09-01</t>
        </is>
      </c>
      <c r="I2528" s="40" t="inlineStr">
        <is>
          <t>20170901000399</t>
        </is>
      </c>
      <c r="J2528" s="43" t="inlineStr">
        <is>
          <t>https://dart.fss.or.kr/dsaf001/main.do?rcpNo=20170901000399</t>
        </is>
      </c>
      <c r="K2528" s="41" t="inlineStr">
        <is>
          <t>announce_date_chk,value_chk_local,purpose_quote,deal_to_equity_pct,target_rev_pre,target_op_pre,pre_events_summary,first_filing_date,notes</t>
        </is>
      </c>
    </row>
    <row r="2529" ht="45" customHeight="1">
      <c r="A2529" s="40" t="inlineStr">
        <is>
          <t>N036</t>
        </is>
      </c>
      <c r="B2529" s="41" t="inlineStr">
        <is>
          <t>NemusTech Co., Ltd.</t>
        </is>
      </c>
      <c r="C2529" s="40" t="inlineStr">
        <is>
          <t>발표</t>
        </is>
      </c>
      <c r="D2529" s="40" t="inlineStr">
        <is>
          <t>2017-09-04</t>
        </is>
      </c>
      <c r="E2529" s="41" t="inlineStr">
        <is>
          <t>발표</t>
        </is>
      </c>
      <c r="F2529" s="41" t="inlineStr">
        <is>
          <t>시사위크: 2007년 설립된 모바일 소프트웨어 개발 전문업체, 2014년부터 O2O 솔루션 진출. 네이버 관계자 '개발인력의 충원을 위함'. '취득금액은 90억원으로 라인플러스 총 자본의 5.2%'</t>
        </is>
      </c>
      <c r="G2529" s="41" t="inlineStr">
        <is>
          <t>언론 보도</t>
        </is>
      </c>
      <c r="H2529" s="40" t="inlineStr">
        <is>
          <t>2017-09-04</t>
        </is>
      </c>
      <c r="I2529" s="40" t="n"/>
      <c r="J2529" s="43" t="inlineStr">
        <is>
          <t>http://www.sisaweek.com/news/articleView.html?idxno=96335</t>
        </is>
      </c>
      <c r="K2529" s="41" t="inlineStr">
        <is>
          <t>purpose_quote,core_basis,pre_events_summary,first_filing_date</t>
        </is>
      </c>
    </row>
    <row r="2530" ht="45" customHeight="1">
      <c r="A2530" s="40" t="inlineStr">
        <is>
          <t>N036</t>
        </is>
      </c>
      <c r="B2530" s="41" t="inlineStr">
        <is>
          <t>NemusTech Co., Ltd.</t>
        </is>
      </c>
      <c r="C2530" s="40" t="inlineStr">
        <is>
          <t>인수 후</t>
        </is>
      </c>
      <c r="D2530" s="40" t="inlineStr">
        <is>
          <t>2017-12-31</t>
        </is>
      </c>
      <c r="E2530" s="41" t="inlineStr">
        <is>
          <t>완료</t>
        </is>
      </c>
      <c r="F2530" s="41" t="inlineStr">
        <is>
          <t>라인플러스 2017 감사보고서: '회사는 당기 중 네무스텍(주)의 지분 88.57%를 취득하면서 거래상대방이 보유한 잔여지분 11.43%를 향후 회사에 매각할 수 있는 풋옵션을 부여'. 장부금액 7,841,942천원. 2016 총자산 405,127,447,465원</t>
        </is>
      </c>
      <c r="G2530" s="41" t="inlineStr">
        <is>
          <t>DART 감사보고서</t>
        </is>
      </c>
      <c r="H2530" s="40" t="inlineStr">
        <is>
          <t>2018-04-06</t>
        </is>
      </c>
      <c r="I2530" s="40" t="inlineStr">
        <is>
          <t>20180406001243</t>
        </is>
      </c>
      <c r="J2530" s="43" t="inlineStr">
        <is>
          <t>https://dart.fss.or.kr/dsaf001/main.do?rcpNo=20180406001243</t>
        </is>
      </c>
      <c r="K2530" s="41" t="inlineStr">
        <is>
          <t>status_chk,chk_note,value_chk_local,acq_total_assets,acquirer_core,post_events_summary</t>
        </is>
      </c>
    </row>
    <row r="2531" ht="45" customHeight="1">
      <c r="A2531" s="40" t="inlineStr">
        <is>
          <t>N036</t>
        </is>
      </c>
      <c r="B2531" s="41" t="inlineStr">
        <is>
          <t>NemusTech Co., Ltd.</t>
        </is>
      </c>
      <c r="C2531" s="40" t="inlineStr">
        <is>
          <t>인수 후</t>
        </is>
      </c>
      <c r="D2531" s="40" t="inlineStr">
        <is>
          <t>2017-11-08</t>
        </is>
      </c>
      <c r="E2531" s="41" t="inlineStr">
        <is>
          <t>완료</t>
        </is>
      </c>
      <c r="F2531" s="41" t="inlineStr">
        <is>
          <t>NAVER 2017 사업보고서 종속회사 표: 네무스텍 2017-11-08, 소프트웨어 개발, 총자산 2,747백만원, '신규취득에 따른 지배력 획득', 라인플러스 지분 88.57%. 요약연결재무정보 2016 총자산 6,370,635백만원</t>
        </is>
      </c>
      <c r="G2531" s="41" t="inlineStr">
        <is>
          <t>DART 사업보고서</t>
        </is>
      </c>
      <c r="H2531" s="40" t="inlineStr">
        <is>
          <t>2018-04-02</t>
        </is>
      </c>
      <c r="I2531" s="40" t="inlineStr">
        <is>
          <t>20180402004149</t>
        </is>
      </c>
      <c r="J2531" s="43" t="inlineStr">
        <is>
          <t>https://dart.fss.or.kr/dsaf001/main.do?rcpNo=20180402004149</t>
        </is>
      </c>
      <c r="K2531" s="41" t="inlineStr">
        <is>
          <t>status_chk,pre_incorp_chk,apex_total_assets,post_events_summary</t>
        </is>
      </c>
    </row>
    <row r="2532" ht="45" customHeight="1">
      <c r="A2532" s="40" t="inlineStr">
        <is>
          <t>N036</t>
        </is>
      </c>
      <c r="B2532" s="41" t="inlineStr">
        <is>
          <t>NemusTech Co., Ltd.</t>
        </is>
      </c>
      <c r="C2532" s="40" t="inlineStr">
        <is>
          <t>인수 후</t>
        </is>
      </c>
      <c r="D2532" s="40" t="inlineStr">
        <is>
          <t>2018-12-31</t>
        </is>
      </c>
      <c r="E2532" s="41" t="inlineStr">
        <is>
          <t>추가취득</t>
        </is>
      </c>
      <c r="F2532" s="41" t="inlineStr">
        <is>
          <t>라인플러스 2018 감사보고서: 네무스텍 지분 94.29%, 장부금액 8,799,068천원, 풋옵션 일부 행사. NAVER 2018 사업보고서: 네무스텍 총자산 1,717백만원</t>
        </is>
      </c>
      <c r="G2532" s="41" t="inlineStr">
        <is>
          <t>DART 감사보고서</t>
        </is>
      </c>
      <c r="H2532" s="40" t="inlineStr">
        <is>
          <t>2019-03-29</t>
        </is>
      </c>
      <c r="I2532" s="40" t="inlineStr">
        <is>
          <t>20190329002102</t>
        </is>
      </c>
      <c r="J2532" s="43" t="inlineStr">
        <is>
          <t>https://dart.fss.or.kr/dsaf001/main.do?rcpNo=20190329002102</t>
        </is>
      </c>
      <c r="K2532" s="41" t="inlineStr">
        <is>
          <t>post_events_summary</t>
        </is>
      </c>
    </row>
    <row r="2533" ht="45" customHeight="1">
      <c r="A2533" s="40" t="inlineStr">
        <is>
          <t>N036</t>
        </is>
      </c>
      <c r="B2533" s="41" t="inlineStr">
        <is>
          <t>NemusTech Co., Ltd.</t>
        </is>
      </c>
      <c r="C2533" s="40" t="inlineStr">
        <is>
          <t>인수 후</t>
        </is>
      </c>
      <c r="D2533" s="40" t="inlineStr">
        <is>
          <t>2019-12-31</t>
        </is>
      </c>
      <c r="E2533" s="41" t="inlineStr">
        <is>
          <t>추가취득</t>
        </is>
      </c>
      <c r="F2533" s="41" t="inlineStr">
        <is>
          <t>라인플러스 2019 감사보고서: '네무스텍(주) 기존주주의 풋옵션 행사로 인하여 주식 423백만원을 추가취득 ... 지분율이 94.29%에서 100%로 증가', 1,000백만원 증자, 장부금액 10,659,204천원</t>
        </is>
      </c>
      <c r="G2533" s="41" t="inlineStr">
        <is>
          <t>DART 감사보고서</t>
        </is>
      </c>
      <c r="H2533" s="40" t="inlineStr">
        <is>
          <t>2020-04-08</t>
        </is>
      </c>
      <c r="I2533" s="40" t="inlineStr">
        <is>
          <t>20200408002232</t>
        </is>
      </c>
      <c r="J2533" s="43" t="inlineStr">
        <is>
          <t>https://dart.fss.or.kr/dsaf001/main.do?rcpNo=20200408002232</t>
        </is>
      </c>
      <c r="K2533" s="41" t="inlineStr">
        <is>
          <t>post_events_summary,value_chk_local</t>
        </is>
      </c>
    </row>
    <row r="2534" ht="45" customHeight="1">
      <c r="A2534" s="40" t="inlineStr">
        <is>
          <t>N036</t>
        </is>
      </c>
      <c r="B2534" s="41" t="inlineStr">
        <is>
          <t>NemusTech Co., Ltd.</t>
        </is>
      </c>
      <c r="C2534" s="40" t="inlineStr">
        <is>
          <t>인수 후</t>
        </is>
      </c>
      <c r="D2534" s="40" t="inlineStr">
        <is>
          <t>2020-12-31</t>
        </is>
      </c>
      <c r="E2534" s="41" t="inlineStr">
        <is>
          <t>손상차손</t>
        </is>
      </c>
      <c r="F2534" s="41" t="inlineStr">
        <is>
          <t>라인플러스 2020 감사보고서: '라인업(주), 네무스텍(주) 및 (주)그레이해쉬에 대하여 ... 손상차손 38,557백만원, 9,910백만원 및 3,850백만원을 인식'. 네무스텍 장부금액 0</t>
        </is>
      </c>
      <c r="G2534" s="41" t="inlineStr">
        <is>
          <t>DART 감사보고서</t>
        </is>
      </c>
      <c r="H2534" s="40" t="inlineStr">
        <is>
          <t>2021-04-08</t>
        </is>
      </c>
      <c r="I2534" s="40" t="inlineStr">
        <is>
          <t>20210408000520</t>
        </is>
      </c>
      <c r="J2534" s="43" t="inlineStr">
        <is>
          <t>https://dart.fss.or.kr/dsaf001/main.do?rcpNo=20210408000520</t>
        </is>
      </c>
      <c r="K2534" s="41" t="inlineStr">
        <is>
          <t>impairment,post_events_summary</t>
        </is>
      </c>
    </row>
    <row r="2535" ht="45" customHeight="1">
      <c r="A2535" s="40" t="inlineStr">
        <is>
          <t>N036</t>
        </is>
      </c>
      <c r="B2535" s="41" t="inlineStr">
        <is>
          <t>NemusTech Co., Ltd.</t>
        </is>
      </c>
      <c r="C2535" s="40" t="inlineStr">
        <is>
          <t>인수 후</t>
        </is>
      </c>
      <c r="D2535" s="40" t="inlineStr">
        <is>
          <t>2021-03-27</t>
        </is>
      </c>
      <c r="E2535" s="41" t="inlineStr">
        <is>
          <t>합병</t>
        </is>
      </c>
      <c r="F2535" s="41" t="inlineStr">
        <is>
          <t>라인플러스 2021.03 연결감사보고서: '회사는 당기 3월 27일 자로 네무스텍을 합병'. 요약재무(천원): 당기(합병 전) 영업수익 356,202·순이익 58,845; 전기(2020) 자산 2,659,334·부채 1,119,402·자본 1,539,932·영업수익 5,781,551·순이익 4,159,708; 전기초 자본 -7,270,051</t>
        </is>
      </c>
      <c r="G2535" s="41" t="inlineStr">
        <is>
          <t>DART 감사보고서</t>
        </is>
      </c>
      <c r="H2535" s="40" t="inlineStr">
        <is>
          <t>2021-07-12</t>
        </is>
      </c>
      <c r="I2535" s="40" t="inlineStr">
        <is>
          <t>20210712000235</t>
        </is>
      </c>
      <c r="J2535" s="43" t="inlineStr">
        <is>
          <t>https://dart.fss.or.kr/dsaf001/main.do?rcpNo=20210712000235</t>
        </is>
      </c>
      <c r="K2535" s="41" t="inlineStr">
        <is>
          <t>post_events_summary,target_rev_post,target_op_post,perf_basis</t>
        </is>
      </c>
    </row>
    <row r="2536" ht="45" customHeight="1">
      <c r="A2536" s="40" t="inlineStr">
        <is>
          <t>N036</t>
        </is>
      </c>
      <c r="B2536" s="41" t="inlineStr">
        <is>
          <t>NemusTech Co., Ltd.</t>
        </is>
      </c>
      <c r="C2536" s="40" t="inlineStr">
        <is>
          <t>인수 후</t>
        </is>
      </c>
      <c r="D2536" s="40" t="inlineStr">
        <is>
          <t>2017-10-30</t>
        </is>
      </c>
      <c r="E2536" s="41" t="inlineStr">
        <is>
          <t>기타</t>
        </is>
      </c>
      <c r="F2536" s="41" t="inlineStr">
        <is>
          <t>라인플러스 타법인주식및출자증권취득결정: (주)드라마앤컴퍼니(같은 해 같은 풋옵션 구조로 인수한 다른 거래)</t>
        </is>
      </c>
      <c r="G2536" s="41" t="inlineStr">
        <is>
          <t>DART 기타공시</t>
        </is>
      </c>
      <c r="H2536" s="40" t="inlineStr">
        <is>
          <t>2017-10-30</t>
        </is>
      </c>
      <c r="I2536" s="40" t="inlineStr">
        <is>
          <t>20171030000374</t>
        </is>
      </c>
      <c r="J2536" s="43" t="inlineStr">
        <is>
          <t>https://dart.fss.or.kr/dsaf001/main.do?rcpNo=20171030000374</t>
        </is>
      </c>
      <c r="K2536" s="41" t="inlineStr">
        <is>
          <t>notes</t>
        </is>
      </c>
    </row>
    <row r="2537" ht="45" customHeight="1">
      <c r="A2537" s="40" t="inlineStr">
        <is>
          <t>N036</t>
        </is>
      </c>
      <c r="B2537" s="41" t="inlineStr">
        <is>
          <t>NemusTech Co., Ltd.</t>
        </is>
      </c>
      <c r="C2537" s="40" t="inlineStr">
        <is>
          <t>발표</t>
        </is>
      </c>
      <c r="D2537" s="40" t="inlineStr">
        <is>
          <t>2017-08-31</t>
        </is>
      </c>
      <c r="E2537" s="41" t="inlineStr">
        <is>
          <t>기타</t>
        </is>
      </c>
      <c r="F2537" s="41" t="inlineStr">
        <is>
          <t>035420.KS 분할조정 종가 2017-08-31 151,000원(×5 = 755,000원)</t>
        </is>
      </c>
      <c r="G2537" s="41" t="inlineStr">
        <is>
          <t>기타</t>
        </is>
      </c>
      <c r="H2537" s="40" t="inlineStr">
        <is>
          <t>2017-08-31</t>
        </is>
      </c>
      <c r="I2537" s="40" t="n"/>
      <c r="J2537" s="43" t="inlineStr">
        <is>
          <t>https://query1.finance.yahoo.com/v8/finance/chart/035420.KS?period1=1497916800&amp;period2=1504483200&amp;interval=1d</t>
        </is>
      </c>
      <c r="K2537" s="41" t="inlineStr">
        <is>
          <t>acq_mktcap</t>
        </is>
      </c>
    </row>
    <row r="2538" ht="45" customHeight="1">
      <c r="A2538" s="40" t="inlineStr">
        <is>
          <t>N037</t>
        </is>
      </c>
      <c r="B2538" s="41" t="inlineStr">
        <is>
          <t>Publishing Investing in Games Co.,Ltd.</t>
        </is>
      </c>
      <c r="C2538" s="40" t="inlineStr">
        <is>
          <t>발표</t>
        </is>
      </c>
      <c r="D2538" s="40" t="inlineStr">
        <is>
          <t>2017-09-01</t>
        </is>
      </c>
      <c r="E2538" s="41" t="inlineStr">
        <is>
          <t>발표</t>
        </is>
      </c>
      <c r="F2538" s="41" t="inlineStr">
        <is>
          <t>구 라인게임즈 '특수관계인으로부터 주식의 취득': 거래상대방 '정후석 외 3인'(임원(계열회사)), 발행회사 주식회사 피그(계열회사), 보통주 28,800주, 취득금액 2,100백만원, 단가 72,917원, 취득후 지분율 28.8%, 거래일자 2017-09-01, 취득목적 '지배력 확보 목적 주식 매입', 이사회 2017-08-25. '거래일자 현재 계열회사인 주식회사 넥스트플로어가 주식회사 피그의 지분을 34.4% 보유'.</t>
        </is>
      </c>
      <c r="G2538" s="41" t="inlineStr">
        <is>
          <t>DART 기타공시</t>
        </is>
      </c>
      <c r="H2538" s="40" t="inlineStr">
        <is>
          <t>2017-09-01</t>
        </is>
      </c>
      <c r="I2538" s="40" t="inlineStr">
        <is>
          <t>20170901000374</t>
        </is>
      </c>
      <c r="J2538" s="43" t="inlineStr">
        <is>
          <t>https://dart.fss.or.kr/dsaf001/main.do?rcpNo=20170901000374</t>
        </is>
      </c>
      <c r="K2538" s="41" t="inlineStr">
        <is>
          <t>subtype_chk,status_chk,value_chk_local,value_chk_usdmm,announce_date_chk,purpose_quote,first_filing_date,chk_note</t>
        </is>
      </c>
    </row>
    <row r="2539" ht="45" customHeight="1">
      <c r="A2539" s="40" t="inlineStr">
        <is>
          <t>N037</t>
        </is>
      </c>
      <c r="B2539" s="41" t="inlineStr">
        <is>
          <t>Publishing Investing in Games Co.,Ltd.</t>
        </is>
      </c>
      <c r="C2539" s="40" t="inlineStr">
        <is>
          <t>발표</t>
        </is>
      </c>
      <c r="D2539" s="40" t="inlineStr">
        <is>
          <t>2017-09-05</t>
        </is>
      </c>
      <c r="E2539" s="41" t="inlineStr">
        <is>
          <t>추가취득</t>
        </is>
      </c>
      <c r="F2539" s="41" t="inlineStr">
        <is>
          <t>같은 날 공시: 거래상대방 타케이시켄지, 피그 전환상환우선주 8,000주, 취득금액 704백만원, 단가 88,000원, 취득후 36,800주(36.8%), 거래일자 2017-09-05(예정), 취득목적 '지배력 확보 목적 주식 매입', 이사회 2017-08-25.</t>
        </is>
      </c>
      <c r="G2539" s="41" t="inlineStr">
        <is>
          <t>DART 기타공시</t>
        </is>
      </c>
      <c r="H2539" s="40" t="inlineStr">
        <is>
          <t>2017-09-01</t>
        </is>
      </c>
      <c r="I2539" s="40" t="inlineStr">
        <is>
          <t>20170901000376</t>
        </is>
      </c>
      <c r="J2539" s="43" t="inlineStr">
        <is>
          <t>https://dart.fss.or.kr/dsaf001/main.do?rcpNo=20170901000376</t>
        </is>
      </c>
      <c r="K2539" s="41" t="inlineStr">
        <is>
          <t>value_chk_local,chk_note,notes,post_events_summary</t>
        </is>
      </c>
    </row>
    <row r="2540" ht="45" customHeight="1">
      <c r="A2540" s="40" t="inlineStr">
        <is>
          <t>N037</t>
        </is>
      </c>
      <c r="B2540" s="41" t="inlineStr">
        <is>
          <t>Publishing Investing in Games Co.,Ltd.</t>
        </is>
      </c>
      <c r="C2540" s="40" t="inlineStr">
        <is>
          <t>발표</t>
        </is>
      </c>
      <c r="D2540" s="40" t="inlineStr">
        <is>
          <t>2017-09-01</t>
        </is>
      </c>
      <c r="E2540" s="41" t="inlineStr">
        <is>
          <t>완료</t>
        </is>
      </c>
      <c r="F2540" s="41" t="inlineStr">
        <is>
          <t>피그 '최대주주등의주식보유변동': 변동 전 넥스트플로어 34,400주(34.40%), 정후석 28,800·임호원 13,680·전준영 13,680·권우철 1,440주; 2017-09-01 라인게임즈 +28,800주(2,100,009,600원, 단가 72,917원), 매도 정후석 1,050,004,800·임호원 498,752,280·전준영 498,752,280·권우철 52,500,240원. 우선주 8,000주(8.00%) 기타 주주.</t>
        </is>
      </c>
      <c r="G2540" s="41" t="inlineStr">
        <is>
          <t>DART 기타공시</t>
        </is>
      </c>
      <c r="H2540" s="40" t="inlineStr">
        <is>
          <t>2017-09-06</t>
        </is>
      </c>
      <c r="I2540" s="40" t="inlineStr">
        <is>
          <t>20170906000060</t>
        </is>
      </c>
      <c r="J2540" s="43" t="inlineStr">
        <is>
          <t>https://dart.fss.or.kr/dsaf001/main.do?rcpNo=20170906000060</t>
        </is>
      </c>
      <c r="K2540" s="41" t="inlineStr">
        <is>
          <t>status_chk,value_chk_local,pre_events_summary,chk_note</t>
        </is>
      </c>
    </row>
    <row r="2541" ht="45" customHeight="1">
      <c r="A2541" s="40" t="inlineStr">
        <is>
          <t>N037</t>
        </is>
      </c>
      <c r="B2541" s="41" t="inlineStr">
        <is>
          <t>Publishing Investing in Games Co.,Ltd.</t>
        </is>
      </c>
      <c r="C2541" s="40" t="inlineStr">
        <is>
          <t>인수 후</t>
        </is>
      </c>
      <c r="D2541" s="40" t="inlineStr">
        <is>
          <t>2017-09-08</t>
        </is>
      </c>
      <c r="E2541" s="41" t="inlineStr">
        <is>
          <t>추가취득</t>
        </is>
      </c>
      <c r="F2541" s="41" t="inlineStr">
        <is>
          <t>피그 '최대주주등의주식보유변동': 2017-09-08 라인게임즈 우선주 +8,000주(704,000,000원, 88,000원) → 동일인 및 관련자 합계 100,000주(100%). 라인게임즈 보통주 28,800주(28.80%), 넥스트플로어 34,400주(34.40%).</t>
        </is>
      </c>
      <c r="G2541" s="41" t="inlineStr">
        <is>
          <t>DART 기타공시</t>
        </is>
      </c>
      <c r="H2541" s="40" t="inlineStr">
        <is>
          <t>2017-09-08</t>
        </is>
      </c>
      <c r="I2541" s="40" t="inlineStr">
        <is>
          <t>20170908000311</t>
        </is>
      </c>
      <c r="J2541" s="43" t="inlineStr">
        <is>
          <t>https://dart.fss.or.kr/dsaf001/main.do?rcpNo=20170908000311</t>
        </is>
      </c>
      <c r="K2541" s="41" t="inlineStr">
        <is>
          <t>post_events_summary,notes</t>
        </is>
      </c>
    </row>
    <row r="2542" ht="45" customHeight="1">
      <c r="A2542" s="40" t="inlineStr">
        <is>
          <t>N037</t>
        </is>
      </c>
      <c r="B2542" s="41" t="inlineStr">
        <is>
          <t>Publishing Investing in Games Co.,Ltd.</t>
        </is>
      </c>
      <c r="C2542" s="40" t="inlineStr">
        <is>
          <t>인수 후</t>
        </is>
      </c>
      <c r="D2542" s="40" t="inlineStr">
        <is>
          <t>2017-12-22</t>
        </is>
      </c>
      <c r="E2542" s="41" t="inlineStr">
        <is>
          <t>추가취득</t>
        </is>
      </c>
      <c r="F2542" s="41" t="inlineStr">
        <is>
          <t>구 라인게임즈 '특수관계인으로부터 주식의 취득': 정후석 외 3인으로부터 피그 보통주 28,800주, 2,100백만원, 단가 72,917원, 취득후 65,600주(65.60%), 거래일자 2017.12.22, 목적 '계열회사에 대한 지분 확대'. '당사(65.60%) 및 계열회사인 주식회사넥스트플로어(34.40%)가 보유하고 있는 주식회사 피그에 대한 합산 지분율은 100.00%'.</t>
        </is>
      </c>
      <c r="G2542" s="41" t="inlineStr">
        <is>
          <t>DART 기타공시</t>
        </is>
      </c>
      <c r="H2542" s="40" t="inlineStr">
        <is>
          <t>2017-12-19</t>
        </is>
      </c>
      <c r="I2542" s="40" t="inlineStr">
        <is>
          <t>20171219000366</t>
        </is>
      </c>
      <c r="J2542" s="43" t="inlineStr">
        <is>
          <t>https://dart.fss.or.kr/dsaf001/main.do?rcpNo=20171219000366</t>
        </is>
      </c>
      <c r="K2542" s="41" t="inlineStr">
        <is>
          <t>post_events_summary,notes</t>
        </is>
      </c>
    </row>
    <row r="2543" ht="45" customHeight="1">
      <c r="A2543" s="40" t="inlineStr">
        <is>
          <t>N037</t>
        </is>
      </c>
      <c r="B2543" s="41" t="inlineStr">
        <is>
          <t>Publishing Investing in Games Co.,Ltd.</t>
        </is>
      </c>
      <c r="C2543" s="40" t="inlineStr">
        <is>
          <t>인수 후</t>
        </is>
      </c>
      <c r="D2543" s="40" t="inlineStr">
        <is>
          <t>2018-08-17</t>
        </is>
      </c>
      <c r="E2543" s="41" t="inlineStr">
        <is>
          <t>합병</t>
        </is>
      </c>
      <c r="F2543" s="41" t="inlineStr">
        <is>
          <t>피그 '최대주주등의주식보유변동': 구 라인게임즈㈜ 보통주 57,600주·우선주 8,000주 → 라인게임즈㈜(구 넥스트플로어) 보통주 92,000주·우선주 8,000주(100%). '구, ㈜넥스트플로어[상호 변경 후 라인게임즈㈜]가 구, 라인게임즈㈜를 흡수합병함에 따른 변동'.</t>
        </is>
      </c>
      <c r="G2543" s="41" t="inlineStr">
        <is>
          <t>DART 기타공시</t>
        </is>
      </c>
      <c r="H2543" s="40" t="inlineStr">
        <is>
          <t>2018-08-24</t>
        </is>
      </c>
      <c r="I2543" s="40" t="inlineStr">
        <is>
          <t>20180824000283</t>
        </is>
      </c>
      <c r="J2543" s="43" t="inlineStr">
        <is>
          <t>https://dart.fss.or.kr/dsaf001/main.do?rcpNo=20180824000283</t>
        </is>
      </c>
      <c r="K2543" s="41" t="inlineStr">
        <is>
          <t>post_events_summary</t>
        </is>
      </c>
    </row>
    <row r="2544" ht="45" customHeight="1">
      <c r="A2544" s="40" t="inlineStr">
        <is>
          <t>N037</t>
        </is>
      </c>
      <c r="B2544" s="41" t="inlineStr">
        <is>
          <t>Publishing Investing in Games Co.,Ltd.</t>
        </is>
      </c>
      <c r="C2544" s="40" t="inlineStr">
        <is>
          <t>인수 후</t>
        </is>
      </c>
      <c r="D2544" s="40" t="inlineStr">
        <is>
          <t>2018-08-28</t>
        </is>
      </c>
      <c r="E2544" s="41" t="inlineStr">
        <is>
          <t>추가취득</t>
        </is>
      </c>
      <c r="F2544" s="41" t="inlineStr">
        <is>
          <t>피그 '특수관계인의 유상증자 참여': 라인게임즈㈜ 출자금액 1,500백만원, 18,750주, 1주당 80,000원, 출자 후 지분율 100.0%, 주주배정.</t>
        </is>
      </c>
      <c r="G2544" s="41" t="inlineStr">
        <is>
          <t>DART 기타공시</t>
        </is>
      </c>
      <c r="H2544" s="40" t="inlineStr">
        <is>
          <t>2018-08-28</t>
        </is>
      </c>
      <c r="I2544" s="40" t="inlineStr">
        <is>
          <t>20180828000376</t>
        </is>
      </c>
      <c r="J2544" s="43" t="inlineStr">
        <is>
          <t>https://dart.fss.or.kr/dsaf001/main.do?rcpNo=20180828000376</t>
        </is>
      </c>
      <c r="K2544" s="41" t="inlineStr">
        <is>
          <t>post_events_summary</t>
        </is>
      </c>
    </row>
    <row r="2545" ht="45" customHeight="1">
      <c r="A2545" s="40" t="inlineStr">
        <is>
          <t>N037</t>
        </is>
      </c>
      <c r="B2545" s="41" t="inlineStr">
        <is>
          <t>Publishing Investing in Games Co.,Ltd.</t>
        </is>
      </c>
      <c r="C2545" s="40" t="inlineStr">
        <is>
          <t>인수 전</t>
        </is>
      </c>
      <c r="D2545" s="40" t="inlineStr">
        <is>
          <t>2017-12-31</t>
        </is>
      </c>
      <c r="E2545" s="41" t="inlineStr">
        <is>
          <t>실적</t>
        </is>
      </c>
      <c r="F2545" s="41" t="inlineStr">
        <is>
          <t>넥스트플로어 2017 감사보고서: 관계기업 '주식회사 피그 | 한국 | 3,167,036 | 34.40%'(전기말 없음); 특수관계자 현금출자 피그 1,239,996천원; 관계기업 요약재무정보 피그 자산 988,603·부채 225,254·자본 763,349·영업수익 876,630·당기순손익 (917,432)천원; Stairs Corporation 지분은 '전부 라인게임즈 주식회사에 매각'.</t>
        </is>
      </c>
      <c r="G2545" s="41" t="inlineStr">
        <is>
          <t>DART 감사보고서</t>
        </is>
      </c>
      <c r="H2545" s="40" t="inlineStr">
        <is>
          <t>2018-03-26</t>
        </is>
      </c>
      <c r="I2545" s="40" t="inlineStr">
        <is>
          <t>20180326000480</t>
        </is>
      </c>
      <c r="J2545" s="43" t="inlineStr">
        <is>
          <t>https://dart.fss.or.kr/dsaf001/main.do?rcpNo=20180326000480</t>
        </is>
      </c>
      <c r="K2545" s="41" t="inlineStr">
        <is>
          <t>pre_events_summary,target_rev_pre,target_op_pre,chk_note,notes</t>
        </is>
      </c>
    </row>
    <row r="2546" ht="45" customHeight="1">
      <c r="A2546" s="40" t="inlineStr">
        <is>
          <t>N037</t>
        </is>
      </c>
      <c r="B2546" s="41" t="inlineStr">
        <is>
          <t>Publishing Investing in Games Co.,Ltd.</t>
        </is>
      </c>
      <c r="C2546" s="40" t="inlineStr">
        <is>
          <t>인수 전</t>
        </is>
      </c>
      <c r="D2546" s="40" t="inlineStr">
        <is>
          <t>2017-07-06</t>
        </is>
      </c>
      <c r="E2546" s="41" t="inlineStr">
        <is>
          <t>소유주변경</t>
        </is>
      </c>
      <c r="F2546" s="41" t="inlineStr">
        <is>
          <t>NAVER 2017 사업보고서: 연결대상 종속회사 라인게임즈(설립 2017-06-07, '의결권의 과반수를 소유')·넥스트플로어(51.00%)·피그(100.00%, 유효지분 61.26%), 신규 연결 사유 '신규취득에 따른 지배력 획득'(피그). 사업결합 주석 '2017년 7월 6일 … 넥스트플로어의 지분 51%를 인수', 이전대가 59,999,981천원, 영업권 32,336,795천원. 관계기업 변동표 피그 지분법손실 (82,182)·기타 82,182천원. 요약연결재무정보 2016-12-31 자산총계 6,370,635백만원, 자본총계 4,129,599백만원.</t>
        </is>
      </c>
      <c r="G2546" s="41" t="inlineStr">
        <is>
          <t>DART 사업보고서</t>
        </is>
      </c>
      <c r="H2546" s="40" t="inlineStr">
        <is>
          <t>2018-04-02</t>
        </is>
      </c>
      <c r="I2546" s="40" t="inlineStr">
        <is>
          <t>20180402004149</t>
        </is>
      </c>
      <c r="J2546" s="43" t="inlineStr">
        <is>
          <t>https://dart.fss.or.kr/dsaf001/main.do?rcpNo=20180402004149</t>
        </is>
      </c>
      <c r="K2546" s="41" t="inlineStr">
        <is>
          <t>pre_incorp_chk,apex_total_assets,deal_to_assets_pct,deal_to_equity_pct,chk_note,notes,pre_events_summary</t>
        </is>
      </c>
    </row>
    <row r="2547" ht="45" customHeight="1">
      <c r="A2547" s="40" t="inlineStr">
        <is>
          <t>N037</t>
        </is>
      </c>
      <c r="B2547" s="41" t="inlineStr">
        <is>
          <t>Publishing Investing in Games Co.,Ltd.</t>
        </is>
      </c>
      <c r="C2547" s="40" t="inlineStr">
        <is>
          <t>인수 후</t>
        </is>
      </c>
      <c r="D2547" s="40" t="inlineStr">
        <is>
          <t>2018-12-31</t>
        </is>
      </c>
      <c r="E2547" s="41" t="inlineStr">
        <is>
          <t>실적</t>
        </is>
      </c>
      <c r="F2547" s="41" t="inlineStr">
        <is>
          <t>라인게임즈 2018 연결감사보고서: 구 라인게임즈 2017-06-07 설립, 회계상 취득자; 전기말 종속기업 넥스트플로어 51.00%·피그 100.00%·STAIRS 100.00%; 피그 요약재무 2018 자산 1,277,543·영업수익 655,103·당기순손익 (1,162,699)천원, 2017 자산 988,603·영업수익 876,630·순손익 (917,431)천원; 2017 연결 자산총계 153,798,101,402원, 영업수익 10,298,239,887원; 특수관계자 주석 'LINE Corp.은 당기 중 회사에 대한 지분율이 49.48%로 낮아져(전기말 100%) 지배력을 상실'.</t>
        </is>
      </c>
      <c r="G2547" s="41" t="inlineStr">
        <is>
          <t>DART 감사보고서</t>
        </is>
      </c>
      <c r="H2547" s="40" t="inlineStr">
        <is>
          <t>2019-04-09</t>
        </is>
      </c>
      <c r="I2547" s="40" t="inlineStr">
        <is>
          <t>20190409002704</t>
        </is>
      </c>
      <c r="J2547" s="43" t="inlineStr">
        <is>
          <t>https://dart.fss.or.kr/dsaf001/main.do?rcpNo=20190409002704</t>
        </is>
      </c>
      <c r="K2547" s="41" t="inlineStr">
        <is>
          <t>pre_incorp_chk,acq_total_assets,acquirer_core,post_events_summary,target_rev_post,target_op_post,perf_basis</t>
        </is>
      </c>
    </row>
    <row r="2548" ht="45" customHeight="1">
      <c r="A2548" s="40" t="inlineStr">
        <is>
          <t>N037</t>
        </is>
      </c>
      <c r="B2548" s="41" t="inlineStr">
        <is>
          <t>Publishing Investing in Games Co.,Ltd.</t>
        </is>
      </c>
      <c r="C2548" s="40" t="inlineStr">
        <is>
          <t>인수 후</t>
        </is>
      </c>
      <c r="D2548" s="40" t="inlineStr">
        <is>
          <t>2017-12-31</t>
        </is>
      </c>
      <c r="E2548" s="41" t="inlineStr">
        <is>
          <t>기타</t>
        </is>
      </c>
      <c r="F2548" s="41" t="inlineStr">
        <is>
          <t>넥스트플로어 '회사합병 결정'(2018-07-05): ㈜넥스트플로어가 라인게임즈㈜(구)·넥스트플로어지하연구소를 흡수합병, 존속법인 상호 라인게임즈㈜; 합병상대회사 라인게임즈㈜ 최근 사업연도(2017년말) 자산총계 123,833·자본금 992·부채총계 790·매출액 1,964·자본총계 123,043·당기순이익 -1,173백만원; 합병기일 2018.08.17.</t>
        </is>
      </c>
      <c r="G2548" s="41" t="inlineStr">
        <is>
          <t>DART 기타공시</t>
        </is>
      </c>
      <c r="H2548" s="40" t="inlineStr">
        <is>
          <t>2018-07-05</t>
        </is>
      </c>
      <c r="I2548" s="40" t="inlineStr">
        <is>
          <t>20180705000479</t>
        </is>
      </c>
      <c r="J2548" s="43" t="inlineStr">
        <is>
          <t>https://dart.fss.or.kr/dsaf001/main.do?rcpNo=20180705000479</t>
        </is>
      </c>
      <c r="K2548" s="41" t="inlineStr">
        <is>
          <t>acq_total_assets,acquirer_core,deal_to_assets_pct,deal_to_equity_pct</t>
        </is>
      </c>
    </row>
    <row r="2549" ht="45" customHeight="1">
      <c r="A2549" s="40" t="inlineStr">
        <is>
          <t>N037</t>
        </is>
      </c>
      <c r="B2549" s="41" t="inlineStr">
        <is>
          <t>Publishing Investing in Games Co.,Ltd.</t>
        </is>
      </c>
      <c r="C2549" s="40" t="inlineStr">
        <is>
          <t>인수 전</t>
        </is>
      </c>
      <c r="D2549" s="40" t="inlineStr">
        <is>
          <t>2017-06</t>
        </is>
      </c>
      <c r="E2549" s="41" t="inlineStr">
        <is>
          <t>설립</t>
        </is>
      </c>
      <c r="F2549" s="41" t="inlineStr">
        <is>
          <t>LINE 20-F 2017: 'In June 2017 ... we established a wholly-owned subsidiary in Korea dedicated to game development and publishing called LINE Games Corporation. In July 2017, LINE Games Corporation acquired a 51.0% interest in NextFloor Corporation'; 'On July 24, 2017, the Group acquired 51.0% of the voting shares of NextFloor'; 2017 매출 ¥167,147백만 중 Content ¥40,144백만(24.0%, 'Primarily consists of sales of virtual items of LINE Games and LINE PLAY').</t>
        </is>
      </c>
      <c r="G2549" s="41" t="inlineStr">
        <is>
          <t>SEC</t>
        </is>
      </c>
      <c r="H2549" s="40" t="inlineStr">
        <is>
          <t>2018-03-30</t>
        </is>
      </c>
      <c r="I2549" s="40" t="inlineStr">
        <is>
          <t>0001193125-18-102738</t>
        </is>
      </c>
      <c r="J2549" s="43" t="inlineStr">
        <is>
          <t>https://www.sec.gov/Archives/edgar/data/1611820/000119312518102738/d661717d20f.htm</t>
        </is>
      </c>
      <c r="K2549" s="41" t="inlineStr">
        <is>
          <t>pre_incorp_chk,acquirer_core,earnings_call_note,pre_events_summary</t>
        </is>
      </c>
    </row>
    <row r="2550" ht="45" customHeight="1">
      <c r="A2550" s="40" t="inlineStr">
        <is>
          <t>N037</t>
        </is>
      </c>
      <c r="B2550" s="41" t="inlineStr">
        <is>
          <t>Publishing Investing in Games Co.,Ltd.</t>
        </is>
      </c>
      <c r="C2550" s="40" t="inlineStr">
        <is>
          <t>인수 후</t>
        </is>
      </c>
      <c r="D2550" s="40" t="inlineStr">
        <is>
          <t>2018-11-26</t>
        </is>
      </c>
      <c r="E2550" s="41" t="inlineStr">
        <is>
          <t>소유주변경</t>
        </is>
      </c>
      <c r="F2550" s="41" t="inlineStr">
        <is>
          <t>LINE 20-F 2018: 'In November 2018 ... we raised W125 billion in a capital increase through a third-party allotment of new shares issued by LINE Games Corporation to Lungo Entertainment Ltd. ... our interest in LINE Games Corporation decreased from 73.5% to 49.5%. This resulted in LINE Games Corporation being accounted for as an associate under the equity method'; 'LINE Games Corporation Group including STAIRS Corporation to be accounted for as an associate'; gain on loss of control ¥15,300백만; 관계기업 재무 'Period from November 26, 2018'.</t>
        </is>
      </c>
      <c r="G2550" s="41" t="inlineStr">
        <is>
          <t>SEC</t>
        </is>
      </c>
      <c r="H2550" s="40" t="inlineStr">
        <is>
          <t>2019-03-29</t>
        </is>
      </c>
      <c r="I2550" s="40" t="inlineStr">
        <is>
          <t>0001193125-19-091931</t>
        </is>
      </c>
      <c r="J2550" s="43" t="inlineStr">
        <is>
          <t>https://www.sec.gov/Archives/edgar/data/1611820/000119312519091931/d669530d20f.htm</t>
        </is>
      </c>
      <c r="K2550" s="41" t="inlineStr">
        <is>
          <t>pre_incorp_chk,post_events_summary,earnings_call_note,notes</t>
        </is>
      </c>
    </row>
    <row r="2551" ht="45" customHeight="1">
      <c r="A2551" s="40" t="inlineStr">
        <is>
          <t>N037</t>
        </is>
      </c>
      <c r="B2551" s="41" t="inlineStr">
        <is>
          <t>Publishing Investing in Games Co.,Ltd.</t>
        </is>
      </c>
      <c r="C2551" s="40" t="inlineStr">
        <is>
          <t>인수 후</t>
        </is>
      </c>
      <c r="D2551" s="40" t="inlineStr">
        <is>
          <t>2019-12-31</t>
        </is>
      </c>
      <c r="E2551" s="41" t="inlineStr">
        <is>
          <t>실적</t>
        </is>
      </c>
      <c r="F2551" s="41" t="inlineStr">
        <is>
          <t>라인게임즈 2019 연결감사보고서: 종속기업 피그 100.00%, PIG BKK Company Limited 49.00%('주주간 약정에 따라 지배력'); 피그 2019 자산 4,836,164·부채 5,220,469·자본 (384,305)·영업수익 1,356,323·당기순손익 (2,097,014)천원.</t>
        </is>
      </c>
      <c r="G2551" s="41" t="inlineStr">
        <is>
          <t>DART 감사보고서</t>
        </is>
      </c>
      <c r="H2551" s="40" t="inlineStr">
        <is>
          <t>2020-04-09</t>
        </is>
      </c>
      <c r="I2551" s="40" t="inlineStr">
        <is>
          <t>20200409002196</t>
        </is>
      </c>
      <c r="J2551" s="43" t="inlineStr">
        <is>
          <t>https://dart.fss.or.kr/dsaf001/main.do?rcpNo=20200409002196</t>
        </is>
      </c>
      <c r="K2551" s="41" t="inlineStr">
        <is>
          <t>post_events_summary,target_rev_post,target_op_post</t>
        </is>
      </c>
    </row>
    <row r="2552" ht="45" customHeight="1">
      <c r="A2552" s="40" t="inlineStr">
        <is>
          <t>N037</t>
        </is>
      </c>
      <c r="B2552" s="41" t="inlineStr">
        <is>
          <t>Publishing Investing in Games Co.,Ltd.</t>
        </is>
      </c>
      <c r="C2552" s="40" t="inlineStr">
        <is>
          <t>인수 후</t>
        </is>
      </c>
      <c r="D2552" s="40" t="inlineStr">
        <is>
          <t>2020-12-31</t>
        </is>
      </c>
      <c r="E2552" s="41" t="inlineStr">
        <is>
          <t>손상차손</t>
        </is>
      </c>
      <c r="F2552" s="41" t="inlineStr">
        <is>
          <t>라인게임즈 2020 (별도)감사보고서 종속기업및관계기업투자: 주식회사 피그 100.00% 장부금액 당기말 - / 전기말 10,135,936천원; 손상 (18,136,049)천원, '(*3) 회사는 당기에 주식회사 피그 외 9개의 종속기업 및 관계기업 … 투자지분에 대하여 장부가액이 회수가능가액을 초과한다고 판단하여 손상차손을 인식'.</t>
        </is>
      </c>
      <c r="G2552" s="41" t="inlineStr">
        <is>
          <t>DART 감사보고서</t>
        </is>
      </c>
      <c r="H2552" s="40" t="inlineStr">
        <is>
          <t>2021-04-14</t>
        </is>
      </c>
      <c r="I2552" s="40" t="inlineStr">
        <is>
          <t>20210414001813</t>
        </is>
      </c>
      <c r="J2552" s="43" t="inlineStr">
        <is>
          <t>https://dart.fss.or.kr/dsaf001/main.do?rcpNo=20210414001813</t>
        </is>
      </c>
      <c r="K2552" s="41" t="inlineStr">
        <is>
          <t>impairment,post_events_summary</t>
        </is>
      </c>
    </row>
    <row r="2553" ht="45" customHeight="1">
      <c r="A2553" s="40" t="inlineStr">
        <is>
          <t>N037</t>
        </is>
      </c>
      <c r="B2553" s="41" t="inlineStr">
        <is>
          <t>Publishing Investing in Games Co.,Ltd.</t>
        </is>
      </c>
      <c r="C2553" s="40" t="inlineStr">
        <is>
          <t>인수 후</t>
        </is>
      </c>
      <c r="D2553" s="40" t="inlineStr">
        <is>
          <t>2020-12-31</t>
        </is>
      </c>
      <c r="E2553" s="41" t="inlineStr">
        <is>
          <t>손상차손</t>
        </is>
      </c>
      <c r="F2553" s="41" t="inlineStr">
        <is>
          <t>라인게임즈 2020 연결감사보고서 영업권 손상 표(당기): '주식회사 피그 | 현금창출단위의 영업권 4,574,946 | (100% 환산) 6,425,486 | 순자산 장부가액 537,302 | 합계 6,962,788 | 회수가능가액 537,302 | 영업권 손상차손 인식액 (4,574,946)'; 우주 (2,216,395), 미어캣게임즈 (2,918,933), 합계 (9,710,274)천원.</t>
        </is>
      </c>
      <c r="G2553" s="41" t="inlineStr">
        <is>
          <t>DART 감사보고서</t>
        </is>
      </c>
      <c r="H2553" s="40" t="inlineStr">
        <is>
          <t>2021-04-14</t>
        </is>
      </c>
      <c r="I2553" s="40" t="inlineStr">
        <is>
          <t>20210414001815</t>
        </is>
      </c>
      <c r="J2553" s="43" t="inlineStr">
        <is>
          <t>https://dart.fss.or.kr/dsaf001/main.do?rcpNo=20210414001815</t>
        </is>
      </c>
      <c r="K2553" s="41" t="inlineStr">
        <is>
          <t>impairment</t>
        </is>
      </c>
    </row>
    <row r="2554" ht="45" customHeight="1">
      <c r="A2554" s="40" t="inlineStr">
        <is>
          <t>N037</t>
        </is>
      </c>
      <c r="B2554" s="41" t="inlineStr">
        <is>
          <t>Publishing Investing in Games Co.,Ltd.</t>
        </is>
      </c>
      <c r="C2554" s="40" t="inlineStr">
        <is>
          <t>인수 후</t>
        </is>
      </c>
      <c r="D2554" s="40" t="inlineStr">
        <is>
          <t>2019-12-31</t>
        </is>
      </c>
      <c r="E2554" s="41" t="inlineStr">
        <is>
          <t>기타</t>
        </is>
      </c>
      <c r="F2554" s="41" t="inlineStr">
        <is>
          <t>라인게임즈 2019 (별도)감사보고서 종속기업및관계기업투자: 피그 100.00% 장부금액 10,135,936천원(전기말 9,571,056천원).</t>
        </is>
      </c>
      <c r="G2554" s="41" t="inlineStr">
        <is>
          <t>DART 감사보고서</t>
        </is>
      </c>
      <c r="H2554" s="40" t="inlineStr">
        <is>
          <t>2020-04-09</t>
        </is>
      </c>
      <c r="I2554" s="40" t="inlineStr">
        <is>
          <t>20200409002194</t>
        </is>
      </c>
      <c r="J2554" s="43" t="inlineStr">
        <is>
          <t>https://dart.fss.or.kr/dsaf001/main.do?rcpNo=20200409002194</t>
        </is>
      </c>
      <c r="K2554" s="41" t="inlineStr">
        <is>
          <t>impairment</t>
        </is>
      </c>
    </row>
    <row r="2555" ht="45" customHeight="1">
      <c r="A2555" s="40" t="inlineStr">
        <is>
          <t>N037</t>
        </is>
      </c>
      <c r="B2555" s="41" t="inlineStr">
        <is>
          <t>Publishing Investing in Games Co.,Ltd.</t>
        </is>
      </c>
      <c r="C2555" s="40" t="inlineStr">
        <is>
          <t>인수 후</t>
        </is>
      </c>
      <c r="D2555" s="40" t="inlineStr">
        <is>
          <t>2018-12-31</t>
        </is>
      </c>
      <c r="E2555" s="41" t="inlineStr">
        <is>
          <t>기타</t>
        </is>
      </c>
      <c r="F2555" s="41" t="inlineStr">
        <is>
          <t>라인게임즈 2018 (별도)감사보고서 종속기업및관계기업투자: 주식회사 피그 당기말 100.00% 9,571,056천원 / 전기말 65.60% 4,904,019천원('전기말 … 지분율은 65.60% 이나, 당기 중 … 넥스트플로어를 합병'); STAIRS 100.00% 7,707,200천원(전기말 동일).</t>
        </is>
      </c>
      <c r="G2555" s="41" t="inlineStr">
        <is>
          <t>DART 감사보고서</t>
        </is>
      </c>
      <c r="H2555" s="40" t="inlineStr">
        <is>
          <t>2019-04-09</t>
        </is>
      </c>
      <c r="I2555" s="40" t="inlineStr">
        <is>
          <t>20190409002703</t>
        </is>
      </c>
      <c r="J2555" s="43" t="inlineStr">
        <is>
          <t>https://dart.fss.or.kr/dsaf001/main.do?rcpNo=20190409002703</t>
        </is>
      </c>
      <c r="K2555" s="41" t="inlineStr">
        <is>
          <t>impairment,notes</t>
        </is>
      </c>
    </row>
    <row r="2556" ht="45" customHeight="1">
      <c r="A2556" s="40" t="inlineStr">
        <is>
          <t>N037</t>
        </is>
      </c>
      <c r="B2556" s="41" t="inlineStr">
        <is>
          <t>Publishing Investing in Games Co.,Ltd.</t>
        </is>
      </c>
      <c r="C2556" s="40" t="inlineStr">
        <is>
          <t>인수 후</t>
        </is>
      </c>
      <c r="D2556" s="40" t="inlineStr">
        <is>
          <t>2020-12-31</t>
        </is>
      </c>
      <c r="E2556" s="41" t="inlineStr">
        <is>
          <t>손상차손</t>
        </is>
      </c>
      <c r="F2556" s="41" t="inlineStr">
        <is>
          <t>NAVER 2020 사업보고서 연결주석 관계기업 변동표: 라인게임즈(*3) 기초 154,366,934, 지분법손익 (14,387,525), 손상 (77,339,103), 매각예정 대체 (65,277,244)천원; '(*3) 당기 중 지속적인 영업손실 등으로 인하여 장부금액에 회수가능액을 초과함에 따라 손상차손을 인식 … 할인율은10.37%'. 라인게임즈의 종속기업으로 피그·Stairs·우주·제로게임즈 등 기재.</t>
        </is>
      </c>
      <c r="G2556" s="41" t="inlineStr">
        <is>
          <t>DART 사업보고서</t>
        </is>
      </c>
      <c r="H2556" s="40" t="inlineStr">
        <is>
          <t>2021-03-16</t>
        </is>
      </c>
      <c r="I2556" s="40" t="inlineStr">
        <is>
          <t>20210316001214</t>
        </is>
      </c>
      <c r="J2556" s="43" t="inlineStr">
        <is>
          <t>https://dart.fss.or.kr/dsaf001/main.do?rcpNo=20210316001214</t>
        </is>
      </c>
      <c r="K2556" s="41" t="inlineStr">
        <is>
          <t>impairment</t>
        </is>
      </c>
    </row>
    <row r="2557" ht="45" customHeight="1">
      <c r="A2557" s="40" t="inlineStr">
        <is>
          <t>N037</t>
        </is>
      </c>
      <c r="B2557" s="41" t="inlineStr">
        <is>
          <t>Publishing Investing in Games Co.,Ltd.</t>
        </is>
      </c>
      <c r="C2557" s="40" t="inlineStr">
        <is>
          <t>인수 후</t>
        </is>
      </c>
      <c r="D2557" s="40" t="inlineStr">
        <is>
          <t>2023-12-31</t>
        </is>
      </c>
      <c r="E2557" s="41" t="inlineStr">
        <is>
          <t>사명변경</t>
        </is>
      </c>
      <c r="F2557" s="41" t="inlineStr">
        <is>
          <t>라인게임즈 2023 연결감사보고서: 종속기업 '주식회사 스튜디오발키리(*2) … 100.00', '(*2) 당기 중 사명이 주식회사 피그에서 주식회사 스튜디오발키리로 변경'; 스튜디오발키리 2023 영업수익 6,284,689·당기순손익 (1,044,618)천원.</t>
        </is>
      </c>
      <c r="G2557" s="41" t="inlineStr">
        <is>
          <t>DART 감사보고서</t>
        </is>
      </c>
      <c r="H2557" s="40" t="inlineStr">
        <is>
          <t>2024-04-12</t>
        </is>
      </c>
      <c r="I2557" s="40" t="inlineStr">
        <is>
          <t>20240412003306</t>
        </is>
      </c>
      <c r="J2557" s="43" t="inlineStr">
        <is>
          <t>https://dart.fss.or.kr/dsaf001/main.do?rcpNo=20240412003306</t>
        </is>
      </c>
      <c r="K2557" s="41" t="inlineStr">
        <is>
          <t>post_events_summary,target_rev_post</t>
        </is>
      </c>
    </row>
    <row r="2558" ht="45" customHeight="1">
      <c r="A2558" s="40" t="inlineStr">
        <is>
          <t>N037</t>
        </is>
      </c>
      <c r="B2558" s="41" t="inlineStr">
        <is>
          <t>Publishing Investing in Games Co.,Ltd.</t>
        </is>
      </c>
      <c r="C2558" s="40" t="inlineStr">
        <is>
          <t>인수 후</t>
        </is>
      </c>
      <c r="D2558" s="40" t="inlineStr">
        <is>
          <t>2024-12-31</t>
        </is>
      </c>
      <c r="E2558" s="41" t="inlineStr">
        <is>
          <t>실적</t>
        </is>
      </c>
      <c r="F2558" s="41" t="inlineStr">
        <is>
          <t>라인게임즈 2024 연결감사보고서: 스튜디오발키리 2024 자산 809,243·부채 13,358,940·자본 (12,549,697)·영업수익 1,570,512·당기순손익 (1,165,279)천원.</t>
        </is>
      </c>
      <c r="G2558" s="41" t="inlineStr">
        <is>
          <t>DART 감사보고서</t>
        </is>
      </c>
      <c r="H2558" s="40" t="inlineStr">
        <is>
          <t>2025-04-18</t>
        </is>
      </c>
      <c r="I2558" s="40" t="inlineStr">
        <is>
          <t>20250418000120</t>
        </is>
      </c>
      <c r="J2558" s="43" t="inlineStr">
        <is>
          <t>https://dart.fss.or.kr/dsaf001/main.do?rcpNo=20250418000120</t>
        </is>
      </c>
      <c r="K2558" s="41" t="inlineStr">
        <is>
          <t>target_rev_post,target_op_post,post_events_summary</t>
        </is>
      </c>
    </row>
    <row r="2559" ht="45" customHeight="1">
      <c r="A2559" s="40" t="inlineStr">
        <is>
          <t>N037</t>
        </is>
      </c>
      <c r="B2559" s="41" t="inlineStr">
        <is>
          <t>Publishing Investing in Games Co.,Ltd.</t>
        </is>
      </c>
      <c r="C2559" s="40" t="inlineStr">
        <is>
          <t>인수 후</t>
        </is>
      </c>
      <c r="D2559" s="40" t="inlineStr">
        <is>
          <t>2024-04-30</t>
        </is>
      </c>
      <c r="E2559" s="41" t="inlineStr">
        <is>
          <t>사업철수</t>
        </is>
      </c>
      <c r="F2559" s="41" t="inlineStr">
        <is>
          <t>스튜디오발키리 '영업양도 결정': 양도영업 '라스트오리진 게임사업', 양도가액 2,500,000,000원, 양도목적 '경영 효율화 및 사업구조 개편', 양수법인 ㈜밸로프(해당없음), 양도예정일 2024-04-30, 이사회 2024-04-24.</t>
        </is>
      </c>
      <c r="G2559" s="41" t="inlineStr">
        <is>
          <t>DART 기타공시</t>
        </is>
      </c>
      <c r="H2559" s="40" t="inlineStr">
        <is>
          <t>2024-04-25</t>
        </is>
      </c>
      <c r="I2559" s="40" t="inlineStr">
        <is>
          <t>20240425000622</t>
        </is>
      </c>
      <c r="J2559" s="43" t="inlineStr">
        <is>
          <t>https://dart.fss.or.kr/dsaf001/main.do?rcpNo=20240425000622</t>
        </is>
      </c>
      <c r="K2559" s="41" t="inlineStr">
        <is>
          <t>post_events_summary</t>
        </is>
      </c>
    </row>
    <row r="2560" ht="45" customHeight="1">
      <c r="A2560" s="40" t="inlineStr">
        <is>
          <t>N037</t>
        </is>
      </c>
      <c r="B2560" s="41" t="inlineStr">
        <is>
          <t>Publishing Investing in Games Co.,Ltd.</t>
        </is>
      </c>
      <c r="C2560" s="40" t="inlineStr">
        <is>
          <t>인수 후</t>
        </is>
      </c>
      <c r="D2560" s="40" t="inlineStr">
        <is>
          <t>2025-03-13</t>
        </is>
      </c>
      <c r="E2560" s="41" t="inlineStr">
        <is>
          <t>합병</t>
        </is>
      </c>
      <c r="F2560" s="41" t="inlineStr">
        <is>
          <t>라인게임즈 '회사합병 결정': 라인게임즈(주)가 (주)스튜디오발키리를 흡수합병(100% 보유, 무증자), 합병목적 '흡수합병을 통한 경영효율성 제고', 합병기일 2025.03.13; 스튜디오발키리 2023년말 자산 1,748·부채 13,037·매출 6,285·순이익 -1,045백만원.</t>
        </is>
      </c>
      <c r="G2560" s="41" t="inlineStr">
        <is>
          <t>DART 기타공시</t>
        </is>
      </c>
      <c r="H2560" s="40" t="inlineStr">
        <is>
          <t>2025-01-23</t>
        </is>
      </c>
      <c r="I2560" s="40" t="inlineStr">
        <is>
          <t>20250123000287</t>
        </is>
      </c>
      <c r="J2560" s="43" t="inlineStr">
        <is>
          <t>https://dart.fss.or.kr/dsaf001/main.do?rcpNo=20250123000287</t>
        </is>
      </c>
      <c r="K2560" s="41" t="inlineStr">
        <is>
          <t>post_events_summary</t>
        </is>
      </c>
    </row>
    <row r="2561" ht="45" customHeight="1">
      <c r="A2561" s="40" t="inlineStr">
        <is>
          <t>N037</t>
        </is>
      </c>
      <c r="B2561" s="41" t="inlineStr">
        <is>
          <t>Publishing Investing in Games Co.,Ltd.</t>
        </is>
      </c>
      <c r="C2561" s="40" t="inlineStr">
        <is>
          <t>인수 후</t>
        </is>
      </c>
      <c r="D2561" s="40" t="inlineStr">
        <is>
          <t>2025-12-31</t>
        </is>
      </c>
      <c r="E2561" s="41" t="inlineStr">
        <is>
          <t>청산</t>
        </is>
      </c>
      <c r="F2561" s="41" t="inlineStr">
        <is>
          <t>라인게임즈 2025 연결감사보고서: 당기말 종속기업에서 스튜디오발키리 제외, 요약재무 '주식회사 스튜디오발키리(*1) … 당기순손익 (82,939)', '(*1) 당기 중 라인게임즈와 합병'.</t>
        </is>
      </c>
      <c r="G2561" s="41" t="inlineStr">
        <is>
          <t>DART 감사보고서</t>
        </is>
      </c>
      <c r="H2561" s="40" t="inlineStr">
        <is>
          <t>2026-04-16</t>
        </is>
      </c>
      <c r="I2561" s="40" t="inlineStr">
        <is>
          <t>20260416000551</t>
        </is>
      </c>
      <c r="J2561" s="43" t="inlineStr">
        <is>
          <t>https://dart.fss.or.kr/dsaf001/main.do?rcpNo=20260416000551</t>
        </is>
      </c>
      <c r="K2561" s="41" t="inlineStr">
        <is>
          <t>post_events_summary,perf_basis</t>
        </is>
      </c>
    </row>
    <row r="2562" ht="45" customHeight="1">
      <c r="A2562" s="40" t="inlineStr">
        <is>
          <t>N037</t>
        </is>
      </c>
      <c r="B2562" s="41" t="inlineStr">
        <is>
          <t>Publishing Investing in Games Co.,Ltd.</t>
        </is>
      </c>
      <c r="C2562" s="40" t="inlineStr">
        <is>
          <t>인수 후</t>
        </is>
      </c>
      <c r="D2562" s="40" t="inlineStr">
        <is>
          <t>2019-10-25</t>
        </is>
      </c>
      <c r="E2562" s="41" t="inlineStr">
        <is>
          <t>기타</t>
        </is>
      </c>
      <c r="F2562" s="41" t="inlineStr">
        <is>
          <t>피그 '특수관계인으로부터 자산양수': 거래상대방 라인게임즈㈜, 양수목적물 모바일 게임 판권, 양수가액 318백만원, 목적 '사업경쟁력 확보 및 효율성 제고'.</t>
        </is>
      </c>
      <c r="G2562" s="41" t="inlineStr">
        <is>
          <t>DART 기타공시</t>
        </is>
      </c>
      <c r="H2562" s="40" t="inlineStr">
        <is>
          <t>2019-10-25</t>
        </is>
      </c>
      <c r="I2562" s="40" t="inlineStr">
        <is>
          <t>20191025000210</t>
        </is>
      </c>
      <c r="J2562" s="43" t="inlineStr">
        <is>
          <t>https://dart.fss.or.kr/dsaf001/main.do?rcpNo=20191025000210</t>
        </is>
      </c>
      <c r="K2562" s="41" t="inlineStr">
        <is>
          <t>post_events_summary</t>
        </is>
      </c>
    </row>
    <row r="2563" ht="45" customHeight="1">
      <c r="A2563" s="40" t="inlineStr">
        <is>
          <t>N037</t>
        </is>
      </c>
      <c r="B2563" s="41" t="inlineStr">
        <is>
          <t>Publishing Investing in Games Co.,Ltd.</t>
        </is>
      </c>
      <c r="C2563" s="40" t="inlineStr">
        <is>
          <t>인수 후</t>
        </is>
      </c>
      <c r="D2563" s="40" t="inlineStr">
        <is>
          <t>2022-12-20</t>
        </is>
      </c>
      <c r="E2563" s="41" t="inlineStr">
        <is>
          <t>기타</t>
        </is>
      </c>
      <c r="F2563" s="41" t="inlineStr">
        <is>
          <t>파이낸셜뉴스(뉴시스): '라인게임즈 자회사 피그는 … 라스트오리진 서비스 이관을 완료했다고 20일 밝혔다', '2020년 5월부터 일본 서비스를 전개 중', '지난 11월 스마트조이로부터 라스트오리진의 서비스 및 개발 권한을 확보'.</t>
        </is>
      </c>
      <c r="G2563" s="41" t="inlineStr">
        <is>
          <t>언론 보도</t>
        </is>
      </c>
      <c r="H2563" s="40" t="inlineStr">
        <is>
          <t>2022-12-20</t>
        </is>
      </c>
      <c r="I2563" s="40" t="n"/>
      <c r="J2563" s="43" t="inlineStr">
        <is>
          <t>https://www.fnnews.com/news/202212201402218460</t>
        </is>
      </c>
      <c r="K2563" s="41" t="inlineStr">
        <is>
          <t>post_events_summary</t>
        </is>
      </c>
    </row>
    <row r="2564" ht="45" customHeight="1">
      <c r="A2564" s="40" t="inlineStr">
        <is>
          <t>N037</t>
        </is>
      </c>
      <c r="B2564" s="41" t="inlineStr">
        <is>
          <t>Publishing Investing in Games Co.,Ltd.</t>
        </is>
      </c>
      <c r="C2564" s="40" t="inlineStr">
        <is>
          <t>인수 후</t>
        </is>
      </c>
      <c r="D2564" s="40" t="inlineStr">
        <is>
          <t>2024-04-25</t>
        </is>
      </c>
      <c r="E2564" s="41" t="inlineStr">
        <is>
          <t>사업철수</t>
        </is>
      </c>
      <c r="F2564" s="41" t="inlineStr">
        <is>
          <t>벤처스퀘어: 밸로프가 '라인게임즈의 자회사' 스튜디오 발키리와 '라스트오리진' IP 영업양수도 계약 체결(개발·서비스 권한, IP, 개발팀).</t>
        </is>
      </c>
      <c r="G2564" s="41" t="inlineStr">
        <is>
          <t>언론 보도</t>
        </is>
      </c>
      <c r="H2564" s="40" t="inlineStr">
        <is>
          <t>2024-04-25</t>
        </is>
      </c>
      <c r="I2564" s="40" t="n"/>
      <c r="J2564" s="43" t="inlineStr">
        <is>
          <t>https://www.venturesquare.net/922702/</t>
        </is>
      </c>
      <c r="K2564" s="41" t="inlineStr">
        <is>
          <t>post_events_summary</t>
        </is>
      </c>
    </row>
    <row r="2565" ht="45" customHeight="1">
      <c r="A2565" s="40" t="inlineStr">
        <is>
          <t>N037</t>
        </is>
      </c>
      <c r="B2565" s="41" t="inlineStr">
        <is>
          <t>Publishing Investing in Games Co.,Ltd.</t>
        </is>
      </c>
      <c r="C2565" s="40" t="inlineStr">
        <is>
          <t>인수 전</t>
        </is>
      </c>
      <c r="D2565" s="40" t="inlineStr">
        <is>
          <t>2017-03-30</t>
        </is>
      </c>
      <c r="E2565" s="41" t="inlineStr">
        <is>
          <t>투자유치</t>
        </is>
      </c>
      <c r="F2565" s="41" t="inlineStr">
        <is>
          <t>부산일보: 넥스트플로어가 '최근 피그(게임 컨설팅기업), 나노인터렉티브(게임 개발사) 등 다수의 기업에 잇단 투자를 진행'; 넥스트플로어 2016 매출 559억원, 영업이익 4억원.</t>
        </is>
      </c>
      <c r="G2565" s="41" t="inlineStr">
        <is>
          <t>언론 보도</t>
        </is>
      </c>
      <c r="H2565" s="40" t="inlineStr">
        <is>
          <t>2017-03-30</t>
        </is>
      </c>
      <c r="I2565" s="40" t="n"/>
      <c r="J2565" s="43" t="inlineStr">
        <is>
          <t>https://mobile.busan.com/view/busan/view.php?code=20170330000201</t>
        </is>
      </c>
      <c r="K2565" s="41" t="inlineStr">
        <is>
          <t>pre_events_summary,core_basis,notes</t>
        </is>
      </c>
    </row>
    <row r="2566" ht="45" customHeight="1">
      <c r="A2566" s="40" t="inlineStr">
        <is>
          <t>N037</t>
        </is>
      </c>
      <c r="B2566" s="41" t="inlineStr">
        <is>
          <t>Publishing Investing in Games Co.,Ltd.</t>
        </is>
      </c>
      <c r="C2566" s="40" t="inlineStr">
        <is>
          <t>인수 전</t>
        </is>
      </c>
      <c r="D2566" s="40" t="inlineStr">
        <is>
          <t>2017-07-10</t>
        </is>
      </c>
      <c r="E2566" s="41" t="inlineStr">
        <is>
          <t>소유주변경</t>
        </is>
      </c>
      <c r="F2566" s="41" t="inlineStr">
        <is>
          <t>머니투데이: '라인은 지분 100%를 보유한 자회사 라인게임즈를 설립하고, 이 회사를 통해 넥스트플로어 지분 51%를 확보했다고 10일 밝혔다', '인수금액은 공개하지 않았다', '김민규 넥스트플로어 대표는 라인게임즈 대표를 맡아'.</t>
        </is>
      </c>
      <c r="G2566" s="41" t="inlineStr">
        <is>
          <t>언론 보도</t>
        </is>
      </c>
      <c r="H2566" s="40" t="inlineStr">
        <is>
          <t>2017-07-10</t>
        </is>
      </c>
      <c r="I2566" s="40" t="n"/>
      <c r="J2566" s="43" t="inlineStr">
        <is>
          <t>https://www.mt.co.kr/tech/2017/07/10/2017071014112861933</t>
        </is>
      </c>
      <c r="K2566" s="41" t="inlineStr">
        <is>
          <t>pre_events_summary</t>
        </is>
      </c>
    </row>
    <row r="2567" ht="45" customHeight="1">
      <c r="A2567" s="40" t="inlineStr">
        <is>
          <t>N037</t>
        </is>
      </c>
      <c r="B2567" s="41" t="inlineStr">
        <is>
          <t>Publishing Investing in Games Co.,Ltd.</t>
        </is>
      </c>
      <c r="C2567" s="40" t="inlineStr">
        <is>
          <t>발표</t>
        </is>
      </c>
      <c r="D2567" s="40" t="inlineStr">
        <is>
          <t>2017-08-24</t>
        </is>
      </c>
      <c r="E2567" s="41" t="inlineStr">
        <is>
          <t>기타</t>
        </is>
      </c>
      <c r="F2567" s="41" t="inlineStr">
        <is>
          <t>Yahoo Finance 일별 시세: 035420.KS 2017-08-24 종가 154,200(2018-10 5:1 분할 소급 조정값, 실제 771,000원); KRW=X 2017-08-25 종가 1,127.28.</t>
        </is>
      </c>
      <c r="G2567" s="41" t="inlineStr">
        <is>
          <t>기타</t>
        </is>
      </c>
      <c r="H2567" s="40" t="inlineStr">
        <is>
          <t>2026-10-26</t>
        </is>
      </c>
      <c r="I2567" s="40" t="n"/>
      <c r="J2567" s="43" t="inlineStr">
        <is>
          <t>https://query1.finance.yahoo.com/v8/finance/chart/035420.KS?period1=1503273600&amp;period2=1504310400&amp;interval=1d</t>
        </is>
      </c>
      <c r="K2567" s="41" t="inlineStr">
        <is>
          <t>acq_mktcap,size_basis,value_chk_usdmm</t>
        </is>
      </c>
    </row>
    <row r="2568" ht="45" customHeight="1">
      <c r="A2568" s="40" t="inlineStr">
        <is>
          <t>N037</t>
        </is>
      </c>
      <c r="B2568" s="41" t="inlineStr">
        <is>
          <t>Publishing Investing in Games Co.,Ltd.</t>
        </is>
      </c>
      <c r="C2568" s="40" t="inlineStr">
        <is>
          <t>발표</t>
        </is>
      </c>
      <c r="D2568" s="40" t="inlineStr">
        <is>
          <t>2017-12-31</t>
        </is>
      </c>
      <c r="E2568" s="41" t="inlineStr">
        <is>
          <t>기타</t>
        </is>
      </c>
      <c r="F2568" s="41" t="inlineStr">
        <is>
          <t>NAVER 2017 사업보고서 '주식의 총수': 2017년 12월 말 발행주식총수 보통주 32,962,679주, 자기주식 3,592,203주.</t>
        </is>
      </c>
      <c r="G2568" s="41" t="inlineStr">
        <is>
          <t>DART 사업보고서</t>
        </is>
      </c>
      <c r="H2568" s="40" t="inlineStr">
        <is>
          <t>2018-04-02</t>
        </is>
      </c>
      <c r="I2568" s="40" t="inlineStr">
        <is>
          <t>20180402004149</t>
        </is>
      </c>
      <c r="J2568" s="43" t="inlineStr">
        <is>
          <t>https://dart.fss.or.kr/dsaf001/main.do?rcpNo=20180402004149</t>
        </is>
      </c>
      <c r="K2568" s="41" t="inlineStr">
        <is>
          <t>acq_mktcap,size_basis</t>
        </is>
      </c>
    </row>
    <row r="2569" ht="45" customHeight="1">
      <c r="A2569" s="40" t="inlineStr">
        <is>
          <t>N038</t>
        </is>
      </c>
      <c r="B2569" s="41" t="inlineStr">
        <is>
          <t>STAIRS Corporation</t>
        </is>
      </c>
      <c r="C2569" s="40" t="inlineStr">
        <is>
          <t>발표</t>
        </is>
      </c>
      <c r="D2569" s="40" t="inlineStr">
        <is>
          <t>2017-09-29</t>
        </is>
      </c>
      <c r="E2569" s="41" t="inlineStr">
        <is>
          <t>발표</t>
        </is>
      </c>
      <c r="F2569" s="41" t="inlineStr">
        <is>
          <t>구 라인게임즈 '특수관계인으로부터 주식의 취득': 거래상대방 주식회사 넥스트플로어(계열회사), 발행회사 가부시키가이샤 스테아즈(계열회사), 보통주 1,998,000주, 취득금액 1,019백만원(JPY 99,900,000), 단가 510.21원(JPY 50), 취득후 지분율 100.0%, 거래일자 2017년 10월 13일, 취득목적 '경영 효율화를 위한 지분 이전', 이사회 2017-09-29, 환율 10.2042원/JPY.</t>
        </is>
      </c>
      <c r="G2569" s="41" t="inlineStr">
        <is>
          <t>DART 기타공시</t>
        </is>
      </c>
      <c r="H2569" s="40" t="inlineStr">
        <is>
          <t>2017-09-29</t>
        </is>
      </c>
      <c r="I2569" s="40" t="inlineStr">
        <is>
          <t>20170929001124</t>
        </is>
      </c>
      <c r="J2569" s="43" t="inlineStr">
        <is>
          <t>https://dart.fss.or.kr/dsaf001/main.do?rcpNo=20170929001124</t>
        </is>
      </c>
      <c r="K2569" s="41" t="inlineStr">
        <is>
          <t>subtype_chk,status_chk,value_chk_local,value_chk_usdmm,announce_date_chk,purpose_quote,first_filing_date,chk_note</t>
        </is>
      </c>
    </row>
    <row r="2570" ht="45" customHeight="1">
      <c r="A2570" s="40" t="inlineStr">
        <is>
          <t>N038</t>
        </is>
      </c>
      <c r="B2570" s="41" t="inlineStr">
        <is>
          <t>STAIRS Corporation</t>
        </is>
      </c>
      <c r="C2570" s="40" t="inlineStr">
        <is>
          <t>인수 후</t>
        </is>
      </c>
      <c r="D2570" s="40" t="inlineStr">
        <is>
          <t>2017-12-21</t>
        </is>
      </c>
      <c r="E2570" s="41" t="inlineStr">
        <is>
          <t>추가취득</t>
        </is>
      </c>
      <c r="F2570" s="41" t="inlineStr">
        <is>
          <t>구 라인게임즈 '특수관계인에 대한 출자': 거래상대방 가부시키가이샤 스테아즈(해외 계열회사), 출자일자 2017-12-21, 보통주 14,000,000주, 출자금액 6,773백만원(JPY 700,000,000), 총출자액 7,740백만원(JPY 799,900,000), 목적 '유상증자 참여'; '라인게임즈 주식회사의 100% 자회사인 가부시키가이샤 스테아즈'.</t>
        </is>
      </c>
      <c r="G2570" s="41" t="inlineStr">
        <is>
          <t>DART 기타공시</t>
        </is>
      </c>
      <c r="H2570" s="40" t="inlineStr">
        <is>
          <t>2017-12-19</t>
        </is>
      </c>
      <c r="I2570" s="40" t="inlineStr">
        <is>
          <t>20171219000369</t>
        </is>
      </c>
      <c r="J2570" s="43" t="inlineStr">
        <is>
          <t>https://dart.fss.or.kr/dsaf001/main.do?rcpNo=20171219000369</t>
        </is>
      </c>
      <c r="K2570" s="41" t="inlineStr">
        <is>
          <t>post_events_summary,notes</t>
        </is>
      </c>
    </row>
    <row r="2571" ht="45" customHeight="1">
      <c r="A2571" s="40" t="inlineStr">
        <is>
          <t>N038</t>
        </is>
      </c>
      <c r="B2571" s="41" t="inlineStr">
        <is>
          <t>STAIRS Corporation</t>
        </is>
      </c>
      <c r="C2571" s="40" t="inlineStr">
        <is>
          <t>인수 전</t>
        </is>
      </c>
      <c r="D2571" s="40" t="inlineStr">
        <is>
          <t>2017-12-31</t>
        </is>
      </c>
      <c r="E2571" s="41" t="inlineStr">
        <is>
          <t>소유주변경</t>
        </is>
      </c>
      <c r="F2571" s="41" t="inlineStr">
        <is>
          <t>넥스트플로어 2017 감사보고서: 종속기업 'Stairs Corporation(*1) | 일본 | … 당기말 - | 전기말 1,057,601 100.00% | 전기초 292,692 100.00%', '(*1) 당기 중 회사가 보유중이던 Stairs Corporation의 지분은 전부 라인게임즈 주식회사에 매각되었음'; 특수관계자 지배기업 라인게임즈, 최상위 네이버, 차상위 LINE.</t>
        </is>
      </c>
      <c r="G2571" s="41" t="inlineStr">
        <is>
          <t>DART 감사보고서</t>
        </is>
      </c>
      <c r="H2571" s="40" t="inlineStr">
        <is>
          <t>2018-03-26</t>
        </is>
      </c>
      <c r="I2571" s="40" t="inlineStr">
        <is>
          <t>20180326000480</t>
        </is>
      </c>
      <c r="J2571" s="43" t="inlineStr">
        <is>
          <t>https://dart.fss.or.kr/dsaf001/main.do?rcpNo=20180326000480</t>
        </is>
      </c>
      <c r="K2571" s="41" t="inlineStr">
        <is>
          <t>pre_events_summary,status_chk,notes</t>
        </is>
      </c>
    </row>
    <row r="2572" ht="45" customHeight="1">
      <c r="A2572" s="40" t="inlineStr">
        <is>
          <t>N038</t>
        </is>
      </c>
      <c r="B2572" s="41" t="inlineStr">
        <is>
          <t>STAIRS Corporation</t>
        </is>
      </c>
      <c r="C2572" s="40" t="inlineStr">
        <is>
          <t>인수 전</t>
        </is>
      </c>
      <c r="D2572" s="40" t="inlineStr">
        <is>
          <t>2016-12-31</t>
        </is>
      </c>
      <c r="E2572" s="41" t="inlineStr">
        <is>
          <t>실적</t>
        </is>
      </c>
      <c r="F2572" s="41" t="inlineStr">
        <is>
          <t>넥스트플로어 2016 감사보고서 특수관계자 주석: (주)스테아즈 '종속기업'; 2016 거래 매출 1,666,594천원, 외주비 등 354,763천원, 매출채권 168,147천원, 대여금 321,757천원.</t>
        </is>
      </c>
      <c r="G2572" s="41" t="inlineStr">
        <is>
          <t>DART 감사보고서</t>
        </is>
      </c>
      <c r="H2572" s="40" t="inlineStr">
        <is>
          <t>2017-03-30</t>
        </is>
      </c>
      <c r="I2572" s="40" t="inlineStr">
        <is>
          <t>20170330000780</t>
        </is>
      </c>
      <c r="J2572" s="43" t="inlineStr">
        <is>
          <t>https://dart.fss.or.kr/dsaf001/main.do?rcpNo=20170330000780</t>
        </is>
      </c>
      <c r="K2572" s="41" t="inlineStr">
        <is>
          <t>pre_events_summary,target_rev_pre,notes</t>
        </is>
      </c>
    </row>
    <row r="2573" ht="45" customHeight="1">
      <c r="A2573" s="40" t="inlineStr">
        <is>
          <t>N038</t>
        </is>
      </c>
      <c r="B2573" s="41" t="inlineStr">
        <is>
          <t>STAIRS Corporation</t>
        </is>
      </c>
      <c r="C2573" s="40" t="inlineStr">
        <is>
          <t>인수 후</t>
        </is>
      </c>
      <c r="D2573" s="40" t="inlineStr">
        <is>
          <t>2017-10</t>
        </is>
      </c>
      <c r="E2573" s="41" t="inlineStr">
        <is>
          <t>추가취득</t>
        </is>
      </c>
      <c r="F2573" s="41" t="inlineStr">
        <is>
          <t>LINE 20-F 2017 종속기업 주석: 'STAIRS Corporation(4) | Game Development | Japan | — | 100.0%'; '(4) LINE Games Corporation acquired the shares of NextFloor Corporation. in July 2017, resulting in the Group’s 51.0% ownership. Additionally, in October, 2017, LINE Games Corporation acquired shares of STAIRS Corporation from NextFloor Corporations., resulting in an increase of the Group’s ownership in STAIRS Corporation from 51.0% to 100.0%'; 'On July 24, 2017, the Group acquired 51.0% of the voting shares of NextFloor'.</t>
        </is>
      </c>
      <c r="G2573" s="41" t="inlineStr">
        <is>
          <t>SEC</t>
        </is>
      </c>
      <c r="H2573" s="40" t="inlineStr">
        <is>
          <t>2018-03-30</t>
        </is>
      </c>
      <c r="I2573" s="40" t="inlineStr">
        <is>
          <t>0001193125-18-102738</t>
        </is>
      </c>
      <c r="J2573" s="43" t="inlineStr">
        <is>
          <t>https://www.sec.gov/Archives/edgar/data/1611820/000119312518102738/d661717d20f.htm</t>
        </is>
      </c>
      <c r="K2573" s="41" t="inlineStr">
        <is>
          <t>chk_note,pre_incorp_chk,earnings_call_note,post_events_summary</t>
        </is>
      </c>
    </row>
    <row r="2574" ht="45" customHeight="1">
      <c r="A2574" s="40" t="inlineStr">
        <is>
          <t>N038</t>
        </is>
      </c>
      <c r="B2574" s="41" t="inlineStr">
        <is>
          <t>STAIRS Corporation</t>
        </is>
      </c>
      <c r="C2574" s="40" t="inlineStr">
        <is>
          <t>인수 후</t>
        </is>
      </c>
      <c r="D2574" s="40" t="inlineStr">
        <is>
          <t>2018-11-26</t>
        </is>
      </c>
      <c r="E2574" s="41" t="inlineStr">
        <is>
          <t>소유주변경</t>
        </is>
      </c>
      <c r="F2574" s="41" t="inlineStr">
        <is>
          <t>LINE 20-F 2018: Lungo 증자로 지분 73.5%→49.5%, 'LINE Games Corporation Group including STAIRS Corporation to be accounted for as an associate under the equity method'; 지배력 상실 이익 ¥15,300백만.</t>
        </is>
      </c>
      <c r="G2574" s="41" t="inlineStr">
        <is>
          <t>SEC</t>
        </is>
      </c>
      <c r="H2574" s="40" t="inlineStr">
        <is>
          <t>2019-03-29</t>
        </is>
      </c>
      <c r="I2574" s="40" t="inlineStr">
        <is>
          <t>0001193125-19-091931</t>
        </is>
      </c>
      <c r="J2574" s="43" t="inlineStr">
        <is>
          <t>https://www.sec.gov/Archives/edgar/data/1611820/000119312519091931/d669530d20f.htm</t>
        </is>
      </c>
      <c r="K2574" s="41" t="inlineStr">
        <is>
          <t>pre_incorp_chk,post_events_summary,earnings_call_note</t>
        </is>
      </c>
    </row>
    <row r="2575" ht="45" customHeight="1">
      <c r="A2575" s="40" t="inlineStr">
        <is>
          <t>N038</t>
        </is>
      </c>
      <c r="B2575" s="41" t="inlineStr">
        <is>
          <t>STAIRS Corporation</t>
        </is>
      </c>
      <c r="C2575" s="40" t="inlineStr">
        <is>
          <t>인수 전</t>
        </is>
      </c>
      <c r="D2575" s="40" t="inlineStr">
        <is>
          <t>2017-07-06</t>
        </is>
      </c>
      <c r="E2575" s="41" t="inlineStr">
        <is>
          <t>소유주변경</t>
        </is>
      </c>
      <c r="F2575" s="41" t="inlineStr">
        <is>
          <t>NAVER 2017 사업보고서: 연결대상 종속회사 라인게임즈·넥스트플로어(51.00%)·Stairs(100.00%, 유효지분 73.68%), 신규 연결 사유 '신규취득에 따른 지배력 획득'(넥스트플로어·Stairs 등); 넥스트플로어 51% 2017-07-06 인수, 이전대가 59,999,981천원; 요약연결재무정보 2016-12-31 자산총계 6,370,635백만원·자본총계 4,129,599백만원; 발행주식 32,962,679주.</t>
        </is>
      </c>
      <c r="G2575" s="41" t="inlineStr">
        <is>
          <t>DART 사업보고서</t>
        </is>
      </c>
      <c r="H2575" s="40" t="inlineStr">
        <is>
          <t>2018-04-02</t>
        </is>
      </c>
      <c r="I2575" s="40" t="inlineStr">
        <is>
          <t>20180402004149</t>
        </is>
      </c>
      <c r="J2575" s="43" t="inlineStr">
        <is>
          <t>https://dart.fss.or.kr/dsaf001/main.do?rcpNo=20180402004149</t>
        </is>
      </c>
      <c r="K2575" s="41" t="inlineStr">
        <is>
          <t>pre_incorp_chk,apex_total_assets,deal_to_assets_pct,deal_to_equity_pct,pre_events_summary,acq_mktcap</t>
        </is>
      </c>
    </row>
    <row r="2576" ht="45" customHeight="1">
      <c r="A2576" s="40" t="inlineStr">
        <is>
          <t>N038</t>
        </is>
      </c>
      <c r="B2576" s="41" t="inlineStr">
        <is>
          <t>STAIRS Corporation</t>
        </is>
      </c>
      <c r="C2576" s="40" t="inlineStr">
        <is>
          <t>인수 후</t>
        </is>
      </c>
      <c r="D2576" s="40" t="inlineStr">
        <is>
          <t>2017-12-31</t>
        </is>
      </c>
      <c r="E2576" s="41" t="inlineStr">
        <is>
          <t>기타</t>
        </is>
      </c>
      <c r="F2576" s="41" t="inlineStr">
        <is>
          <t>넥스트플로어 '회사합병 결정'(2018-07-05): 합병상대회사 라인게임즈㈜(구) 2017년말 자산총계 123,833·자본총계 123,043·매출액 1,964·당기순이익 -1,173백만원; 존속법인 상호 라인게임즈㈜, 합병기일 2018.08.17.</t>
        </is>
      </c>
      <c r="G2576" s="41" t="inlineStr">
        <is>
          <t>DART 기타공시</t>
        </is>
      </c>
      <c r="H2576" s="40" t="inlineStr">
        <is>
          <t>2018-07-05</t>
        </is>
      </c>
      <c r="I2576" s="40" t="inlineStr">
        <is>
          <t>20180705000479</t>
        </is>
      </c>
      <c r="J2576" s="43" t="inlineStr">
        <is>
          <t>https://dart.fss.or.kr/dsaf001/main.do?rcpNo=20180705000479</t>
        </is>
      </c>
      <c r="K2576" s="41" t="inlineStr">
        <is>
          <t>acq_total_assets,deal_to_assets_pct,deal_to_equity_pct</t>
        </is>
      </c>
    </row>
    <row r="2577" ht="45" customHeight="1">
      <c r="A2577" s="40" t="inlineStr">
        <is>
          <t>N038</t>
        </is>
      </c>
      <c r="B2577" s="41" t="inlineStr">
        <is>
          <t>STAIRS Corporation</t>
        </is>
      </c>
      <c r="C2577" s="40" t="inlineStr">
        <is>
          <t>인수 후</t>
        </is>
      </c>
      <c r="D2577" s="40" t="inlineStr">
        <is>
          <t>2018-12-31</t>
        </is>
      </c>
      <c r="E2577" s="41" t="inlineStr">
        <is>
          <t>실적</t>
        </is>
      </c>
      <c r="F2577" s="41" t="inlineStr">
        <is>
          <t>라인게임즈 2018 연결감사보고서: 종속기업 STAIRS Corporation 100.00%(당기·전기); 요약재무 2018 자산 8,484,789·부채 9,273,718·자본 (788,929)·영업수익 8,842,419·순손익 (364,748)천원, 2017 자산 12,123,347·부채 12,514,905·자본 (391,558)·영업수익 10,596,542·순손익 (7,561,272)천원; 2017 연결 영업수익 10,298,240천원(국내 6,900,169·일본 3,398,071천원).</t>
        </is>
      </c>
      <c r="G2577" s="41" t="inlineStr">
        <is>
          <t>DART 감사보고서</t>
        </is>
      </c>
      <c r="H2577" s="40" t="inlineStr">
        <is>
          <t>2019-04-09</t>
        </is>
      </c>
      <c r="I2577" s="40" t="inlineStr">
        <is>
          <t>20190409002704</t>
        </is>
      </c>
      <c r="J2577" s="43" t="inlineStr">
        <is>
          <t>https://dart.fss.or.kr/dsaf001/main.do?rcpNo=20190409002704</t>
        </is>
      </c>
      <c r="K2577" s="41" t="inlineStr">
        <is>
          <t>acquirer_core,target_rev_post,target_op_post,target_rev_pre,target_op_pre,perf_basis,post_events_summary</t>
        </is>
      </c>
    </row>
    <row r="2578" ht="45" customHeight="1">
      <c r="A2578" s="40" t="inlineStr">
        <is>
          <t>N038</t>
        </is>
      </c>
      <c r="B2578" s="41" t="inlineStr">
        <is>
          <t>STAIRS Corporation</t>
        </is>
      </c>
      <c r="C2578" s="40" t="inlineStr">
        <is>
          <t>인수 후</t>
        </is>
      </c>
      <c r="D2578" s="40" t="inlineStr">
        <is>
          <t>2019-12-31</t>
        </is>
      </c>
      <c r="E2578" s="41" t="inlineStr">
        <is>
          <t>실적</t>
        </is>
      </c>
      <c r="F2578" s="41" t="inlineStr">
        <is>
          <t>라인게임즈 2019 연결감사보고서: STAIRS 2019 자산 7,916,344·부채 8,385,352·자본 (469,008)·영업수익 6,106,741·당기순손익 (191,420)천원.</t>
        </is>
      </c>
      <c r="G2578" s="41" t="inlineStr">
        <is>
          <t>DART 감사보고서</t>
        </is>
      </c>
      <c r="H2578" s="40" t="inlineStr">
        <is>
          <t>2020-04-09</t>
        </is>
      </c>
      <c r="I2578" s="40" t="inlineStr">
        <is>
          <t>20200409002196</t>
        </is>
      </c>
      <c r="J2578" s="43" t="inlineStr">
        <is>
          <t>https://dart.fss.or.kr/dsaf001/main.do?rcpNo=20200409002196</t>
        </is>
      </c>
      <c r="K2578" s="41" t="inlineStr">
        <is>
          <t>target_rev_post,target_op_post</t>
        </is>
      </c>
    </row>
    <row r="2579" ht="45" customHeight="1">
      <c r="A2579" s="40" t="inlineStr">
        <is>
          <t>N038</t>
        </is>
      </c>
      <c r="B2579" s="41" t="inlineStr">
        <is>
          <t>STAIRS Corporation</t>
        </is>
      </c>
      <c r="C2579" s="40" t="inlineStr">
        <is>
          <t>인수 후</t>
        </is>
      </c>
      <c r="D2579" s="40" t="inlineStr">
        <is>
          <t>2020-12-31</t>
        </is>
      </c>
      <c r="E2579" s="41" t="inlineStr">
        <is>
          <t>실적</t>
        </is>
      </c>
      <c r="F2579" s="41" t="inlineStr">
        <is>
          <t>라인게임즈 2020 연결감사보고서: STAIRS 2020 자산 2,818,112·자본 (1,536,688)·영업수익 1,173,119·당기순손익 (528,164)천원; 2021 연결감사보고서: 2021 영업수익 45,945·순손익 (701,580)천원.</t>
        </is>
      </c>
      <c r="G2579" s="41" t="inlineStr">
        <is>
          <t>DART 감사보고서</t>
        </is>
      </c>
      <c r="H2579" s="40" t="inlineStr">
        <is>
          <t>2021-04-14</t>
        </is>
      </c>
      <c r="I2579" s="40" t="inlineStr">
        <is>
          <t>20210414001815</t>
        </is>
      </c>
      <c r="J2579" s="43" t="inlineStr">
        <is>
          <t>https://dart.fss.or.kr/dsaf001/main.do?rcpNo=20210414001815</t>
        </is>
      </c>
      <c r="K2579" s="41" t="inlineStr">
        <is>
          <t>post_events_summary,target_rev_post</t>
        </is>
      </c>
    </row>
    <row r="2580" ht="45" customHeight="1">
      <c r="A2580" s="40" t="inlineStr">
        <is>
          <t>N038</t>
        </is>
      </c>
      <c r="B2580" s="41" t="inlineStr">
        <is>
          <t>STAIRS Corporation</t>
        </is>
      </c>
      <c r="C2580" s="40" t="inlineStr">
        <is>
          <t>인수 후</t>
        </is>
      </c>
      <c r="D2580" s="40" t="inlineStr">
        <is>
          <t>2025-12-31</t>
        </is>
      </c>
      <c r="E2580" s="41" t="inlineStr">
        <is>
          <t>실적</t>
        </is>
      </c>
      <c r="F2580" s="41" t="inlineStr">
        <is>
          <t>라인게임즈 2025 연결감사보고서: 종속기업 STAIRS Corporation 100(당기말), 요약재무 2025 자산 148,416·부채 2,943,701·자본 (2,795,285)·영업수익 -·당기순손익 (184,292)천원.</t>
        </is>
      </c>
      <c r="G2580" s="41" t="inlineStr">
        <is>
          <t>DART 감사보고서</t>
        </is>
      </c>
      <c r="H2580" s="40" t="inlineStr">
        <is>
          <t>2026-04-16</t>
        </is>
      </c>
      <c r="I2580" s="40" t="inlineStr">
        <is>
          <t>20260416000551</t>
        </is>
      </c>
      <c r="J2580" s="43" t="inlineStr">
        <is>
          <t>https://dart.fss.or.kr/dsaf001/main.do?rcpNo=20260416000551</t>
        </is>
      </c>
      <c r="K2580" s="41" t="inlineStr">
        <is>
          <t>target_rev_post,target_op_post,post_events_summary,perf_basis</t>
        </is>
      </c>
    </row>
    <row r="2581" ht="45" customHeight="1">
      <c r="A2581" s="40" t="inlineStr">
        <is>
          <t>N038</t>
        </is>
      </c>
      <c r="B2581" s="41" t="inlineStr">
        <is>
          <t>STAIRS Corporation</t>
        </is>
      </c>
      <c r="C2581" s="40" t="inlineStr">
        <is>
          <t>인수 후</t>
        </is>
      </c>
      <c r="D2581" s="40" t="inlineStr">
        <is>
          <t>2023-12-31</t>
        </is>
      </c>
      <c r="E2581" s="41" t="inlineStr">
        <is>
          <t>실적</t>
        </is>
      </c>
      <c r="F2581" s="41" t="inlineStr">
        <is>
          <t>라인게임즈 2023 연결감사보고서: STAIRS 2023 자산 775,106·부채 3,190,757·자본 (2,415,651)·영업수익 1,967·당기순손익 (221,062)천원; 2022 영업수익 3,524·순손익 (274,181)천원(2022 연결감사보고서).</t>
        </is>
      </c>
      <c r="G2581" s="41" t="inlineStr">
        <is>
          <t>DART 감사보고서</t>
        </is>
      </c>
      <c r="H2581" s="40" t="inlineStr">
        <is>
          <t>2024-04-12</t>
        </is>
      </c>
      <c r="I2581" s="40" t="inlineStr">
        <is>
          <t>20240412003306</t>
        </is>
      </c>
      <c r="J2581" s="43" t="inlineStr">
        <is>
          <t>https://dart.fss.or.kr/dsaf001/main.do?rcpNo=20240412003306</t>
        </is>
      </c>
      <c r="K2581" s="41" t="inlineStr">
        <is>
          <t>post_events_summary,target_rev_post</t>
        </is>
      </c>
    </row>
    <row r="2582" ht="45" customHeight="1">
      <c r="A2582" s="40" t="inlineStr">
        <is>
          <t>N038</t>
        </is>
      </c>
      <c r="B2582" s="41" t="inlineStr">
        <is>
          <t>STAIRS Corporation</t>
        </is>
      </c>
      <c r="C2582" s="40" t="inlineStr">
        <is>
          <t>인수 후</t>
        </is>
      </c>
      <c r="D2582" s="40" t="inlineStr">
        <is>
          <t>2018-12-31</t>
        </is>
      </c>
      <c r="E2582" s="41" t="inlineStr">
        <is>
          <t>기타</t>
        </is>
      </c>
      <c r="F2582" s="41" t="inlineStr">
        <is>
          <t>라인게임즈 2018 (별도)감사보고서 종속기업투자: STAIRS Corporation 100.00% 당기말 7,707,200천원 / 전기말 7,707,200천원.</t>
        </is>
      </c>
      <c r="G2582" s="41" t="inlineStr">
        <is>
          <t>DART 감사보고서</t>
        </is>
      </c>
      <c r="H2582" s="40" t="inlineStr">
        <is>
          <t>2019-04-09</t>
        </is>
      </c>
      <c r="I2582" s="40" t="inlineStr">
        <is>
          <t>20190409002703</t>
        </is>
      </c>
      <c r="J2582" s="43" t="inlineStr">
        <is>
          <t>https://dart.fss.or.kr/dsaf001/main.do?rcpNo=20190409002703</t>
        </is>
      </c>
      <c r="K2582" s="41" t="inlineStr">
        <is>
          <t>impairment</t>
        </is>
      </c>
    </row>
    <row r="2583" ht="45" customHeight="1">
      <c r="A2583" s="40" t="inlineStr">
        <is>
          <t>N038</t>
        </is>
      </c>
      <c r="B2583" s="41" t="inlineStr">
        <is>
          <t>STAIRS Corporation</t>
        </is>
      </c>
      <c r="C2583" s="40" t="inlineStr">
        <is>
          <t>인수 후</t>
        </is>
      </c>
      <c r="D2583" s="40" t="inlineStr">
        <is>
          <t>2019-12-31</t>
        </is>
      </c>
      <c r="E2583" s="41" t="inlineStr">
        <is>
          <t>손상차손</t>
        </is>
      </c>
      <c r="F2583" s="41" t="inlineStr">
        <is>
          <t>라인게임즈 2019 (별도)감사보고서: STAIRS 당기말 2,431,553천원 / 전기말 7,707,200천원; 투자주식 손상 (24,041,278)천원, '(*3) 회사는 당기에 폐업법인인 주식회사 이노에이지 외 4개의 종속기업 및 관계기업 … 손상차손'.</t>
        </is>
      </c>
      <c r="G2583" s="41" t="inlineStr">
        <is>
          <t>DART 감사보고서</t>
        </is>
      </c>
      <c r="H2583" s="40" t="inlineStr">
        <is>
          <t>2020-04-09</t>
        </is>
      </c>
      <c r="I2583" s="40" t="inlineStr">
        <is>
          <t>20200409002194</t>
        </is>
      </c>
      <c r="J2583" s="43" t="inlineStr">
        <is>
          <t>https://dart.fss.or.kr/dsaf001/main.do?rcpNo=20200409002194</t>
        </is>
      </c>
      <c r="K2583" s="41" t="inlineStr">
        <is>
          <t>impairment,post_events_summary</t>
        </is>
      </c>
    </row>
    <row r="2584" ht="45" customHeight="1">
      <c r="A2584" s="40" t="inlineStr">
        <is>
          <t>N038</t>
        </is>
      </c>
      <c r="B2584" s="41" t="inlineStr">
        <is>
          <t>STAIRS Corporation</t>
        </is>
      </c>
      <c r="C2584" s="40" t="inlineStr">
        <is>
          <t>인수 후</t>
        </is>
      </c>
      <c r="D2584" s="40" t="inlineStr">
        <is>
          <t>2020-12-31</t>
        </is>
      </c>
      <c r="E2584" s="41" t="inlineStr">
        <is>
          <t>손상차손</t>
        </is>
      </c>
      <c r="F2584" s="41" t="inlineStr">
        <is>
          <t>라인게임즈 2020 (별도)감사보고서: STAIRS Corporation 100.00% 당기말 - / 전기말 2,431,553천원; 손상 (18,136,049)천원, '주식회사 피그 외 9개의 종속기업 및 관계기업 … 손상차손'.</t>
        </is>
      </c>
      <c r="G2584" s="41" t="inlineStr">
        <is>
          <t>DART 감사보고서</t>
        </is>
      </c>
      <c r="H2584" s="40" t="inlineStr">
        <is>
          <t>2021-04-14</t>
        </is>
      </c>
      <c r="I2584" s="40" t="inlineStr">
        <is>
          <t>20210414001813</t>
        </is>
      </c>
      <c r="J2584" s="43" t="inlineStr">
        <is>
          <t>https://dart.fss.or.kr/dsaf001/main.do?rcpNo=20210414001813</t>
        </is>
      </c>
      <c r="K2584" s="41" t="inlineStr">
        <is>
          <t>impairment,post_events_summary</t>
        </is>
      </c>
    </row>
    <row r="2585" ht="45" customHeight="1">
      <c r="A2585" s="40" t="inlineStr">
        <is>
          <t>N038</t>
        </is>
      </c>
      <c r="B2585" s="41" t="inlineStr">
        <is>
          <t>STAIRS Corporation</t>
        </is>
      </c>
      <c r="C2585" s="40" t="inlineStr">
        <is>
          <t>인수 후</t>
        </is>
      </c>
      <c r="D2585" s="40" t="inlineStr">
        <is>
          <t>2020-12-31</t>
        </is>
      </c>
      <c r="E2585" s="41" t="inlineStr">
        <is>
          <t>손상차손</t>
        </is>
      </c>
      <c r="F2585" s="41" t="inlineStr">
        <is>
          <t>NAVER 2020 사업보고서: 라인게임즈 관계기업투자 손상 (77,339,103)천원('지속적인 영업손실 등'), 라인게임즈의 종속기업에 Stairs 포함.</t>
        </is>
      </c>
      <c r="G2585" s="41" t="inlineStr">
        <is>
          <t>DART 사업보고서</t>
        </is>
      </c>
      <c r="H2585" s="40" t="inlineStr">
        <is>
          <t>2021-03-16</t>
        </is>
      </c>
      <c r="I2585" s="40" t="inlineStr">
        <is>
          <t>20210316001214</t>
        </is>
      </c>
      <c r="J2585" s="43" t="inlineStr">
        <is>
          <t>https://dart.fss.or.kr/dsaf001/main.do?rcpNo=20210316001214</t>
        </is>
      </c>
      <c r="K2585" s="41" t="inlineStr">
        <is>
          <t>impairment</t>
        </is>
      </c>
    </row>
    <row r="2586" ht="45" customHeight="1">
      <c r="A2586" s="40" t="inlineStr">
        <is>
          <t>N038</t>
        </is>
      </c>
      <c r="B2586" s="41" t="inlineStr">
        <is>
          <t>STAIRS Corporation</t>
        </is>
      </c>
      <c r="C2586" s="40" t="inlineStr">
        <is>
          <t>인수 후</t>
        </is>
      </c>
      <c r="D2586" s="40" t="inlineStr">
        <is>
          <t>2017-11-24</t>
        </is>
      </c>
      <c r="E2586" s="41" t="inlineStr">
        <is>
          <t>기타</t>
        </is>
      </c>
      <c r="F2586" s="41" t="inlineStr">
        <is>
          <t>아이뉴스24: '넥스트플로어의 현지법인인 스테어즈는 22일부터 데스티니 차일드의 사전 다운로드 서비스를 진행', 일본 정식 서비스 시작, 사전예약자 165만명.</t>
        </is>
      </c>
      <c r="G2586" s="41" t="inlineStr">
        <is>
          <t>언론 보도</t>
        </is>
      </c>
      <c r="H2586" s="40" t="inlineStr">
        <is>
          <t>2017-11-24</t>
        </is>
      </c>
      <c r="I2586" s="40" t="n"/>
      <c r="J2586" s="43" t="inlineStr">
        <is>
          <t>https://www.inews24.com/view/1062358</t>
        </is>
      </c>
      <c r="K2586" s="41" t="inlineStr">
        <is>
          <t>core_basis,post_events_summary</t>
        </is>
      </c>
    </row>
    <row r="2587" ht="45" customHeight="1">
      <c r="A2587" s="40" t="inlineStr">
        <is>
          <t>N038</t>
        </is>
      </c>
      <c r="B2587" s="41" t="inlineStr">
        <is>
          <t>STAIRS Corporation</t>
        </is>
      </c>
      <c r="C2587" s="40" t="inlineStr">
        <is>
          <t>인수 후</t>
        </is>
      </c>
      <c r="D2587" s="40" t="inlineStr">
        <is>
          <t>2020-02-13</t>
        </is>
      </c>
      <c r="E2587" s="41" t="inlineStr">
        <is>
          <t>사업철수</t>
        </is>
      </c>
      <c r="F2587" s="41" t="inlineStr">
        <is>
          <t>4Gamer: 'ステアーズは本日（2020年1月10日），「デスティニーチャイルド」のサービス運営を，2月13日に開発元のSHIFT UPに移管することを発表した'; SHIFT UP 2020-02-13 '運営元を株式会社ステアーズからSHIFT UPに移管'.</t>
        </is>
      </c>
      <c r="G2587" s="41" t="inlineStr">
        <is>
          <t>언론 보도</t>
        </is>
      </c>
      <c r="H2587" s="40" t="inlineStr">
        <is>
          <t>2020-02-13</t>
        </is>
      </c>
      <c r="I2587" s="40" t="n"/>
      <c r="J2587" s="43" t="inlineStr">
        <is>
          <t>https://www.4gamer.net/games/361/G036184/20200213139/</t>
        </is>
      </c>
      <c r="K2587" s="41" t="inlineStr">
        <is>
          <t>post_events_summary</t>
        </is>
      </c>
    </row>
    <row r="2588" ht="45" customHeight="1">
      <c r="A2588" s="40" t="inlineStr">
        <is>
          <t>N038</t>
        </is>
      </c>
      <c r="B2588" s="41" t="inlineStr">
        <is>
          <t>STAIRS Corporation</t>
        </is>
      </c>
      <c r="C2588" s="40" t="inlineStr">
        <is>
          <t>인수 후</t>
        </is>
      </c>
      <c r="D2588" s="40" t="inlineStr">
        <is>
          <t>2019-10-21</t>
        </is>
      </c>
      <c r="E2588" s="41" t="inlineStr">
        <is>
          <t>사업철수</t>
        </is>
      </c>
      <c r="F2588" s="41" t="inlineStr">
        <is>
          <t>토요경제: 라인게임즈가 '데스티니 차일드의 국내 및 글로벌 서비스를 시프트업으로 이관한다고 20일 밝혔다', '개발사의 요청'.</t>
        </is>
      </c>
      <c r="G2588" s="41" t="inlineStr">
        <is>
          <t>언론 보도</t>
        </is>
      </c>
      <c r="H2588" s="40" t="inlineStr">
        <is>
          <t>2019-09-20</t>
        </is>
      </c>
      <c r="I2588" s="40" t="n"/>
      <c r="J2588" s="43" t="inlineStr">
        <is>
          <t>https://www.sateconomy.co.kr/news/view/179589715099135</t>
        </is>
      </c>
      <c r="K2588" s="41" t="inlineStr">
        <is>
          <t>post_events_summary</t>
        </is>
      </c>
    </row>
    <row r="2589" ht="45" customHeight="1">
      <c r="A2589" s="40" t="inlineStr">
        <is>
          <t>N038</t>
        </is>
      </c>
      <c r="B2589" s="41" t="inlineStr">
        <is>
          <t>STAIRS Corporation</t>
        </is>
      </c>
      <c r="C2589" s="40" t="inlineStr">
        <is>
          <t>인수 전</t>
        </is>
      </c>
      <c r="D2589" s="40" t="inlineStr">
        <is>
          <t>2017-07-10</t>
        </is>
      </c>
      <c r="E2589" s="41" t="inlineStr">
        <is>
          <t>소유주변경</t>
        </is>
      </c>
      <c r="F2589" s="41" t="inlineStr">
        <is>
          <t>머니투데이: 라인이 100% 자회사 라인게임즈를 설립하고 이를 통해 넥스트플로어 지분 51% 확보, 인수금액 비공개.</t>
        </is>
      </c>
      <c r="G2589" s="41" t="inlineStr">
        <is>
          <t>언론 보도</t>
        </is>
      </c>
      <c r="H2589" s="40" t="inlineStr">
        <is>
          <t>2017-07-10</t>
        </is>
      </c>
      <c r="I2589" s="40" t="n"/>
      <c r="J2589" s="43" t="inlineStr">
        <is>
          <t>https://www.mt.co.kr/tech/2017/07/10/2017071014112861933</t>
        </is>
      </c>
      <c r="K2589" s="41" t="inlineStr">
        <is>
          <t>pre_events_summary</t>
        </is>
      </c>
    </row>
    <row r="2590" ht="45" customHeight="1">
      <c r="A2590" s="40" t="inlineStr">
        <is>
          <t>N038</t>
        </is>
      </c>
      <c r="B2590" s="41" t="inlineStr">
        <is>
          <t>STAIRS Corporation</t>
        </is>
      </c>
      <c r="C2590" s="40" t="inlineStr">
        <is>
          <t>인수 전</t>
        </is>
      </c>
      <c r="D2590" s="40" t="inlineStr">
        <is>
          <t>2017-03-30</t>
        </is>
      </c>
      <c r="E2590" s="41" t="inlineStr">
        <is>
          <t>실적</t>
        </is>
      </c>
      <c r="F2590" s="41" t="inlineStr">
        <is>
          <t>부산일보: 넥스트플로어 2016 매출 559억원(전년 대비 약 4배), 영업이익 4억원으로 흑자전환.</t>
        </is>
      </c>
      <c r="G2590" s="41" t="inlineStr">
        <is>
          <t>언론 보도</t>
        </is>
      </c>
      <c r="H2590" s="40" t="inlineStr">
        <is>
          <t>2017-03-30</t>
        </is>
      </c>
      <c r="I2590" s="40" t="n"/>
      <c r="J2590" s="43" t="inlineStr">
        <is>
          <t>https://mobile.busan.com/view/busan/view.php?code=20170330000201</t>
        </is>
      </c>
      <c r="K2590" s="41" t="inlineStr">
        <is>
          <t>pre_events_summary</t>
        </is>
      </c>
    </row>
    <row r="2591" ht="45" customHeight="1">
      <c r="A2591" s="40" t="inlineStr">
        <is>
          <t>N038</t>
        </is>
      </c>
      <c r="B2591" s="41" t="inlineStr">
        <is>
          <t>STAIRS Corporation</t>
        </is>
      </c>
      <c r="C2591" s="40" t="inlineStr">
        <is>
          <t>인수 전</t>
        </is>
      </c>
      <c r="D2591" s="40" t="inlineStr">
        <is>
          <t>2017-09-29</t>
        </is>
      </c>
      <c r="E2591" s="41" t="inlineStr">
        <is>
          <t>기타</t>
        </is>
      </c>
      <c r="F2591" s="41" t="inlineStr">
        <is>
          <t>구 라인게임즈 '특수관계인으로부터 자산양수': 거래상대방 주식회사 넥스트플로어, 양수목적물 PC·소프트웨어·가구 등, 양수가액 209백만원, 목적 '자산 활용 및 효율성 제고'(2017-09-13 공시에도 99백만원 양수).</t>
        </is>
      </c>
      <c r="G2591" s="41" t="inlineStr">
        <is>
          <t>DART 기타공시</t>
        </is>
      </c>
      <c r="H2591" s="40" t="inlineStr">
        <is>
          <t>2017-09-29</t>
        </is>
      </c>
      <c r="I2591" s="40" t="inlineStr">
        <is>
          <t>20170929001131</t>
        </is>
      </c>
      <c r="J2591" s="43" t="inlineStr">
        <is>
          <t>https://dart.fss.or.kr/dsaf001/main.do?rcpNo=20170929001131</t>
        </is>
      </c>
      <c r="K2591" s="41" t="inlineStr">
        <is>
          <t>pre_events_summary</t>
        </is>
      </c>
    </row>
    <row r="2592" ht="45" customHeight="1">
      <c r="A2592" s="40" t="inlineStr">
        <is>
          <t>N038</t>
        </is>
      </c>
      <c r="B2592" s="41" t="inlineStr">
        <is>
          <t>STAIRS Corporation</t>
        </is>
      </c>
      <c r="C2592" s="40" t="inlineStr">
        <is>
          <t>발표</t>
        </is>
      </c>
      <c r="D2592" s="40" t="inlineStr">
        <is>
          <t>2017-09-28</t>
        </is>
      </c>
      <c r="E2592" s="41" t="inlineStr">
        <is>
          <t>기타</t>
        </is>
      </c>
      <c r="F2592" s="41" t="inlineStr">
        <is>
          <t>Yahoo Finance 일별 시세: 035420.KS 2017-09-28 종가 146,600(2018-10 5:1 분할 소급 조정값, 실제 733,000원); JPY=X 2017-09-29 종가 112.467.</t>
        </is>
      </c>
      <c r="G2592" s="41" t="inlineStr">
        <is>
          <t>기타</t>
        </is>
      </c>
      <c r="H2592" s="40" t="inlineStr">
        <is>
          <t>2026-10-26</t>
        </is>
      </c>
      <c r="I2592" s="40" t="n"/>
      <c r="J2592" s="43" t="inlineStr">
        <is>
          <t>https://query1.finance.yahoo.com/v8/finance/chart/035420.KS?period1=1506384000&amp;period2=1506816000&amp;interval=1d</t>
        </is>
      </c>
      <c r="K2592" s="41" t="inlineStr">
        <is>
          <t>acq_mktcap,size_basis,value_chk_usdmm</t>
        </is>
      </c>
    </row>
    <row r="2593" ht="45" customHeight="1">
      <c r="A2593" s="40" t="inlineStr">
        <is>
          <t>N039</t>
        </is>
      </c>
      <c r="B2593" s="41" t="inlineStr">
        <is>
          <t>Line Biz Plus Corporation</t>
        </is>
      </c>
      <c r="C2593" s="40" t="inlineStr">
        <is>
          <t>발표</t>
        </is>
      </c>
      <c r="D2593" s="40" t="inlineStr">
        <is>
          <t>2017-11-06</t>
        </is>
      </c>
      <c r="E2593" s="41" t="inlineStr">
        <is>
          <t>발표</t>
        </is>
      </c>
      <c r="F2593" s="41" t="inlineStr">
        <is>
          <t>라인비즈플러스 최대주주 변동: LINE Biz+ Pte. Ltd 800,000주(100%) 처분, LINE Pay Corporation 800,000주(100%) 취득, 변동일 2017.11.06, 2,840백만원, 3,550원/주. '해외 계열회사간의 거래로 실제 거래금액은 USD 2,552,389.00'</t>
        </is>
      </c>
      <c r="G2593" s="41" t="inlineStr">
        <is>
          <t>DART 기타공시</t>
        </is>
      </c>
      <c r="H2593" s="40" t="inlineStr">
        <is>
          <t>2017-11-07</t>
        </is>
      </c>
      <c r="I2593" s="40" t="inlineStr">
        <is>
          <t>20171107000096</t>
        </is>
      </c>
      <c r="J2593" s="43" t="inlineStr">
        <is>
          <t>https://dart.fss.or.kr/dsaf001/main.do?rcpNo=20171107000096</t>
        </is>
      </c>
      <c r="K2593" s="41" t="inlineStr">
        <is>
          <t>status_chk,value_chk_local,value_chk_usdmm,announce_date_chk,first_filing_date,pre_incorp_chk,purpose_quote</t>
        </is>
      </c>
    </row>
    <row r="2594" ht="45" customHeight="1">
      <c r="A2594" s="40" t="inlineStr">
        <is>
          <t>N039</t>
        </is>
      </c>
      <c r="B2594" s="41" t="inlineStr">
        <is>
          <t>Line Biz Plus Corporation</t>
        </is>
      </c>
      <c r="C2594" s="40" t="inlineStr">
        <is>
          <t>인수 후</t>
        </is>
      </c>
      <c r="D2594" s="40" t="inlineStr">
        <is>
          <t>2017-12-31</t>
        </is>
      </c>
      <c r="E2594" s="41" t="inlineStr">
        <is>
          <t>실적</t>
        </is>
      </c>
      <c r="F2594" s="41" t="inlineStr">
        <is>
          <t>2017 감사보고서: 2014-08-26 설립, '2017년 11월 6일자로 ... LINE Pay Corporation이 LINE Biz+ PTE. LTD.가 보유한 ... 보통주 800,000주를 전량 인수하여 지배주주가 변경'. 영업수익 2017 13,217,926,815원·2016 13,381,642,783원, 영업이익(손실) 2017 305,693,803원·2016 (407,547,278)원. LINE 그룹 대상 매출 비율 100%</t>
        </is>
      </c>
      <c r="G2594" s="41" t="inlineStr">
        <is>
          <t>DART 감사보고서</t>
        </is>
      </c>
      <c r="H2594" s="40" t="inlineStr">
        <is>
          <t>2018-04-06</t>
        </is>
      </c>
      <c r="I2594" s="40" t="inlineStr">
        <is>
          <t>20180406001173</t>
        </is>
      </c>
      <c r="J2594" s="43" t="inlineStr">
        <is>
          <t>https://dart.fss.or.kr/dsaf001/main.do?rcpNo=20180406001173</t>
        </is>
      </c>
      <c r="K2594" s="41" t="inlineStr">
        <is>
          <t>pre_events_summary,target_rev_pre,target_op_pre,target_rev_post,target_op_post,pre_incorp_chk,notes,core_basis</t>
        </is>
      </c>
    </row>
    <row r="2595" ht="45" customHeight="1">
      <c r="A2595" s="40" t="inlineStr">
        <is>
          <t>N039</t>
        </is>
      </c>
      <c r="B2595" s="41" t="inlineStr">
        <is>
          <t>Line Biz Plus Corporation</t>
        </is>
      </c>
      <c r="C2595" s="40" t="inlineStr">
        <is>
          <t>발표</t>
        </is>
      </c>
      <c r="D2595" s="40" t="inlineStr">
        <is>
          <t>2016-12-31</t>
        </is>
      </c>
      <c r="E2595" s="41" t="inlineStr">
        <is>
          <t>기타</t>
        </is>
      </c>
      <c r="F2595" s="41" t="inlineStr">
        <is>
          <t>NAVER 2016 사업보고서: LINE Pay(설립 2014-05-09, 모바일 빌링기획 및 개발) 자산총액 71,947백만원, 라인비즈플러스(2014-08-26) 10,894백만원; 요약연결재무정보 자산총계 6,370,635백만원, 자본총계 4,129,599백만원; 발행주식총수 32,962,679주</t>
        </is>
      </c>
      <c r="G2595" s="41" t="inlineStr">
        <is>
          <t>DART 사업보고서</t>
        </is>
      </c>
      <c r="H2595" s="40" t="inlineStr">
        <is>
          <t>2017-03-31</t>
        </is>
      </c>
      <c r="I2595" s="40" t="inlineStr">
        <is>
          <t>20170331004699</t>
        </is>
      </c>
      <c r="J2595" s="43" t="inlineStr">
        <is>
          <t>https://dart.fss.or.kr/dsaf001/main.do?rcpNo=20170331004699</t>
        </is>
      </c>
      <c r="K2595" s="41" t="inlineStr">
        <is>
          <t>acq_total_assets,apex_total_assets,deal_to_assets_pct,deal_to_equity_pct,acq_mktcap,acquirer_core,pre_events_summary</t>
        </is>
      </c>
    </row>
    <row r="2596" ht="45" customHeight="1">
      <c r="A2596" s="40" t="inlineStr">
        <is>
          <t>N039</t>
        </is>
      </c>
      <c r="B2596" s="41" t="inlineStr">
        <is>
          <t>Line Biz Plus Corporation</t>
        </is>
      </c>
      <c r="C2596" s="40" t="inlineStr">
        <is>
          <t>인수 후</t>
        </is>
      </c>
      <c r="D2596" s="40" t="inlineStr">
        <is>
          <t>2017-12-31</t>
        </is>
      </c>
      <c r="E2596" s="41" t="inlineStr">
        <is>
          <t>기타</t>
        </is>
      </c>
      <c r="F2596" s="41" t="inlineStr">
        <is>
          <t>NAVER 2017 사업보고서 연결대상 종속회사: LINE Pay(일본) 100%, LINE BIZ+(싱가폴, 모바일 빌링기획 및 개발) 100%, 'LINE Pay(*2) ... 라인비즈플러스 | 대한민국 | 100.00 | 100.00'. LINE Pay 자산총액 122,046백만원, 라인비즈플러스 11,469백만원</t>
        </is>
      </c>
      <c r="G2596" s="41" t="inlineStr">
        <is>
          <t>DART 사업보고서</t>
        </is>
      </c>
      <c r="H2596" s="40" t="inlineStr">
        <is>
          <t>2018-04-02</t>
        </is>
      </c>
      <c r="I2596" s="40" t="inlineStr">
        <is>
          <t>20180402004149</t>
        </is>
      </c>
      <c r="J2596" s="43" t="inlineStr">
        <is>
          <t>https://dart.fss.or.kr/dsaf001/main.do?rcpNo=20180402004149</t>
        </is>
      </c>
      <c r="K2596" s="41" t="inlineStr">
        <is>
          <t>pre_incorp_chk,acq_total_assets</t>
        </is>
      </c>
    </row>
    <row r="2597" ht="45" customHeight="1">
      <c r="A2597" s="40" t="inlineStr">
        <is>
          <t>N039</t>
        </is>
      </c>
      <c r="B2597" s="41" t="inlineStr">
        <is>
          <t>Line Biz Plus Corporation</t>
        </is>
      </c>
      <c r="C2597" s="40" t="inlineStr">
        <is>
          <t>인수 후</t>
        </is>
      </c>
      <c r="D2597" s="40" t="inlineStr">
        <is>
          <t>2017-12</t>
        </is>
      </c>
      <c r="E2597" s="41" t="inlineStr">
        <is>
          <t>합병</t>
        </is>
      </c>
      <c r="F2597" s="41" t="inlineStr">
        <is>
          <t>LINE 20-F FY2017 Note 30: 'LINE Business Partners Corporation was merged with LINE Pay Corporation in December 2017'</t>
        </is>
      </c>
      <c r="G2597" s="41" t="inlineStr">
        <is>
          <t>SEC</t>
        </is>
      </c>
      <c r="H2597" s="40" t="inlineStr">
        <is>
          <t>2018-03-30</t>
        </is>
      </c>
      <c r="I2597" s="40" t="inlineStr">
        <is>
          <t>0001193125-18-102738</t>
        </is>
      </c>
      <c r="J2597" s="43" t="inlineStr">
        <is>
          <t>https://www.sec.gov/Archives/edgar/data/1611820/000119312518102738/d661717d20f.htm</t>
        </is>
      </c>
      <c r="K2597" s="41" t="inlineStr">
        <is>
          <t>post_events_summary</t>
        </is>
      </c>
    </row>
    <row r="2598" ht="45" customHeight="1">
      <c r="A2598" s="40" t="inlineStr">
        <is>
          <t>N039</t>
        </is>
      </c>
      <c r="B2598" s="41" t="inlineStr">
        <is>
          <t>Line Biz Plus Corporation</t>
        </is>
      </c>
      <c r="C2598" s="40" t="inlineStr">
        <is>
          <t>인수 후</t>
        </is>
      </c>
      <c r="D2598" s="40" t="inlineStr">
        <is>
          <t>2018-01-01</t>
        </is>
      </c>
      <c r="E2598" s="41" t="inlineStr">
        <is>
          <t>사명변경</t>
        </is>
      </c>
      <c r="F2598" s="41" t="inlineStr">
        <is>
          <t>LINE 20-F FY2018: 'LINE BIZ+ PTE.LTD was renamed as LINE SOUTHEAST ASIA CORP.PTE.LTD. on January 1, 2018.'</t>
        </is>
      </c>
      <c r="G2598" s="41" t="inlineStr">
        <is>
          <t>SEC</t>
        </is>
      </c>
      <c r="H2598" s="40" t="inlineStr">
        <is>
          <t>2019-03-29</t>
        </is>
      </c>
      <c r="I2598" s="40" t="inlineStr">
        <is>
          <t>0001193125-19-091931</t>
        </is>
      </c>
      <c r="J2598" s="43" t="inlineStr">
        <is>
          <t>https://www.sec.gov/Archives/edgar/data/1611820/000119312519091931/d669530d20f.htm</t>
        </is>
      </c>
      <c r="K2598" s="41" t="inlineStr">
        <is>
          <t>post_events_summary,notes</t>
        </is>
      </c>
    </row>
    <row r="2599" ht="45" customHeight="1">
      <c r="A2599" s="40" t="inlineStr">
        <is>
          <t>N039</t>
        </is>
      </c>
      <c r="B2599" s="41" t="inlineStr">
        <is>
          <t>Line Biz Plus Corporation</t>
        </is>
      </c>
      <c r="C2599" s="40" t="inlineStr">
        <is>
          <t>인수 후</t>
        </is>
      </c>
      <c r="D2599" s="40" t="inlineStr">
        <is>
          <t>2018-12-31</t>
        </is>
      </c>
      <c r="E2599" s="41" t="inlineStr">
        <is>
          <t>기타</t>
        </is>
      </c>
      <c r="F2599" s="41" t="inlineStr">
        <is>
          <t>NAVER 2018 사업보고서: 라인비즈플러스(2014-08-26, 경기도 성남시 분당구 분당내곡로 117) 업종 'LINE 사업지원', 자산총액 14,618백만원; LINE SOUTHEAST ASIA CO. Pte.(구, LINE BIZ+)</t>
        </is>
      </c>
      <c r="G2599" s="41" t="inlineStr">
        <is>
          <t>DART 사업보고서</t>
        </is>
      </c>
      <c r="H2599" s="40" t="inlineStr">
        <is>
          <t>2019-04-01</t>
        </is>
      </c>
      <c r="I2599" s="40" t="inlineStr">
        <is>
          <t>20190401004489</t>
        </is>
      </c>
      <c r="J2599" s="43" t="inlineStr">
        <is>
          <t>https://dart.fss.or.kr/dsaf001/main.do?rcpNo=20190401004489</t>
        </is>
      </c>
      <c r="K2599" s="41" t="inlineStr">
        <is>
          <t>post_events_summary</t>
        </is>
      </c>
    </row>
    <row r="2600" ht="45" customHeight="1">
      <c r="A2600" s="40" t="inlineStr">
        <is>
          <t>N039</t>
        </is>
      </c>
      <c r="B2600" s="41" t="inlineStr">
        <is>
          <t>Line Biz Plus Corporation</t>
        </is>
      </c>
      <c r="C2600" s="40" t="inlineStr">
        <is>
          <t>인수 후</t>
        </is>
      </c>
      <c r="D2600" s="40" t="inlineStr">
        <is>
          <t>2019-12-31</t>
        </is>
      </c>
      <c r="E2600" s="41" t="inlineStr">
        <is>
          <t>실적</t>
        </is>
      </c>
      <c r="F2600" s="41" t="inlineStr">
        <is>
          <t>2019 감사보고서: 영업수익 2019 37,149,274,953원·2018 21,673,386,616원, 영업이익(손실) 2019 (273,350,848)원·2018 557,898,412원</t>
        </is>
      </c>
      <c r="G2600" s="41" t="inlineStr">
        <is>
          <t>DART 감사보고서</t>
        </is>
      </c>
      <c r="H2600" s="40" t="inlineStr">
        <is>
          <t>2020-04-09</t>
        </is>
      </c>
      <c r="I2600" s="40" t="inlineStr">
        <is>
          <t>20200409001846</t>
        </is>
      </c>
      <c r="J2600" s="43" t="inlineStr">
        <is>
          <t>https://dart.fss.or.kr/dsaf001/main.do?rcpNo=20200409001846</t>
        </is>
      </c>
      <c r="K2600" s="41" t="inlineStr">
        <is>
          <t>target_rev_post,target_op_post</t>
        </is>
      </c>
    </row>
    <row r="2601" ht="45" customHeight="1">
      <c r="A2601" s="40" t="inlineStr">
        <is>
          <t>N039</t>
        </is>
      </c>
      <c r="B2601" s="41" t="inlineStr">
        <is>
          <t>Line Biz Plus Corporation</t>
        </is>
      </c>
      <c r="C2601" s="40" t="inlineStr">
        <is>
          <t>인수 후</t>
        </is>
      </c>
      <c r="D2601" s="40" t="inlineStr">
        <is>
          <t>2021-03</t>
        </is>
      </c>
      <c r="E2601" s="41" t="inlineStr">
        <is>
          <t>소유주변경</t>
        </is>
      </c>
      <c r="F2601" s="41" t="inlineStr">
        <is>
          <t>2021.03 감사보고서(제8기 2021-01-01~2021-03-31): 지배기업 LINE Pay Corporation(100%), 차상위 A Holdings·Z Holdings·SoftBank Corp·LINE Corporation, '최상위지배기업인 네이버는 경영통합에 따라 A Holdings Corporation(구, LINE Corporation)의 지배력을 상실', 최상위지배기업은 SoftBank Group Corp로 변경</t>
        </is>
      </c>
      <c r="G2601" s="41" t="inlineStr">
        <is>
          <t>DART 감사보고서</t>
        </is>
      </c>
      <c r="H2601" s="40" t="inlineStr">
        <is>
          <t>2021-07-14</t>
        </is>
      </c>
      <c r="I2601" s="40" t="inlineStr">
        <is>
          <t>20210714000138</t>
        </is>
      </c>
      <c r="J2601" s="43" t="inlineStr">
        <is>
          <t>https://dart.fss.or.kr/dsaf001/main.do?rcpNo=20210714000138</t>
        </is>
      </c>
      <c r="K2601" s="41" t="inlineStr">
        <is>
          <t>post_events_summary,perf_basis</t>
        </is>
      </c>
    </row>
    <row r="2602" ht="45" customHeight="1">
      <c r="A2602" s="40" t="inlineStr">
        <is>
          <t>N039</t>
        </is>
      </c>
      <c r="B2602" s="41" t="inlineStr">
        <is>
          <t>Line Biz Plus Corporation</t>
        </is>
      </c>
      <c r="C2602" s="40" t="inlineStr">
        <is>
          <t>인수 후</t>
        </is>
      </c>
      <c r="D2602" s="40" t="inlineStr">
        <is>
          <t>2023-02-06</t>
        </is>
      </c>
      <c r="E2602" s="41" t="inlineStr">
        <is>
          <t>기타</t>
        </is>
      </c>
      <c r="F2602" s="41" t="inlineStr">
        <is>
          <t>회사분할결정: 단순·물적분할로 분할신설회사 설립, 분할목적 '분할대상 사업부문의 전문성을 제고하고 분할되는 회사 사업부문의 핵심역량을 강화'</t>
        </is>
      </c>
      <c r="G2602" s="41" t="inlineStr">
        <is>
          <t>DART 기타공시</t>
        </is>
      </c>
      <c r="H2602" s="40" t="inlineStr">
        <is>
          <t>2023-02-06</t>
        </is>
      </c>
      <c r="I2602" s="40" t="inlineStr">
        <is>
          <t>20230206000411</t>
        </is>
      </c>
      <c r="J2602" s="43" t="inlineStr">
        <is>
          <t>https://dart.fss.or.kr/dsaf001/main.do?rcpNo=20230206000411</t>
        </is>
      </c>
      <c r="K2602" s="41" t="inlineStr">
        <is>
          <t>post_events_summary</t>
        </is>
      </c>
    </row>
    <row r="2603" ht="45" customHeight="1">
      <c r="A2603" s="40" t="inlineStr">
        <is>
          <t>N039</t>
        </is>
      </c>
      <c r="B2603" s="41" t="inlineStr">
        <is>
          <t>Line Biz Plus Corporation</t>
        </is>
      </c>
      <c r="C2603" s="40" t="inlineStr">
        <is>
          <t>인수 후</t>
        </is>
      </c>
      <c r="D2603" s="40" t="inlineStr">
        <is>
          <t>2024-03-31</t>
        </is>
      </c>
      <c r="E2603" s="41" t="inlineStr">
        <is>
          <t>실적</t>
        </is>
      </c>
      <c r="F2603" s="41" t="inlineStr">
        <is>
          <t>2024.03 감사보고서: '2023년 4월 3일을 분할기일로 ... Pay개발 사업부문을 단순물적분할 ... 라인페이플러스 주식회사를 설립', '라인페이플러스에 대한 보유주식 전부를 2023년 7월 3일에 ... LINE Pay Taiwan에 양도', '2023년 10월 1일자에 ... 핀테크 개발 사업부문을 라인플러스에 양도'. 영업수익 28,800,445,968원(전기 65,149,316,099원), 영업손실 (326,333,701)원(전기 (3,421,255,569)원), 자본총계 836,311천원(전기말 (13,199,776)천원), 자본금 12,200백만원, 주주 LINE Pay Corporation 100%</t>
        </is>
      </c>
      <c r="G2603" s="41" t="inlineStr">
        <is>
          <t>DART 감사보고서</t>
        </is>
      </c>
      <c r="H2603" s="40" t="inlineStr">
        <is>
          <t>2024-07-08</t>
        </is>
      </c>
      <c r="I2603" s="40" t="inlineStr">
        <is>
          <t>20240708000160</t>
        </is>
      </c>
      <c r="J2603" s="43" t="inlineStr">
        <is>
          <t>https://dart.fss.or.kr/dsaf001/main.do?rcpNo=20240708000160</t>
        </is>
      </c>
      <c r="K2603" s="41" t="inlineStr">
        <is>
          <t>post_events_summary,target_rev_post,target_op_post,core_basis,impairment</t>
        </is>
      </c>
    </row>
    <row r="2604" ht="45" customHeight="1">
      <c r="A2604" s="40" t="inlineStr">
        <is>
          <t>N039</t>
        </is>
      </c>
      <c r="B2604" s="41" t="inlineStr">
        <is>
          <t>Line Biz Plus Corporation</t>
        </is>
      </c>
      <c r="C2604" s="40" t="inlineStr">
        <is>
          <t>인수 후</t>
        </is>
      </c>
      <c r="D2604" s="40" t="inlineStr">
        <is>
          <t>2024-06-03</t>
        </is>
      </c>
      <c r="E2604" s="41" t="inlineStr">
        <is>
          <t>청산</t>
        </is>
      </c>
      <c r="F2604" s="41" t="inlineStr">
        <is>
          <t>해산사유 발생: '상법 제517조 제2호에 따른 주주총회 결의에 의한 해산', '해산 결의 및 청산인 선임을 통한 청산절차 진행', 해산사유발생일 2024-06-03(임시주주총회 결의일)</t>
        </is>
      </c>
      <c r="G2604" s="41" t="inlineStr">
        <is>
          <t>DART 기타공시</t>
        </is>
      </c>
      <c r="H2604" s="40" t="inlineStr">
        <is>
          <t>2024-06-03</t>
        </is>
      </c>
      <c r="I2604" s="40" t="inlineStr">
        <is>
          <t>20240603000320</t>
        </is>
      </c>
      <c r="J2604" s="43" t="inlineStr">
        <is>
          <t>https://dart.fss.or.kr/dsaf001/main.do?rcpNo=20240603000320</t>
        </is>
      </c>
      <c r="K2604" s="41" t="inlineStr">
        <is>
          <t>post_events_summary</t>
        </is>
      </c>
    </row>
    <row r="2605" ht="45" customHeight="1">
      <c r="A2605" s="40" t="inlineStr">
        <is>
          <t>N039</t>
        </is>
      </c>
      <c r="B2605" s="41" t="inlineStr">
        <is>
          <t>Line Biz Plus Corporation</t>
        </is>
      </c>
      <c r="C2605" s="40" t="inlineStr">
        <is>
          <t>인수 후</t>
        </is>
      </c>
      <c r="D2605" s="40" t="inlineStr">
        <is>
          <t>2024-06-04</t>
        </is>
      </c>
      <c r="E2605" s="41" t="inlineStr">
        <is>
          <t>청산</t>
        </is>
      </c>
      <c r="F2605" s="41" t="inlineStr">
        <is>
          <t>파이낸셜뉴스(뉴스1): '라인비즈플러스는 대만·동남아 등에서 월렛 서비스를 제공한다', '라인페이는 라인비즈플러스 지분 100%를 보유', '해산 결정은 일본 정부가 라인야후에 네이버(035420)와의 관계를 끊도록 명령한 여파로 풀이된다'</t>
        </is>
      </c>
      <c r="G2605" s="41" t="inlineStr">
        <is>
          <t>언론 보도</t>
        </is>
      </c>
      <c r="H2605" s="40" t="inlineStr">
        <is>
          <t>2024-06-04</t>
        </is>
      </c>
      <c r="I2605" s="40" t="n"/>
      <c r="J2605" s="43" t="inlineStr">
        <is>
          <t>https://www.fnnews.com/news/202406041652503257</t>
        </is>
      </c>
      <c r="K2605" s="41" t="inlineStr">
        <is>
          <t>post_events_summary,core_basis</t>
        </is>
      </c>
    </row>
    <row r="2606" ht="45" customHeight="1">
      <c r="A2606" s="40" t="inlineStr">
        <is>
          <t>N039</t>
        </is>
      </c>
      <c r="B2606" s="41" t="inlineStr">
        <is>
          <t>Line Biz Plus Corporation</t>
        </is>
      </c>
      <c r="C2606" s="40" t="inlineStr">
        <is>
          <t>발표</t>
        </is>
      </c>
      <c r="D2606" s="40" t="inlineStr">
        <is>
          <t>2017-11-03</t>
        </is>
      </c>
      <c r="E2606" s="41" t="inlineStr">
        <is>
          <t>기타</t>
        </is>
      </c>
      <c r="F2606" s="41" t="inlineStr">
        <is>
          <t>Yahoo Finance 035420.KS 2017-11-03 분할조정 종가 172,600원(×5 = 863,000원, 2018-10 5:1 액면분할 전)</t>
        </is>
      </c>
      <c r="G2606" s="41" t="inlineStr">
        <is>
          <t>기타</t>
        </is>
      </c>
      <c r="H2606" s="40" t="inlineStr">
        <is>
          <t>2026-10-26</t>
        </is>
      </c>
      <c r="I2606" s="40" t="n"/>
      <c r="J2606" s="43" t="inlineStr">
        <is>
          <t>https://query1.finance.yahoo.com/v8/finance/chart/035420.KS?period1=1509408000&amp;period2=1510099200&amp;interval=1d</t>
        </is>
      </c>
      <c r="K2606" s="41" t="inlineStr">
        <is>
          <t>acq_mktcap</t>
        </is>
      </c>
    </row>
    <row r="2607" ht="45" customHeight="1">
      <c r="A2607" s="40" t="inlineStr">
        <is>
          <t>N040</t>
        </is>
      </c>
      <c r="B2607" s="41" t="inlineStr">
        <is>
          <t>FIVE Inc.</t>
        </is>
      </c>
      <c r="C2607" s="40" t="inlineStr">
        <is>
          <t>발표</t>
        </is>
      </c>
      <c r="D2607" s="40" t="inlineStr">
        <is>
          <t>2017-12-04</t>
        </is>
      </c>
      <c r="E2607" s="41" t="inlineStr">
        <is>
          <t>발표</t>
        </is>
      </c>
      <c r="F2607" s="41" t="inlineStr">
        <is>
          <t>LINE이 파이브㈜ 발행주식 1,448주 전부 취득(이동 전 0주에서 100%), 계약 2017-12-04, 양도 실행 12월 중순. 설립 2014-10-24, 자본금 163,960천엔, 상장회사와 자본·인적·거래 관계 없음. "同社の全株式を取得することといたしました"</t>
        </is>
      </c>
      <c r="G2607" s="41" t="inlineStr">
        <is>
          <t>TDnet</t>
        </is>
      </c>
      <c r="H2607" s="40" t="inlineStr">
        <is>
          <t>2017-12-04</t>
        </is>
      </c>
      <c r="I2607" s="40" t="inlineStr">
        <is>
          <t>140120171204430016</t>
        </is>
      </c>
      <c r="J2607" s="43" t="inlineStr">
        <is>
          <t>https://assets.minkabu.jp/news/article_media_content/urn:newsml:tdnet.info:20171204430016/140120171204430016.pdf</t>
        </is>
      </c>
      <c r="K2607" s="41" t="inlineStr">
        <is>
          <t>subtype_chk,status_chk,announce_date_chk,purpose_quote,first_filing_date,pre_events_summary</t>
        </is>
      </c>
    </row>
    <row r="2608" ht="45" customHeight="1">
      <c r="A2608" s="40" t="inlineStr">
        <is>
          <t>N040</t>
        </is>
      </c>
      <c r="B2608" s="41" t="inlineStr">
        <is>
          <t>FIVE Inc.</t>
        </is>
      </c>
      <c r="C2608" s="40" t="inlineStr">
        <is>
          <t>발표</t>
        </is>
      </c>
      <c r="D2608" s="40" t="inlineStr">
        <is>
          <t>2017-12-04</t>
        </is>
      </c>
      <c r="E2608" s="41" t="inlineStr">
        <is>
          <t>발표</t>
        </is>
      </c>
      <c r="F2608" s="41" t="inlineStr">
        <is>
          <t>LINE 영문 보도자료: FIVE 앱 월평균 이용자 2,800만 이상, 미디어 파트너 1,800 이상, 광고주 400 이상. "bolster both advertising platforms by leveraging FIVE's technology and resources specialized in video advertising"; 태국·대만·인도네시아 진출 검토.</t>
        </is>
      </c>
      <c r="G2608" s="41" t="inlineStr">
        <is>
          <t>회사 보도자료</t>
        </is>
      </c>
      <c r="H2608" s="40" t="inlineStr">
        <is>
          <t>2017-12-04</t>
        </is>
      </c>
      <c r="I2608" s="40" t="n"/>
      <c r="J2608" s="43" t="inlineStr">
        <is>
          <t>https://linepluscorp.com/pr/news/en/2017/1963</t>
        </is>
      </c>
      <c r="K2608" s="41" t="inlineStr">
        <is>
          <t>purpose_quote,pre_events_summary,earnings_call_note</t>
        </is>
      </c>
    </row>
    <row r="2609" ht="45" customHeight="1">
      <c r="A2609" s="40" t="inlineStr">
        <is>
          <t>N040</t>
        </is>
      </c>
      <c r="B2609" s="41" t="inlineStr">
        <is>
          <t>FIVE Inc.</t>
        </is>
      </c>
      <c r="C2609" s="40" t="inlineStr">
        <is>
          <t>발표</t>
        </is>
      </c>
      <c r="D2609" s="40" t="inlineStr">
        <is>
          <t>2017-12-04</t>
        </is>
      </c>
      <c r="E2609" s="41" t="inlineStr">
        <is>
          <t>발표</t>
        </is>
      </c>
      <c r="F2609" s="41" t="inlineStr">
        <is>
          <t>LINE이 SEC에 제출한 6-K에 Business Wire 보도자료(미국 시간 2017-12-03) 'LINE Corporation Acquires Shares Accompanying Transfer of Subsidiary' 첨부.</t>
        </is>
      </c>
      <c r="G2609" s="41" t="inlineStr">
        <is>
          <t>SEC</t>
        </is>
      </c>
      <c r="H2609" s="40" t="inlineStr">
        <is>
          <t>2017-12-04</t>
        </is>
      </c>
      <c r="I2609" s="40" t="inlineStr">
        <is>
          <t>0001157523-17-003176</t>
        </is>
      </c>
      <c r="J2609" s="43" t="inlineStr">
        <is>
          <t>https://www.sec.gov/Archives/edgar/data/1611820/000115752317003176/a51724299.htm</t>
        </is>
      </c>
      <c r="K2609" s="41" t="inlineStr">
        <is>
          <t>first_filing_date</t>
        </is>
      </c>
    </row>
    <row r="2610" ht="45" customHeight="1">
      <c r="A2610" s="40" t="inlineStr">
        <is>
          <t>N040</t>
        </is>
      </c>
      <c r="B2610" s="41" t="inlineStr">
        <is>
          <t>FIVE Inc.</t>
        </is>
      </c>
      <c r="C2610" s="40" t="inlineStr">
        <is>
          <t>인수 후</t>
        </is>
      </c>
      <c r="D2610" s="40" t="inlineStr">
        <is>
          <t>2017-12-15</t>
        </is>
      </c>
      <c r="E2610" s="41" t="inlineStr">
        <is>
          <t>완료</t>
        </is>
      </c>
      <c r="F2610" s="41" t="inlineStr">
        <is>
          <t>"On December 15, 2017, the Group acquired 100.0% of the voting shares of FIVE Inc." 순자산 공정가치 450, 영업권 4,996, 총 대가 5,446백만엔(전액 현금), 영업권은 LINE business and portal 부문에 전액 배분. 취득일 이후 매출 68백만엔 기여, 이익 4백만엔 감소.</t>
        </is>
      </c>
      <c r="G2610" s="41" t="inlineStr">
        <is>
          <t>SEC</t>
        </is>
      </c>
      <c r="H2610" s="40" t="inlineStr">
        <is>
          <t>2018-03-30</t>
        </is>
      </c>
      <c r="I2610" s="40" t="inlineStr">
        <is>
          <t>0001193125-18-102738</t>
        </is>
      </c>
      <c r="J2610" s="43" t="inlineStr">
        <is>
          <t>https://www.sec.gov/Archives/edgar/data/1611820/000119312518102738/d661717d20f.htm</t>
        </is>
      </c>
      <c r="K2610" s="41" t="inlineStr">
        <is>
          <t>status_chk,value_chk_local,value_chk_usdmm,impairment,target_rev_post,target_op_post,post_events_summary,core_basis</t>
        </is>
      </c>
    </row>
    <row r="2611" ht="45" customHeight="1">
      <c r="A2611" s="40" t="inlineStr">
        <is>
          <t>N040</t>
        </is>
      </c>
      <c r="B2611" s="41" t="inlineStr">
        <is>
          <t>FIVE Inc.</t>
        </is>
      </c>
      <c r="C2611" s="40" t="inlineStr">
        <is>
          <t>인수 전</t>
        </is>
      </c>
      <c r="D2611" s="40" t="inlineStr">
        <is>
          <t>2016-12-31</t>
        </is>
      </c>
      <c r="E2611" s="41" t="inlineStr">
        <is>
          <t>실적</t>
        </is>
      </c>
      <c r="F2611" s="41" t="inlineStr">
        <is>
          <t>LINE 연결(IFRS) 총자산 2016년 256,089 / 2017년 303,439백만엔, 자본총계 161,023 / 189,977백만엔. 광고 매출 2017년 76,537백만엔(전년 대비 +21,830, 매출의 45.8%; 2016년 38.9%). NAVER는 2017-12-31 약 73.4% 보유. 발행주식 238,496,810주(2017-12-31).</t>
        </is>
      </c>
      <c r="G2611" s="41" t="inlineStr">
        <is>
          <t>SEC</t>
        </is>
      </c>
      <c r="H2611" s="40" t="inlineStr">
        <is>
          <t>2018-03-30</t>
        </is>
      </c>
      <c r="I2611" s="40" t="inlineStr">
        <is>
          <t>0001193125-18-102738</t>
        </is>
      </c>
      <c r="J2611" s="43" t="inlineStr">
        <is>
          <t>https://www.sec.gov/Archives/edgar/data/1611820/000119312518102738/d661717d20f.htm</t>
        </is>
      </c>
      <c r="K2611" s="41" t="inlineStr">
        <is>
          <t>acq_total_assets,deal_to_assets_pct,deal_to_equity_pct,acquirer_core,pre_incorp_chk,acq_mktcap</t>
        </is>
      </c>
    </row>
    <row r="2612" ht="45" customHeight="1">
      <c r="A2612" s="40" t="inlineStr">
        <is>
          <t>N040</t>
        </is>
      </c>
      <c r="B2612" s="41" t="inlineStr">
        <is>
          <t>FIVE Inc.</t>
        </is>
      </c>
      <c r="C2612" s="40" t="inlineStr">
        <is>
          <t>인수 전</t>
        </is>
      </c>
      <c r="D2612" s="40" t="inlineStr">
        <is>
          <t>2016-12-31</t>
        </is>
      </c>
      <c r="E2612" s="41" t="inlineStr">
        <is>
          <t>실적</t>
        </is>
      </c>
      <c r="F2612" s="41" t="inlineStr">
        <is>
          <t>NAVER 요약연결재무정보 제18기(2016년 12월말) 자산총계 6,370,635백만원.</t>
        </is>
      </c>
      <c r="G2612" s="41" t="inlineStr">
        <is>
          <t>DART 사업보고서</t>
        </is>
      </c>
      <c r="H2612" s="40" t="inlineStr">
        <is>
          <t>2017-03-31</t>
        </is>
      </c>
      <c r="I2612" s="40" t="inlineStr">
        <is>
          <t>20170331004699</t>
        </is>
      </c>
      <c r="J2612" s="43" t="inlineStr">
        <is>
          <t>https://dart.fss.or.kr/dsaf001/main.do?rcpNo=20170331004699</t>
        </is>
      </c>
      <c r="K2612" s="41" t="inlineStr">
        <is>
          <t>apex_total_assets</t>
        </is>
      </c>
    </row>
    <row r="2613" ht="45" customHeight="1">
      <c r="A2613" s="40" t="inlineStr">
        <is>
          <t>N040</t>
        </is>
      </c>
      <c r="B2613" s="41" t="inlineStr">
        <is>
          <t>FIVE Inc.</t>
        </is>
      </c>
      <c r="C2613" s="40" t="inlineStr">
        <is>
          <t>발표</t>
        </is>
      </c>
      <c r="D2613" s="40" t="inlineStr">
        <is>
          <t>2017-12-04</t>
        </is>
      </c>
      <c r="E2613" s="41" t="inlineStr">
        <is>
          <t>기타</t>
        </is>
      </c>
      <c r="F2613" s="41" t="inlineStr">
        <is>
          <t>FRED DEXJPUS 2017-12-04 = 112.80 JPY/USD.</t>
        </is>
      </c>
      <c r="G2613" s="41" t="inlineStr">
        <is>
          <t>기타</t>
        </is>
      </c>
      <c r="H2613" s="40" t="inlineStr">
        <is>
          <t>2017-12-04</t>
        </is>
      </c>
      <c r="I2613" s="40" t="inlineStr">
        <is>
          <t>DEXJPUS</t>
        </is>
      </c>
      <c r="J2613" s="43" t="inlineStr">
        <is>
          <t>https://fred.stlouisfed.org/graph/fredgraph.csv?id=DEXJPUS&amp;cosd=2017-11-28&amp;coed=2017-12-18</t>
        </is>
      </c>
      <c r="K2613" s="41" t="inlineStr">
        <is>
          <t>value_chk_usdmm</t>
        </is>
      </c>
    </row>
    <row r="2614" ht="45" customHeight="1">
      <c r="A2614" s="40" t="inlineStr">
        <is>
          <t>N040</t>
        </is>
      </c>
      <c r="B2614" s="41" t="inlineStr">
        <is>
          <t>FIVE Inc.</t>
        </is>
      </c>
      <c r="C2614" s="40" t="inlineStr">
        <is>
          <t>인수 전</t>
        </is>
      </c>
      <c r="D2614" s="40" t="inlineStr">
        <is>
          <t>2015-03-30</t>
        </is>
      </c>
      <c r="E2614" s="41" t="inlineStr">
        <is>
          <t>투자유치</t>
        </is>
      </c>
      <c r="F2614" s="41" t="inlineStr">
        <is>
          <t>2015-03 GREE Ventures 운용 펀드와 Donuts를 인수처로 제3자배정 증자(금액 비공개), 2014-11 클로즈드 베타, 2015-04 'FIVE VIDEO NETWORK' 일반 공개. 대표 菅野圭介.</t>
        </is>
      </c>
      <c r="G2614" s="41" t="inlineStr">
        <is>
          <t>회사 보도자료</t>
        </is>
      </c>
      <c r="H2614" s="40" t="inlineStr">
        <is>
          <t>2015-03-30</t>
        </is>
      </c>
      <c r="I2614" s="40" t="n"/>
      <c r="J2614" s="43" t="inlineStr">
        <is>
          <t>https://resemom.jp/release/prtimes/20150330/10192.html</t>
        </is>
      </c>
      <c r="K2614" s="41" t="inlineStr">
        <is>
          <t>pre_events_summary</t>
        </is>
      </c>
    </row>
    <row r="2615" ht="45" customHeight="1">
      <c r="A2615" s="40" t="inlineStr">
        <is>
          <t>N040</t>
        </is>
      </c>
      <c r="B2615" s="41" t="inlineStr">
        <is>
          <t>FIVE Inc.</t>
        </is>
      </c>
      <c r="C2615" s="40" t="inlineStr">
        <is>
          <t>인수 후</t>
        </is>
      </c>
      <c r="D2615" s="40" t="inlineStr">
        <is>
          <t>2018-01-31</t>
        </is>
      </c>
      <c r="E2615" s="41" t="inlineStr">
        <is>
          <t>어닝콜</t>
        </is>
      </c>
      <c r="F2615" s="41" t="inlineStr">
        <is>
          <t>LINE 2017년 실적 발표 기사: "17年12月4日には、動画広告制作・配信のファイブ（東京都渋谷区）を買収。" "動画広告の外部配信も強化していく方針だ。"</t>
        </is>
      </c>
      <c r="G2615" s="41" t="inlineStr">
        <is>
          <t>언론 보도</t>
        </is>
      </c>
      <c r="H2615" s="40" t="inlineStr">
        <is>
          <t>2018-01-31</t>
        </is>
      </c>
      <c r="I2615" s="40" t="n"/>
      <c r="J2615" s="43" t="inlineStr">
        <is>
          <t>https://www.itmedia.co.jp/news/articles/1801/31/news123.html</t>
        </is>
      </c>
      <c r="K2615" s="41" t="inlineStr">
        <is>
          <t>earnings_call_note,post_events_summary</t>
        </is>
      </c>
    </row>
    <row r="2616" ht="45" customHeight="1">
      <c r="A2616" s="40" t="inlineStr">
        <is>
          <t>N040</t>
        </is>
      </c>
      <c r="B2616" s="41" t="inlineStr">
        <is>
          <t>FIVE Inc.</t>
        </is>
      </c>
      <c r="C2616" s="40" t="inlineStr">
        <is>
          <t>인수 후</t>
        </is>
      </c>
      <c r="D2616" s="40" t="inlineStr">
        <is>
          <t>2019-12-31</t>
        </is>
      </c>
      <c r="E2616" s="41" t="inlineStr">
        <is>
          <t>기타</t>
        </is>
      </c>
      <c r="F2616" s="41" t="inlineStr">
        <is>
          <t>"No significant impairment losses were recognized for goodwill for the year ended December 31, 2017, 2018 and 2019, as a result of the annual impairment testing."</t>
        </is>
      </c>
      <c r="G2616" s="41" t="inlineStr">
        <is>
          <t>SEC</t>
        </is>
      </c>
      <c r="H2616" s="40" t="inlineStr">
        <is>
          <t>2020-03-27</t>
        </is>
      </c>
      <c r="I2616" s="40" t="inlineStr">
        <is>
          <t>0001193125-20-087676</t>
        </is>
      </c>
      <c r="J2616" s="43" t="inlineStr">
        <is>
          <t>https://www.sec.gov/Archives/edgar/data/1611820/000119312520087676/d773604d20f.htm</t>
        </is>
      </c>
      <c r="K2616" s="41" t="inlineStr">
        <is>
          <t>impairment</t>
        </is>
      </c>
    </row>
    <row r="2617" ht="45" customHeight="1">
      <c r="A2617" s="40" t="inlineStr">
        <is>
          <t>N040</t>
        </is>
      </c>
      <c r="B2617" s="41" t="inlineStr">
        <is>
          <t>FIVE Inc.</t>
        </is>
      </c>
      <c r="C2617" s="40" t="inlineStr">
        <is>
          <t>인수 후</t>
        </is>
      </c>
      <c r="D2617" s="40" t="inlineStr">
        <is>
          <t>2020-03-23</t>
        </is>
      </c>
      <c r="E2617" s="41" t="inlineStr">
        <is>
          <t>합병</t>
        </is>
      </c>
      <c r="F2617" s="41" t="inlineStr">
        <is>
          <t>LINE 이사회가 효력발생 예정일 2020-05-31로 완전자회사 파이브㈜ 흡수합병 결의(목적: "今後の経営効率化及びより一層のサービス向上"). 파이브 2019년 12월기(단체·일본 기준) 매출 2,775,746천엔, 영업이익 △569,101천엔, 순손실 △400,679천엔, 순자산 △301,459천엔, 총자산 891,850천엔.</t>
        </is>
      </c>
      <c r="G2617" s="41" t="inlineStr">
        <is>
          <t>TDnet</t>
        </is>
      </c>
      <c r="H2617" s="40" t="inlineStr">
        <is>
          <t>2020-03-23</t>
        </is>
      </c>
      <c r="I2617" s="40" t="inlineStr">
        <is>
          <t>140120200323482295</t>
        </is>
      </c>
      <c r="J2617" s="43" t="inlineStr">
        <is>
          <t>https://assets.minkabu.jp/news/article_media_content/urn:newsml:tdnet.info:20200323482295/140120200323482295.pdf</t>
        </is>
      </c>
      <c r="K2617" s="41" t="inlineStr">
        <is>
          <t>post_events_summary,target_rev_post,target_op_post,perf_basis</t>
        </is>
      </c>
    </row>
    <row r="2618" ht="45" customHeight="1">
      <c r="A2618" s="40" t="inlineStr">
        <is>
          <t>N041</t>
        </is>
      </c>
      <c r="B2618" s="41" t="inlineStr">
        <is>
          <t>Publishing Investing in Games Co.,Ltd.</t>
        </is>
      </c>
      <c r="C2618" s="40" t="inlineStr">
        <is>
          <t>발표</t>
        </is>
      </c>
      <c r="D2618" s="40" t="inlineStr">
        <is>
          <t>2017-12-19</t>
        </is>
      </c>
      <c r="E2618" s="41" t="inlineStr">
        <is>
          <t>발표</t>
        </is>
      </c>
      <c r="F2618" s="41" t="inlineStr">
        <is>
          <t>구 라인게임즈 '특수관계인으로부터 주식의 취득': 거래상대방 '정후석 외 3인'(임원(계열회사)), 피그 보통주 28,800주, 취득금액 2,100백만원, 단가 72,917원, 취득후 65,600주(65.60%), 거래일자 2017.12.22, 취득목적 '계열회사에 대한 지분 확대', 이사회 2017-12-19; '당사(65.60%) 및 계열회사인 주식회사넥스트플로어(34.40%)가 보유하고 있는 … 합산 지분율은 100.00%'.</t>
        </is>
      </c>
      <c r="G2618" s="41" t="inlineStr">
        <is>
          <t>DART 기타공시</t>
        </is>
      </c>
      <c r="H2618" s="40" t="inlineStr">
        <is>
          <t>2017-12-19</t>
        </is>
      </c>
      <c r="I2618" s="40" t="inlineStr">
        <is>
          <t>20171219000366</t>
        </is>
      </c>
      <c r="J2618" s="43" t="inlineStr">
        <is>
          <t>https://dart.fss.or.kr/dsaf001/main.do?rcpNo=20171219000366</t>
        </is>
      </c>
      <c r="K2618" s="41" t="inlineStr">
        <is>
          <t>subtype_chk,status_chk,value_chk_local,value_chk_usdmm,announce_date_chk,purpose_quote,first_filing_date,chk_note</t>
        </is>
      </c>
    </row>
    <row r="2619" ht="45" customHeight="1">
      <c r="A2619" s="40" t="inlineStr">
        <is>
          <t>N041</t>
        </is>
      </c>
      <c r="B2619" s="41" t="inlineStr">
        <is>
          <t>Publishing Investing in Games Co.,Ltd.</t>
        </is>
      </c>
      <c r="C2619" s="40" t="inlineStr">
        <is>
          <t>발표</t>
        </is>
      </c>
      <c r="D2619" s="40" t="inlineStr">
        <is>
          <t>2017-12-22</t>
        </is>
      </c>
      <c r="E2619" s="41" t="inlineStr">
        <is>
          <t>완료</t>
        </is>
      </c>
      <c r="F2619" s="41" t="inlineStr">
        <is>
          <t>피그 '최대주주등의주식보유변동': 2017-12-22 라인게임즈 보통주 28,800→57,600주(+2,100,009,600원, 72,917원), 우선주 8,000주; 넥스트플로어 34,400주(34.40%); 정후석 14,400·임호원 6,840·전준영 6,840·권우철 720주 전량 처분(1,050,004,800/498,752,280/498,752,280/52,500,240원); 동일인 및 관련자 합계 100%.</t>
        </is>
      </c>
      <c r="G2619" s="41" t="inlineStr">
        <is>
          <t>DART 기타공시</t>
        </is>
      </c>
      <c r="H2619" s="40" t="inlineStr">
        <is>
          <t>2017-12-27</t>
        </is>
      </c>
      <c r="I2619" s="40" t="inlineStr">
        <is>
          <t>20171227000533</t>
        </is>
      </c>
      <c r="J2619" s="43" t="inlineStr">
        <is>
          <t>https://dart.fss.or.kr/dsaf001/main.do?rcpNo=20171227000533</t>
        </is>
      </c>
      <c r="K2619" s="41" t="inlineStr">
        <is>
          <t>status_chk,value_chk_local,pre_events_summary,first_filing_date</t>
        </is>
      </c>
    </row>
    <row r="2620" ht="45" customHeight="1">
      <c r="A2620" s="40" t="inlineStr">
        <is>
          <t>N041</t>
        </is>
      </c>
      <c r="B2620" s="41" t="inlineStr">
        <is>
          <t>Publishing Investing in Games Co.,Ltd.</t>
        </is>
      </c>
      <c r="C2620" s="40" t="inlineStr">
        <is>
          <t>인수 전</t>
        </is>
      </c>
      <c r="D2620" s="40" t="inlineStr">
        <is>
          <t>2017-09-01</t>
        </is>
      </c>
      <c r="E2620" s="41" t="inlineStr">
        <is>
          <t>지분취득</t>
        </is>
      </c>
      <c r="F2620" s="41" t="inlineStr">
        <is>
          <t>N037 단계: 구 라인게임즈가 정후석 외 3인으로부터 피그 보통주 28,800주(28.8%) 2,100백만원, 단가 72,917원, 목적 '지배력 확보 목적 주식 매입', 넥스트플로어 34.4% 보유.</t>
        </is>
      </c>
      <c r="G2620" s="41" t="inlineStr">
        <is>
          <t>DART 기타공시</t>
        </is>
      </c>
      <c r="H2620" s="40" t="inlineStr">
        <is>
          <t>2017-09-01</t>
        </is>
      </c>
      <c r="I2620" s="40" t="inlineStr">
        <is>
          <t>20170901000374</t>
        </is>
      </c>
      <c r="J2620" s="43" t="inlineStr">
        <is>
          <t>https://dart.fss.or.kr/dsaf001/main.do?rcpNo=20170901000374</t>
        </is>
      </c>
      <c r="K2620" s="41" t="inlineStr">
        <is>
          <t>pre_events_summary,chk_note,notes</t>
        </is>
      </c>
    </row>
    <row r="2621" ht="45" customHeight="1">
      <c r="A2621" s="40" t="inlineStr">
        <is>
          <t>N041</t>
        </is>
      </c>
      <c r="B2621" s="41" t="inlineStr">
        <is>
          <t>Publishing Investing in Games Co.,Ltd.</t>
        </is>
      </c>
      <c r="C2621" s="40" t="inlineStr">
        <is>
          <t>인수 전</t>
        </is>
      </c>
      <c r="D2621" s="40" t="inlineStr">
        <is>
          <t>2017-09-08</t>
        </is>
      </c>
      <c r="E2621" s="41" t="inlineStr">
        <is>
          <t>추가취득</t>
        </is>
      </c>
      <c r="F2621" s="41" t="inlineStr">
        <is>
          <t>피그 '최대주주등의주식보유변동': 2017-09-08 라인게임즈 우선주 +8,000주(704,000,000원, 88,000원); 변동 후 라인게임즈 보통주 28.80%·우선주 8.00%, 넥스트플로어 34.40%, 정후석 14.40%, 임호원 6.84%, 전준영 6.84%, 권우철 0.72%.</t>
        </is>
      </c>
      <c r="G2621" s="41" t="inlineStr">
        <is>
          <t>DART 기타공시</t>
        </is>
      </c>
      <c r="H2621" s="40" t="inlineStr">
        <is>
          <t>2017-09-08</t>
        </is>
      </c>
      <c r="I2621" s="40" t="inlineStr">
        <is>
          <t>20170908000311</t>
        </is>
      </c>
      <c r="J2621" s="43" t="inlineStr">
        <is>
          <t>https://dart.fss.or.kr/dsaf001/main.do?rcpNo=20170908000311</t>
        </is>
      </c>
      <c r="K2621" s="41" t="inlineStr">
        <is>
          <t>pre_events_summary,chk_note,notes</t>
        </is>
      </c>
    </row>
    <row r="2622" ht="45" customHeight="1">
      <c r="A2622" s="40" t="inlineStr">
        <is>
          <t>N041</t>
        </is>
      </c>
      <c r="B2622" s="41" t="inlineStr">
        <is>
          <t>Publishing Investing in Games Co.,Ltd.</t>
        </is>
      </c>
      <c r="C2622" s="40" t="inlineStr">
        <is>
          <t>인수 후</t>
        </is>
      </c>
      <c r="D2622" s="40" t="inlineStr">
        <is>
          <t>2018-08-17</t>
        </is>
      </c>
      <c r="E2622" s="41" t="inlineStr">
        <is>
          <t>합병</t>
        </is>
      </c>
      <c r="F2622" s="41" t="inlineStr">
        <is>
          <t>피그 '최대주주등의주식보유변동': 구 라인게임즈㈜ 보통주 57,600주·우선주 8,000주 → 라인게임즈㈜(구 넥스트플로어) 보통주 92,000주·우선주 8,000주(100%). '구, ㈜넥스트플로어[상호 변경 후 라인게임즈㈜]가 구, 라인게임즈㈜를 흡수합병함에 따른 변동'.</t>
        </is>
      </c>
      <c r="G2622" s="41" t="inlineStr">
        <is>
          <t>DART 기타공시</t>
        </is>
      </c>
      <c r="H2622" s="40" t="inlineStr">
        <is>
          <t>2018-08-24</t>
        </is>
      </c>
      <c r="I2622" s="40" t="inlineStr">
        <is>
          <t>20180824000283</t>
        </is>
      </c>
      <c r="J2622" s="43" t="inlineStr">
        <is>
          <t>https://dart.fss.or.kr/dsaf001/main.do?rcpNo=20180824000283</t>
        </is>
      </c>
      <c r="K2622" s="41" t="inlineStr">
        <is>
          <t>post_events_summary</t>
        </is>
      </c>
    </row>
    <row r="2623" ht="45" customHeight="1">
      <c r="A2623" s="40" t="inlineStr">
        <is>
          <t>N041</t>
        </is>
      </c>
      <c r="B2623" s="41" t="inlineStr">
        <is>
          <t>Publishing Investing in Games Co.,Ltd.</t>
        </is>
      </c>
      <c r="C2623" s="40" t="inlineStr">
        <is>
          <t>인수 후</t>
        </is>
      </c>
      <c r="D2623" s="40" t="inlineStr">
        <is>
          <t>2018-08-28</t>
        </is>
      </c>
      <c r="E2623" s="41" t="inlineStr">
        <is>
          <t>추가취득</t>
        </is>
      </c>
      <c r="F2623" s="41" t="inlineStr">
        <is>
          <t>피그 '특수관계인의 유상증자 참여': 라인게임즈㈜ 출자금액 1,500백만원, 18,750주, 1주당 80,000원, 출자 후 지분율 100.0%, 주주배정.</t>
        </is>
      </c>
      <c r="G2623" s="41" t="inlineStr">
        <is>
          <t>DART 기타공시</t>
        </is>
      </c>
      <c r="H2623" s="40" t="inlineStr">
        <is>
          <t>2018-08-28</t>
        </is>
      </c>
      <c r="I2623" s="40" t="inlineStr">
        <is>
          <t>20180828000376</t>
        </is>
      </c>
      <c r="J2623" s="43" t="inlineStr">
        <is>
          <t>https://dart.fss.or.kr/dsaf001/main.do?rcpNo=20180828000376</t>
        </is>
      </c>
      <c r="K2623" s="41" t="inlineStr">
        <is>
          <t>post_events_summary</t>
        </is>
      </c>
    </row>
    <row r="2624" ht="45" customHeight="1">
      <c r="A2624" s="40" t="inlineStr">
        <is>
          <t>N041</t>
        </is>
      </c>
      <c r="B2624" s="41" t="inlineStr">
        <is>
          <t>Publishing Investing in Games Co.,Ltd.</t>
        </is>
      </c>
      <c r="C2624" s="40" t="inlineStr">
        <is>
          <t>인수 전</t>
        </is>
      </c>
      <c r="D2624" s="40" t="inlineStr">
        <is>
          <t>2017-12-31</t>
        </is>
      </c>
      <c r="E2624" s="41" t="inlineStr">
        <is>
          <t>실적</t>
        </is>
      </c>
      <c r="F2624" s="41" t="inlineStr">
        <is>
          <t>넥스트플로어 2017 감사보고서: 관계기업 '주식회사 피그 | 한국 | 3,167,036 | 34.40%'(전기말 없음); 특수관계자 현금출자 피그 1,239,996천원; 관계기업 요약재무정보 피그 자산 988,603·부채 225,254·자본 763,349·영업수익 876,630·당기순손익 (917,432)천원; Stairs Corporation 지분은 '전부 라인게임즈 주식회사에 매각'.</t>
        </is>
      </c>
      <c r="G2624" s="41" t="inlineStr">
        <is>
          <t>DART 감사보고서</t>
        </is>
      </c>
      <c r="H2624" s="40" t="inlineStr">
        <is>
          <t>2018-03-26</t>
        </is>
      </c>
      <c r="I2624" s="40" t="inlineStr">
        <is>
          <t>20180326000480</t>
        </is>
      </c>
      <c r="J2624" s="43" t="inlineStr">
        <is>
          <t>https://dart.fss.or.kr/dsaf001/main.do?rcpNo=20180326000480</t>
        </is>
      </c>
      <c r="K2624" s="41" t="inlineStr">
        <is>
          <t>pre_events_summary,target_rev_pre,target_op_pre,chk_note,notes</t>
        </is>
      </c>
    </row>
    <row r="2625" ht="45" customHeight="1">
      <c r="A2625" s="40" t="inlineStr">
        <is>
          <t>N041</t>
        </is>
      </c>
      <c r="B2625" s="41" t="inlineStr">
        <is>
          <t>Publishing Investing in Games Co.,Ltd.</t>
        </is>
      </c>
      <c r="C2625" s="40" t="inlineStr">
        <is>
          <t>인수 전</t>
        </is>
      </c>
      <c r="D2625" s="40" t="inlineStr">
        <is>
          <t>2017-07-06</t>
        </is>
      </c>
      <c r="E2625" s="41" t="inlineStr">
        <is>
          <t>소유주변경</t>
        </is>
      </c>
      <c r="F2625" s="41" t="inlineStr">
        <is>
          <t>NAVER 2017 사업보고서: 연결대상 종속회사 라인게임즈(설립 2017-06-07, '의결권의 과반수를 소유')·넥스트플로어(51.00%)·피그(100.00%, 유효지분 61.26%), 신규 연결 사유 '신규취득에 따른 지배력 획득'(피그). 사업결합 주석 '2017년 7월 6일 … 넥스트플로어의 지분 51%를 인수', 이전대가 59,999,981천원, 영업권 32,336,795천원. 관계기업 변동표 피그 지분법손실 (82,182)·기타 82,182천원. 요약연결재무정보 2016-12-31 자산총계 6,370,635백만원, 자본총계 4,129,599백만원.</t>
        </is>
      </c>
      <c r="G2625" s="41" t="inlineStr">
        <is>
          <t>DART 사업보고서</t>
        </is>
      </c>
      <c r="H2625" s="40" t="inlineStr">
        <is>
          <t>2018-04-02</t>
        </is>
      </c>
      <c r="I2625" s="40" t="inlineStr">
        <is>
          <t>20180402004149</t>
        </is>
      </c>
      <c r="J2625" s="43" t="inlineStr">
        <is>
          <t>https://dart.fss.or.kr/dsaf001/main.do?rcpNo=20180402004149</t>
        </is>
      </c>
      <c r="K2625" s="41" t="inlineStr">
        <is>
          <t>pre_incorp_chk,apex_total_assets,deal_to_assets_pct,deal_to_equity_pct,chk_note,notes,pre_events_summary</t>
        </is>
      </c>
    </row>
    <row r="2626" ht="45" customHeight="1">
      <c r="A2626" s="40" t="inlineStr">
        <is>
          <t>N041</t>
        </is>
      </c>
      <c r="B2626" s="41" t="inlineStr">
        <is>
          <t>Publishing Investing in Games Co.,Ltd.</t>
        </is>
      </c>
      <c r="C2626" s="40" t="inlineStr">
        <is>
          <t>인수 후</t>
        </is>
      </c>
      <c r="D2626" s="40" t="inlineStr">
        <is>
          <t>2018-12-31</t>
        </is>
      </c>
      <c r="E2626" s="41" t="inlineStr">
        <is>
          <t>실적</t>
        </is>
      </c>
      <c r="F2626" s="41" t="inlineStr">
        <is>
          <t>라인게임즈 2018 연결감사보고서: 구 라인게임즈 2017-06-07 설립, 회계상 취득자; 전기말 종속기업 넥스트플로어 51.00%·피그 100.00%·STAIRS 100.00%; 피그 요약재무 2018 자산 1,277,543·영업수익 655,103·당기순손익 (1,162,699)천원, 2017 자산 988,603·영업수익 876,630·순손익 (917,431)천원; 2017 연결 자산총계 153,798,101,402원, 영업수익 10,298,239,887원; 특수관계자 주석 'LINE Corp.은 당기 중 회사에 대한 지분율이 49.48%로 낮아져(전기말 100%) 지배력을 상실'.</t>
        </is>
      </c>
      <c r="G2626" s="41" t="inlineStr">
        <is>
          <t>DART 감사보고서</t>
        </is>
      </c>
      <c r="H2626" s="40" t="inlineStr">
        <is>
          <t>2019-04-09</t>
        </is>
      </c>
      <c r="I2626" s="40" t="inlineStr">
        <is>
          <t>20190409002704</t>
        </is>
      </c>
      <c r="J2626" s="43" t="inlineStr">
        <is>
          <t>https://dart.fss.or.kr/dsaf001/main.do?rcpNo=20190409002704</t>
        </is>
      </c>
      <c r="K2626" s="41" t="inlineStr">
        <is>
          <t>pre_incorp_chk,acq_total_assets,acquirer_core,post_events_summary,target_rev_post,target_op_post,perf_basis</t>
        </is>
      </c>
    </row>
    <row r="2627" ht="45" customHeight="1">
      <c r="A2627" s="40" t="inlineStr">
        <is>
          <t>N041</t>
        </is>
      </c>
      <c r="B2627" s="41" t="inlineStr">
        <is>
          <t>Publishing Investing in Games Co.,Ltd.</t>
        </is>
      </c>
      <c r="C2627" s="40" t="inlineStr">
        <is>
          <t>인수 후</t>
        </is>
      </c>
      <c r="D2627" s="40" t="inlineStr">
        <is>
          <t>2017-12-31</t>
        </is>
      </c>
      <c r="E2627" s="41" t="inlineStr">
        <is>
          <t>기타</t>
        </is>
      </c>
      <c r="F2627" s="41" t="inlineStr">
        <is>
          <t>넥스트플로어 '회사합병 결정'(2018-07-05): ㈜넥스트플로어가 라인게임즈㈜(구)·넥스트플로어지하연구소를 흡수합병, 존속법인 상호 라인게임즈㈜; 합병상대회사 라인게임즈㈜ 최근 사업연도(2017년말) 자산총계 123,833·자본금 992·부채총계 790·매출액 1,964·자본총계 123,043·당기순이익 -1,173백만원; 합병기일 2018.08.17.</t>
        </is>
      </c>
      <c r="G2627" s="41" t="inlineStr">
        <is>
          <t>DART 기타공시</t>
        </is>
      </c>
      <c r="H2627" s="40" t="inlineStr">
        <is>
          <t>2018-07-05</t>
        </is>
      </c>
      <c r="I2627" s="40" t="inlineStr">
        <is>
          <t>20180705000479</t>
        </is>
      </c>
      <c r="J2627" s="43" t="inlineStr">
        <is>
          <t>https://dart.fss.or.kr/dsaf001/main.do?rcpNo=20180705000479</t>
        </is>
      </c>
      <c r="K2627" s="41" t="inlineStr">
        <is>
          <t>acq_total_assets,acquirer_core,deal_to_assets_pct,deal_to_equity_pct</t>
        </is>
      </c>
    </row>
    <row r="2628" ht="45" customHeight="1">
      <c r="A2628" s="40" t="inlineStr">
        <is>
          <t>N041</t>
        </is>
      </c>
      <c r="B2628" s="41" t="inlineStr">
        <is>
          <t>Publishing Investing in Games Co.,Ltd.</t>
        </is>
      </c>
      <c r="C2628" s="40" t="inlineStr">
        <is>
          <t>인수 전</t>
        </is>
      </c>
      <c r="D2628" s="40" t="inlineStr">
        <is>
          <t>2017-06</t>
        </is>
      </c>
      <c r="E2628" s="41" t="inlineStr">
        <is>
          <t>설립</t>
        </is>
      </c>
      <c r="F2628" s="41" t="inlineStr">
        <is>
          <t>LINE 20-F 2017: 'In June 2017 ... we established a wholly-owned subsidiary in Korea dedicated to game development and publishing called LINE Games Corporation. In July 2017, LINE Games Corporation acquired a 51.0% interest in NextFloor Corporation'; 'On July 24, 2017, the Group acquired 51.0% of the voting shares of NextFloor'; 2017 매출 ¥167,147백만 중 Content ¥40,144백만(24.0%, 'Primarily consists of sales of virtual items of LINE Games and LINE PLAY').</t>
        </is>
      </c>
      <c r="G2628" s="41" t="inlineStr">
        <is>
          <t>SEC</t>
        </is>
      </c>
      <c r="H2628" s="40" t="inlineStr">
        <is>
          <t>2018-03-30</t>
        </is>
      </c>
      <c r="I2628" s="40" t="inlineStr">
        <is>
          <t>0001193125-18-102738</t>
        </is>
      </c>
      <c r="J2628" s="43" t="inlineStr">
        <is>
          <t>https://www.sec.gov/Archives/edgar/data/1611820/000119312518102738/d661717d20f.htm</t>
        </is>
      </c>
      <c r="K2628" s="41" t="inlineStr">
        <is>
          <t>pre_incorp_chk,acquirer_core,earnings_call_note,pre_events_summary</t>
        </is>
      </c>
    </row>
    <row r="2629" ht="45" customHeight="1">
      <c r="A2629" s="40" t="inlineStr">
        <is>
          <t>N041</t>
        </is>
      </c>
      <c r="B2629" s="41" t="inlineStr">
        <is>
          <t>Publishing Investing in Games Co.,Ltd.</t>
        </is>
      </c>
      <c r="C2629" s="40" t="inlineStr">
        <is>
          <t>인수 후</t>
        </is>
      </c>
      <c r="D2629" s="40" t="inlineStr">
        <is>
          <t>2018-11-26</t>
        </is>
      </c>
      <c r="E2629" s="41" t="inlineStr">
        <is>
          <t>소유주변경</t>
        </is>
      </c>
      <c r="F2629" s="41" t="inlineStr">
        <is>
          <t>LINE 20-F 2018: 'In November 2018 ... we raised W125 billion in a capital increase through a third-party allotment of new shares issued by LINE Games Corporation to Lungo Entertainment Ltd. ... our interest in LINE Games Corporation decreased from 73.5% to 49.5%. This resulted in LINE Games Corporation being accounted for as an associate under the equity method'; 'LINE Games Corporation Group including STAIRS Corporation to be accounted for as an associate'; gain on loss of control ¥15,300백만; 관계기업 재무 'Period from November 26, 2018'.</t>
        </is>
      </c>
      <c r="G2629" s="41" t="inlineStr">
        <is>
          <t>SEC</t>
        </is>
      </c>
      <c r="H2629" s="40" t="inlineStr">
        <is>
          <t>2019-03-29</t>
        </is>
      </c>
      <c r="I2629" s="40" t="inlineStr">
        <is>
          <t>0001193125-19-091931</t>
        </is>
      </c>
      <c r="J2629" s="43" t="inlineStr">
        <is>
          <t>https://www.sec.gov/Archives/edgar/data/1611820/000119312519091931/d669530d20f.htm</t>
        </is>
      </c>
      <c r="K2629" s="41" t="inlineStr">
        <is>
          <t>pre_incorp_chk,post_events_summary,earnings_call_note,notes</t>
        </is>
      </c>
    </row>
    <row r="2630" ht="45" customHeight="1">
      <c r="A2630" s="40" t="inlineStr">
        <is>
          <t>N041</t>
        </is>
      </c>
      <c r="B2630" s="41" t="inlineStr">
        <is>
          <t>Publishing Investing in Games Co.,Ltd.</t>
        </is>
      </c>
      <c r="C2630" s="40" t="inlineStr">
        <is>
          <t>인수 후</t>
        </is>
      </c>
      <c r="D2630" s="40" t="inlineStr">
        <is>
          <t>2019-12-31</t>
        </is>
      </c>
      <c r="E2630" s="41" t="inlineStr">
        <is>
          <t>실적</t>
        </is>
      </c>
      <c r="F2630" s="41" t="inlineStr">
        <is>
          <t>라인게임즈 2019 연결감사보고서: 종속기업 피그 100.00%, PIG BKK Company Limited 49.00%('주주간 약정에 따라 지배력'); 피그 2019 자산 4,836,164·부채 5,220,469·자본 (384,305)·영업수익 1,356,323·당기순손익 (2,097,014)천원.</t>
        </is>
      </c>
      <c r="G2630" s="41" t="inlineStr">
        <is>
          <t>DART 감사보고서</t>
        </is>
      </c>
      <c r="H2630" s="40" t="inlineStr">
        <is>
          <t>2020-04-09</t>
        </is>
      </c>
      <c r="I2630" s="40" t="inlineStr">
        <is>
          <t>20200409002196</t>
        </is>
      </c>
      <c r="J2630" s="43" t="inlineStr">
        <is>
          <t>https://dart.fss.or.kr/dsaf001/main.do?rcpNo=20200409002196</t>
        </is>
      </c>
      <c r="K2630" s="41" t="inlineStr">
        <is>
          <t>post_events_summary,target_rev_post,target_op_post</t>
        </is>
      </c>
    </row>
    <row r="2631" ht="45" customHeight="1">
      <c r="A2631" s="40" t="inlineStr">
        <is>
          <t>N041</t>
        </is>
      </c>
      <c r="B2631" s="41" t="inlineStr">
        <is>
          <t>Publishing Investing in Games Co.,Ltd.</t>
        </is>
      </c>
      <c r="C2631" s="40" t="inlineStr">
        <is>
          <t>인수 후</t>
        </is>
      </c>
      <c r="D2631" s="40" t="inlineStr">
        <is>
          <t>2020-12-31</t>
        </is>
      </c>
      <c r="E2631" s="41" t="inlineStr">
        <is>
          <t>손상차손</t>
        </is>
      </c>
      <c r="F2631" s="41" t="inlineStr">
        <is>
          <t>라인게임즈 2020 (별도)감사보고서 종속기업및관계기업투자: 주식회사 피그 100.00% 장부금액 당기말 - / 전기말 10,135,936천원; 손상 (18,136,049)천원, '(*3) 회사는 당기에 주식회사 피그 외 9개의 종속기업 및 관계기업 … 투자지분에 대하여 장부가액이 회수가능가액을 초과한다고 판단하여 손상차손을 인식'.</t>
        </is>
      </c>
      <c r="G2631" s="41" t="inlineStr">
        <is>
          <t>DART 감사보고서</t>
        </is>
      </c>
      <c r="H2631" s="40" t="inlineStr">
        <is>
          <t>2021-04-14</t>
        </is>
      </c>
      <c r="I2631" s="40" t="inlineStr">
        <is>
          <t>20210414001813</t>
        </is>
      </c>
      <c r="J2631" s="43" t="inlineStr">
        <is>
          <t>https://dart.fss.or.kr/dsaf001/main.do?rcpNo=20210414001813</t>
        </is>
      </c>
      <c r="K2631" s="41" t="inlineStr">
        <is>
          <t>impairment,post_events_summary</t>
        </is>
      </c>
    </row>
    <row r="2632" ht="45" customHeight="1">
      <c r="A2632" s="40" t="inlineStr">
        <is>
          <t>N041</t>
        </is>
      </c>
      <c r="B2632" s="41" t="inlineStr">
        <is>
          <t>Publishing Investing in Games Co.,Ltd.</t>
        </is>
      </c>
      <c r="C2632" s="40" t="inlineStr">
        <is>
          <t>인수 후</t>
        </is>
      </c>
      <c r="D2632" s="40" t="inlineStr">
        <is>
          <t>2020-12-31</t>
        </is>
      </c>
      <c r="E2632" s="41" t="inlineStr">
        <is>
          <t>손상차손</t>
        </is>
      </c>
      <c r="F2632" s="41" t="inlineStr">
        <is>
          <t>라인게임즈 2020 연결감사보고서 영업권 손상 표(당기): '주식회사 피그 | 현금창출단위의 영업권 4,574,946 | (100% 환산) 6,425,486 | 순자산 장부가액 537,302 | 합계 6,962,788 | 회수가능가액 537,302 | 영업권 손상차손 인식액 (4,574,946)'; 우주 (2,216,395), 미어캣게임즈 (2,918,933), 합계 (9,710,274)천원.</t>
        </is>
      </c>
      <c r="G2632" s="41" t="inlineStr">
        <is>
          <t>DART 감사보고서</t>
        </is>
      </c>
      <c r="H2632" s="40" t="inlineStr">
        <is>
          <t>2021-04-14</t>
        </is>
      </c>
      <c r="I2632" s="40" t="inlineStr">
        <is>
          <t>20210414001815</t>
        </is>
      </c>
      <c r="J2632" s="43" t="inlineStr">
        <is>
          <t>https://dart.fss.or.kr/dsaf001/main.do?rcpNo=20210414001815</t>
        </is>
      </c>
      <c r="K2632" s="41" t="inlineStr">
        <is>
          <t>impairment</t>
        </is>
      </c>
    </row>
    <row r="2633" ht="45" customHeight="1">
      <c r="A2633" s="40" t="inlineStr">
        <is>
          <t>N041</t>
        </is>
      </c>
      <c r="B2633" s="41" t="inlineStr">
        <is>
          <t>Publishing Investing in Games Co.,Ltd.</t>
        </is>
      </c>
      <c r="C2633" s="40" t="inlineStr">
        <is>
          <t>인수 후</t>
        </is>
      </c>
      <c r="D2633" s="40" t="inlineStr">
        <is>
          <t>2019-12-31</t>
        </is>
      </c>
      <c r="E2633" s="41" t="inlineStr">
        <is>
          <t>기타</t>
        </is>
      </c>
      <c r="F2633" s="41" t="inlineStr">
        <is>
          <t>라인게임즈 2019 (별도)감사보고서 종속기업및관계기업투자: 피그 100.00% 장부금액 10,135,936천원(전기말 9,571,056천원).</t>
        </is>
      </c>
      <c r="G2633" s="41" t="inlineStr">
        <is>
          <t>DART 감사보고서</t>
        </is>
      </c>
      <c r="H2633" s="40" t="inlineStr">
        <is>
          <t>2020-04-09</t>
        </is>
      </c>
      <c r="I2633" s="40" t="inlineStr">
        <is>
          <t>20200409002194</t>
        </is>
      </c>
      <c r="J2633" s="43" t="inlineStr">
        <is>
          <t>https://dart.fss.or.kr/dsaf001/main.do?rcpNo=20200409002194</t>
        </is>
      </c>
      <c r="K2633" s="41" t="inlineStr">
        <is>
          <t>impairment</t>
        </is>
      </c>
    </row>
    <row r="2634" ht="45" customHeight="1">
      <c r="A2634" s="40" t="inlineStr">
        <is>
          <t>N041</t>
        </is>
      </c>
      <c r="B2634" s="41" t="inlineStr">
        <is>
          <t>Publishing Investing in Games Co.,Ltd.</t>
        </is>
      </c>
      <c r="C2634" s="40" t="inlineStr">
        <is>
          <t>인수 후</t>
        </is>
      </c>
      <c r="D2634" s="40" t="inlineStr">
        <is>
          <t>2018-12-31</t>
        </is>
      </c>
      <c r="E2634" s="41" t="inlineStr">
        <is>
          <t>기타</t>
        </is>
      </c>
      <c r="F2634" s="41" t="inlineStr">
        <is>
          <t>라인게임즈 2018 (별도)감사보고서 종속기업및관계기업투자: 주식회사 피그 당기말 100.00% 9,571,056천원 / 전기말 65.60% 4,904,019천원('전기말 … 지분율은 65.60% 이나, 당기 중 … 넥스트플로어를 합병'); STAIRS 100.00% 7,707,200천원(전기말 동일).</t>
        </is>
      </c>
      <c r="G2634" s="41" t="inlineStr">
        <is>
          <t>DART 감사보고서</t>
        </is>
      </c>
      <c r="H2634" s="40" t="inlineStr">
        <is>
          <t>2019-04-09</t>
        </is>
      </c>
      <c r="I2634" s="40" t="inlineStr">
        <is>
          <t>20190409002703</t>
        </is>
      </c>
      <c r="J2634" s="43" t="inlineStr">
        <is>
          <t>https://dart.fss.or.kr/dsaf001/main.do?rcpNo=20190409002703</t>
        </is>
      </c>
      <c r="K2634" s="41" t="inlineStr">
        <is>
          <t>impairment,notes</t>
        </is>
      </c>
    </row>
    <row r="2635" ht="45" customHeight="1">
      <c r="A2635" s="40" t="inlineStr">
        <is>
          <t>N041</t>
        </is>
      </c>
      <c r="B2635" s="41" t="inlineStr">
        <is>
          <t>Publishing Investing in Games Co.,Ltd.</t>
        </is>
      </c>
      <c r="C2635" s="40" t="inlineStr">
        <is>
          <t>인수 후</t>
        </is>
      </c>
      <c r="D2635" s="40" t="inlineStr">
        <is>
          <t>2020-12-31</t>
        </is>
      </c>
      <c r="E2635" s="41" t="inlineStr">
        <is>
          <t>손상차손</t>
        </is>
      </c>
      <c r="F2635" s="41" t="inlineStr">
        <is>
          <t>NAVER 2020 사업보고서 연결주석 관계기업 변동표: 라인게임즈(*3) 기초 154,366,934, 지분법손익 (14,387,525), 손상 (77,339,103), 매각예정 대체 (65,277,244)천원; '(*3) 당기 중 지속적인 영업손실 등으로 인하여 장부금액에 회수가능액을 초과함에 따라 손상차손을 인식 … 할인율은10.37%'. 라인게임즈의 종속기업으로 피그·Stairs·우주·제로게임즈 등 기재.</t>
        </is>
      </c>
      <c r="G2635" s="41" t="inlineStr">
        <is>
          <t>DART 사업보고서</t>
        </is>
      </c>
      <c r="H2635" s="40" t="inlineStr">
        <is>
          <t>2021-03-16</t>
        </is>
      </c>
      <c r="I2635" s="40" t="inlineStr">
        <is>
          <t>20210316001214</t>
        </is>
      </c>
      <c r="J2635" s="43" t="inlineStr">
        <is>
          <t>https://dart.fss.or.kr/dsaf001/main.do?rcpNo=20210316001214</t>
        </is>
      </c>
      <c r="K2635" s="41" t="inlineStr">
        <is>
          <t>impairment</t>
        </is>
      </c>
    </row>
    <row r="2636" ht="45" customHeight="1">
      <c r="A2636" s="40" t="inlineStr">
        <is>
          <t>N041</t>
        </is>
      </c>
      <c r="B2636" s="41" t="inlineStr">
        <is>
          <t>Publishing Investing in Games Co.,Ltd.</t>
        </is>
      </c>
      <c r="C2636" s="40" t="inlineStr">
        <is>
          <t>인수 후</t>
        </is>
      </c>
      <c r="D2636" s="40" t="inlineStr">
        <is>
          <t>2023-12-31</t>
        </is>
      </c>
      <c r="E2636" s="41" t="inlineStr">
        <is>
          <t>사명변경</t>
        </is>
      </c>
      <c r="F2636" s="41" t="inlineStr">
        <is>
          <t>라인게임즈 2023 연결감사보고서: 종속기업 '주식회사 스튜디오발키리(*2) … 100.00', '(*2) 당기 중 사명이 주식회사 피그에서 주식회사 스튜디오발키리로 변경'; 스튜디오발키리 2023 영업수익 6,284,689·당기순손익 (1,044,618)천원.</t>
        </is>
      </c>
      <c r="G2636" s="41" t="inlineStr">
        <is>
          <t>DART 감사보고서</t>
        </is>
      </c>
      <c r="H2636" s="40" t="inlineStr">
        <is>
          <t>2024-04-12</t>
        </is>
      </c>
      <c r="I2636" s="40" t="inlineStr">
        <is>
          <t>20240412003306</t>
        </is>
      </c>
      <c r="J2636" s="43" t="inlineStr">
        <is>
          <t>https://dart.fss.or.kr/dsaf001/main.do?rcpNo=20240412003306</t>
        </is>
      </c>
      <c r="K2636" s="41" t="inlineStr">
        <is>
          <t>post_events_summary,target_rev_post</t>
        </is>
      </c>
    </row>
    <row r="2637" ht="45" customHeight="1">
      <c r="A2637" s="40" t="inlineStr">
        <is>
          <t>N041</t>
        </is>
      </c>
      <c r="B2637" s="41" t="inlineStr">
        <is>
          <t>Publishing Investing in Games Co.,Ltd.</t>
        </is>
      </c>
      <c r="C2637" s="40" t="inlineStr">
        <is>
          <t>인수 후</t>
        </is>
      </c>
      <c r="D2637" s="40" t="inlineStr">
        <is>
          <t>2024-12-31</t>
        </is>
      </c>
      <c r="E2637" s="41" t="inlineStr">
        <is>
          <t>실적</t>
        </is>
      </c>
      <c r="F2637" s="41" t="inlineStr">
        <is>
          <t>라인게임즈 2024 연결감사보고서: 스튜디오발키리 2024 자산 809,243·부채 13,358,940·자본 (12,549,697)·영업수익 1,570,512·당기순손익 (1,165,279)천원.</t>
        </is>
      </c>
      <c r="G2637" s="41" t="inlineStr">
        <is>
          <t>DART 감사보고서</t>
        </is>
      </c>
      <c r="H2637" s="40" t="inlineStr">
        <is>
          <t>2025-04-18</t>
        </is>
      </c>
      <c r="I2637" s="40" t="inlineStr">
        <is>
          <t>20250418000120</t>
        </is>
      </c>
      <c r="J2637" s="43" t="inlineStr">
        <is>
          <t>https://dart.fss.or.kr/dsaf001/main.do?rcpNo=20250418000120</t>
        </is>
      </c>
      <c r="K2637" s="41" t="inlineStr">
        <is>
          <t>target_rev_post,target_op_post,post_events_summary</t>
        </is>
      </c>
    </row>
    <row r="2638" ht="45" customHeight="1">
      <c r="A2638" s="40" t="inlineStr">
        <is>
          <t>N041</t>
        </is>
      </c>
      <c r="B2638" s="41" t="inlineStr">
        <is>
          <t>Publishing Investing in Games Co.,Ltd.</t>
        </is>
      </c>
      <c r="C2638" s="40" t="inlineStr">
        <is>
          <t>인수 후</t>
        </is>
      </c>
      <c r="D2638" s="40" t="inlineStr">
        <is>
          <t>2024-04-30</t>
        </is>
      </c>
      <c r="E2638" s="41" t="inlineStr">
        <is>
          <t>사업철수</t>
        </is>
      </c>
      <c r="F2638" s="41" t="inlineStr">
        <is>
          <t>스튜디오발키리 '영업양도 결정': 양도영업 '라스트오리진 게임사업', 양도가액 2,500,000,000원, 양도목적 '경영 효율화 및 사업구조 개편', 양수법인 ㈜밸로프(해당없음), 양도예정일 2024-04-30, 이사회 2024-04-24.</t>
        </is>
      </c>
      <c r="G2638" s="41" t="inlineStr">
        <is>
          <t>DART 기타공시</t>
        </is>
      </c>
      <c r="H2638" s="40" t="inlineStr">
        <is>
          <t>2024-04-25</t>
        </is>
      </c>
      <c r="I2638" s="40" t="inlineStr">
        <is>
          <t>20240425000622</t>
        </is>
      </c>
      <c r="J2638" s="43" t="inlineStr">
        <is>
          <t>https://dart.fss.or.kr/dsaf001/main.do?rcpNo=20240425000622</t>
        </is>
      </c>
      <c r="K2638" s="41" t="inlineStr">
        <is>
          <t>post_events_summary</t>
        </is>
      </c>
    </row>
    <row r="2639" ht="45" customHeight="1">
      <c r="A2639" s="40" t="inlineStr">
        <is>
          <t>N041</t>
        </is>
      </c>
      <c r="B2639" s="41" t="inlineStr">
        <is>
          <t>Publishing Investing in Games Co.,Ltd.</t>
        </is>
      </c>
      <c r="C2639" s="40" t="inlineStr">
        <is>
          <t>인수 후</t>
        </is>
      </c>
      <c r="D2639" s="40" t="inlineStr">
        <is>
          <t>2025-03-13</t>
        </is>
      </c>
      <c r="E2639" s="41" t="inlineStr">
        <is>
          <t>합병</t>
        </is>
      </c>
      <c r="F2639" s="41" t="inlineStr">
        <is>
          <t>라인게임즈 '회사합병 결정': 라인게임즈(주)가 (주)스튜디오발키리를 흡수합병(100% 보유, 무증자), 합병목적 '흡수합병을 통한 경영효율성 제고', 합병기일 2025.03.13; 스튜디오발키리 2023년말 자산 1,748·부채 13,037·매출 6,285·순이익 -1,045백만원.</t>
        </is>
      </c>
      <c r="G2639" s="41" t="inlineStr">
        <is>
          <t>DART 기타공시</t>
        </is>
      </c>
      <c r="H2639" s="40" t="inlineStr">
        <is>
          <t>2025-01-23</t>
        </is>
      </c>
      <c r="I2639" s="40" t="inlineStr">
        <is>
          <t>20250123000287</t>
        </is>
      </c>
      <c r="J2639" s="43" t="inlineStr">
        <is>
          <t>https://dart.fss.or.kr/dsaf001/main.do?rcpNo=20250123000287</t>
        </is>
      </c>
      <c r="K2639" s="41" t="inlineStr">
        <is>
          <t>post_events_summary</t>
        </is>
      </c>
    </row>
    <row r="2640" ht="45" customHeight="1">
      <c r="A2640" s="40" t="inlineStr">
        <is>
          <t>N041</t>
        </is>
      </c>
      <c r="B2640" s="41" t="inlineStr">
        <is>
          <t>Publishing Investing in Games Co.,Ltd.</t>
        </is>
      </c>
      <c r="C2640" s="40" t="inlineStr">
        <is>
          <t>인수 후</t>
        </is>
      </c>
      <c r="D2640" s="40" t="inlineStr">
        <is>
          <t>2025-12-31</t>
        </is>
      </c>
      <c r="E2640" s="41" t="inlineStr">
        <is>
          <t>청산</t>
        </is>
      </c>
      <c r="F2640" s="41" t="inlineStr">
        <is>
          <t>라인게임즈 2025 연결감사보고서: 당기말 종속기업에서 스튜디오발키리 제외, 요약재무 '주식회사 스튜디오발키리(*1) … 당기순손익 (82,939)', '(*1) 당기 중 라인게임즈와 합병'.</t>
        </is>
      </c>
      <c r="G2640" s="41" t="inlineStr">
        <is>
          <t>DART 감사보고서</t>
        </is>
      </c>
      <c r="H2640" s="40" t="inlineStr">
        <is>
          <t>2026-04-16</t>
        </is>
      </c>
      <c r="I2640" s="40" t="inlineStr">
        <is>
          <t>20260416000551</t>
        </is>
      </c>
      <c r="J2640" s="43" t="inlineStr">
        <is>
          <t>https://dart.fss.or.kr/dsaf001/main.do?rcpNo=20260416000551</t>
        </is>
      </c>
      <c r="K2640" s="41" t="inlineStr">
        <is>
          <t>post_events_summary,perf_basis</t>
        </is>
      </c>
    </row>
    <row r="2641" ht="45" customHeight="1">
      <c r="A2641" s="40" t="inlineStr">
        <is>
          <t>N041</t>
        </is>
      </c>
      <c r="B2641" s="41" t="inlineStr">
        <is>
          <t>Publishing Investing in Games Co.,Ltd.</t>
        </is>
      </c>
      <c r="C2641" s="40" t="inlineStr">
        <is>
          <t>인수 후</t>
        </is>
      </c>
      <c r="D2641" s="40" t="inlineStr">
        <is>
          <t>2019-10-25</t>
        </is>
      </c>
      <c r="E2641" s="41" t="inlineStr">
        <is>
          <t>기타</t>
        </is>
      </c>
      <c r="F2641" s="41" t="inlineStr">
        <is>
          <t>피그 '특수관계인으로부터 자산양수': 거래상대방 라인게임즈㈜, 양수목적물 모바일 게임 판권, 양수가액 318백만원, 목적 '사업경쟁력 확보 및 효율성 제고'.</t>
        </is>
      </c>
      <c r="G2641" s="41" t="inlineStr">
        <is>
          <t>DART 기타공시</t>
        </is>
      </c>
      <c r="H2641" s="40" t="inlineStr">
        <is>
          <t>2019-10-25</t>
        </is>
      </c>
      <c r="I2641" s="40" t="inlineStr">
        <is>
          <t>20191025000210</t>
        </is>
      </c>
      <c r="J2641" s="43" t="inlineStr">
        <is>
          <t>https://dart.fss.or.kr/dsaf001/main.do?rcpNo=20191025000210</t>
        </is>
      </c>
      <c r="K2641" s="41" t="inlineStr">
        <is>
          <t>post_events_summary</t>
        </is>
      </c>
    </row>
    <row r="2642" ht="45" customHeight="1">
      <c r="A2642" s="40" t="inlineStr">
        <is>
          <t>N041</t>
        </is>
      </c>
      <c r="B2642" s="41" t="inlineStr">
        <is>
          <t>Publishing Investing in Games Co.,Ltd.</t>
        </is>
      </c>
      <c r="C2642" s="40" t="inlineStr">
        <is>
          <t>인수 후</t>
        </is>
      </c>
      <c r="D2642" s="40" t="inlineStr">
        <is>
          <t>2022-12-20</t>
        </is>
      </c>
      <c r="E2642" s="41" t="inlineStr">
        <is>
          <t>기타</t>
        </is>
      </c>
      <c r="F2642" s="41" t="inlineStr">
        <is>
          <t>파이낸셜뉴스(뉴시스): '라인게임즈 자회사 피그는 … 라스트오리진 서비스 이관을 완료했다고 20일 밝혔다', '2020년 5월부터 일본 서비스를 전개 중', '지난 11월 스마트조이로부터 라스트오리진의 서비스 및 개발 권한을 확보'.</t>
        </is>
      </c>
      <c r="G2642" s="41" t="inlineStr">
        <is>
          <t>언론 보도</t>
        </is>
      </c>
      <c r="H2642" s="40" t="inlineStr">
        <is>
          <t>2022-12-20</t>
        </is>
      </c>
      <c r="I2642" s="40" t="n"/>
      <c r="J2642" s="43" t="inlineStr">
        <is>
          <t>https://www.fnnews.com/news/202212201402218460</t>
        </is>
      </c>
      <c r="K2642" s="41" t="inlineStr">
        <is>
          <t>post_events_summary</t>
        </is>
      </c>
    </row>
    <row r="2643" ht="45" customHeight="1">
      <c r="A2643" s="40" t="inlineStr">
        <is>
          <t>N041</t>
        </is>
      </c>
      <c r="B2643" s="41" t="inlineStr">
        <is>
          <t>Publishing Investing in Games Co.,Ltd.</t>
        </is>
      </c>
      <c r="C2643" s="40" t="inlineStr">
        <is>
          <t>인수 후</t>
        </is>
      </c>
      <c r="D2643" s="40" t="inlineStr">
        <is>
          <t>2024-04-25</t>
        </is>
      </c>
      <c r="E2643" s="41" t="inlineStr">
        <is>
          <t>사업철수</t>
        </is>
      </c>
      <c r="F2643" s="41" t="inlineStr">
        <is>
          <t>벤처스퀘어: 밸로프가 '라인게임즈의 자회사' 스튜디오 발키리와 '라스트오리진' IP 영업양수도 계약 체결(개발·서비스 권한, IP, 개발팀).</t>
        </is>
      </c>
      <c r="G2643" s="41" t="inlineStr">
        <is>
          <t>언론 보도</t>
        </is>
      </c>
      <c r="H2643" s="40" t="inlineStr">
        <is>
          <t>2024-04-25</t>
        </is>
      </c>
      <c r="I2643" s="40" t="n"/>
      <c r="J2643" s="43" t="inlineStr">
        <is>
          <t>https://www.venturesquare.net/922702/</t>
        </is>
      </c>
      <c r="K2643" s="41" t="inlineStr">
        <is>
          <t>post_events_summary</t>
        </is>
      </c>
    </row>
    <row r="2644" ht="45" customHeight="1">
      <c r="A2644" s="40" t="inlineStr">
        <is>
          <t>N041</t>
        </is>
      </c>
      <c r="B2644" s="41" t="inlineStr">
        <is>
          <t>Publishing Investing in Games Co.,Ltd.</t>
        </is>
      </c>
      <c r="C2644" s="40" t="inlineStr">
        <is>
          <t>인수 전</t>
        </is>
      </c>
      <c r="D2644" s="40" t="inlineStr">
        <is>
          <t>2017-03-30</t>
        </is>
      </c>
      <c r="E2644" s="41" t="inlineStr">
        <is>
          <t>투자유치</t>
        </is>
      </c>
      <c r="F2644" s="41" t="inlineStr">
        <is>
          <t>부산일보: 넥스트플로어가 '최근 피그(게임 컨설팅기업), 나노인터렉티브(게임 개발사) 등 다수의 기업에 잇단 투자를 진행'; 넥스트플로어 2016 매출 559억원, 영업이익 4억원.</t>
        </is>
      </c>
      <c r="G2644" s="41" t="inlineStr">
        <is>
          <t>언론 보도</t>
        </is>
      </c>
      <c r="H2644" s="40" t="inlineStr">
        <is>
          <t>2017-03-30</t>
        </is>
      </c>
      <c r="I2644" s="40" t="n"/>
      <c r="J2644" s="43" t="inlineStr">
        <is>
          <t>https://mobile.busan.com/view/busan/view.php?code=20170330000201</t>
        </is>
      </c>
      <c r="K2644" s="41" t="inlineStr">
        <is>
          <t>pre_events_summary,core_basis,notes</t>
        </is>
      </c>
    </row>
    <row r="2645" ht="45" customHeight="1">
      <c r="A2645" s="40" t="inlineStr">
        <is>
          <t>N041</t>
        </is>
      </c>
      <c r="B2645" s="41" t="inlineStr">
        <is>
          <t>Publishing Investing in Games Co.,Ltd.</t>
        </is>
      </c>
      <c r="C2645" s="40" t="inlineStr">
        <is>
          <t>인수 전</t>
        </is>
      </c>
      <c r="D2645" s="40" t="inlineStr">
        <is>
          <t>2017-07-10</t>
        </is>
      </c>
      <c r="E2645" s="41" t="inlineStr">
        <is>
          <t>소유주변경</t>
        </is>
      </c>
      <c r="F2645" s="41" t="inlineStr">
        <is>
          <t>머니투데이: '라인은 지분 100%를 보유한 자회사 라인게임즈를 설립하고, 이 회사를 통해 넥스트플로어 지분 51%를 확보했다고 10일 밝혔다', '인수금액은 공개하지 않았다', '김민규 넥스트플로어 대표는 라인게임즈 대표를 맡아'.</t>
        </is>
      </c>
      <c r="G2645" s="41" t="inlineStr">
        <is>
          <t>언론 보도</t>
        </is>
      </c>
      <c r="H2645" s="40" t="inlineStr">
        <is>
          <t>2017-07-10</t>
        </is>
      </c>
      <c r="I2645" s="40" t="n"/>
      <c r="J2645" s="43" t="inlineStr">
        <is>
          <t>https://www.mt.co.kr/tech/2017/07/10/2017071014112861933</t>
        </is>
      </c>
      <c r="K2645" s="41" t="inlineStr">
        <is>
          <t>pre_events_summary</t>
        </is>
      </c>
    </row>
    <row r="2646" ht="45" customHeight="1">
      <c r="A2646" s="40" t="inlineStr">
        <is>
          <t>N041</t>
        </is>
      </c>
      <c r="B2646" s="41" t="inlineStr">
        <is>
          <t>Publishing Investing in Games Co.,Ltd.</t>
        </is>
      </c>
      <c r="C2646" s="40" t="inlineStr">
        <is>
          <t>발표</t>
        </is>
      </c>
      <c r="D2646" s="40" t="inlineStr">
        <is>
          <t>2017-12-31</t>
        </is>
      </c>
      <c r="E2646" s="41" t="inlineStr">
        <is>
          <t>기타</t>
        </is>
      </c>
      <c r="F2646" s="41" t="inlineStr">
        <is>
          <t>NAVER 2017 사업보고서 '주식의 총수': 2017년 12월 말 발행주식총수 보통주 32,962,679주, 자기주식 3,592,203주.</t>
        </is>
      </c>
      <c r="G2646" s="41" t="inlineStr">
        <is>
          <t>DART 사업보고서</t>
        </is>
      </c>
      <c r="H2646" s="40" t="inlineStr">
        <is>
          <t>2018-04-02</t>
        </is>
      </c>
      <c r="I2646" s="40" t="inlineStr">
        <is>
          <t>20180402004149</t>
        </is>
      </c>
      <c r="J2646" s="43" t="inlineStr">
        <is>
          <t>https://dart.fss.or.kr/dsaf001/main.do?rcpNo=20180402004149</t>
        </is>
      </c>
      <c r="K2646" s="41" t="inlineStr">
        <is>
          <t>acq_mktcap,size_basis</t>
        </is>
      </c>
    </row>
    <row r="2647" ht="45" customHeight="1">
      <c r="A2647" s="40" t="inlineStr">
        <is>
          <t>N041</t>
        </is>
      </c>
      <c r="B2647" s="41" t="inlineStr">
        <is>
          <t>Publishing Investing in Games Co.,Ltd.</t>
        </is>
      </c>
      <c r="C2647" s="40" t="inlineStr">
        <is>
          <t>발표</t>
        </is>
      </c>
      <c r="D2647" s="40" t="inlineStr">
        <is>
          <t>2017-12-18</t>
        </is>
      </c>
      <c r="E2647" s="41" t="inlineStr">
        <is>
          <t>기타</t>
        </is>
      </c>
      <c r="F2647" s="41" t="inlineStr">
        <is>
          <t>Yahoo Finance 일별 시세: 035420.KS 2017-12-18 종가 172,000(2018-10 5:1 분할 소급 조정값, 실제 860,000원); KRW=X 2017-12-19 종가 1,085.38.</t>
        </is>
      </c>
      <c r="G2647" s="41" t="inlineStr">
        <is>
          <t>기타</t>
        </is>
      </c>
      <c r="H2647" s="40" t="inlineStr">
        <is>
          <t>2026-10-26</t>
        </is>
      </c>
      <c r="I2647" s="40" t="n"/>
      <c r="J2647" s="43" t="inlineStr">
        <is>
          <t>https://query1.finance.yahoo.com/v8/finance/chart/035420.KS?period1=1513209600&amp;period2=1513728000&amp;interval=1d</t>
        </is>
      </c>
      <c r="K2647" s="41" t="inlineStr">
        <is>
          <t>acq_mktcap,size_basis,value_chk_usdmm</t>
        </is>
      </c>
    </row>
    <row r="2648" ht="45" customHeight="1">
      <c r="A2648" s="40" t="inlineStr">
        <is>
          <t>N042</t>
        </is>
      </c>
      <c r="B2648" s="41" t="inlineStr">
        <is>
          <t>Company AI Co.,Ltd.</t>
        </is>
      </c>
      <c r="C2648" s="40" t="inlineStr">
        <is>
          <t>인수 전</t>
        </is>
      </c>
      <c r="D2648" s="40" t="inlineStr">
        <is>
          <t>2016-08-04</t>
        </is>
      </c>
      <c r="E2648" s="41" t="inlineStr">
        <is>
          <t>설립</t>
        </is>
      </c>
      <c r="F2648" s="41" t="inlineStr">
        <is>
          <t>컴패니에이아이(주) 회사개요: 대표 강지훈, 설립일 2016-08-04, 계열편입일 2017-06-05, 업종 J6201 컴퓨터 프로그래밍 서비스업, 대표사업 '소프트웨어 개발', 종업원 10명</t>
        </is>
      </c>
      <c r="G2648" s="41" t="inlineStr">
        <is>
          <t>DART 기타공시</t>
        </is>
      </c>
      <c r="H2648" s="40" t="inlineStr">
        <is>
          <t>2018-05-31</t>
        </is>
      </c>
      <c r="I2648" s="40" t="inlineStr">
        <is>
          <t>20180531000986</t>
        </is>
      </c>
      <c r="J2648" s="43" t="inlineStr">
        <is>
          <t>https://dart.fss.or.kr/dsaf001/main.do?rcpNo=20180531000986</t>
        </is>
      </c>
      <c r="K2648" s="41" t="inlineStr">
        <is>
          <t>pre_events_summary,pre_incorp_chk</t>
        </is>
      </c>
    </row>
    <row r="2649" ht="45" customHeight="1">
      <c r="A2649" s="40" t="inlineStr">
        <is>
          <t>N042</t>
        </is>
      </c>
      <c r="B2649" s="41" t="inlineStr">
        <is>
          <t>Company AI Co.,Ltd.</t>
        </is>
      </c>
      <c r="C2649" s="40" t="inlineStr">
        <is>
          <t>인수 전</t>
        </is>
      </c>
      <c r="D2649" s="40" t="inlineStr">
        <is>
          <t>2017</t>
        </is>
      </c>
      <c r="E2649" s="41" t="inlineStr">
        <is>
          <t>실적</t>
        </is>
      </c>
      <c r="F2649" s="41" t="inlineStr">
        <is>
          <t>FY2017(직전 사업연도) 자산총계 148, 부채총계 185, 자본총계 -37(자본잠식), 자본금 10; 매출액 568, 영업이익 -11, 당기순이익 -17 (단위 백만원). 대규모기업집단현황공시 연1회공시</t>
        </is>
      </c>
      <c r="G2649" s="41" t="inlineStr">
        <is>
          <t>DART 기타공시</t>
        </is>
      </c>
      <c r="H2649" s="40" t="inlineStr">
        <is>
          <t>2018-05-31</t>
        </is>
      </c>
      <c r="I2649" s="40" t="inlineStr">
        <is>
          <t>20180531000986</t>
        </is>
      </c>
      <c r="J2649" s="43" t="inlineStr">
        <is>
          <t>https://dart.fss.or.kr/dsaf001/main.do?rcpNo=20180531000986</t>
        </is>
      </c>
      <c r="K2649" s="41" t="inlineStr">
        <is>
          <t>target_rev_pre,target_op_pre,perf_basis</t>
        </is>
      </c>
    </row>
    <row r="2650" ht="45" customHeight="1">
      <c r="A2650" s="40" t="inlineStr">
        <is>
          <t>N042</t>
        </is>
      </c>
      <c r="B2650" s="41" t="inlineStr">
        <is>
          <t>Company AI Co.,Ltd.</t>
        </is>
      </c>
      <c r="C2650" s="40" t="inlineStr">
        <is>
          <t>인수 전</t>
        </is>
      </c>
      <c r="D2650" s="40" t="inlineStr">
        <is>
          <t>2017-06-05</t>
        </is>
      </c>
      <c r="E2650" s="41" t="inlineStr">
        <is>
          <t>지분취득</t>
        </is>
      </c>
      <c r="F2650" s="41" t="inlineStr">
        <is>
          <t>NAVER 2017 사업보고서: 종속기업 '컴패니에이아이(*4) 39.10', "(*4) 컴패니에이아이에 대한 회사의 지분율은 50% 미만이지만, 주주간 약정에 의해 이사 전원을 선임할 수 있는 능력이 있으므로 지배력이 있는 것으로 판단하였습니다." 연결범위 변동 '신규취득에 따른 지배력 획득'. 타법인출자 현황: 최초취득 2017-06-05, 출자목적 '머신러닝 기반의 대화형 커머스 전문 Chat Bot 개발사', 1,955백만원, 3,910주 39.10%. 요약연결재무: 2017말 자산총계 8,019,252, 자본총계 5,305,186(백만원); 영업수익 구성 비즈니스플랫폼 46.0% 등. 발행주식 32,962,679주</t>
        </is>
      </c>
      <c r="G2650" s="41" t="inlineStr">
        <is>
          <t>DART 사업보고서</t>
        </is>
      </c>
      <c r="H2650" s="40" t="inlineStr">
        <is>
          <t>2018-04-02</t>
        </is>
      </c>
      <c r="I2650" s="40" t="inlineStr">
        <is>
          <t>20180402004149</t>
        </is>
      </c>
      <c r="J2650" s="43" t="inlineStr">
        <is>
          <t>https://dart.fss.or.kr/dsaf001/main.do?rcpNo=20180402004149</t>
        </is>
      </c>
      <c r="K2650" s="41" t="inlineStr">
        <is>
          <t>pre_incorp_chk,chk_note,subtype_chk,purpose_quote,acq_total_assets,deal_to_assets_pct,deal_to_equity_pct,acquirer_core</t>
        </is>
      </c>
    </row>
    <row r="2651" ht="45" customHeight="1">
      <c r="A2651" s="40" t="inlineStr">
        <is>
          <t>N042</t>
        </is>
      </c>
      <c r="B2651" s="41" t="inlineStr">
        <is>
          <t>Company AI Co.,Ltd.</t>
        </is>
      </c>
      <c r="C2651" s="40" t="inlineStr">
        <is>
          <t>인수 전</t>
        </is>
      </c>
      <c r="D2651" s="40" t="inlineStr">
        <is>
          <t>2017-07-07</t>
        </is>
      </c>
      <c r="E2651" s="41" t="inlineStr">
        <is>
          <t>발표</t>
        </is>
      </c>
      <c r="F2651" s="41" t="inlineStr">
        <is>
          <t>NAVER가 D2SF 발굴 AI 스타트업 Company AI 인수 발표 보도. "네이버 D2SF를 통해 스타트업 단계부터 직접 발굴, 지원을 거쳐 인수까지 이어진 첫 사례다"; "클로바와 협업을 진행함과 동시에, Company AI의 독립 법인을 유지해 향후 독립적인 연구와 개발을 병행할 계획이다"; 강지훈 대표는 다음·카카오·피키캐스트 출신. 인수 금액 비공개</t>
        </is>
      </c>
      <c r="G2651" s="41" t="inlineStr">
        <is>
          <t>언론 보도</t>
        </is>
      </c>
      <c r="H2651" s="40" t="inlineStr">
        <is>
          <t>2017-07-07</t>
        </is>
      </c>
      <c r="I2651" s="40" t="n"/>
      <c r="J2651" s="43" t="inlineStr">
        <is>
          <t>https://byline.network/2017/07/%eb%84%a4%ec%9d%b4%eb%b2%84-%ec%8a%a4%ed%83%80%ed%8a%b8%ec%97%85-company-ai-%ec%9d%b8%ec%88%98-%ed%81%b4%eb%a1%9c%eb%b0%94%ec%97%90-%eb%85%b9%ec%9d%b8%eb%8b%a4/</t>
        </is>
      </c>
      <c r="K2651" s="41" t="inlineStr">
        <is>
          <t>purpose_quote,pre_events_summary,core_basis,earnings_call_note</t>
        </is>
      </c>
    </row>
    <row r="2652" ht="45" customHeight="1">
      <c r="A2652" s="40" t="inlineStr">
        <is>
          <t>N042</t>
        </is>
      </c>
      <c r="B2652" s="41" t="inlineStr">
        <is>
          <t>Company AI Co.,Ltd.</t>
        </is>
      </c>
      <c r="C2652" s="40" t="inlineStr">
        <is>
          <t>발표</t>
        </is>
      </c>
      <c r="D2652" s="40" t="inlineStr">
        <is>
          <t>2018-06-05</t>
        </is>
      </c>
      <c r="E2652" s="41" t="inlineStr">
        <is>
          <t>완료</t>
        </is>
      </c>
      <c r="F2652" s="41" t="inlineStr">
        <is>
          <t>최대주주등의주식보유변동(공정거래법): 네이버(주)(계열회사) 2018.6.5 보통주 3,910주(39.10%) → +1,740주(17.40%) → 5,650주(56.50%), 금액 870,000,000원, 단가 500,000원; 강지훈(임원) 3,507주(35.07%) → -1,002주 → 2,505주(25.05%), 501,000,000원; 기타 2,583주 → -738주 → 1,845주. 발행주식 총 10,000주</t>
        </is>
      </c>
      <c r="G2652" s="41" t="inlineStr">
        <is>
          <t>DART 기타공시</t>
        </is>
      </c>
      <c r="H2652" s="40" t="inlineStr">
        <is>
          <t>2018-06-08</t>
        </is>
      </c>
      <c r="I2652" s="40" t="inlineStr">
        <is>
          <t>20180608000502</t>
        </is>
      </c>
      <c r="J2652" s="43" t="inlineStr">
        <is>
          <t>https://dart.fss.or.kr/dsaf001/main.do?rcpNo=20180608000502</t>
        </is>
      </c>
      <c r="K2652" s="41" t="inlineStr">
        <is>
          <t>value_chk_local,status_chk,announce_date_chk,first_filing_date,subtype_chk</t>
        </is>
      </c>
    </row>
    <row r="2653" ht="45" customHeight="1">
      <c r="A2653" s="40" t="inlineStr">
        <is>
          <t>N042</t>
        </is>
      </c>
      <c r="B2653" s="41" t="inlineStr">
        <is>
          <t>Company AI Co.,Ltd.</t>
        </is>
      </c>
      <c r="C2653" s="40" t="inlineStr">
        <is>
          <t>발표</t>
        </is>
      </c>
      <c r="D2653" s="40" t="inlineStr">
        <is>
          <t>2018-06-07</t>
        </is>
      </c>
      <c r="E2653" s="41" t="inlineStr">
        <is>
          <t>기타</t>
        </is>
      </c>
      <c r="F2653" s="41" t="inlineStr">
        <is>
          <t>NAVER(035420.KS) 일별 종가(분할 조정): 2018-06-04 134,600, 06-05 134,800, 06-07 136,000, 06-08 140,200원. 2018-10 5:1 액면분할 반영값이므로 ×5 → 2018-06-07 실제 종가 680,000원</t>
        </is>
      </c>
      <c r="G2653" s="41" t="inlineStr">
        <is>
          <t>기타</t>
        </is>
      </c>
      <c r="H2653" s="40" t="inlineStr">
        <is>
          <t>2026-10-26</t>
        </is>
      </c>
      <c r="I2653" s="40" t="n"/>
      <c r="J2653" s="43" t="inlineStr">
        <is>
          <t>https://query1.finance.yahoo.com/v8/finance/chart/035420.KS?period1=1527811200&amp;period2=1528502400&amp;interval=1d</t>
        </is>
      </c>
      <c r="K2653" s="41" t="inlineStr">
        <is>
          <t>acq_mktcap,size_basis</t>
        </is>
      </c>
    </row>
    <row r="2654" ht="45" customHeight="1">
      <c r="A2654" s="40" t="inlineStr">
        <is>
          <t>N042</t>
        </is>
      </c>
      <c r="B2654" s="41" t="inlineStr">
        <is>
          <t>Company AI Co.,Ltd.</t>
        </is>
      </c>
      <c r="C2654" s="40" t="inlineStr">
        <is>
          <t>인수 후</t>
        </is>
      </c>
      <c r="D2654" s="40" t="inlineStr">
        <is>
          <t>2018-12-31</t>
        </is>
      </c>
      <c r="E2654" s="41" t="inlineStr">
        <is>
          <t>실적</t>
        </is>
      </c>
      <c r="F2654" s="41" t="inlineStr">
        <is>
          <t>NAVER 2018 사업보고서 타법인출자 현황: 컴패니에이아이 최초취득 2017-06-05, 출자목적 'AI관련 초기 스타트업 투자', 기초 3,910주 39.10% 1,955 → 증가 1,740주 870 → 기말 5,650주 56.50% 장부가 2,825, 최근사업연도 총자산 238, 당기순손익 -10(백만원). 연결 종속기업 지분율 당기말 56.50/전기말 39.10. 발행주식 164,813,395주(주식분할 반영)</t>
        </is>
      </c>
      <c r="G2654" s="41" t="inlineStr">
        <is>
          <t>DART 사업보고서</t>
        </is>
      </c>
      <c r="H2654" s="40" t="inlineStr">
        <is>
          <t>2019-04-01</t>
        </is>
      </c>
      <c r="I2654" s="40" t="inlineStr">
        <is>
          <t>20190401004489</t>
        </is>
      </c>
      <c r="J2654" s="43" t="inlineStr">
        <is>
          <t>https://dart.fss.or.kr/dsaf001/main.do?rcpNo=20190401004489</t>
        </is>
      </c>
      <c r="K2654" s="41" t="inlineStr">
        <is>
          <t>post_events_summary,purpose_quote,target_rev_post,size_basis,impairment</t>
        </is>
      </c>
    </row>
    <row r="2655" ht="45" customHeight="1">
      <c r="A2655" s="40" t="inlineStr">
        <is>
          <t>N042</t>
        </is>
      </c>
      <c r="B2655" s="41" t="inlineStr">
        <is>
          <t>Company AI Co.,Ltd.</t>
        </is>
      </c>
      <c r="C2655" s="40" t="inlineStr">
        <is>
          <t>인수 후</t>
        </is>
      </c>
      <c r="D2655" s="40" t="inlineStr">
        <is>
          <t>2018</t>
        </is>
      </c>
      <c r="E2655" s="41" t="inlineStr">
        <is>
          <t>실적</t>
        </is>
      </c>
      <c r="F2655" s="41" t="inlineStr">
        <is>
          <t>FY2018: 자산총계 238, 부채총계 286, 자본총계 -48(자본잠식); 매출액 1,065, 영업이익 -1, 당기순이익 -10(백만원). 계열회사간 상품·용역거래: 네이버(주)에 대한 매출 937백만원(총매출 1,065)</t>
        </is>
      </c>
      <c r="G2655" s="41" t="inlineStr">
        <is>
          <t>DART 기타공시</t>
        </is>
      </c>
      <c r="H2655" s="40" t="inlineStr">
        <is>
          <t>2019-05-31</t>
        </is>
      </c>
      <c r="I2655" s="40" t="inlineStr">
        <is>
          <t>20190531001515</t>
        </is>
      </c>
      <c r="J2655" s="43" t="inlineStr">
        <is>
          <t>https://dart.fss.or.kr/dsaf001/main.do?rcpNo=20190531001515</t>
        </is>
      </c>
      <c r="K2655" s="41" t="inlineStr">
        <is>
          <t>target_rev_post,target_op_post,core_basis,notes</t>
        </is>
      </c>
    </row>
    <row r="2656" ht="45" customHeight="1">
      <c r="A2656" s="40" t="inlineStr">
        <is>
          <t>N042</t>
        </is>
      </c>
      <c r="B2656" s="41" t="inlineStr">
        <is>
          <t>Company AI Co.,Ltd.</t>
        </is>
      </c>
      <c r="C2656" s="40" t="inlineStr">
        <is>
          <t>인수 후</t>
        </is>
      </c>
      <c r="D2656" s="40" t="inlineStr">
        <is>
          <t>2019-06-05</t>
        </is>
      </c>
      <c r="E2656" s="41" t="inlineStr">
        <is>
          <t>추가취득</t>
        </is>
      </c>
      <c r="F2656" s="41" t="inlineStr">
        <is>
          <t>네이버(주) 2019.06.05 보통주 5,650주(56.50%) → +1,740주(17.40%) → 7,390주(73.90%), 870,000,000원, 단가 500,000원 (N048에 해당)</t>
        </is>
      </c>
      <c r="G2656" s="41" t="inlineStr">
        <is>
          <t>DART 기타공시</t>
        </is>
      </c>
      <c r="H2656" s="40" t="inlineStr">
        <is>
          <t>2019-07-08</t>
        </is>
      </c>
      <c r="I2656" s="40" t="inlineStr">
        <is>
          <t>20190708000404</t>
        </is>
      </c>
      <c r="J2656" s="43" t="inlineStr">
        <is>
          <t>https://dart.fss.or.kr/dsaf001/main.do?rcpNo=20190708000404</t>
        </is>
      </c>
      <c r="K2656" s="41" t="inlineStr">
        <is>
          <t>post_events_summary,notes</t>
        </is>
      </c>
    </row>
    <row r="2657" ht="45" customHeight="1">
      <c r="A2657" s="40" t="inlineStr">
        <is>
          <t>N042</t>
        </is>
      </c>
      <c r="B2657" s="41" t="inlineStr">
        <is>
          <t>Company AI Co.,Ltd.</t>
        </is>
      </c>
      <c r="C2657" s="40" t="inlineStr">
        <is>
          <t>인수 후</t>
        </is>
      </c>
      <c r="D2657" s="40" t="inlineStr">
        <is>
          <t>2019</t>
        </is>
      </c>
      <c r="E2657" s="41" t="inlineStr">
        <is>
          <t>실적</t>
        </is>
      </c>
      <c r="F2657" s="41" t="inlineStr">
        <is>
          <t>FY2019: 자산총계 236, 부채총계 648, 자본총계 -412(자본잠식); 매출액 970, 영업이익 -285, 당기순이익 -293(백만원)</t>
        </is>
      </c>
      <c r="G2657" s="41" t="inlineStr">
        <is>
          <t>DART 기타공시</t>
        </is>
      </c>
      <c r="H2657" s="40" t="inlineStr">
        <is>
          <t>2020-06-01</t>
        </is>
      </c>
      <c r="I2657" s="40" t="inlineStr">
        <is>
          <t>20200601000492</t>
        </is>
      </c>
      <c r="J2657" s="43" t="inlineStr">
        <is>
          <t>https://dart.fss.or.kr/dsaf001/main.do?rcpNo=20200601000492</t>
        </is>
      </c>
      <c r="K2657" s="41" t="inlineStr">
        <is>
          <t>target_rev_post,target_op_post</t>
        </is>
      </c>
    </row>
    <row r="2658" ht="45" customHeight="1">
      <c r="A2658" s="40" t="inlineStr">
        <is>
          <t>N042</t>
        </is>
      </c>
      <c r="B2658" s="41" t="inlineStr">
        <is>
          <t>Company AI Co.,Ltd.</t>
        </is>
      </c>
      <c r="C2658" s="40" t="inlineStr">
        <is>
          <t>인수 후</t>
        </is>
      </c>
      <c r="D2658" s="40" t="inlineStr">
        <is>
          <t>2019-12-31</t>
        </is>
      </c>
      <c r="E2658" s="41" t="inlineStr">
        <is>
          <t>실적</t>
        </is>
      </c>
      <c r="F2658" s="41" t="inlineStr">
        <is>
          <t>NAVER 2019 사업보고서: 연결 종속기업 지분율 당기말 73.90/전기말 56.50; 별도 종속기업투자 장부금액 당기말 3,695,000/전기말 2,825,000(천원); 특수관계자 거래에서 NAVER의 컴패니에이아이 대상 영업비용 970,444천원</t>
        </is>
      </c>
      <c r="G2658" s="41" t="inlineStr">
        <is>
          <t>DART 사업보고서</t>
        </is>
      </c>
      <c r="H2658" s="40" t="inlineStr">
        <is>
          <t>2020-03-30</t>
        </is>
      </c>
      <c r="I2658" s="40" t="inlineStr">
        <is>
          <t>20200330004603</t>
        </is>
      </c>
      <c r="J2658" s="43" t="inlineStr">
        <is>
          <t>https://dart.fss.or.kr/dsaf001/main.do?rcpNo=20200330004603</t>
        </is>
      </c>
      <c r="K2658" s="41" t="inlineStr">
        <is>
          <t>impairment,post_events_summary,target_rev_post</t>
        </is>
      </c>
    </row>
    <row r="2659" ht="45" customHeight="1">
      <c r="A2659" s="40" t="inlineStr">
        <is>
          <t>N042</t>
        </is>
      </c>
      <c r="B2659" s="41" t="inlineStr">
        <is>
          <t>Company AI Co.,Ltd.</t>
        </is>
      </c>
      <c r="C2659" s="40" t="inlineStr">
        <is>
          <t>인수 후</t>
        </is>
      </c>
      <c r="D2659" s="40" t="inlineStr">
        <is>
          <t>2020-06-05</t>
        </is>
      </c>
      <c r="E2659" s="41" t="inlineStr">
        <is>
          <t>추가취득</t>
        </is>
      </c>
      <c r="F2659" s="41" t="inlineStr">
        <is>
          <t>네이버(주) 2020.06.05 +1,740주(17.40%), 870,000,000원, 단가 500,000원. 공시상 변동 전후가 5,650주→7,390주(56.50%→73.90%)로 기재돼 2019년 값과 같음 — 2020-12 공시의 변동 전 9,130주(91.30%)로 보아 기재 오류로 판단</t>
        </is>
      </c>
      <c r="G2659" s="41" t="inlineStr">
        <is>
          <t>DART 기타공시</t>
        </is>
      </c>
      <c r="H2659" s="40" t="inlineStr">
        <is>
          <t>2020-06-12</t>
        </is>
      </c>
      <c r="I2659" s="40" t="inlineStr">
        <is>
          <t>20200612000054</t>
        </is>
      </c>
      <c r="J2659" s="43" t="inlineStr">
        <is>
          <t>https://dart.fss.or.kr/dsaf001/main.do?rcpNo=20200612000054</t>
        </is>
      </c>
      <c r="K2659" s="41" t="inlineStr">
        <is>
          <t>post_events_summary,notes</t>
        </is>
      </c>
    </row>
    <row r="2660" ht="45" customHeight="1">
      <c r="A2660" s="40" t="inlineStr">
        <is>
          <t>N042</t>
        </is>
      </c>
      <c r="B2660" s="41" t="inlineStr">
        <is>
          <t>Company AI Co.,Ltd.</t>
        </is>
      </c>
      <c r="C2660" s="40" t="inlineStr">
        <is>
          <t>인수 후</t>
        </is>
      </c>
      <c r="D2660" s="40" t="inlineStr">
        <is>
          <t>2020-12-04</t>
        </is>
      </c>
      <c r="E2660" s="41" t="inlineStr">
        <is>
          <t>추가취득</t>
        </is>
      </c>
      <c r="F2660" s="41" t="inlineStr">
        <is>
          <t>네이버(주) 2020.12.04 보통주 9,130주(91.30%) → +870주(8.70%) → 10,000주(100.00%), 435,000,000원, 단가 500,000원; 강지훈 501주(5.01%) 매도 (N056에 해당)</t>
        </is>
      </c>
      <c r="G2660" s="41" t="inlineStr">
        <is>
          <t>DART 기타공시</t>
        </is>
      </c>
      <c r="H2660" s="40" t="inlineStr">
        <is>
          <t>2020-12-09</t>
        </is>
      </c>
      <c r="I2660" s="40" t="inlineStr">
        <is>
          <t>20201209000337</t>
        </is>
      </c>
      <c r="J2660" s="43" t="inlineStr">
        <is>
          <t>https://dart.fss.or.kr/dsaf001/main.do?rcpNo=20201209000337</t>
        </is>
      </c>
      <c r="K2660" s="41" t="inlineStr">
        <is>
          <t>post_events_summary,notes</t>
        </is>
      </c>
    </row>
    <row r="2661" ht="45" customHeight="1">
      <c r="A2661" s="40" t="inlineStr">
        <is>
          <t>N042</t>
        </is>
      </c>
      <c r="B2661" s="41" t="inlineStr">
        <is>
          <t>Company AI Co.,Ltd.</t>
        </is>
      </c>
      <c r="C2661" s="40" t="inlineStr">
        <is>
          <t>인수 후</t>
        </is>
      </c>
      <c r="D2661" s="40" t="inlineStr">
        <is>
          <t>2020-12-17</t>
        </is>
      </c>
      <c r="E2661" s="41" t="inlineStr">
        <is>
          <t>청산</t>
        </is>
      </c>
      <c r="F2661" s="41" t="inlineStr">
        <is>
          <t>해산사유 발생: 상법 제517조에 따른 주주총회의 결의, '해산 결의 및 청산인 선임을 통한 청산절차 진행', 해산사유발생일 2020년 12월 17일</t>
        </is>
      </c>
      <c r="G2661" s="41" t="inlineStr">
        <is>
          <t>DART 기타공시</t>
        </is>
      </c>
      <c r="H2661" s="40" t="inlineStr">
        <is>
          <t>2020-12-22</t>
        </is>
      </c>
      <c r="I2661" s="40" t="inlineStr">
        <is>
          <t>20201222000069</t>
        </is>
      </c>
      <c r="J2661" s="43" t="inlineStr">
        <is>
          <t>https://dart.fss.or.kr/dsaf001/main.do?rcpNo=20201222000069</t>
        </is>
      </c>
      <c r="K2661" s="41" t="inlineStr">
        <is>
          <t>post_events_summary</t>
        </is>
      </c>
    </row>
    <row r="2662" ht="45" customHeight="1">
      <c r="A2662" s="40" t="inlineStr">
        <is>
          <t>N042</t>
        </is>
      </c>
      <c r="B2662" s="41" t="inlineStr">
        <is>
          <t>Company AI Co.,Ltd.</t>
        </is>
      </c>
      <c r="C2662" s="40" t="inlineStr">
        <is>
          <t>인수 후</t>
        </is>
      </c>
      <c r="D2662" s="40" t="inlineStr">
        <is>
          <t>2020-12-31</t>
        </is>
      </c>
      <c r="E2662" s="41" t="inlineStr">
        <is>
          <t>손상차손</t>
        </is>
      </c>
      <c r="F2662" s="41" t="inlineStr">
        <is>
          <t>NAVER 2020 사업보고서 별도재무제표: 컴패니에이아이(AI 서비스 개발 및 연구) 지분율 100.00, 장부금액 당기말 '-'/전기말 3,695,000천원. 종속기업투자 손상 (109,381,071)천원, "네이버웹툰컴퍼니, 네이버랩스 등의 지속적인 영업손실 등으로 인하여" 인식(개별 금액 미기재). 특수관계자 거래: 컴패니에이아이 대상 영업수익 940, 기타 25,944, 영업비용 1,510,095(천원)</t>
        </is>
      </c>
      <c r="G2662" s="41" t="inlineStr">
        <is>
          <t>DART 사업보고서</t>
        </is>
      </c>
      <c r="H2662" s="40" t="inlineStr">
        <is>
          <t>2021-03-16</t>
        </is>
      </c>
      <c r="I2662" s="40" t="inlineStr">
        <is>
          <t>20210316001214</t>
        </is>
      </c>
      <c r="J2662" s="43" t="inlineStr">
        <is>
          <t>https://dart.fss.or.kr/dsaf001/main.do?rcpNo=20210316001214</t>
        </is>
      </c>
      <c r="K2662" s="41" t="inlineStr">
        <is>
          <t>impairment,target_rev_post,perf_basis</t>
        </is>
      </c>
    </row>
    <row r="2663" ht="45" customHeight="1">
      <c r="A2663" s="40" t="inlineStr">
        <is>
          <t>N042</t>
        </is>
      </c>
      <c r="B2663" s="41" t="inlineStr">
        <is>
          <t>Company AI Co.,Ltd.</t>
        </is>
      </c>
      <c r="C2663" s="40" t="inlineStr">
        <is>
          <t>인수 후</t>
        </is>
      </c>
      <c r="D2663" s="40" t="inlineStr">
        <is>
          <t>2021</t>
        </is>
      </c>
      <c r="E2663" s="41" t="inlineStr">
        <is>
          <t>청산</t>
        </is>
      </c>
      <c r="F2663" s="41" t="inlineStr">
        <is>
          <t>NAVER 2021 사업보고서: 연결범위 변동에서 컴패니에이아이 '청산', 종속기업 표 '컴패니에이아이(*2)' 지분율 당기말 -/전기말 100.00, "(*2) 당기 중 청산되었습니다."</t>
        </is>
      </c>
      <c r="G2663" s="41" t="inlineStr">
        <is>
          <t>DART 사업보고서</t>
        </is>
      </c>
      <c r="H2663" s="40" t="inlineStr">
        <is>
          <t>2022-03-04</t>
        </is>
      </c>
      <c r="I2663" s="40" t="inlineStr">
        <is>
          <t>20220304000687</t>
        </is>
      </c>
      <c r="J2663" s="43" t="inlineStr">
        <is>
          <t>https://dart.fss.or.kr/dsaf001/main.do?rcpNo=20220304000687</t>
        </is>
      </c>
      <c r="K2663" s="41" t="inlineStr">
        <is>
          <t>post_events_summary</t>
        </is>
      </c>
    </row>
    <row r="2664" ht="45" customHeight="1">
      <c r="A2664" s="40" t="inlineStr">
        <is>
          <t>N043</t>
        </is>
      </c>
      <c r="B2664" s="41" t="inlineStr">
        <is>
          <t>Heart It Co., Ltd.</t>
        </is>
      </c>
      <c r="C2664" s="40" t="inlineStr">
        <is>
          <t>발표</t>
        </is>
      </c>
      <c r="D2664" s="40" t="inlineStr">
        <is>
          <t>2018-06-18</t>
        </is>
      </c>
      <c r="E2664" s="41" t="inlineStr">
        <is>
          <t>발표</t>
        </is>
      </c>
      <c r="F2664" s="41" t="inlineStr">
        <is>
          <t>스노우가 하트잇 278,300주(100%)를 2,087,200,000원에 현금취득. 취득목적 '전략적 협력을 위한 투자의 건', 이사회 2018-06-12, 취득예정일 2018-06-21, 자기자본대비 10.51%. 하트잇 2017 매출 540, 순이익 -394(백만원).</t>
        </is>
      </c>
      <c r="G2664" s="41" t="inlineStr">
        <is>
          <t>DART 기타공시</t>
        </is>
      </c>
      <c r="H2664" s="40" t="inlineStr">
        <is>
          <t>2018-06-18</t>
        </is>
      </c>
      <c r="I2664" s="40" t="inlineStr">
        <is>
          <t>20180618000228</t>
        </is>
      </c>
      <c r="J2664" s="43" t="inlineStr">
        <is>
          <t>https://dart.fss.or.kr/dsaf001/main.do?rcpNo=20180618000228</t>
        </is>
      </c>
      <c r="K2664" s="41" t="inlineStr">
        <is>
          <t>value_chk_local,purpose_quote,deal_to_equity_pct,announce_date_chk,target_rev_pre,target_op_pre,first_filing_date</t>
        </is>
      </c>
    </row>
    <row r="2665" ht="45" customHeight="1">
      <c r="A2665" s="40" t="inlineStr">
        <is>
          <t>N043</t>
        </is>
      </c>
      <c r="B2665" s="41" t="inlineStr">
        <is>
          <t>Heart It Co., Ltd.</t>
        </is>
      </c>
      <c r="C2665" s="40" t="inlineStr">
        <is>
          <t>인수 전</t>
        </is>
      </c>
      <c r="D2665" s="40" t="inlineStr">
        <is>
          <t>2017-12-31</t>
        </is>
      </c>
      <c r="E2665" s="41" t="inlineStr">
        <is>
          <t>실적</t>
        </is>
      </c>
      <c r="F2665" s="41" t="inlineStr">
        <is>
          <t>스노우 2017 감사보고서: 자본총계 19,854,759천원, 부채총계 17,553,467천원, 영업수익 2,231,897,911원.</t>
        </is>
      </c>
      <c r="G2665" s="41" t="inlineStr">
        <is>
          <t>DART 감사보고서</t>
        </is>
      </c>
      <c r="H2665" s="40" t="inlineStr">
        <is>
          <t>2018-03-26</t>
        </is>
      </c>
      <c r="I2665" s="40" t="inlineStr">
        <is>
          <t>20180326000860</t>
        </is>
      </c>
      <c r="J2665" s="43" t="inlineStr">
        <is>
          <t>https://dart.fss.or.kr/dsaf001/main.do?rcpNo=20180326000860</t>
        </is>
      </c>
      <c r="K2665" s="41" t="inlineStr">
        <is>
          <t>acq_total_assets,acquirer_core</t>
        </is>
      </c>
    </row>
    <row r="2666" ht="45" customHeight="1">
      <c r="A2666" s="40" t="inlineStr">
        <is>
          <t>N043</t>
        </is>
      </c>
      <c r="B2666" s="41" t="inlineStr">
        <is>
          <t>Heart It Co., Ltd.</t>
        </is>
      </c>
      <c r="C2666" s="40" t="inlineStr">
        <is>
          <t>인수 전</t>
        </is>
      </c>
      <c r="D2666" s="40" t="inlineStr">
        <is>
          <t>2017-12-31</t>
        </is>
      </c>
      <c r="E2666" s="41" t="inlineStr">
        <is>
          <t>실적</t>
        </is>
      </c>
      <c r="F2666" s="41" t="inlineStr">
        <is>
          <t>NAVER 2017 연결 자산총계 8,019,252백만원; 발행주식총수 32,962,679주.</t>
        </is>
      </c>
      <c r="G2666" s="41" t="inlineStr">
        <is>
          <t>DART 사업보고서</t>
        </is>
      </c>
      <c r="H2666" s="40" t="inlineStr">
        <is>
          <t>2018-04-02</t>
        </is>
      </c>
      <c r="I2666" s="40" t="inlineStr">
        <is>
          <t>20180402004149</t>
        </is>
      </c>
      <c r="J2666" s="43" t="inlineStr">
        <is>
          <t>https://dart.fss.or.kr/dsaf001/main.do?rcpNo=20180402004149</t>
        </is>
      </c>
      <c r="K2666" s="41" t="inlineStr">
        <is>
          <t>apex_total_assets,acq_mktcap</t>
        </is>
      </c>
    </row>
    <row r="2667" ht="45" customHeight="1">
      <c r="A2667" s="40" t="inlineStr">
        <is>
          <t>N043</t>
        </is>
      </c>
      <c r="B2667" s="41" t="inlineStr">
        <is>
          <t>Heart It Co., Ltd.</t>
        </is>
      </c>
      <c r="C2667" s="40" t="inlineStr">
        <is>
          <t>발표</t>
        </is>
      </c>
      <c r="D2667" s="40" t="inlineStr">
        <is>
          <t>2018-06-15</t>
        </is>
      </c>
      <c r="E2667" s="41" t="inlineStr">
        <is>
          <t>기타</t>
        </is>
      </c>
      <c r="F2667" s="41" t="inlineStr">
        <is>
          <t>Yahoo Finance 035420.KS 2018-06-15 조정종가 138,000원(5:1 분할 소급 반영, 실제 종가 690,000원).</t>
        </is>
      </c>
      <c r="G2667" s="41" t="inlineStr">
        <is>
          <t>기타</t>
        </is>
      </c>
      <c r="H2667" s="40" t="inlineStr">
        <is>
          <t>2026-10-31</t>
        </is>
      </c>
      <c r="I2667" s="40" t="n"/>
      <c r="J2667" s="43" t="inlineStr">
        <is>
          <t>https://query1.finance.yahoo.com/v8/finance/chart/035420.KS?period1=1528934400&amp;period2=1529452800&amp;interval=1d</t>
        </is>
      </c>
      <c r="K2667" s="41" t="inlineStr">
        <is>
          <t>acq_mktcap</t>
        </is>
      </c>
    </row>
    <row r="2668" ht="45" customHeight="1">
      <c r="A2668" s="40" t="inlineStr">
        <is>
          <t>N043</t>
        </is>
      </c>
      <c r="B2668" s="41" t="inlineStr">
        <is>
          <t>Heart It Co., Ltd.</t>
        </is>
      </c>
      <c r="C2668" s="40" t="inlineStr">
        <is>
          <t>인수 후</t>
        </is>
      </c>
      <c r="D2668" s="40" t="inlineStr">
        <is>
          <t>2018-12-31</t>
        </is>
      </c>
      <c r="E2668" s="41" t="inlineStr">
        <is>
          <t>완료</t>
        </is>
      </c>
      <c r="F2668" s="41" t="inlineStr">
        <is>
          <t>스노우 2018 감사보고서: 하트잇 '당기 중 신규로 취득', 지분 100%, 장부금액 3,487,200천원; 하트잇 2018 매출 2,151,528천원, 순손실 532,718천원; 하트잇 현금출자 3,487,200천원.</t>
        </is>
      </c>
      <c r="G2668" s="41" t="inlineStr">
        <is>
          <t>DART 감사보고서</t>
        </is>
      </c>
      <c r="H2668" s="40" t="inlineStr">
        <is>
          <t>2019-03-29</t>
        </is>
      </c>
      <c r="I2668" s="40" t="inlineStr">
        <is>
          <t>20190329002585</t>
        </is>
      </c>
      <c r="J2668" s="43" t="inlineStr">
        <is>
          <t>https://dart.fss.or.kr/dsaf001/main.do?rcpNo=20190329002585</t>
        </is>
      </c>
      <c r="K2668" s="41" t="inlineStr">
        <is>
          <t>status_chk,post_events_summary,target_rev_post,target_op_post</t>
        </is>
      </c>
    </row>
    <row r="2669" ht="45" customHeight="1">
      <c r="A2669" s="40" t="inlineStr">
        <is>
          <t>N043</t>
        </is>
      </c>
      <c r="B2669" s="41" t="inlineStr">
        <is>
          <t>Heart It Co., Ltd.</t>
        </is>
      </c>
      <c r="C2669" s="40" t="inlineStr">
        <is>
          <t>인수 후</t>
        </is>
      </c>
      <c r="D2669" s="40" t="inlineStr">
        <is>
          <t>2018-12-31</t>
        </is>
      </c>
      <c r="E2669" s="41" t="inlineStr">
        <is>
          <t>실적</t>
        </is>
      </c>
      <c r="F2669" s="41" t="inlineStr">
        <is>
          <t>하트잇 대규모기업집단현황공시: 설립 2015-06-17, 계열편입일 2018-08-01, 2018 매출 2,152, 영업이익 -533(백만원).</t>
        </is>
      </c>
      <c r="G2669" s="41" t="inlineStr">
        <is>
          <t>DART 기타공시</t>
        </is>
      </c>
      <c r="H2669" s="40" t="inlineStr">
        <is>
          <t>2019-05-31</t>
        </is>
      </c>
      <c r="I2669" s="40" t="inlineStr">
        <is>
          <t>20190531000887</t>
        </is>
      </c>
      <c r="J2669" s="43" t="inlineStr">
        <is>
          <t>https://dart.fss.or.kr/dsaf001/main.do?rcpNo=20190531000887</t>
        </is>
      </c>
      <c r="K2669" s="41" t="inlineStr">
        <is>
          <t>pre_events_summary,post_events_summary,target_rev_post,target_op_post</t>
        </is>
      </c>
    </row>
    <row r="2670" ht="45" customHeight="1">
      <c r="A2670" s="40" t="inlineStr">
        <is>
          <t>N043</t>
        </is>
      </c>
      <c r="B2670" s="41" t="inlineStr">
        <is>
          <t>Heart It Co., Ltd.</t>
        </is>
      </c>
      <c r="C2670" s="40" t="inlineStr">
        <is>
          <t>인수 후</t>
        </is>
      </c>
      <c r="D2670" s="40" t="inlineStr">
        <is>
          <t>2018-11-28</t>
        </is>
      </c>
      <c r="E2670" s="41" t="inlineStr">
        <is>
          <t>추가취득</t>
        </is>
      </c>
      <c r="F2670" s="41" t="inlineStr">
        <is>
          <t>스노우가 하트잇 주주배정 유상증자에 900백만원 참여(지분 100% 유지). 2019-04-17, 2019-10-30에도 각 1,000백만원(20190417000284, 20191030000047).</t>
        </is>
      </c>
      <c r="G2670" s="41" t="inlineStr">
        <is>
          <t>DART 기타공시</t>
        </is>
      </c>
      <c r="H2670" s="40" t="inlineStr">
        <is>
          <t>2018-11-28</t>
        </is>
      </c>
      <c r="I2670" s="40" t="inlineStr">
        <is>
          <t>20181128000140</t>
        </is>
      </c>
      <c r="J2670" s="43" t="inlineStr">
        <is>
          <t>https://dart.fss.or.kr/dsaf001/main.do?rcpNo=20181128000140</t>
        </is>
      </c>
      <c r="K2670" s="41" t="inlineStr">
        <is>
          <t>post_events_summary</t>
        </is>
      </c>
    </row>
    <row r="2671" ht="45" customHeight="1">
      <c r="A2671" s="40" t="inlineStr">
        <is>
          <t>N043</t>
        </is>
      </c>
      <c r="B2671" s="41" t="inlineStr">
        <is>
          <t>Heart It Co., Ltd.</t>
        </is>
      </c>
      <c r="C2671" s="40" t="inlineStr">
        <is>
          <t>인수 후</t>
        </is>
      </c>
      <c r="D2671" s="40" t="inlineStr">
        <is>
          <t>2019-12-31</t>
        </is>
      </c>
      <c r="E2671" s="41" t="inlineStr">
        <is>
          <t>실적</t>
        </is>
      </c>
      <c r="F2671" s="41" t="inlineStr">
        <is>
          <t>하트잇 대규모기업집단현황공시: 2019 매출 667, 영업이익 -2,326, 당기순이익 -2,330(백만원).</t>
        </is>
      </c>
      <c r="G2671" s="41" t="inlineStr">
        <is>
          <t>DART 기타공시</t>
        </is>
      </c>
      <c r="H2671" s="40" t="inlineStr">
        <is>
          <t>2020-06-01</t>
        </is>
      </c>
      <c r="I2671" s="40" t="inlineStr">
        <is>
          <t>20200601000268</t>
        </is>
      </c>
      <c r="J2671" s="43" t="inlineStr">
        <is>
          <t>https://dart.fss.or.kr/dsaf001/main.do?rcpNo=20200601000268</t>
        </is>
      </c>
      <c r="K2671" s="41" t="inlineStr">
        <is>
          <t>target_rev_post,target_op_post</t>
        </is>
      </c>
    </row>
    <row r="2672" ht="45" customHeight="1">
      <c r="A2672" s="40" t="inlineStr">
        <is>
          <t>N043</t>
        </is>
      </c>
      <c r="B2672" s="41" t="inlineStr">
        <is>
          <t>Heart It Co., Ltd.</t>
        </is>
      </c>
      <c r="C2672" s="40" t="inlineStr">
        <is>
          <t>인수 후</t>
        </is>
      </c>
      <c r="D2672" s="40" t="inlineStr">
        <is>
          <t>2019-12-31</t>
        </is>
      </c>
      <c r="E2672" s="41" t="inlineStr">
        <is>
          <t>손상차손</t>
        </is>
      </c>
      <c r="F2672" s="41" t="inlineStr">
        <is>
          <t>'회사는 당기 중 종속기업인 주식회사 하트잇에 대해 손상차손 4,908백만원을 인식하였습니다.' 사유는 지속적인 영업손실.</t>
        </is>
      </c>
      <c r="G2672" s="41" t="inlineStr">
        <is>
          <t>DART 감사보고서</t>
        </is>
      </c>
      <c r="H2672" s="40" t="inlineStr">
        <is>
          <t>2020-04-01</t>
        </is>
      </c>
      <c r="I2672" s="40" t="inlineStr">
        <is>
          <t>20200401001374</t>
        </is>
      </c>
      <c r="J2672" s="43" t="inlineStr">
        <is>
          <t>https://dart.fss.or.kr/dsaf001/main.do?rcpNo=20200401001374</t>
        </is>
      </c>
      <c r="K2672" s="41" t="inlineStr">
        <is>
          <t>impairment</t>
        </is>
      </c>
    </row>
    <row r="2673" ht="45" customHeight="1">
      <c r="A2673" s="40" t="inlineStr">
        <is>
          <t>N043</t>
        </is>
      </c>
      <c r="B2673" s="41" t="inlineStr">
        <is>
          <t>Heart It Co., Ltd.</t>
        </is>
      </c>
      <c r="C2673" s="40" t="inlineStr">
        <is>
          <t>인수 후</t>
        </is>
      </c>
      <c r="D2673" s="40" t="inlineStr">
        <is>
          <t>2020-11-05</t>
        </is>
      </c>
      <c r="E2673" s="41" t="inlineStr">
        <is>
          <t>경영진변경</t>
        </is>
      </c>
      <c r="F2673" s="41" t="inlineStr">
        <is>
          <t>서수아 하트잇 대표이사·사내이사 해임(2020-11-05).</t>
        </is>
      </c>
      <c r="G2673" s="41" t="inlineStr">
        <is>
          <t>DART 기타공시</t>
        </is>
      </c>
      <c r="H2673" s="40" t="inlineStr">
        <is>
          <t>2020-11-23</t>
        </is>
      </c>
      <c r="I2673" s="40" t="inlineStr">
        <is>
          <t>20201123000035</t>
        </is>
      </c>
      <c r="J2673" s="43" t="inlineStr">
        <is>
          <t>https://dart.fss.or.kr/dsaf001/main.do?rcpNo=20201123000035</t>
        </is>
      </c>
      <c r="K2673" s="41" t="inlineStr">
        <is>
          <t>post_events_summary</t>
        </is>
      </c>
    </row>
    <row r="2674" ht="45" customHeight="1">
      <c r="A2674" s="40" t="inlineStr">
        <is>
          <t>N043</t>
        </is>
      </c>
      <c r="B2674" s="41" t="inlineStr">
        <is>
          <t>Heart It Co., Ltd.</t>
        </is>
      </c>
      <c r="C2674" s="40" t="inlineStr">
        <is>
          <t>인수 후</t>
        </is>
      </c>
      <c r="D2674" s="40" t="inlineStr">
        <is>
          <t>2020-12-09</t>
        </is>
      </c>
      <c r="E2674" s="41" t="inlineStr">
        <is>
          <t>사업철수</t>
        </is>
      </c>
      <c r="F2674" s="41" t="inlineStr">
        <is>
          <t>하트잇 서비스 사업부문('인플루언서 기반의 온라인 컨텐츠 및 커머스 플랫폼 서비스 일체')을 ㈜해브잇에 1,300,000,000원에 양도. 목적 '서비스 경쟁력 제고 및 운영 효율화', 영향 '양도사업의 중단'.</t>
        </is>
      </c>
      <c r="G2674" s="41" t="inlineStr">
        <is>
          <t>DART 기타공시</t>
        </is>
      </c>
      <c r="H2674" s="40" t="inlineStr">
        <is>
          <t>2020-12-14</t>
        </is>
      </c>
      <c r="I2674" s="40" t="inlineStr">
        <is>
          <t>20201214000470</t>
        </is>
      </c>
      <c r="J2674" s="43" t="inlineStr">
        <is>
          <t>https://dart.fss.or.kr/dsaf001/main.do?rcpNo=20201214000470</t>
        </is>
      </c>
      <c r="K2674" s="41" t="inlineStr">
        <is>
          <t>post_events_summary</t>
        </is>
      </c>
    </row>
    <row r="2675" ht="45" customHeight="1">
      <c r="A2675" s="40" t="inlineStr">
        <is>
          <t>N043</t>
        </is>
      </c>
      <c r="B2675" s="41" t="inlineStr">
        <is>
          <t>Heart It Co., Ltd.</t>
        </is>
      </c>
      <c r="C2675" s="40" t="inlineStr">
        <is>
          <t>인수 후</t>
        </is>
      </c>
      <c r="D2675" s="40" t="inlineStr">
        <is>
          <t>2020-12-31</t>
        </is>
      </c>
      <c r="E2675" s="41" t="inlineStr">
        <is>
          <t>손상차손</t>
        </is>
      </c>
      <c r="F2675" s="41" t="inlineStr">
        <is>
          <t>스노우 2020 감사보고서: 하트잇 손상차손 579백만원, 장부금액 0; 해브잇 지분 21.74% 신규 취득(관계기업, 2,857천원); 하트잇 대여금 800,000천원이 사업양수도로 해브잇에 양도.</t>
        </is>
      </c>
      <c r="G2675" s="41" t="inlineStr">
        <is>
          <t>DART 감사보고서</t>
        </is>
      </c>
      <c r="H2675" s="40" t="inlineStr">
        <is>
          <t>2021-04-06</t>
        </is>
      </c>
      <c r="I2675" s="40" t="inlineStr">
        <is>
          <t>20210405003160</t>
        </is>
      </c>
      <c r="J2675" s="43" t="inlineStr">
        <is>
          <t>https://dart.fss.or.kr/dsaf001/main.do?rcpNo=20210405003160</t>
        </is>
      </c>
      <c r="K2675" s="41" t="inlineStr">
        <is>
          <t>impairment,post_events_summary</t>
        </is>
      </c>
    </row>
    <row r="2676" ht="45" customHeight="1">
      <c r="A2676" s="40" t="inlineStr">
        <is>
          <t>N043</t>
        </is>
      </c>
      <c r="B2676" s="41" t="inlineStr">
        <is>
          <t>Heart It Co., Ltd.</t>
        </is>
      </c>
      <c r="C2676" s="40" t="inlineStr">
        <is>
          <t>인수 후</t>
        </is>
      </c>
      <c r="D2676" s="40" t="inlineStr">
        <is>
          <t>2021-01-26</t>
        </is>
      </c>
      <c r="E2676" s="41" t="inlineStr">
        <is>
          <t>청산</t>
        </is>
      </c>
      <c r="F2676" s="41" t="inlineStr">
        <is>
          <t>하트잇 주주총회 해산 결의, 청산인 선임을 통한 청산절차 진행.</t>
        </is>
      </c>
      <c r="G2676" s="41" t="inlineStr">
        <is>
          <t>DART 기타공시</t>
        </is>
      </c>
      <c r="H2676" s="40" t="inlineStr">
        <is>
          <t>2021-01-29</t>
        </is>
      </c>
      <c r="I2676" s="40" t="inlineStr">
        <is>
          <t>20210129000613</t>
        </is>
      </c>
      <c r="J2676" s="43" t="inlineStr">
        <is>
          <t>https://dart.fss.or.kr/dsaf001/main.do?rcpNo=20210129000613</t>
        </is>
      </c>
      <c r="K2676" s="41" t="inlineStr">
        <is>
          <t>post_events_summary</t>
        </is>
      </c>
    </row>
    <row r="2677" ht="45" customHeight="1">
      <c r="A2677" s="40" t="inlineStr">
        <is>
          <t>N043</t>
        </is>
      </c>
      <c r="B2677" s="41" t="inlineStr">
        <is>
          <t>Heart It Co., Ltd.</t>
        </is>
      </c>
      <c r="C2677" s="40" t="inlineStr">
        <is>
          <t>인수 후</t>
        </is>
      </c>
      <c r="D2677" s="40" t="inlineStr">
        <is>
          <t>2021-12-31</t>
        </is>
      </c>
      <c r="E2677" s="41" t="inlineStr">
        <is>
          <t>청산</t>
        </is>
      </c>
      <c r="F2677" s="41" t="inlineStr">
        <is>
          <t>스노우 2021 감사보고서: 하트잇 '당기 중 청산이 완료'; 해브잇(21.74%) 2021 자산 2,616,386, 매출 1,583,226, 순손실 799,369(천원).</t>
        </is>
      </c>
      <c r="G2677" s="41" t="inlineStr">
        <is>
          <t>DART 감사보고서</t>
        </is>
      </c>
      <c r="H2677" s="40" t="inlineStr">
        <is>
          <t>2022-04-11</t>
        </is>
      </c>
      <c r="I2677" s="40" t="inlineStr">
        <is>
          <t>20220411002391</t>
        </is>
      </c>
      <c r="J2677" s="43" t="inlineStr">
        <is>
          <t>https://dart.fss.or.kr/dsaf001/main.do?rcpNo=20220411002391</t>
        </is>
      </c>
      <c r="K2677" s="41" t="inlineStr">
        <is>
          <t>post_events_summary,target_rev_post,target_op_post</t>
        </is>
      </c>
    </row>
    <row r="2678" ht="45" customHeight="1">
      <c r="A2678" s="40" t="inlineStr">
        <is>
          <t>N043</t>
        </is>
      </c>
      <c r="B2678" s="41" t="inlineStr">
        <is>
          <t>Heart It Co., Ltd.</t>
        </is>
      </c>
      <c r="C2678" s="40" t="inlineStr">
        <is>
          <t>인수 후</t>
        </is>
      </c>
      <c r="D2678" s="40" t="inlineStr">
        <is>
          <t>2019-08-01</t>
        </is>
      </c>
      <c r="E2678" s="41" t="inlineStr">
        <is>
          <t>기타</t>
        </is>
      </c>
      <c r="F2678" s="41" t="inlineStr">
        <is>
          <t>서수아 인터뷰: 컨설팅펌을 거쳐 패션 플랫폼 하트잇을 창업했고, 스노우가 투자한 뷰티 브랜드 어뮤즈의 CEO를 맡음. '하트잇으로는 패션 소비 방식을 콘텐츠를 보고 소비하는 방식으로 바꾸고 싶었죠.'</t>
        </is>
      </c>
      <c r="G2678" s="41" t="inlineStr">
        <is>
          <t>언론 보도</t>
        </is>
      </c>
      <c r="H2678" s="40" t="inlineStr">
        <is>
          <t>2019-08-01</t>
        </is>
      </c>
      <c r="I2678" s="40" t="n"/>
      <c r="J2678" s="43" t="inlineStr">
        <is>
          <t>https://www.allurekorea.com/?p=108110</t>
        </is>
      </c>
      <c r="K2678" s="41" t="inlineStr">
        <is>
          <t>pre_events_summary,core_basis,post_events_summary</t>
        </is>
      </c>
    </row>
    <row r="2679" ht="45" customHeight="1">
      <c r="A2679" s="40" t="inlineStr">
        <is>
          <t>N044</t>
        </is>
      </c>
      <c r="B2679" s="41" t="inlineStr">
        <is>
          <t>Line Friends Corporation</t>
        </is>
      </c>
      <c r="C2679" s="40" t="inlineStr">
        <is>
          <t>발표</t>
        </is>
      </c>
      <c r="D2679" s="40" t="inlineStr">
        <is>
          <t>2018-06-25</t>
        </is>
      </c>
      <c r="E2679" s="41" t="inlineStr">
        <is>
          <t>완료</t>
        </is>
      </c>
      <c r="F2679" s="41" t="inlineStr">
        <is>
          <t>라인프렌즈(주) 최대주주등의주식보유변동: LFG Holdings Limited(해외 계열회사) +85,000주(100%), LINE CORPORATION(해외 계열회사) -85,000주, 변동일 2018.06.25, 금액 67,820,612,314원, 단가 797,890원. '취득/처분 금액은 $61,160,260으로, 변동일 최초고시환율 1,108.90원/달러로 환산'.</t>
        </is>
      </c>
      <c r="G2679" s="41" t="inlineStr">
        <is>
          <t>DART 기타공시</t>
        </is>
      </c>
      <c r="H2679" s="40" t="inlineStr">
        <is>
          <t>2018-06-27</t>
        </is>
      </c>
      <c r="I2679" s="40" t="inlineStr">
        <is>
          <t>20180627000237</t>
        </is>
      </c>
      <c r="J2679" s="43" t="inlineStr">
        <is>
          <t>https://dart.fss.or.kr/dsaf001/main.do?rcpNo=20180627000237</t>
        </is>
      </c>
      <c r="K2679" s="41" t="inlineStr">
        <is>
          <t>subtype_chk,status_chk,value_chk_local,value_chk_usdmm,chk_note,announce_date_chk,acquirer_entity,first_filing_date</t>
        </is>
      </c>
    </row>
    <row r="2680" ht="45" customHeight="1">
      <c r="A2680" s="40" t="inlineStr">
        <is>
          <t>N044</t>
        </is>
      </c>
      <c r="B2680" s="41" t="inlineStr">
        <is>
          <t>Line Friends Corporation</t>
        </is>
      </c>
      <c r="C2680" s="40" t="inlineStr">
        <is>
          <t>인수 전</t>
        </is>
      </c>
      <c r="D2680" s="40" t="inlineStr">
        <is>
          <t>2018-05-25</t>
        </is>
      </c>
      <c r="E2680" s="41" t="inlineStr">
        <is>
          <t>소유주변경</t>
        </is>
      </c>
      <c r="F2680" s="41" t="inlineStr">
        <is>
          <t>라인프렌즈(주) 특수관계인에대한주식의처분: 거래상대방 LFG Holdings Limited(해외계열회사), 처분주식 LINE Friends(Shanghai) Commercial Trade, 처분금액 3,465백만원(USD 3,246,273.36), 처분목적 '경영효율성 제고를 위한 지분 양도', 이사회 2018.05.24.</t>
        </is>
      </c>
      <c r="G2680" s="41" t="inlineStr">
        <is>
          <t>DART 기타공시</t>
        </is>
      </c>
      <c r="H2680" s="40" t="inlineStr">
        <is>
          <t>2018-05-25</t>
        </is>
      </c>
      <c r="I2680" s="40" t="inlineStr">
        <is>
          <t>20180525000295</t>
        </is>
      </c>
      <c r="J2680" s="43" t="inlineStr">
        <is>
          <t>https://dart.fss.or.kr/dsaf001/main.do?rcpNo=20180525000295</t>
        </is>
      </c>
      <c r="K2680" s="41" t="inlineStr">
        <is>
          <t>purpose_quote,pre_events_summary,notes,first_filing_date</t>
        </is>
      </c>
    </row>
    <row r="2681" ht="45" customHeight="1">
      <c r="A2681" s="40" t="inlineStr">
        <is>
          <t>N044</t>
        </is>
      </c>
      <c r="B2681" s="41" t="inlineStr">
        <is>
          <t>Line Friends Corporation</t>
        </is>
      </c>
      <c r="C2681" s="40" t="inlineStr">
        <is>
          <t>인수 전</t>
        </is>
      </c>
      <c r="D2681" s="40" t="inlineStr">
        <is>
          <t>2016-12-31</t>
        </is>
      </c>
      <c r="E2681" s="41" t="inlineStr">
        <is>
          <t>실적</t>
        </is>
      </c>
      <c r="F2681" s="41" t="inlineStr">
        <is>
          <t>라인프렌즈 2016 감사보고서: 2015-01-30 설립, 주주 LINE Corp. 20,000주(100%), 최상위 지배기업 네이버. 매출 78,130,776,360원(2015: 34,138,615,873원), 영업이익 7,229,303,212원(2015: -9,690,774,476원).</t>
        </is>
      </c>
      <c r="G2681" s="41" t="inlineStr">
        <is>
          <t>DART 감사보고서</t>
        </is>
      </c>
      <c r="H2681" s="40" t="inlineStr">
        <is>
          <t>2017-04-10</t>
        </is>
      </c>
      <c r="I2681" s="40" t="inlineStr">
        <is>
          <t>20170410001910</t>
        </is>
      </c>
      <c r="J2681" s="43" t="inlineStr">
        <is>
          <t>https://dart.fss.or.kr/dsaf001/main.do?rcpNo=20170410001910</t>
        </is>
      </c>
      <c r="K2681" s="41" t="inlineStr">
        <is>
          <t>pre_events_summary,target_rev_pre,target_op_pre</t>
        </is>
      </c>
    </row>
    <row r="2682" ht="45" customHeight="1">
      <c r="A2682" s="40" t="inlineStr">
        <is>
          <t>N044</t>
        </is>
      </c>
      <c r="B2682" s="41" t="inlineStr">
        <is>
          <t>Line Friends Corporation</t>
        </is>
      </c>
      <c r="C2682" s="40" t="inlineStr">
        <is>
          <t>인수 전</t>
        </is>
      </c>
      <c r="D2682" s="40" t="inlineStr">
        <is>
          <t>2017-12-31</t>
        </is>
      </c>
      <c r="E2682" s="41" t="inlineStr">
        <is>
          <t>실적</t>
        </is>
      </c>
      <c r="F2682" s="41" t="inlineStr">
        <is>
          <t>라인프렌즈 2017 감사보고서: 매출 91,853,411,199원, 영업손실 -7,253,861,946원, 당기순손실 -7,853,570,482원, 자산총계 88,836,838,092원.</t>
        </is>
      </c>
      <c r="G2682" s="41" t="inlineStr">
        <is>
          <t>DART 감사보고서</t>
        </is>
      </c>
      <c r="H2682" s="40" t="inlineStr">
        <is>
          <t>2018-03-30</t>
        </is>
      </c>
      <c r="I2682" s="40" t="inlineStr">
        <is>
          <t>20180330001771</t>
        </is>
      </c>
      <c r="J2682" s="43" t="inlineStr">
        <is>
          <t>https://dart.fss.or.kr/dsaf001/main.do?rcpNo=20180330001771</t>
        </is>
      </c>
      <c r="K2682" s="41" t="inlineStr">
        <is>
          <t>target_rev_pre,target_op_pre</t>
        </is>
      </c>
    </row>
    <row r="2683" ht="45" customHeight="1">
      <c r="A2683" s="40" t="inlineStr">
        <is>
          <t>N044</t>
        </is>
      </c>
      <c r="B2683" s="41" t="inlineStr">
        <is>
          <t>Line Friends Corporation</t>
        </is>
      </c>
      <c r="C2683" s="40" t="inlineStr">
        <is>
          <t>인수 후</t>
        </is>
      </c>
      <c r="D2683" s="40" t="inlineStr">
        <is>
          <t>2018-12-31</t>
        </is>
      </c>
      <c r="E2683" s="41" t="inlineStr">
        <is>
          <t>실적</t>
        </is>
      </c>
      <c r="F2683" s="41" t="inlineStr">
        <is>
          <t>라인프렌즈 2018 감사보고서: 주주 LFG Holdings Limited 85,000주(100%), '(*1) 당기 중 LFG Holdings Limited가 LINE Corporation의 주식을 전량 취득하여 지배기업이 변경'. 지배기업 LFG Holdings(100%), 최상위 네이버, 차상위 LINE. LINE FRIENDS INC·상하이 법인을 2018-05-24 이사회 결의로 LFG에 전량 처분. 매출 142,045,808,653원, 영업이익 9,051,633,904원, 로열티 수익 37,967백만원.</t>
        </is>
      </c>
      <c r="G2683" s="41" t="inlineStr">
        <is>
          <t>DART 감사보고서</t>
        </is>
      </c>
      <c r="H2683" s="40" t="inlineStr">
        <is>
          <t>2019-03-29</t>
        </is>
      </c>
      <c r="I2683" s="40" t="inlineStr">
        <is>
          <t>20190329003700</t>
        </is>
      </c>
      <c r="J2683" s="43" t="inlineStr">
        <is>
          <t>https://dart.fss.or.kr/dsaf001/main.do?rcpNo=20190329003700</t>
        </is>
      </c>
      <c r="K2683" s="41" t="inlineStr">
        <is>
          <t>pre_incorp_chk,notes,post_events_summary,target_rev_post,target_op_post</t>
        </is>
      </c>
    </row>
    <row r="2684" ht="45" customHeight="1">
      <c r="A2684" s="40" t="inlineStr">
        <is>
          <t>N044</t>
        </is>
      </c>
      <c r="B2684" s="41" t="inlineStr">
        <is>
          <t>Line Friends Corporation</t>
        </is>
      </c>
      <c r="C2684" s="40" t="inlineStr">
        <is>
          <t>인수 후</t>
        </is>
      </c>
      <c r="D2684" s="40" t="inlineStr">
        <is>
          <t>2019-12-31</t>
        </is>
      </c>
      <c r="E2684" s="41" t="inlineStr">
        <is>
          <t>실적</t>
        </is>
      </c>
      <c r="F2684" s="41" t="inlineStr">
        <is>
          <t>라인프렌즈 2019 감사보고서: 매출 130,305,799,634원, 영업손실 -5,839,839,325원, 당기순손실 -9,789,525,163원, 자산총계 127,576,788,377원.</t>
        </is>
      </c>
      <c r="G2684" s="41" t="inlineStr">
        <is>
          <t>DART 감사보고서</t>
        </is>
      </c>
      <c r="H2684" s="40" t="inlineStr">
        <is>
          <t>2020-04-07</t>
        </is>
      </c>
      <c r="I2684" s="40" t="inlineStr">
        <is>
          <t>20200407001627</t>
        </is>
      </c>
      <c r="J2684" s="43" t="inlineStr">
        <is>
          <t>https://dart.fss.or.kr/dsaf001/main.do?rcpNo=20200407001627</t>
        </is>
      </c>
      <c r="K2684" s="41" t="inlineStr">
        <is>
          <t>target_rev_post,target_op_post,post_events_summary</t>
        </is>
      </c>
    </row>
    <row r="2685" ht="45" customHeight="1">
      <c r="A2685" s="40" t="inlineStr">
        <is>
          <t>N044</t>
        </is>
      </c>
      <c r="B2685" s="41" t="inlineStr">
        <is>
          <t>Line Friends Corporation</t>
        </is>
      </c>
      <c r="C2685" s="40" t="inlineStr">
        <is>
          <t>인수 후</t>
        </is>
      </c>
      <c r="D2685" s="40" t="inlineStr">
        <is>
          <t>2018-12-31</t>
        </is>
      </c>
      <c r="E2685" s="41" t="inlineStr">
        <is>
          <t>기타</t>
        </is>
      </c>
      <c r="F2685" s="41" t="inlineStr">
        <is>
          <t>LINE 20-F 2018: 종속기업 표 'LFG HOLDINGS LIMITED Character goods business Hong Kong (China) 100.0 % 100.0 %', 'LINE Friends Corporation Character goods business Korea 100.0 % 100.0 %'; 'NAVER Corporation owned approximately 72.8%'; 2017년말 총자산 ¥303,439백만·자본총계 ¥189,977백만; LINE Friends 매출 2016 ¥9,383백만, 2017 ¥12,299백만, 2018 ¥19,579백만; 'primarily due to increases in sales of official LINE merchandise at our retail stores'.</t>
        </is>
      </c>
      <c r="G2685" s="41" t="inlineStr">
        <is>
          <t>SEC</t>
        </is>
      </c>
      <c r="H2685" s="40" t="inlineStr">
        <is>
          <t>2019-03-29</t>
        </is>
      </c>
      <c r="I2685" s="40" t="inlineStr">
        <is>
          <t>0001193125-19-091931</t>
        </is>
      </c>
      <c r="J2685" s="43" t="inlineStr">
        <is>
          <t>https://www.sec.gov/Archives/edgar/data/1611820/000119312519091931/d669530d20f.htm</t>
        </is>
      </c>
      <c r="K2685" s="41" t="inlineStr">
        <is>
          <t>pre_incorp_chk,acquirer_entity,acquirer_core,acq_total_assets,deal_to_assets_pct,deal_to_equity_pct,impairment,perf_basis,earnings_call_note</t>
        </is>
      </c>
    </row>
    <row r="2686" ht="45" customHeight="1">
      <c r="A2686" s="40" t="inlineStr">
        <is>
          <t>N044</t>
        </is>
      </c>
      <c r="B2686" s="41" t="inlineStr">
        <is>
          <t>Line Friends Corporation</t>
        </is>
      </c>
      <c r="C2686" s="40" t="inlineStr">
        <is>
          <t>인수 후</t>
        </is>
      </c>
      <c r="D2686" s="40" t="inlineStr">
        <is>
          <t>2019-12-31</t>
        </is>
      </c>
      <c r="E2686" s="41" t="inlineStr">
        <is>
          <t>실적</t>
        </is>
      </c>
      <c r="F2686" s="41" t="inlineStr">
        <is>
          <t>LINE 20-F 2019: LINE Friends 매출 2019 ¥19,189백만; 'our LINE Friends business has been adversely affected by the outbreak of the virus in China and Korea'.</t>
        </is>
      </c>
      <c r="G2686" s="41" t="inlineStr">
        <is>
          <t>SEC</t>
        </is>
      </c>
      <c r="H2686" s="40" t="inlineStr">
        <is>
          <t>2020-03-27</t>
        </is>
      </c>
      <c r="I2686" s="40" t="inlineStr">
        <is>
          <t>0001193125-20-087676</t>
        </is>
      </c>
      <c r="J2686" s="43" t="inlineStr">
        <is>
          <t>https://www.sec.gov/Archives/edgar/data/1611820/000119312520087676/d773604d20f.htm</t>
        </is>
      </c>
      <c r="K2686" s="41" t="inlineStr">
        <is>
          <t>perf_basis,earnings_call_note</t>
        </is>
      </c>
    </row>
    <row r="2687" ht="45" customHeight="1">
      <c r="A2687" s="40" t="inlineStr">
        <is>
          <t>N044</t>
        </is>
      </c>
      <c r="B2687" s="41" t="inlineStr">
        <is>
          <t>Line Friends Corporation</t>
        </is>
      </c>
      <c r="C2687" s="40" t="inlineStr">
        <is>
          <t>인수 후</t>
        </is>
      </c>
      <c r="D2687" s="40" t="inlineStr">
        <is>
          <t>2019-11-30</t>
        </is>
      </c>
      <c r="E2687" s="41" t="inlineStr">
        <is>
          <t>기타</t>
        </is>
      </c>
      <c r="F2687" s="41" t="inlineStr">
        <is>
          <t>LINE–Z홀딩스 Business Integration Agreement 부속서(LINE 20-F 2019 EX-4.1): 'Line Friends Corporation ... 85,000 common shares ... LFG HOLDINGS LIMITED: 85,000 shares', 'LFG HOLDINGS LIMITED — 126,747,879 common shares ... LINE: 126,747,879 shares (as of November 30, 2019)'.</t>
        </is>
      </c>
      <c r="G2687" s="41" t="inlineStr">
        <is>
          <t>SEC</t>
        </is>
      </c>
      <c r="H2687" s="40" t="inlineStr">
        <is>
          <t>2020-03-27</t>
        </is>
      </c>
      <c r="I2687" s="40" t="inlineStr">
        <is>
          <t>0001193125-20-087676</t>
        </is>
      </c>
      <c r="J2687" s="43" t="inlineStr">
        <is>
          <t>https://www.sec.gov/Archives/edgar/data/1611820/000119312520087676/d773604dex41.htm</t>
        </is>
      </c>
      <c r="K2687" s="41" t="inlineStr">
        <is>
          <t>acquirer_entity,post_events_summary</t>
        </is>
      </c>
    </row>
    <row r="2688" ht="45" customHeight="1">
      <c r="A2688" s="40" t="inlineStr">
        <is>
          <t>N044</t>
        </is>
      </c>
      <c r="B2688" s="41" t="inlineStr">
        <is>
          <t>Line Friends Corporation</t>
        </is>
      </c>
      <c r="C2688" s="40" t="inlineStr">
        <is>
          <t>인수 전</t>
        </is>
      </c>
      <c r="D2688" s="40" t="inlineStr">
        <is>
          <t>2017-12-31</t>
        </is>
      </c>
      <c r="E2688" s="41" t="inlineStr">
        <is>
          <t>실적</t>
        </is>
      </c>
      <c r="F2688" s="41" t="inlineStr">
        <is>
          <t>NAVER 2017 사업보고서 요약연결재무정보(단위 백만원): 자산총계 8,019,252, 자본총계 5,305,186.</t>
        </is>
      </c>
      <c r="G2688" s="41" t="inlineStr">
        <is>
          <t>DART 사업보고서</t>
        </is>
      </c>
      <c r="H2688" s="40" t="inlineStr">
        <is>
          <t>2018-04-02</t>
        </is>
      </c>
      <c r="I2688" s="40" t="inlineStr">
        <is>
          <t>20180402004149</t>
        </is>
      </c>
      <c r="J2688" s="43" t="inlineStr">
        <is>
          <t>https://dart.fss.or.kr/dsaf001/main.do?rcpNo=20180402004149</t>
        </is>
      </c>
      <c r="K2688" s="41" t="inlineStr">
        <is>
          <t>apex_total_assets,deal_to_assets_pct,deal_to_equity_pct,size_basis</t>
        </is>
      </c>
    </row>
    <row r="2689" ht="45" customHeight="1">
      <c r="A2689" s="40" t="inlineStr">
        <is>
          <t>N044</t>
        </is>
      </c>
      <c r="B2689" s="41" t="inlineStr">
        <is>
          <t>Line Friends Corporation</t>
        </is>
      </c>
      <c r="C2689" s="40" t="inlineStr">
        <is>
          <t>인수 전</t>
        </is>
      </c>
      <c r="D2689" s="40" t="inlineStr">
        <is>
          <t>2018-03-31</t>
        </is>
      </c>
      <c r="E2689" s="41" t="inlineStr">
        <is>
          <t>기타</t>
        </is>
      </c>
      <c r="F2689" s="41" t="inlineStr">
        <is>
          <t>NAVER 2018 1분기보고서: 발행주식총수 보통주 32,962,679주(2018-03-31).</t>
        </is>
      </c>
      <c r="G2689" s="41" t="inlineStr">
        <is>
          <t>DART 사업보고서</t>
        </is>
      </c>
      <c r="H2689" s="40" t="inlineStr">
        <is>
          <t>2018-05-15</t>
        </is>
      </c>
      <c r="I2689" s="40" t="inlineStr">
        <is>
          <t>20180515002682</t>
        </is>
      </c>
      <c r="J2689" s="43" t="inlineStr">
        <is>
          <t>https://dart.fss.or.kr/dsaf001/main.do?rcpNo=20180515002682</t>
        </is>
      </c>
      <c r="K2689" s="41" t="inlineStr">
        <is>
          <t>acq_mktcap,size_basis</t>
        </is>
      </c>
    </row>
    <row r="2690" ht="45" customHeight="1">
      <c r="A2690" s="40" t="inlineStr">
        <is>
          <t>N044</t>
        </is>
      </c>
      <c r="B2690" s="41" t="inlineStr">
        <is>
          <t>Line Friends Corporation</t>
        </is>
      </c>
      <c r="C2690" s="40" t="inlineStr">
        <is>
          <t>발표</t>
        </is>
      </c>
      <c r="D2690" s="40" t="inlineStr">
        <is>
          <t>2018-06-26</t>
        </is>
      </c>
      <c r="E2690" s="41" t="inlineStr">
        <is>
          <t>기타</t>
        </is>
      </c>
      <c r="F2690" s="41" t="inlineStr">
        <is>
          <t>Yahoo Finance 035420.KS 일별 시세: 2018-06-22 종가 144,600, 2018-06-26 종가 147,000(2018-10 5:1 액면분할 조정값 → 실제 723,000원, 735,000원).</t>
        </is>
      </c>
      <c r="G2690" s="41" t="inlineStr">
        <is>
          <t>기타</t>
        </is>
      </c>
      <c r="H2690" s="40" t="inlineStr">
        <is>
          <t>2026-10-25</t>
        </is>
      </c>
      <c r="I2690" s="40" t="n"/>
      <c r="J2690" s="43" t="inlineStr">
        <is>
          <t>https://query1.finance.yahoo.com/v8/finance/chart/035420.KS?period1=1529280000&amp;period2=1530316800&amp;interval=1d</t>
        </is>
      </c>
      <c r="K2690" s="41" t="inlineStr">
        <is>
          <t>acq_mktcap,size_basis</t>
        </is>
      </c>
    </row>
    <row r="2691" ht="45" customHeight="1">
      <c r="A2691" s="40" t="inlineStr">
        <is>
          <t>N044</t>
        </is>
      </c>
      <c r="B2691" s="41" t="inlineStr">
        <is>
          <t>Line Friends Corporation</t>
        </is>
      </c>
      <c r="C2691" s="40" t="inlineStr">
        <is>
          <t>인수 전</t>
        </is>
      </c>
      <c r="D2691" s="40" t="inlineStr">
        <is>
          <t>2018-06-15</t>
        </is>
      </c>
      <c r="E2691" s="41" t="inlineStr">
        <is>
          <t>기타</t>
        </is>
      </c>
      <c r="F2691" s="41" t="inlineStr">
        <is>
          <t>닛케이 회사정보 LINE(3938) 2018-06-17 Wayback 스냅샷: 현재값(2018/6/15) 4,325엔, 보통주식수 240,020,642주, 시가총액 1,038,089백만엔.</t>
        </is>
      </c>
      <c r="G2691" s="41" t="inlineStr">
        <is>
          <t>기타</t>
        </is>
      </c>
      <c r="H2691" s="40" t="inlineStr">
        <is>
          <t>2018-06-17</t>
        </is>
      </c>
      <c r="I2691" s="40" t="n"/>
      <c r="J2691" s="43" t="inlineStr">
        <is>
          <t>http://web.archive.org/web/20180617202258/https://www.nikkei.com/nkd/company/?scode=3938</t>
        </is>
      </c>
      <c r="K2691" s="41" t="inlineStr">
        <is>
          <t>acq_mktcap,size_basis</t>
        </is>
      </c>
    </row>
    <row r="2692" ht="45" customHeight="1">
      <c r="A2692" s="40" t="inlineStr">
        <is>
          <t>N044</t>
        </is>
      </c>
      <c r="B2692" s="41" t="inlineStr">
        <is>
          <t>Line Friends Corporation</t>
        </is>
      </c>
      <c r="C2692" s="40" t="inlineStr">
        <is>
          <t>인수 후</t>
        </is>
      </c>
      <c r="D2692" s="40" t="inlineStr">
        <is>
          <t>2020-11-27</t>
        </is>
      </c>
      <c r="E2692" s="41" t="inlineStr">
        <is>
          <t>소유주변경</t>
        </is>
      </c>
      <c r="F2692" s="41" t="inlineStr">
        <is>
          <t>라인프렌즈 최대주주등의주식보유변동: LINE CORPORATION +85,000주(100%), LFG Holdings -85,000주, 변동일 2020.11.27, 67,631,015,508원. '기존주주인 LFG Holdings Limited의 유상감자에 따라 최대주주의 주식보유현황에 변동' (N055).</t>
        </is>
      </c>
      <c r="G2692" s="41" t="inlineStr">
        <is>
          <t>DART 기타공시</t>
        </is>
      </c>
      <c r="H2692" s="40" t="inlineStr">
        <is>
          <t>2020-12-02</t>
        </is>
      </c>
      <c r="I2692" s="40" t="inlineStr">
        <is>
          <t>20201202000341</t>
        </is>
      </c>
      <c r="J2692" s="43" t="inlineStr">
        <is>
          <t>https://dart.fss.or.kr/dsaf001/main.do?rcpNo=20201202000341</t>
        </is>
      </c>
      <c r="K2692" s="41" t="inlineStr">
        <is>
          <t>post_events_summary,notes</t>
        </is>
      </c>
    </row>
    <row r="2693" ht="45" customHeight="1">
      <c r="A2693" s="40" t="inlineStr">
        <is>
          <t>N044</t>
        </is>
      </c>
      <c r="B2693" s="41" t="inlineStr">
        <is>
          <t>Line Friends Corporation</t>
        </is>
      </c>
      <c r="C2693" s="40" t="inlineStr">
        <is>
          <t>인수 후</t>
        </is>
      </c>
      <c r="D2693" s="40" t="inlineStr">
        <is>
          <t>2020-12-29</t>
        </is>
      </c>
      <c r="E2693" s="41" t="inlineStr">
        <is>
          <t>통합</t>
        </is>
      </c>
      <c r="F2693" s="41" t="inlineStr">
        <is>
          <t>라인프렌즈 비유동자산취득결정: LINE Friends Japan·Shanghai·Taiwan·Inc. 지분을 LINE Split Preparation Corporation으로부터 59,900,988,705원에 취득, 취득목적 '지배구조 개선을 통한 해외사업 효율성 제고', 자금은 유상증자.</t>
        </is>
      </c>
      <c r="G2693" s="41" t="inlineStr">
        <is>
          <t>DART 기타공시</t>
        </is>
      </c>
      <c r="H2693" s="40" t="inlineStr">
        <is>
          <t>2020-12-29</t>
        </is>
      </c>
      <c r="I2693" s="40" t="inlineStr">
        <is>
          <t>20201229000545</t>
        </is>
      </c>
      <c r="J2693" s="43" t="inlineStr">
        <is>
          <t>https://dart.fss.or.kr/dsaf001/main.do?rcpNo=20201229000545</t>
        </is>
      </c>
      <c r="K2693" s="41" t="inlineStr">
        <is>
          <t>post_events_summary</t>
        </is>
      </c>
    </row>
    <row r="2694" ht="45" customHeight="1">
      <c r="A2694" s="40" t="inlineStr">
        <is>
          <t>N044</t>
        </is>
      </c>
      <c r="B2694" s="41" t="inlineStr">
        <is>
          <t>Line Friends Corporation</t>
        </is>
      </c>
      <c r="C2694" s="40" t="inlineStr">
        <is>
          <t>인수 후</t>
        </is>
      </c>
      <c r="D2694" s="40" t="inlineStr">
        <is>
          <t>2020-12-31</t>
        </is>
      </c>
      <c r="E2694" s="41" t="inlineStr">
        <is>
          <t>추가취득</t>
        </is>
      </c>
      <c r="F2694" s="41" t="inlineStr">
        <is>
          <t>라인프렌즈 최대주주등의주식보유변동: LINE Split Preparation Corporation 116,683주(70.00%), 네이버 주식회사 +50,007주(30.00%), 85,000,048,341원, 단가 1,699,763원.</t>
        </is>
      </c>
      <c r="G2694" s="41" t="inlineStr">
        <is>
          <t>DART 기타공시</t>
        </is>
      </c>
      <c r="H2694" s="40" t="inlineStr">
        <is>
          <t>2020-12-31</t>
        </is>
      </c>
      <c r="I2694" s="40" t="inlineStr">
        <is>
          <t>20201231000322</t>
        </is>
      </c>
      <c r="J2694" s="43" t="inlineStr">
        <is>
          <t>https://dart.fss.or.kr/dsaf001/main.do?rcpNo=20201231000322</t>
        </is>
      </c>
      <c r="K2694" s="41" t="inlineStr">
        <is>
          <t>post_events_summary</t>
        </is>
      </c>
    </row>
    <row r="2695" ht="45" customHeight="1">
      <c r="A2695" s="40" t="inlineStr">
        <is>
          <t>N044</t>
        </is>
      </c>
      <c r="B2695" s="41" t="inlineStr">
        <is>
          <t>Line Friends Corporation</t>
        </is>
      </c>
      <c r="C2695" s="40" t="inlineStr">
        <is>
          <t>인수 후</t>
        </is>
      </c>
      <c r="D2695" s="40" t="inlineStr">
        <is>
          <t>2020-12-31</t>
        </is>
      </c>
      <c r="E2695" s="41" t="inlineStr">
        <is>
          <t>손상차손</t>
        </is>
      </c>
      <c r="F2695" s="41" t="inlineStr">
        <is>
          <t>라인프렌즈 2020 감사보고서: 매출 71,769,907,979원, 영업손실 -17,991,479,450원, 당기순손실 -44,101,847,089원; 국내 매장 손상 22,603백만원(유형 1,419, 사용권 21,184); 주주 LINE Split Preparation 70%·네이버 30%, '2020년 11월 27일 ... LFG HOLDINGS LIMITED의 유상감자에 따라 최대주주가 LINE Corporation으로 변경'.</t>
        </is>
      </c>
      <c r="G2695" s="41" t="inlineStr">
        <is>
          <t>DART 감사보고서</t>
        </is>
      </c>
      <c r="H2695" s="40" t="inlineStr">
        <is>
          <t>2021-03-31</t>
        </is>
      </c>
      <c r="I2695" s="40" t="inlineStr">
        <is>
          <t>20210331002329</t>
        </is>
      </c>
      <c r="J2695" s="43" t="inlineStr">
        <is>
          <t>https://dart.fss.or.kr/dsaf001/main.do?rcpNo=20210331002329</t>
        </is>
      </c>
      <c r="K2695" s="41" t="inlineStr">
        <is>
          <t>post_events_summary,impairment</t>
        </is>
      </c>
    </row>
    <row r="2696" ht="45" customHeight="1">
      <c r="A2696" s="40" t="inlineStr">
        <is>
          <t>N044</t>
        </is>
      </c>
      <c r="B2696" s="41" t="inlineStr">
        <is>
          <t>Line Friends Corporation</t>
        </is>
      </c>
      <c r="C2696" s="40" t="inlineStr">
        <is>
          <t>인수 후</t>
        </is>
      </c>
      <c r="D2696" s="40" t="inlineStr">
        <is>
          <t>2022-03-31</t>
        </is>
      </c>
      <c r="E2696" s="41" t="inlineStr">
        <is>
          <t>사명변경</t>
        </is>
      </c>
      <c r="F2696" s="41" t="inlineStr">
        <is>
          <t>아이피엑스(구 라인프렌즈) FY2022.3 연결감사보고서: '2022년 3월에 회사의 사명을 라인프렌즈 주식회사에서 아이피엑스 주식회사로 변경하였으며 사업연도의 기산일을 종전 1월 1일에서 4월 1일로 변경'; 주주 LINE Corporation 70%, 네이버 30%; 연결 매출 161,193,433,026원, 영업이익 1,686,094,612원.</t>
        </is>
      </c>
      <c r="G2696" s="41" t="inlineStr">
        <is>
          <t>DART 감사보고서</t>
        </is>
      </c>
      <c r="H2696" s="40" t="inlineStr">
        <is>
          <t>2022-07-11</t>
        </is>
      </c>
      <c r="I2696" s="40" t="inlineStr">
        <is>
          <t>20220711000093</t>
        </is>
      </c>
      <c r="J2696" s="43" t="inlineStr">
        <is>
          <t>https://dart.fss.or.kr/dsaf001/main.do?rcpNo=20220711000093</t>
        </is>
      </c>
      <c r="K2696" s="41" t="inlineStr">
        <is>
          <t>post_events_summary,perf_basis</t>
        </is>
      </c>
    </row>
    <row r="2697" ht="45" customHeight="1">
      <c r="A2697" s="40" t="inlineStr">
        <is>
          <t>N044</t>
        </is>
      </c>
      <c r="B2697" s="41" t="inlineStr">
        <is>
          <t>Line Friends Corporation</t>
        </is>
      </c>
      <c r="C2697" s="40" t="inlineStr">
        <is>
          <t>인수 후</t>
        </is>
      </c>
      <c r="D2697" s="40" t="inlineStr">
        <is>
          <t>2022-02-21</t>
        </is>
      </c>
      <c r="E2697" s="41" t="inlineStr">
        <is>
          <t>사명변경</t>
        </is>
      </c>
      <c r="F2697" s="41" t="inlineStr">
        <is>
          <t>뉴데일리: 라인프렌즈가 새 사명 'IPX'를 발표하고 디지털 IP 기반 메타버스·NFT 사업을 본격 전개, 법인 설립 7년 만의 변경.</t>
        </is>
      </c>
      <c r="G2697" s="41" t="inlineStr">
        <is>
          <t>언론 보도</t>
        </is>
      </c>
      <c r="H2697" s="40" t="inlineStr">
        <is>
          <t>2022-02-21</t>
        </is>
      </c>
      <c r="I2697" s="40" t="n"/>
      <c r="J2697" s="43" t="inlineStr">
        <is>
          <t>https://biz.newdaily.co.kr/site/data/html/2022/02/21/2022022100062.html</t>
        </is>
      </c>
      <c r="K2697" s="41" t="inlineStr">
        <is>
          <t>post_events_summary</t>
        </is>
      </c>
    </row>
    <row r="2698" ht="45" customHeight="1">
      <c r="A2698" s="40" t="inlineStr">
        <is>
          <t>N044</t>
        </is>
      </c>
      <c r="B2698" s="41" t="inlineStr">
        <is>
          <t>Line Friends Corporation</t>
        </is>
      </c>
      <c r="C2698" s="40" t="inlineStr">
        <is>
          <t>인수 후</t>
        </is>
      </c>
      <c r="D2698" s="40" t="inlineStr">
        <is>
          <t>2023-10-07</t>
        </is>
      </c>
      <c r="E2698" s="41" t="inlineStr">
        <is>
          <t>소유주변경</t>
        </is>
      </c>
      <c r="F2698" s="41" t="inlineStr">
        <is>
          <t>아이피엑스 최대주주등의주식보유변동: Kaisis Holdings L.P. 의결권 우선주 2차 28,494주 → 누적 56,988주(25.48%); LINE Corporation 52.16%, 네이버 22.36%.</t>
        </is>
      </c>
      <c r="G2698" s="41" t="inlineStr">
        <is>
          <t>DART 기타공시</t>
        </is>
      </c>
      <c r="H2698" s="40" t="inlineStr">
        <is>
          <t>2023-10-12</t>
        </is>
      </c>
      <c r="I2698" s="40" t="inlineStr">
        <is>
          <t>20231011000494</t>
        </is>
      </c>
      <c r="J2698" s="43" t="inlineStr">
        <is>
          <t>https://dart.fss.or.kr/dsaf001/main.do?rcpNo=20231011000494</t>
        </is>
      </c>
      <c r="K2698" s="41" t="inlineStr">
        <is>
          <t>post_events_summary</t>
        </is>
      </c>
    </row>
    <row r="2699" ht="45" customHeight="1">
      <c r="A2699" s="40" t="inlineStr">
        <is>
          <t>N044</t>
        </is>
      </c>
      <c r="B2699" s="41" t="inlineStr">
        <is>
          <t>Line Friends Corporation</t>
        </is>
      </c>
      <c r="C2699" s="40" t="inlineStr">
        <is>
          <t>인수 후</t>
        </is>
      </c>
      <c r="D2699" s="40" t="inlineStr">
        <is>
          <t>2023-10-07</t>
        </is>
      </c>
      <c r="E2699" s="41" t="inlineStr">
        <is>
          <t>사명변경</t>
        </is>
      </c>
      <c r="F2699" s="41" t="inlineStr">
        <is>
          <t>아이피엑스 주요주주의주식보유변동: 'Z Intermediate Global Corporation *주1) ... 주1) LINE Corporation 의 사명이 변경되었음'.</t>
        </is>
      </c>
      <c r="G2699" s="41" t="inlineStr">
        <is>
          <t>DART 기타공시</t>
        </is>
      </c>
      <c r="H2699" s="40" t="inlineStr">
        <is>
          <t>2024-01-08</t>
        </is>
      </c>
      <c r="I2699" s="40" t="inlineStr">
        <is>
          <t>20240108000565</t>
        </is>
      </c>
      <c r="J2699" s="43" t="inlineStr">
        <is>
          <t>https://dart.fss.or.kr/dsaf001/main.do?rcpNo=20240108000565</t>
        </is>
      </c>
      <c r="K2699" s="41" t="inlineStr">
        <is>
          <t>post_events_summary</t>
        </is>
      </c>
    </row>
    <row r="2700" ht="45" customHeight="1">
      <c r="A2700" s="40" t="inlineStr">
        <is>
          <t>N044</t>
        </is>
      </c>
      <c r="B2700" s="41" t="inlineStr">
        <is>
          <t>Line Friends Corporation</t>
        </is>
      </c>
      <c r="C2700" s="40" t="inlineStr">
        <is>
          <t>인수 후</t>
        </is>
      </c>
      <c r="D2700" s="40" t="inlineStr">
        <is>
          <t>2024-10-01</t>
        </is>
      </c>
      <c r="E2700" s="41" t="inlineStr">
        <is>
          <t>기타</t>
        </is>
      </c>
      <c r="F2700" s="41" t="inlineStr">
        <is>
          <t>아이피엑스 회사분할결정: 리테일 및 물류 사업부문을 단순·물적분할하여 라인프렌즈스퀘어 주식회사 설립, 분할기일 2024-10-01, 존속회사 주요사업 '캐릭터 개발 및 라이선스업'.</t>
        </is>
      </c>
      <c r="G2700" s="41" t="inlineStr">
        <is>
          <t>DART 기타공시</t>
        </is>
      </c>
      <c r="H2700" s="40" t="inlineStr">
        <is>
          <t>2024-08-28</t>
        </is>
      </c>
      <c r="I2700" s="40" t="inlineStr">
        <is>
          <t>20240828000767</t>
        </is>
      </c>
      <c r="J2700" s="43" t="inlineStr">
        <is>
          <t>https://dart.fss.or.kr/dsaf001/main.do?rcpNo=20240828000767</t>
        </is>
      </c>
      <c r="K2700" s="41" t="inlineStr">
        <is>
          <t>post_events_summary</t>
        </is>
      </c>
    </row>
    <row r="2701" ht="45" customHeight="1">
      <c r="A2701" s="40" t="inlineStr">
        <is>
          <t>N044</t>
        </is>
      </c>
      <c r="B2701" s="41" t="inlineStr">
        <is>
          <t>Line Friends Corporation</t>
        </is>
      </c>
      <c r="C2701" s="40" t="inlineStr">
        <is>
          <t>인수 후</t>
        </is>
      </c>
      <c r="D2701" s="40" t="inlineStr">
        <is>
          <t>2026-03-31</t>
        </is>
      </c>
      <c r="E2701" s="41" t="inlineStr">
        <is>
          <t>실적</t>
        </is>
      </c>
      <c r="F2701" s="41" t="inlineStr">
        <is>
          <t>아이피엑스 FY2026.3 감사보고서(별도): 매출 69,134,897,117원, 영업손실 -33,652,081,358원, 당기순손실 -53,966,604,278원.</t>
        </is>
      </c>
      <c r="G2701" s="41" t="inlineStr">
        <is>
          <t>DART 감사보고서</t>
        </is>
      </c>
      <c r="H2701" s="40" t="inlineStr">
        <is>
          <t>2026-07-06</t>
        </is>
      </c>
      <c r="I2701" s="40" t="inlineStr">
        <is>
          <t>20260706000039</t>
        </is>
      </c>
      <c r="J2701" s="43" t="inlineStr">
        <is>
          <t>https://dart.fss.or.kr/dsaf001/main.do?rcpNo=20260706000039</t>
        </is>
      </c>
      <c r="K2701" s="41" t="inlineStr">
        <is>
          <t>target_rev_post,target_op_post</t>
        </is>
      </c>
    </row>
    <row r="2702" ht="45" customHeight="1">
      <c r="A2702" s="40" t="inlineStr">
        <is>
          <t>N044</t>
        </is>
      </c>
      <c r="B2702" s="41" t="inlineStr">
        <is>
          <t>Line Friends Corporation</t>
        </is>
      </c>
      <c r="C2702" s="40" t="inlineStr">
        <is>
          <t>인수 후</t>
        </is>
      </c>
      <c r="D2702" s="40" t="inlineStr">
        <is>
          <t>2026-03-31</t>
        </is>
      </c>
      <c r="E2702" s="41" t="inlineStr">
        <is>
          <t>실적</t>
        </is>
      </c>
      <c r="F2702" s="41" t="inlineStr">
        <is>
          <t>아이피엑스 FY2026.3 연결감사보고서: 매출 170,668,902,708원, 영업손실 -19,434,342,043원, 당기순손실 -18,901,725,536원.</t>
        </is>
      </c>
      <c r="G2702" s="41" t="inlineStr">
        <is>
          <t>DART 감사보고서</t>
        </is>
      </c>
      <c r="H2702" s="40" t="inlineStr">
        <is>
          <t>2026-07-06</t>
        </is>
      </c>
      <c r="I2702" s="40" t="inlineStr">
        <is>
          <t>20260706000040</t>
        </is>
      </c>
      <c r="J2702" s="43" t="inlineStr">
        <is>
          <t>https://dart.fss.or.kr/dsaf001/main.do?rcpNo=20260706000040</t>
        </is>
      </c>
      <c r="K2702" s="41" t="inlineStr">
        <is>
          <t>target_rev_post,target_op_post</t>
        </is>
      </c>
    </row>
    <row r="2703" ht="45" customHeight="1">
      <c r="A2703" s="40" t="inlineStr">
        <is>
          <t>N044</t>
        </is>
      </c>
      <c r="B2703" s="41" t="inlineStr">
        <is>
          <t>Line Friends Corporation</t>
        </is>
      </c>
      <c r="C2703" s="40" t="inlineStr">
        <is>
          <t>인수 후</t>
        </is>
      </c>
      <c r="D2703" s="40" t="inlineStr">
        <is>
          <t>2021-12-31</t>
        </is>
      </c>
      <c r="E2703" s="41" t="inlineStr">
        <is>
          <t>손상차손</t>
        </is>
      </c>
      <c r="F2703" s="41" t="inlineStr">
        <is>
          <t>NAVER 2021 사업보고서 연결주석: 경영통합 '동 거래는 2021년 3월 1일 완료', 라인프렌즈·LFG HOLDINGS 등 '지배구조 개편'으로 연결 제외; 라인프렌즈 관계기업 30.00%, 취득 85,000,048천원, 지분법 -2,222,522천원, 손상 -11,472,716천원, 기말 71,593,000천원.</t>
        </is>
      </c>
      <c r="G2703" s="41" t="inlineStr">
        <is>
          <t>DART 사업보고서</t>
        </is>
      </c>
      <c r="H2703" s="40" t="inlineStr">
        <is>
          <t>2022-03-04</t>
        </is>
      </c>
      <c r="I2703" s="40" t="inlineStr">
        <is>
          <t>20220304000687</t>
        </is>
      </c>
      <c r="J2703" s="43" t="inlineStr">
        <is>
          <t>https://dart.fss.or.kr/dsaf001/main.do?rcpNo=20220304000687</t>
        </is>
      </c>
      <c r="K2703" s="41" t="inlineStr">
        <is>
          <t>pre_incorp_chk,post_events_summary,impairment</t>
        </is>
      </c>
    </row>
    <row r="2704" ht="45" customHeight="1">
      <c r="A2704" s="40" t="inlineStr">
        <is>
          <t>N044</t>
        </is>
      </c>
      <c r="B2704" s="41" t="inlineStr">
        <is>
          <t>Line Friends Corporation</t>
        </is>
      </c>
      <c r="C2704" s="40" t="inlineStr">
        <is>
          <t>인수 후</t>
        </is>
      </c>
      <c r="D2704" s="40" t="inlineStr">
        <is>
          <t>2025-12-31</t>
        </is>
      </c>
      <c r="E2704" s="41" t="inlineStr">
        <is>
          <t>손상차손</t>
        </is>
      </c>
      <c r="F2704" s="41" t="inlineStr">
        <is>
          <t>NAVER 2025 사업보고서 연결주석: 아이피엑스 주식회사 지분율 22.36%, 기초 48,118,534천원, 지분법 -9,714,082천원, 손상 -12,117,329천원, 기말 26,439,011천원.</t>
        </is>
      </c>
      <c r="G2704" s="41" t="inlineStr">
        <is>
          <t>DART 사업보고서</t>
        </is>
      </c>
      <c r="H2704" s="40" t="inlineStr">
        <is>
          <t>2026-03-13</t>
        </is>
      </c>
      <c r="I2704" s="40" t="inlineStr">
        <is>
          <t>20260313001021</t>
        </is>
      </c>
      <c r="J2704" s="43" t="inlineStr">
        <is>
          <t>https://dart.fss.or.kr/dsaf001/main.do?rcpNo=20260313001021</t>
        </is>
      </c>
      <c r="K2704" s="41" t="inlineStr">
        <is>
          <t>post_events_summary,impairment</t>
        </is>
      </c>
    </row>
    <row r="2705" ht="45" customHeight="1">
      <c r="A2705" s="40" t="inlineStr">
        <is>
          <t>N045</t>
        </is>
      </c>
      <c r="B2705" s="41" t="inlineStr">
        <is>
          <t>Two Logistics Centers in Vietnam</t>
        </is>
      </c>
      <c r="C2705" s="40" t="inlineStr">
        <is>
          <t>발표</t>
        </is>
      </c>
      <c r="D2705" s="40" t="inlineStr">
        <is>
          <t>2018-11-09</t>
        </is>
      </c>
      <c r="E2705" s="41" t="inlineStr">
        <is>
          <t>발표</t>
        </is>
      </c>
      <c r="F2705" s="41" t="inlineStr">
        <is>
          <t>미래에셋·NAVER가 50:50 합작 Mirae Asset-Naver Asia Growth Fund를 통해 옌퐁 산업단지 물류센터 2곳을 530억원(USD 47.01 million)에 인수, 업계 관계자 금요일 발언 인용. 'Of the total, 30 billion won will be funded by the joint venture', 나머지는 신한금융투자 베트남 법인의 리파이낸싱·임차보증금.</t>
        </is>
      </c>
      <c r="G2705" s="41" t="inlineStr">
        <is>
          <t>언론 보도</t>
        </is>
      </c>
      <c r="H2705" s="40" t="inlineStr">
        <is>
          <t>2018-11-12</t>
        </is>
      </c>
      <c r="I2705" s="40" t="n"/>
      <c r="J2705" s="43" t="inlineStr">
        <is>
          <t>https://www.vir.com.vn/mirae-naver-acquire-logistics-centres-in-vietnam-63731.html</t>
        </is>
      </c>
      <c r="K2705" s="41" t="inlineStr">
        <is>
          <t>value_chk_local,value_chk_usdmm,status_chk,announce_date_chk,acquirer_entity,purpose_quote,first_filing_date</t>
        </is>
      </c>
    </row>
    <row r="2706" ht="45" customHeight="1">
      <c r="A2706" s="40" t="inlineStr">
        <is>
          <t>N045</t>
        </is>
      </c>
      <c r="B2706" s="41" t="inlineStr">
        <is>
          <t>Two Logistics Centers in Vietnam</t>
        </is>
      </c>
      <c r="C2706" s="40" t="inlineStr">
        <is>
          <t>발표</t>
        </is>
      </c>
      <c r="D2706" s="40" t="inlineStr">
        <is>
          <t>2018-11-09</t>
        </is>
      </c>
      <c r="E2706" s="41" t="inlineStr">
        <is>
          <t>발표</t>
        </is>
      </c>
      <c r="F2706" s="41" t="inlineStr">
        <is>
          <t>같은 내용 교차 확인: 물류센터 2곳 530억원(USD 47.01 million), 업계 관계자 금요일 발언 인용, 50:50 합작 펀드 경유; 사진 출처 THE INVESTOR.</t>
        </is>
      </c>
      <c r="G2706" s="41" t="inlineStr">
        <is>
          <t>언론 보도</t>
        </is>
      </c>
      <c r="H2706" s="40" t="inlineStr">
        <is>
          <t>2018-11-12</t>
        </is>
      </c>
      <c r="I2706" s="40" t="n"/>
      <c r="J2706" s="43" t="inlineStr">
        <is>
          <t>https://vietnamnews.vn/bizhub/469811/mirae-naver-acquire-logistics-centres-in-viet-nam.html</t>
        </is>
      </c>
      <c r="K2706" s="41" t="inlineStr">
        <is>
          <t>value_chk_local,acquirer_entity,first_filing_date</t>
        </is>
      </c>
    </row>
    <row r="2707" ht="45" customHeight="1">
      <c r="A2707" s="40" t="inlineStr">
        <is>
          <t>N045</t>
        </is>
      </c>
      <c r="B2707" s="41" t="inlineStr">
        <is>
          <t>Two Logistics Centers in Vietnam</t>
        </is>
      </c>
      <c r="C2707" s="40" t="inlineStr">
        <is>
          <t>발표</t>
        </is>
      </c>
      <c r="D2707" s="40" t="inlineStr">
        <is>
          <t>2018-11-12</t>
        </is>
      </c>
      <c r="E2707" s="41" t="inlineStr">
        <is>
          <t>발표</t>
        </is>
      </c>
      <c r="F2707" s="41" t="inlineStr">
        <is>
          <t>DealStreetAsia 제목 'Vietnam: Mirae-Naver fund in $47m logistics deal' (본문 유료, 제목·날짜만 확인).</t>
        </is>
      </c>
      <c r="G2707" s="41" t="inlineStr">
        <is>
          <t>언론 보도</t>
        </is>
      </c>
      <c r="H2707" s="40" t="inlineStr">
        <is>
          <t>2018-11-12</t>
        </is>
      </c>
      <c r="I2707" s="40" t="n"/>
      <c r="J2707" s="43" t="inlineStr">
        <is>
          <t>https://www.dealstreetasia.com/?p=110895</t>
        </is>
      </c>
      <c r="K2707" s="41" t="inlineStr">
        <is>
          <t>first_filing_date,value_chk_usdmm</t>
        </is>
      </c>
    </row>
    <row r="2708" ht="45" customHeight="1">
      <c r="A2708" s="40" t="inlineStr">
        <is>
          <t>N045</t>
        </is>
      </c>
      <c r="B2708" s="41" t="inlineStr">
        <is>
          <t>Two Logistics Centers in Vietnam</t>
        </is>
      </c>
      <c r="C2708" s="40" t="inlineStr">
        <is>
          <t>인수 전</t>
        </is>
      </c>
      <c r="D2708" s="40" t="inlineStr">
        <is>
          <t>2018-08-30</t>
        </is>
      </c>
      <c r="E2708" s="41" t="inlineStr">
        <is>
          <t>지분취득</t>
        </is>
      </c>
      <c r="F2708" s="41" t="inlineStr">
        <is>
          <t>NAVER 2018 사업보고서 타법인출자현황: Mirae Asset-Naver Asia Growth Investment Pte. Ltd. 최초취득 2018-08-30, 목적 '동남아시아 간접투자', 최초 70,884백만원, 기말 지분율 50.00%·장부 78,607백만원, 최근사업연도 총자산 190,113백만원·순손익 -5,138백만원. 한국 PEF 총자산 118,002백만원.</t>
        </is>
      </c>
      <c r="G2708" s="41" t="inlineStr">
        <is>
          <t>DART 사업보고서</t>
        </is>
      </c>
      <c r="H2708" s="40" t="inlineStr">
        <is>
          <t>2019-04-01</t>
        </is>
      </c>
      <c r="I2708" s="40" t="inlineStr">
        <is>
          <t>20190401004489</t>
        </is>
      </c>
      <c r="J2708" s="43" t="inlineStr">
        <is>
          <t>https://dart.fss.or.kr/dsaf001/main.do?rcpNo=20190401004489</t>
        </is>
      </c>
      <c r="K2708" s="41" t="inlineStr">
        <is>
          <t>pre_incorp_chk,subtype_chk,acq_total_assets,pre_events_summary</t>
        </is>
      </c>
    </row>
    <row r="2709" ht="45" customHeight="1">
      <c r="A2709" s="40" t="inlineStr">
        <is>
          <t>N045</t>
        </is>
      </c>
      <c r="B2709" s="41" t="inlineStr">
        <is>
          <t>Two Logistics Centers in Vietnam</t>
        </is>
      </c>
      <c r="C2709" s="40" t="inlineStr">
        <is>
          <t>인수 후</t>
        </is>
      </c>
      <c r="D2709" s="40" t="inlineStr">
        <is>
          <t>2018-12-31</t>
        </is>
      </c>
      <c r="E2709" s="41" t="inlineStr">
        <is>
          <t>기타</t>
        </is>
      </c>
      <c r="F2709" s="41" t="inlineStr">
        <is>
          <t>NAVER 2018 연결주석 관계기업 목록에 미래에셋-네이버 Asia Growth Fund(16.67%, '(*7) 지분율은 20% 미만이나, 약정에 따라 유의적 영향력을 행사하여서 관계기업으로 분류')와 MIRAE ASSET-NAVER ASIA GROWTH INVESTMENT(싱가포르 40.00%, 장부 76,157,930천원) 기재. 연결 종속회사 아님.</t>
        </is>
      </c>
      <c r="G2709" s="41" t="inlineStr">
        <is>
          <t>DART 사업보고서</t>
        </is>
      </c>
      <c r="H2709" s="40" t="inlineStr">
        <is>
          <t>2019-04-01</t>
        </is>
      </c>
      <c r="I2709" s="40" t="inlineStr">
        <is>
          <t>20190401004489</t>
        </is>
      </c>
      <c r="J2709" s="43" t="inlineStr">
        <is>
          <t>https://dart.fss.or.kr/dsaf001/main.do?rcpNo=20190401004489</t>
        </is>
      </c>
      <c r="K2709" s="41" t="inlineStr">
        <is>
          <t>pre_incorp_chk,subtype_chk,chk_note</t>
        </is>
      </c>
    </row>
    <row r="2710" ht="45" customHeight="1">
      <c r="A2710" s="40" t="inlineStr">
        <is>
          <t>N045</t>
        </is>
      </c>
      <c r="B2710" s="41" t="inlineStr">
        <is>
          <t>Two Logistics Centers in Vietnam</t>
        </is>
      </c>
      <c r="C2710" s="40" t="inlineStr">
        <is>
          <t>인수 전</t>
        </is>
      </c>
      <c r="D2710" s="40" t="inlineStr">
        <is>
          <t>2018-03-27</t>
        </is>
      </c>
      <c r="E2710" s="41" t="inlineStr">
        <is>
          <t>기타</t>
        </is>
      </c>
      <c r="F2710" s="41" t="inlineStr">
        <is>
          <t>NAVER 이사회 2018-03-27 '단일 안건: 미래에셋-네이버 Asia Growth Fund 투자' 가결 (2018 사업보고서 이사회 활동).</t>
        </is>
      </c>
      <c r="G2710" s="41" t="inlineStr">
        <is>
          <t>DART 사업보고서</t>
        </is>
      </c>
      <c r="H2710" s="40" t="inlineStr">
        <is>
          <t>2019-04-01</t>
        </is>
      </c>
      <c r="I2710" s="40" t="inlineStr">
        <is>
          <t>20190401004489</t>
        </is>
      </c>
      <c r="J2710" s="43" t="inlineStr">
        <is>
          <t>https://dart.fss.or.kr/dsaf001/main.do?rcpNo=20190401004489</t>
        </is>
      </c>
      <c r="K2710" s="41" t="inlineStr">
        <is>
          <t>pre_events_summary</t>
        </is>
      </c>
    </row>
    <row r="2711" ht="45" customHeight="1">
      <c r="A2711" s="40" t="inlineStr">
        <is>
          <t>N045</t>
        </is>
      </c>
      <c r="B2711" s="41" t="inlineStr">
        <is>
          <t>Two Logistics Centers in Vietnam</t>
        </is>
      </c>
      <c r="C2711" s="40" t="inlineStr">
        <is>
          <t>인수 전</t>
        </is>
      </c>
      <c r="D2711" s="40" t="inlineStr">
        <is>
          <t>2017-06-26</t>
        </is>
      </c>
      <c r="E2711" s="41" t="inlineStr">
        <is>
          <t>제휴</t>
        </is>
      </c>
      <c r="F2711" s="41" t="inlineStr">
        <is>
          <t>NAVER 타법인출자현황: 미래에셋대우(상장) 최초취득 2017-06-26, 출자목적 '사업관련 전략적 파트너쉽', 500,050백만원, 7.11%.</t>
        </is>
      </c>
      <c r="G2711" s="41" t="inlineStr">
        <is>
          <t>DART 사업보고서</t>
        </is>
      </c>
      <c r="H2711" s="40" t="inlineStr">
        <is>
          <t>2019-04-01</t>
        </is>
      </c>
      <c r="I2711" s="40" t="inlineStr">
        <is>
          <t>20190401004489</t>
        </is>
      </c>
      <c r="J2711" s="43" t="inlineStr">
        <is>
          <t>https://dart.fss.or.kr/dsaf001/main.do?rcpNo=20190401004489</t>
        </is>
      </c>
      <c r="K2711" s="41" t="inlineStr">
        <is>
          <t>pre_events_summary</t>
        </is>
      </c>
    </row>
    <row r="2712" ht="45" customHeight="1">
      <c r="A2712" s="40" t="inlineStr">
        <is>
          <t>N045</t>
        </is>
      </c>
      <c r="B2712" s="41" t="inlineStr">
        <is>
          <t>Two Logistics Centers in Vietnam</t>
        </is>
      </c>
      <c r="C2712" s="40" t="inlineStr">
        <is>
          <t>인수 전</t>
        </is>
      </c>
      <c r="D2712" s="40" t="inlineStr">
        <is>
          <t>2017-12-31</t>
        </is>
      </c>
      <c r="E2712" s="41" t="inlineStr">
        <is>
          <t>실적</t>
        </is>
      </c>
      <c r="F2712" s="41" t="inlineStr">
        <is>
          <t>NAVER 요약연결재무정보(단위 백만원): 2017말 자산총계 8,019,252, 자본총계 5,305,186. 2018 매출 구성: 비즈니스플랫폼 2,475,785(44.3%), IT플랫폼 6.4%, 콘텐츠서비스 2.3%, 라인 및 기타플랫폼 36.8%. 발행주식의 총수 164,813,395주.</t>
        </is>
      </c>
      <c r="G2712" s="41" t="inlineStr">
        <is>
          <t>DART 사업보고서</t>
        </is>
      </c>
      <c r="H2712" s="40" t="inlineStr">
        <is>
          <t>2019-04-01</t>
        </is>
      </c>
      <c r="I2712" s="40" t="inlineStr">
        <is>
          <t>20190401004489</t>
        </is>
      </c>
      <c r="J2712" s="43" t="inlineStr">
        <is>
          <t>https://dart.fss.or.kr/dsaf001/main.do?rcpNo=20190401004489</t>
        </is>
      </c>
      <c r="K2712" s="41" t="inlineStr">
        <is>
          <t>apex_total_assets,deal_to_assets_pct,deal_to_equity_pct,acquirer_core</t>
        </is>
      </c>
    </row>
    <row r="2713" ht="45" customHeight="1">
      <c r="A2713" s="40" t="inlineStr">
        <is>
          <t>N045</t>
        </is>
      </c>
      <c r="B2713" s="41" t="inlineStr">
        <is>
          <t>Two Logistics Centers in Vietnam</t>
        </is>
      </c>
      <c r="C2713" s="40" t="inlineStr">
        <is>
          <t>발표</t>
        </is>
      </c>
      <c r="D2713" s="40" t="inlineStr">
        <is>
          <t>2018-11-08</t>
        </is>
      </c>
      <c r="E2713" s="41" t="inlineStr">
        <is>
          <t>기타</t>
        </is>
      </c>
      <c r="F2713" s="41" t="inlineStr">
        <is>
          <t>NAVER(035420.KS) 2018-11-08 종가 116,500원(2018-10 5:1 분할 이후 가격). × 164,813,395주 = 19,200,760,517,500원.</t>
        </is>
      </c>
      <c r="G2713" s="41" t="inlineStr">
        <is>
          <t>기타</t>
        </is>
      </c>
      <c r="H2713" s="40" t="inlineStr">
        <is>
          <t>2026-10-26</t>
        </is>
      </c>
      <c r="I2713" s="40" t="n"/>
      <c r="J2713" s="43" t="inlineStr">
        <is>
          <t>https://query1.finance.yahoo.com/v8/finance/chart/035420.KS?period1=1541376000&amp;period2=1541808000&amp;interval=1d</t>
        </is>
      </c>
      <c r="K2713" s="41" t="inlineStr">
        <is>
          <t>acq_mktcap</t>
        </is>
      </c>
    </row>
    <row r="2714" ht="45" customHeight="1">
      <c r="A2714" s="40" t="inlineStr">
        <is>
          <t>N045</t>
        </is>
      </c>
      <c r="B2714" s="41" t="inlineStr">
        <is>
          <t>Two Logistics Centers in Vietnam</t>
        </is>
      </c>
      <c r="C2714" s="40" t="inlineStr">
        <is>
          <t>인수 전</t>
        </is>
      </c>
      <c r="D2714" s="40" t="inlineStr">
        <is>
          <t>2018-08-02</t>
        </is>
      </c>
      <c r="E2714" s="41" t="inlineStr">
        <is>
          <t>투자유치</t>
        </is>
      </c>
      <c r="F2714" s="41" t="inlineStr">
        <is>
          <t>미래에셋-네이버 아시아그로쓰펀드가 2018-08-02 Grab에 1억5000만 달러 투자 결정; '펀드는 미래에셋캐피탈이 운용을 담당'; 투자 대상 '동남아나 인도 등 성장성이 높은 국가에서 전자 상거래, 인터넷 플랫폼, 헬스 케어, 소비재 등'.</t>
        </is>
      </c>
      <c r="G2714" s="41" t="inlineStr">
        <is>
          <t>언론 보도</t>
        </is>
      </c>
      <c r="H2714" s="40" t="inlineStr">
        <is>
          <t>2018-08-07</t>
        </is>
      </c>
      <c r="I2714" s="40" t="n"/>
      <c r="J2714" s="43" t="inlineStr">
        <is>
          <t>https://magazine.hankyung.com/business/article/201808078629b</t>
        </is>
      </c>
      <c r="K2714" s="41" t="inlineStr">
        <is>
          <t>pre_events_summary,purpose_quote,acquirer_core</t>
        </is>
      </c>
    </row>
    <row r="2715" ht="45" customHeight="1">
      <c r="A2715" s="40" t="inlineStr">
        <is>
          <t>N045</t>
        </is>
      </c>
      <c r="B2715" s="41" t="inlineStr">
        <is>
          <t>Two Logistics Centers in Vietnam</t>
        </is>
      </c>
      <c r="C2715" s="40" t="inlineStr">
        <is>
          <t>인수 전</t>
        </is>
      </c>
      <c r="D2715" s="40" t="inlineStr">
        <is>
          <t>2018-03</t>
        </is>
      </c>
      <c r="E2715" s="41" t="inlineStr">
        <is>
          <t>설립</t>
        </is>
      </c>
      <c r="F2715" s="41" t="inlineStr">
        <is>
          <t>VIR 2018 기사 배경: 두 회사가 2018년 3월 아시아 스타트업 대상 2,000억원 펀드를 만들고 8월 Grab에 USD 150 million 투자.</t>
        </is>
      </c>
      <c r="G2715" s="41" t="inlineStr">
        <is>
          <t>언론 보도</t>
        </is>
      </c>
      <c r="H2715" s="40" t="inlineStr">
        <is>
          <t>2018-11-12</t>
        </is>
      </c>
      <c r="I2715" s="40" t="n"/>
      <c r="J2715" s="43" t="inlineStr">
        <is>
          <t>https://www.vir.com.vn/mirae-naver-acquire-logistics-centres-in-vietnam-63731.html</t>
        </is>
      </c>
      <c r="K2715" s="41" t="inlineStr">
        <is>
          <t>pre_events_summary</t>
        </is>
      </c>
    </row>
    <row r="2716" ht="45" customHeight="1">
      <c r="A2716" s="40" t="inlineStr">
        <is>
          <t>N045</t>
        </is>
      </c>
      <c r="B2716" s="41" t="inlineStr">
        <is>
          <t>Two Logistics Centers in Vietnam</t>
        </is>
      </c>
      <c r="C2716" s="40" t="inlineStr">
        <is>
          <t>인수 후</t>
        </is>
      </c>
      <c r="D2716" s="40" t="inlineStr">
        <is>
          <t>2020-09-18</t>
        </is>
      </c>
      <c r="E2716" s="41" t="inlineStr">
        <is>
          <t>추가취득</t>
        </is>
      </c>
      <c r="F2716" s="41" t="inlineStr">
        <is>
          <t>세종 업무사례: 'MIRAE ASSET – NAVER ASIA GROWTH INVESTMENT PTE. LTD'와 SHINHAN SECURITIES VIETNAM이 박닌성 물류창고 보유 LOGISVALLEY VINA의 출자지분 일부 인수; 신한 측 SPC·신한은행 싱가포르 지점이 USD 18,400,000 대출.</t>
        </is>
      </c>
      <c r="G2716" s="41" t="inlineStr">
        <is>
          <t>기타</t>
        </is>
      </c>
      <c r="H2716" s="40" t="inlineStr">
        <is>
          <t>2020-09-18</t>
        </is>
      </c>
      <c r="I2716" s="40" t="n"/>
      <c r="J2716" s="43" t="inlineStr">
        <is>
          <t>https://shinkim.com/kor/media/case/4276</t>
        </is>
      </c>
      <c r="K2716" s="41" t="inlineStr">
        <is>
          <t>post_events_summary,acquirer_entity,notes</t>
        </is>
      </c>
    </row>
    <row r="2717" ht="45" customHeight="1">
      <c r="A2717" s="40" t="inlineStr">
        <is>
          <t>N045</t>
        </is>
      </c>
      <c r="B2717" s="41" t="inlineStr">
        <is>
          <t>Two Logistics Centers in Vietnam</t>
        </is>
      </c>
      <c r="C2717" s="40" t="inlineStr">
        <is>
          <t>인수 후</t>
        </is>
      </c>
      <c r="D2717" s="40" t="inlineStr">
        <is>
          <t>2020-10-07</t>
        </is>
      </c>
      <c r="E2717" s="41" t="inlineStr">
        <is>
          <t>추가취득</t>
        </is>
      </c>
      <c r="F2717" s="41" t="inlineStr">
        <is>
          <t>같은 펀드와 신한금융투자가 박닌 LogisValley 허브의 냉장창고(VinCommerce 콜드체인 전용)에 USD 37 million 투자; 펀드는 'made its first investment in another warehouse in Vietnam in 2018'.</t>
        </is>
      </c>
      <c r="G2717" s="41" t="inlineStr">
        <is>
          <t>언론 보도</t>
        </is>
      </c>
      <c r="H2717" s="40" t="inlineStr">
        <is>
          <t>2020-10-07</t>
        </is>
      </c>
      <c r="I2717" s="40" t="n"/>
      <c r="J2717" s="43" t="inlineStr">
        <is>
          <t>https://www.vir.com.vn/mirae-asset-naver-fund-invests-37-million-in-warehouse-in-vietnam-79818.html</t>
        </is>
      </c>
      <c r="K2717" s="41" t="inlineStr">
        <is>
          <t>post_events_summary,notes</t>
        </is>
      </c>
    </row>
    <row r="2718" ht="45" customHeight="1">
      <c r="A2718" s="40" t="inlineStr">
        <is>
          <t>N045</t>
        </is>
      </c>
      <c r="B2718" s="41" t="inlineStr">
        <is>
          <t>Two Logistics Centers in Vietnam</t>
        </is>
      </c>
      <c r="C2718" s="40" t="inlineStr">
        <is>
          <t>인수 후</t>
        </is>
      </c>
      <c r="D2718" s="40" t="inlineStr">
        <is>
          <t>2020-12-31</t>
        </is>
      </c>
      <c r="E2718" s="41" t="inlineStr">
        <is>
          <t>기타</t>
        </is>
      </c>
      <c r="F2718" s="41" t="inlineStr">
        <is>
          <t>NAVER 2020 연결주석: 관계기업의 종속기업 표에 MIRAE ASSET-NAVER ASIA GROWTH INVESTMENT → LogisValley BacNinh Joint Stock Company. 지분법평가 내역: 기초 205,600,678 / 취득 58,134,328 / 지분해당이익 4,557,041 / 자본변동 (16,515,673) / 배당 (11,724,434) / 손상 - / 기말 240,051,940 (천원).</t>
        </is>
      </c>
      <c r="G2718" s="41" t="inlineStr">
        <is>
          <t>DART 사업보고서</t>
        </is>
      </c>
      <c r="H2718" s="40" t="inlineStr">
        <is>
          <t>2021-03-16</t>
        </is>
      </c>
      <c r="I2718" s="40" t="inlineStr">
        <is>
          <t>20210316001214</t>
        </is>
      </c>
      <c r="J2718" s="43" t="inlineStr">
        <is>
          <t>https://dart.fss.or.kr/dsaf001/main.do?rcpNo=20210316001214</t>
        </is>
      </c>
      <c r="K2718" s="41" t="inlineStr">
        <is>
          <t>post_events_summary,impairment,notes</t>
        </is>
      </c>
    </row>
    <row r="2719" ht="45" customHeight="1">
      <c r="A2719" s="40" t="inlineStr">
        <is>
          <t>N045</t>
        </is>
      </c>
      <c r="B2719" s="41" t="inlineStr">
        <is>
          <t>Two Logistics Centers in Vietnam</t>
        </is>
      </c>
      <c r="C2719" s="40" t="inlineStr">
        <is>
          <t>인수 후</t>
        </is>
      </c>
      <c r="D2719" s="40" t="inlineStr">
        <is>
          <t>2024-12-31</t>
        </is>
      </c>
      <c r="E2719" s="41" t="inlineStr">
        <is>
          <t>기타</t>
        </is>
      </c>
      <c r="F2719" s="41" t="inlineStr">
        <is>
          <t>NAVER 2024 연결주석: Mirae Asset - Naver Asia Growth Investment Pte. Ltd.(싱가포르, 40.00%) 기말 361,279,410천원, 손상 '-'; 관계기업의 종속기업 'LogisValley BacNinh Company Limited, LogisValley Vina Co., Ltd.'.</t>
        </is>
      </c>
      <c r="G2719" s="41" t="inlineStr">
        <is>
          <t>DART 사업보고서</t>
        </is>
      </c>
      <c r="H2719" s="40" t="inlineStr">
        <is>
          <t>2025-03-18</t>
        </is>
      </c>
      <c r="I2719" s="40" t="inlineStr">
        <is>
          <t>20250318000645</t>
        </is>
      </c>
      <c r="J2719" s="43" t="inlineStr">
        <is>
          <t>https://dart.fss.or.kr/dsaf001/main.do?rcpNo=20250318000645</t>
        </is>
      </c>
      <c r="K2719" s="41" t="inlineStr">
        <is>
          <t>post_events_summary,impairment</t>
        </is>
      </c>
    </row>
    <row r="2720" ht="45" customHeight="1">
      <c r="A2720" s="40" t="inlineStr">
        <is>
          <t>N045</t>
        </is>
      </c>
      <c r="B2720" s="41" t="inlineStr">
        <is>
          <t>Two Logistics Centers in Vietnam</t>
        </is>
      </c>
      <c r="C2720" s="40" t="inlineStr">
        <is>
          <t>인수 후</t>
        </is>
      </c>
      <c r="D2720" s="40" t="inlineStr">
        <is>
          <t>2025-12-31</t>
        </is>
      </c>
      <c r="E2720" s="41" t="inlineStr">
        <is>
          <t>기타</t>
        </is>
      </c>
      <c r="F2720" s="41" t="inlineStr">
        <is>
          <t>NAVER 2025 연결주석: 같은 법인(40.00%) 기초 361,279,410 / 취득·처분·환급 (31,378,008) / 지분해당이익 1,863,302 / 자본변동 (8,604,718) / 배당 - / 손상 - / 기말 323,159,986 (천원); LogisValley BacNinh·LogisValley Vina 계속 기재.</t>
        </is>
      </c>
      <c r="G2720" s="41" t="inlineStr">
        <is>
          <t>DART 사업보고서</t>
        </is>
      </c>
      <c r="H2720" s="40" t="inlineStr">
        <is>
          <t>2026-03-13</t>
        </is>
      </c>
      <c r="I2720" s="40" t="inlineStr">
        <is>
          <t>20260313001021</t>
        </is>
      </c>
      <c r="J2720" s="43" t="inlineStr">
        <is>
          <t>https://dart.fss.or.kr/dsaf001/main.do?rcpNo=20260313001021</t>
        </is>
      </c>
      <c r="K2720" s="41" t="inlineStr">
        <is>
          <t>post_events_summary,impairment</t>
        </is>
      </c>
    </row>
    <row r="2721" ht="45" customHeight="1">
      <c r="A2721" s="40" t="inlineStr">
        <is>
          <t>N045</t>
        </is>
      </c>
      <c r="B2721" s="41" t="inlineStr">
        <is>
          <t>Two Logistics Centers in Vietnam</t>
        </is>
      </c>
      <c r="C2721" s="40" t="inlineStr">
        <is>
          <t>인수 후</t>
        </is>
      </c>
      <c r="D2721" s="40" t="inlineStr">
        <is>
          <t>2022-04-29</t>
        </is>
      </c>
      <c r="E2721" s="41" t="inlineStr">
        <is>
          <t>기타</t>
        </is>
      </c>
      <c r="F2721" s="41" t="inlineStr">
        <is>
          <t>KOTRA: '2019년 ‘미래에셋-네이버 아시아그로스 펀드’는 박닌 옌퐁 산업 공단에 있는 물류센터를 530억 원에 인수했다' (연도는 동시대 보도와 다름).</t>
        </is>
      </c>
      <c r="G2721" s="41" t="inlineStr">
        <is>
          <t>기타</t>
        </is>
      </c>
      <c r="H2721" s="40" t="inlineStr">
        <is>
          <t>2022-04-29</t>
        </is>
      </c>
      <c r="I2721" s="40" t="n"/>
      <c r="J2721" s="43" t="inlineStr">
        <is>
          <t>https://dream.kotra.or.kr/kotranews/cms/news/actionKotraBoardDetail.do?SITE_NO=3&amp;MENU_ID=70&amp;CONTENTS_NO=1&amp;bbsGbn=00&amp;bbsSn=322&amp;pNttSn=194104</t>
        </is>
      </c>
      <c r="K2721" s="41" t="inlineStr">
        <is>
          <t>post_events_summary,notes</t>
        </is>
      </c>
    </row>
    <row r="2722" ht="45" customHeight="1">
      <c r="A2722" s="40" t="inlineStr">
        <is>
          <t>N046</t>
        </is>
      </c>
      <c r="B2722" s="41" t="inlineStr">
        <is>
          <t>PayPay Asset Management Co., Ltd.</t>
        </is>
      </c>
      <c r="C2722" s="40" t="inlineStr">
        <is>
          <t>발표</t>
        </is>
      </c>
      <c r="D2722" s="40" t="inlineStr">
        <is>
          <t>2019-03-13</t>
        </is>
      </c>
      <c r="E2722" s="41" t="inlineStr">
        <is>
          <t>발표</t>
        </is>
      </c>
      <c r="F2722" s="41" t="inlineStr">
        <is>
          <t>アストマックス 적시공시(15:00) '連結子会社の異動（株式譲渡）及び特別利益の発生（見込み）に関するお知らせ': 제2양도 11,878株(16.7%) 2019-04-01 양도, "一株あたり71,700円", 매각대금 합계 851百万円; 콜옵션 발동조건(협동사업 규모가 제1양도 시 ASTAM 기존사업 규모에 도달)은 "現時点においては、上記の水準に達しておりません"이나 "出資比率の変更を前倒しの上実行"; 운용자산 3,447억엔(2016/6)→4,219억엔(2019/1末); ASTAM 2016/3·2017/3·2018/3期 営業収益 1,669/1,977/2,010, 営業利益 373/434/221, 当期純利益 413/413/152, 純資産 867/1,054/793, 総資産 1,126/1,334/1,141百万円; 양도 후 ヤフー 35,635株(50.1%)·アストマックス 35,494株(49.9%); ヤフー 2018/3期(IFRS) 資産合計 2,516,633·親会社所有者帰属持分 1,013,368百万円, 대주주 ソフトバンクグループジャパン 35.6%·ソフトバンク 11.9%; 연결 특별이익 약 922百万円(子会社株式売却益 약 644+옵션부채 소멸 약 278) 예상</t>
        </is>
      </c>
      <c r="G2722" s="41" t="inlineStr">
        <is>
          <t>TDnet</t>
        </is>
      </c>
      <c r="H2722" s="40" t="inlineStr">
        <is>
          <t>2019-03-13</t>
        </is>
      </c>
      <c r="I2722" s="40" t="inlineStr">
        <is>
          <t>140120190313489737</t>
        </is>
      </c>
      <c r="J2722" s="43" t="inlineStr">
        <is>
          <t>https://assets.minkabu.jp/news/article_media_content/urn:newsml:tdnet.info:20190313489737/140120190313489737.pdf</t>
        </is>
      </c>
      <c r="K2722" s="41" t="inlineStr">
        <is>
          <t>announce_date_chk,value_chk_local,status_chk,chk_note,target_rev_pre,target_op_pre,pre_events_summary,post_events_summary,purpose_quote,acq_total_assets,deal_to_assets_pct,deal_to_equity_pct,acquirer_entity,first_filing_date,earnings_call_note</t>
        </is>
      </c>
    </row>
    <row r="2723" ht="45" customHeight="1">
      <c r="A2723" s="40" t="inlineStr">
        <is>
          <t>N046</t>
        </is>
      </c>
      <c r="B2723" s="41" t="inlineStr">
        <is>
          <t>PayPay Asset Management Co., Ltd.</t>
        </is>
      </c>
      <c r="C2723" s="40" t="inlineStr">
        <is>
          <t>인수 후</t>
        </is>
      </c>
      <c r="D2723" s="40" t="inlineStr">
        <is>
          <t>2019-04-01</t>
        </is>
      </c>
      <c r="E2723" s="41" t="inlineStr">
        <is>
          <t>완료</t>
        </is>
      </c>
      <c r="F2723" s="41" t="inlineStr">
        <is>
          <t>アストマックス 적시공시 '連結子会社の異動（株式譲渡）完了に関するお知らせ': 2019-04-01 11,878株 양도 완료, "ASTAM社に対する出資比率は、ヤフー50.1％、当社49.9％", ASTAM은 아스트맥스 연결에서 제외·지분법 적용</t>
        </is>
      </c>
      <c r="G2723" s="41" t="inlineStr">
        <is>
          <t>TDnet</t>
        </is>
      </c>
      <c r="H2723" s="40" t="inlineStr">
        <is>
          <t>2019-04-01</t>
        </is>
      </c>
      <c r="I2723" s="40" t="inlineStr">
        <is>
          <t>140120190401498766</t>
        </is>
      </c>
      <c r="J2723" s="43" t="inlineStr">
        <is>
          <t>https://assets.minkabu.jp/news/article_media_content/urn:newsml:tdnet.info:20190401498766/140120190401498766.pdf</t>
        </is>
      </c>
      <c r="K2723" s="41" t="inlineStr">
        <is>
          <t>status_chk,post_events_summary,pre_incorp_chk</t>
        </is>
      </c>
    </row>
    <row r="2724" ht="45" customHeight="1">
      <c r="A2724" s="40" t="inlineStr">
        <is>
          <t>N046</t>
        </is>
      </c>
      <c r="B2724" s="41" t="inlineStr">
        <is>
          <t>PayPay Asset Management Co., Ltd.</t>
        </is>
      </c>
      <c r="C2724" s="40" t="inlineStr">
        <is>
          <t>인수 후</t>
        </is>
      </c>
      <c r="D2724" s="40" t="inlineStr">
        <is>
          <t>2019-04-01</t>
        </is>
      </c>
      <c r="E2724" s="41" t="inlineStr">
        <is>
          <t>완료</t>
        </is>
      </c>
      <c r="F2724" s="41" t="inlineStr">
        <is>
          <t>アストマックス 有価証券報告書 第7期(2019/3期): 沿革 '2016年10月 ヤフー株式会社にアストマックス投信投資顧問株式会社株式一部（33.4％）譲渡', '2019年４月 …（16.7％）譲渡し、同社は子会社から外れ、持分法適用会社となる'; ASTAM 主要な損益情報等(2019/3期) 営業収益 1,896, 経常利益 204, 当期純利益 134, 純資産額 774百万円; 譲渡価格 851,652千円, 취득 결의 2019-03-13; ASTAM 운용자산 1,437억엔(2013/3末)→4,173억엔(2019/3末); 2012-12 ITCインベストメント・パートナーズ 99% 취득, 2013-04 アストマックス投資顧問와 합병·アストマックス投信投資顧問로 상호 변경</t>
        </is>
      </c>
      <c r="G2724" s="41" t="inlineStr">
        <is>
          <t>EDINET</t>
        </is>
      </c>
      <c r="H2724" s="40" t="inlineStr">
        <is>
          <t>2019-06-27</t>
        </is>
      </c>
      <c r="I2724" s="40" t="inlineStr">
        <is>
          <t>S100GAOD</t>
        </is>
      </c>
      <c r="J2724" s="43" t="inlineStr">
        <is>
          <t>https://disclosure2dl.edinet-fsa.go.jp/searchdocument/pdf/S100GAOD.pdf</t>
        </is>
      </c>
      <c r="K2724" s="41" t="inlineStr">
        <is>
          <t>value_chk_local,status_chk,target_rev_pre,target_op_pre,pre_events_summary,chk_note</t>
        </is>
      </c>
    </row>
    <row r="2725" ht="45" customHeight="1">
      <c r="A2725" s="40" t="inlineStr">
        <is>
          <t>N046</t>
        </is>
      </c>
      <c r="B2725" s="41" t="inlineStr">
        <is>
          <t>PayPay Asset Management Co., Ltd.</t>
        </is>
      </c>
      <c r="C2725" s="40" t="inlineStr">
        <is>
          <t>발표</t>
        </is>
      </c>
      <c r="D2725" s="40" t="inlineStr">
        <is>
          <t>2016-08-08</t>
        </is>
      </c>
      <c r="E2725" s="41" t="inlineStr">
        <is>
          <t>발표</t>
        </is>
      </c>
      <c r="F2725" s="41" t="inlineStr">
        <is>
          <t>ヤフー 보도자료 'アストマックス株式会社との同社子会社のアストマックス投信投資顧問株式会社に関する株主間契約および業務提携契約について': "アストマックスよりASTAM社の株式を33.4%取得し、資産運用事業に本格参入いたします"; "投資未経験者を含む若年層を中心に“貯蓄から投資へ”の流れを加速"; "一定の条件をクリアすれば将来的には50.1%まで出資比率を伸ばし、連結子会社化することを予定"; 取得株式数 23,757株, 取得価格 1,703百万円, 株式譲受日 2016年10月3日(予定); ASTAM은 Yahoo가 2015년 11월 의결권 70%를 취득한 Magne-Max Capital Management와 AI 투자상품 개발 예정; ASTAM 설립 2004年5月, 従業員 33名</t>
        </is>
      </c>
      <c r="G2725" s="41" t="inlineStr">
        <is>
          <t>회사 보도자료</t>
        </is>
      </c>
      <c r="H2725" s="40" t="inlineStr">
        <is>
          <t>2016-08-08</t>
        </is>
      </c>
      <c r="I2725" s="40" t="inlineStr">
        <is>
          <t>ja20160808_B</t>
        </is>
      </c>
      <c r="J2725" s="43" t="inlineStr">
        <is>
          <t>https://www.lycorp.co.jp/news/archive/Y/ja/ja20160808_B.pdf</t>
        </is>
      </c>
      <c r="K2725" s="41" t="inlineStr">
        <is>
          <t>purpose_quote,announce_date_chk,value_chk_local,pre_events_summary,is_core,core_basis</t>
        </is>
      </c>
    </row>
    <row r="2726" ht="45" customHeight="1">
      <c r="A2726" s="40" t="inlineStr">
        <is>
          <t>N046</t>
        </is>
      </c>
      <c r="B2726" s="41" t="inlineStr">
        <is>
          <t>PayPay Asset Management Co., Ltd.</t>
        </is>
      </c>
      <c r="C2726" s="40" t="inlineStr">
        <is>
          <t>발표</t>
        </is>
      </c>
      <c r="D2726" s="40" t="inlineStr">
        <is>
          <t>2016-08-08</t>
        </is>
      </c>
      <c r="E2726" s="41" t="inlineStr">
        <is>
          <t>발표</t>
        </is>
      </c>
      <c r="F2726" s="41" t="inlineStr">
        <is>
          <t>アストマックス 적시공시(15:00) '当社子会社に関するヤフー株式会社との株主間契約・業務提携契約締結のお知らせ': 2단계 양도 — 제1양도 23,757株(33.4%) "一株あたり71,700円", "合計1,703百万円", 제2양도 11,878株(16.7%)는 발동조건부 콜옵션(같은 가격, 행사 시기 '平成31年度または平成32年度を想定'); 양도가는 'DCF法により評価'; 운용자산 1,341억엔(2014/3末)→3,448억엔(2016/6末); ASTAM 2014/3·2015/3·2016/3期 営業収益 938/1,097/1,669, 営業利益 △114/105/373, 当期純利益 △143/130/413, 純資産 705/512/867, 総資産 889/707/1,126百万円; 발행주식 71,129株, 아스트맥스 99.6%; ヤフー 2016/3期(IFRS) 資産合計 1,342,799·親会社所有者帰属持分 844,165百万円, 대주주 ソフトバンクグループ 36.4%·YAHOO INC. 35.5%; 옵션부채 약 3억엔 인식</t>
        </is>
      </c>
      <c r="G2726" s="41" t="inlineStr">
        <is>
          <t>TDnet</t>
        </is>
      </c>
      <c r="H2726" s="40" t="inlineStr">
        <is>
          <t>2016-08-08</t>
        </is>
      </c>
      <c r="I2726" s="40" t="inlineStr">
        <is>
          <t>140120160808470791</t>
        </is>
      </c>
      <c r="J2726" s="43" t="inlineStr">
        <is>
          <t>https://assets.minkabu.jp/news/article_media_content/urn:newsml:tdnet.info:20160808470791/140120160808470791.pdf</t>
        </is>
      </c>
      <c r="K2726" s="41" t="inlineStr">
        <is>
          <t>value_chk_local,chk_note,target_rev_pre,target_op_pre,pre_events_summary,acq_total_assets,deal_to_assets_pct,deal_to_equity_pct,acquirer_entity,first_filing_date,purpose_quote</t>
        </is>
      </c>
    </row>
    <row r="2727" ht="45" customHeight="1">
      <c r="A2727" s="40" t="inlineStr">
        <is>
          <t>N046</t>
        </is>
      </c>
      <c r="B2727" s="41" t="inlineStr">
        <is>
          <t>PayPay Asset Management Co., Ltd.</t>
        </is>
      </c>
      <c r="C2727" s="40" t="inlineStr">
        <is>
          <t>인수 후</t>
        </is>
      </c>
      <c r="D2727" s="40" t="inlineStr">
        <is>
          <t>2016-10-03</t>
        </is>
      </c>
      <c r="E2727" s="41" t="inlineStr">
        <is>
          <t>완료</t>
        </is>
      </c>
      <c r="F2727" s="41" t="inlineStr">
        <is>
          <t>アストマックス 적시공시 '子会社株式の一部譲渡完了に関するお知らせ（開示事項の経過報告）': 2016-10-03 ASTAM 23,757株(33.4%)의 ヤフー 양도 완료, 개별 子会社株式売却益 약 11억엔, 연결상 차액은 資本剰余金 처리</t>
        </is>
      </c>
      <c r="G2727" s="41" t="inlineStr">
        <is>
          <t>TDnet</t>
        </is>
      </c>
      <c r="H2727" s="40" t="inlineStr">
        <is>
          <t>2016-10-03</t>
        </is>
      </c>
      <c r="I2727" s="40" t="inlineStr">
        <is>
          <t>140120161003405438</t>
        </is>
      </c>
      <c r="J2727" s="43" t="inlineStr">
        <is>
          <t>https://assets.minkabu.jp/news/article_media_content/urn:newsml:tdnet.info:20161003405438/140120161003405438.pdf</t>
        </is>
      </c>
      <c r="K2727" s="41" t="inlineStr">
        <is>
          <t>status_chk,post_events_summary</t>
        </is>
      </c>
    </row>
    <row r="2728" ht="45" customHeight="1">
      <c r="A2728" s="40" t="inlineStr">
        <is>
          <t>N046</t>
        </is>
      </c>
      <c r="B2728" s="41" t="inlineStr">
        <is>
          <t>PayPay Asset Management Co., Ltd.</t>
        </is>
      </c>
      <c r="C2728" s="40" t="inlineStr">
        <is>
          <t>인수 후</t>
        </is>
      </c>
      <c r="D2728" s="40" t="inlineStr">
        <is>
          <t>2019-06-03</t>
        </is>
      </c>
      <c r="E2728" s="41" t="inlineStr">
        <is>
          <t>기타</t>
        </is>
      </c>
      <c r="F2728" s="41" t="inlineStr">
        <is>
          <t>アストマックス 적시공시(ASTAM 보도자료 첨부): 'Yjamプラス！'(2016年12月20日運用開始) 판매사 27사로 확대; ヤフー 빅데이터·Magne-Max의 AI 운용모델 활용 펀드</t>
        </is>
      </c>
      <c r="G2728" s="41" t="inlineStr">
        <is>
          <t>TDnet</t>
        </is>
      </c>
      <c r="H2728" s="40" t="inlineStr">
        <is>
          <t>2019-06-03</t>
        </is>
      </c>
      <c r="I2728" s="40" t="inlineStr">
        <is>
          <t>140120190603444185</t>
        </is>
      </c>
      <c r="J2728" s="43" t="inlineStr">
        <is>
          <t>https://assets.minkabu.jp/news/article_media_content/urn:newsml:tdnet.info:20190603444185/140120190603444185.pdf</t>
        </is>
      </c>
      <c r="K2728" s="41" t="inlineStr">
        <is>
          <t>post_events_summary</t>
        </is>
      </c>
    </row>
    <row r="2729" ht="45" customHeight="1">
      <c r="A2729" s="40" t="inlineStr">
        <is>
          <t>N046</t>
        </is>
      </c>
      <c r="B2729" s="41" t="inlineStr">
        <is>
          <t>PayPay Asset Management Co., Ltd.</t>
        </is>
      </c>
      <c r="C2729" s="40" t="inlineStr">
        <is>
          <t>인수 후</t>
        </is>
      </c>
      <c r="D2729" s="40" t="inlineStr">
        <is>
          <t>2020-07-31</t>
        </is>
      </c>
      <c r="E2729" s="41" t="inlineStr">
        <is>
          <t>사명변경</t>
        </is>
      </c>
      <c r="F2729" s="41" t="inlineStr">
        <is>
          <t>ソフトバンク·Zホールディングス 공동 보도자료 'Zホールディングスの金融サービスのブランド統一および連結子会社の商号変更に関するお知らせ': アストマックス投信投資顧問(親会社 ヤフー株式会社 50.1%) → 'PayPayアセットマネジメント株式会社', 상호변경일 2021年3月8日 예정, 서비스명 'Yjam'→'PayPay投信'</t>
        </is>
      </c>
      <c r="G2729" s="41" t="inlineStr">
        <is>
          <t>회사 보도자료</t>
        </is>
      </c>
      <c r="H2729" s="40" t="inlineStr">
        <is>
          <t>2020-07-31</t>
        </is>
      </c>
      <c r="I2729" s="40" t="n"/>
      <c r="J2729" s="43" t="inlineStr">
        <is>
          <t>https://www.softbank.jp/corp/news/press/sbkk/2020/20200731_01/</t>
        </is>
      </c>
      <c r="K2729" s="41" t="inlineStr">
        <is>
          <t>post_events_summary</t>
        </is>
      </c>
    </row>
    <row r="2730" ht="45" customHeight="1">
      <c r="A2730" s="40" t="inlineStr">
        <is>
          <t>N046</t>
        </is>
      </c>
      <c r="B2730" s="41" t="inlineStr">
        <is>
          <t>PayPay Asset Management Co., Ltd.</t>
        </is>
      </c>
      <c r="C2730" s="40" t="inlineStr">
        <is>
          <t>인수 후</t>
        </is>
      </c>
      <c r="D2730" s="40" t="inlineStr">
        <is>
          <t>2021-04-01</t>
        </is>
      </c>
      <c r="E2730" s="41" t="inlineStr">
        <is>
          <t>기타</t>
        </is>
      </c>
      <c r="F2730" s="41" t="inlineStr">
        <is>
          <t>アストマックス 적시공시(2021-04-01): "2019 年 4 月 1 日付でアストマックス投信投資顧問株式会社（現 PayPay アセットマネジメント株式会社）が当社の連結子会社から外れ、ヤフー株式会社（現Z ホールディングス株式会社）の傘下に入った"</t>
        </is>
      </c>
      <c r="G2730" s="41" t="inlineStr">
        <is>
          <t>TDnet</t>
        </is>
      </c>
      <c r="H2730" s="40" t="inlineStr">
        <is>
          <t>2021-04-01</t>
        </is>
      </c>
      <c r="I2730" s="40" t="inlineStr">
        <is>
          <t>140120210331487889</t>
        </is>
      </c>
      <c r="J2730" s="43" t="inlineStr">
        <is>
          <t>https://assets.minkabu.jp/news/article_media_content/urn:newsml:tdnet.info:20210331487889/140120210331487889.pdf</t>
        </is>
      </c>
      <c r="K2730" s="41" t="inlineStr">
        <is>
          <t>post_events_summary</t>
        </is>
      </c>
    </row>
    <row r="2731" ht="45" customHeight="1">
      <c r="A2731" s="40" t="inlineStr">
        <is>
          <t>N046</t>
        </is>
      </c>
      <c r="B2731" s="41" t="inlineStr">
        <is>
          <t>PayPay Asset Management Co., Ltd.</t>
        </is>
      </c>
      <c r="C2731" s="40" t="inlineStr">
        <is>
          <t>인수 후</t>
        </is>
      </c>
      <c r="D2731" s="40" t="inlineStr">
        <is>
          <t>2022-08-01</t>
        </is>
      </c>
      <c r="E2731" s="41" t="inlineStr">
        <is>
          <t>매각</t>
        </is>
      </c>
      <c r="F2731" s="41" t="inlineStr">
        <is>
          <t>アストマックス 沿革 페이지: '2021年3月にアストマックス投信投資顧問株式会社は、PayPayアセットマネジメント株式会社に商号変更', '2022年…8月 アセットマネジメントOne株式会社にPayPayアセットマネジメント株式会社全株式（49.9％）を譲渡'</t>
        </is>
      </c>
      <c r="G2731" s="41" t="inlineStr">
        <is>
          <t>회사 보도자료</t>
        </is>
      </c>
      <c r="H2731" s="40" t="inlineStr">
        <is>
          <t>2026-10-26</t>
        </is>
      </c>
      <c r="I2731" s="40" t="n"/>
      <c r="J2731" s="43" t="inlineStr">
        <is>
          <t>https://www.astmax.co.jp/corp/history.html</t>
        </is>
      </c>
      <c r="K2731" s="41" t="inlineStr">
        <is>
          <t>post_events_summary</t>
        </is>
      </c>
    </row>
    <row r="2732" ht="45" customHeight="1">
      <c r="A2732" s="40" t="inlineStr">
        <is>
          <t>N046</t>
        </is>
      </c>
      <c r="B2732" s="41" t="inlineStr">
        <is>
          <t>PayPay Asset Management Co., Ltd.</t>
        </is>
      </c>
      <c r="C2732" s="40" t="inlineStr">
        <is>
          <t>인수 후</t>
        </is>
      </c>
      <c r="D2732" s="40" t="inlineStr">
        <is>
          <t>2022-07-29</t>
        </is>
      </c>
      <c r="E2732" s="41" t="inlineStr">
        <is>
          <t>매각</t>
        </is>
      </c>
      <c r="F2732" s="41" t="inlineStr">
        <is>
          <t>アストマックス 적시공시(17:00) '持分法適用関連会社の異動（譲渡）および特別利益の発生に関するお知らせ': PPAM 보유 전 주식 38,328株(49.9%)를 アセットマネジメントOne에 2022-08-01 양도(가격 비공개), ヤフー와의 2016년 계약은 '組織再編に伴い…ヤフー株式会社からZフィナンシャル株式会社に承継'되었으며 해소; PPAM 대주주 Zフィナンシャル 50.1%·アストマックス 49.9%, 발행주식 76,808株, 자본금 145百万円; 2020/3·2021/3·2022/3期 営業収益 1,619/1,298/977, 営業利益 18/△196/△281, 経常利益 19/△202/△279, 当期純利益 △25/△204/△280, 純資産 611/412/131, 総資産 881/682/509百万円; 아스트맥스 연결 관계회사주식매각익 약 570百万円</t>
        </is>
      </c>
      <c r="G2732" s="41" t="inlineStr">
        <is>
          <t>TDnet</t>
        </is>
      </c>
      <c r="H2732" s="40" t="inlineStr">
        <is>
          <t>2022-07-29</t>
        </is>
      </c>
      <c r="I2732" s="40" t="inlineStr">
        <is>
          <t>140120220729508155</t>
        </is>
      </c>
      <c r="J2732" s="43" t="inlineStr">
        <is>
          <t>https://assets.minkabu.jp/news/article_media_content/urn:newsml:tdnet.info:20220729508155/140120220729508155.pdf</t>
        </is>
      </c>
      <c r="K2732" s="41" t="inlineStr">
        <is>
          <t>target_rev_post,target_op_post,post_events_summary,perf_basis</t>
        </is>
      </c>
    </row>
    <row r="2733" ht="45" customHeight="1">
      <c r="A2733" s="40" t="inlineStr">
        <is>
          <t>N046</t>
        </is>
      </c>
      <c r="B2733" s="41" t="inlineStr">
        <is>
          <t>PayPay Asset Management Co., Ltd.</t>
        </is>
      </c>
      <c r="C2733" s="40" t="inlineStr">
        <is>
          <t>인수 후</t>
        </is>
      </c>
      <c r="D2733" s="40" t="inlineStr">
        <is>
          <t>2022-08-15</t>
        </is>
      </c>
      <c r="E2733" s="41" t="inlineStr">
        <is>
          <t>매각</t>
        </is>
      </c>
      <c r="F2733" s="41" t="inlineStr">
        <is>
          <t>アストマックス 적시공시(2022-08-15): PPAM이 지분법 관계회사에서 빠져 월말 운용자산 공시 종료 — 그룹 운용자산(2022/7末 237,887百万円)은 "その大半がPPAM 社に帰属するもの"</t>
        </is>
      </c>
      <c r="G2733" s="41" t="inlineStr">
        <is>
          <t>TDnet</t>
        </is>
      </c>
      <c r="H2733" s="40" t="inlineStr">
        <is>
          <t>2022-08-15</t>
        </is>
      </c>
      <c r="I2733" s="40" t="inlineStr">
        <is>
          <t>140120220815520404</t>
        </is>
      </c>
      <c r="J2733" s="43" t="inlineStr">
        <is>
          <t>https://assets.minkabu.jp/news/article_media_content/urn:newsml:tdnet.info:20220815520404/140120220815520404.pdf</t>
        </is>
      </c>
      <c r="K2733" s="41" t="inlineStr">
        <is>
          <t>post_events_summary</t>
        </is>
      </c>
    </row>
    <row r="2734" ht="45" customHeight="1">
      <c r="A2734" s="40" t="inlineStr">
        <is>
          <t>N046</t>
        </is>
      </c>
      <c r="B2734" s="41" t="inlineStr">
        <is>
          <t>PayPay Asset Management Co., Ltd.</t>
        </is>
      </c>
      <c r="C2734" s="40" t="inlineStr">
        <is>
          <t>인수 후</t>
        </is>
      </c>
      <c r="D2734" s="40" t="inlineStr">
        <is>
          <t>2024-10-11</t>
        </is>
      </c>
      <c r="E2734" s="41" t="inlineStr">
        <is>
          <t>사업철수</t>
        </is>
      </c>
      <c r="F2734" s="41" t="inlineStr">
        <is>
          <t>닛케이 'PayPayアセットマネジメント、25年9月事業終了へ 業績低迷で'(2024-10-11 17:30, 유료 기사 서두): LINEヤフー 산하 PPAM이 '2025年9月末をめどに事業を終了'; 운용자산 확대가 계획대로 되지 않아 2024/3期까지 5기 연속 최종적자; 개인용 공모투신 잔고 약 520억엔(8월말)</t>
        </is>
      </c>
      <c r="G2734" s="41" t="inlineStr">
        <is>
          <t>언론 보도</t>
        </is>
      </c>
      <c r="H2734" s="40" t="inlineStr">
        <is>
          <t>2024-10-11</t>
        </is>
      </c>
      <c r="I2734" s="40" t="n"/>
      <c r="J2734" s="43" t="inlineStr">
        <is>
          <t>https://www.nikkei.com/article/DGXZQOUB117LL0R11C24A0000000/</t>
        </is>
      </c>
      <c r="K2734" s="41" t="inlineStr">
        <is>
          <t>post_events_summary,target_rev_post,target_op_post,earnings_call_note</t>
        </is>
      </c>
    </row>
    <row r="2735" ht="45" customHeight="1">
      <c r="A2735" s="40" t="inlineStr">
        <is>
          <t>N046</t>
        </is>
      </c>
      <c r="B2735" s="41" t="inlineStr">
        <is>
          <t>PayPay Asset Management Co., Ltd.</t>
        </is>
      </c>
      <c r="C2735" s="40" t="inlineStr">
        <is>
          <t>인수 후</t>
        </is>
      </c>
      <c r="D2735" s="40" t="inlineStr">
        <is>
          <t>2024-10-11</t>
        </is>
      </c>
      <c r="E2735" s="41" t="inlineStr">
        <is>
          <t>사업철수</t>
        </is>
      </c>
      <c r="F2735" s="41" t="inlineStr">
        <is>
          <t>Zフィナンシャル·アセットマネジメントOne·PayPayアセットマネジメント 공동 발표 'PayPayアセットマネジメント株式会社の事業終了について'(2024-10-11): "運用資産の拡大が計画通りには進まず、業績低迷が続いていました。ZF と AM-One は、PPAM の業績回復に向けて最大限の検討を行いましたが…PPAM の事業を終了することを合意", 2025年9月末を目途 — Wayback 보관본</t>
        </is>
      </c>
      <c r="G2735" s="41" t="inlineStr">
        <is>
          <t>회사 보도자료</t>
        </is>
      </c>
      <c r="H2735" s="40" t="inlineStr">
        <is>
          <t>2024-10-11</t>
        </is>
      </c>
      <c r="I2735" s="40" t="inlineStr">
        <is>
          <t>others_20241011</t>
        </is>
      </c>
      <c r="J2735" s="43" t="inlineStr">
        <is>
          <t>http://web.archive.org/web/20251129114235/https://www.paypay-am.co.jp/upload/news/others_20241011.pdf</t>
        </is>
      </c>
      <c r="K2735" s="41" t="inlineStr">
        <is>
          <t>post_events_summary,earnings_call_note</t>
        </is>
      </c>
    </row>
    <row r="2736" ht="45" customHeight="1">
      <c r="A2736" s="40" t="inlineStr">
        <is>
          <t>N046</t>
        </is>
      </c>
      <c r="B2736" s="41" t="inlineStr">
        <is>
          <t>PayPay Asset Management Co., Ltd.</t>
        </is>
      </c>
      <c r="C2736" s="40" t="inlineStr">
        <is>
          <t>인수 후</t>
        </is>
      </c>
      <c r="D2736" s="40" t="inlineStr">
        <is>
          <t>2024-03-31</t>
        </is>
      </c>
      <c r="E2736" s="41" t="inlineStr">
        <is>
          <t>실적</t>
        </is>
      </c>
      <c r="F2736" s="41" t="inlineStr">
        <is>
          <t>칼럼(安東隆司, 2024-10-28, 2차): PPAM 2024/3期 営業収益 8억1,245만엔, 営業費用 5억9,114만엔, 一般管理費 6억9,586만엔, 営業損失 4억7,445만엔, 当期純損失 5억1,827만엔(特別損失 5,334만엔 포함), 투신 잔고 약 1,930억엔(2024/9末) — 출처는 '2024年3月末の決算発表'로만 표기</t>
        </is>
      </c>
      <c r="G2736" s="41" t="inlineStr">
        <is>
          <t>기타</t>
        </is>
      </c>
      <c r="H2736" s="40" t="inlineStr">
        <is>
          <t>2024-10-28</t>
        </is>
      </c>
      <c r="I2736" s="40" t="n"/>
      <c r="J2736" s="43" t="inlineStr">
        <is>
          <t>https://mbp-japan.com/tokyo/ria-japan/column/5177173/</t>
        </is>
      </c>
      <c r="K2736" s="41" t="inlineStr">
        <is>
          <t>target_rev_post,target_op_post,perf_basis</t>
        </is>
      </c>
    </row>
    <row r="2737" ht="45" customHeight="1">
      <c r="A2737" s="40" t="inlineStr">
        <is>
          <t>N046</t>
        </is>
      </c>
      <c r="B2737" s="41" t="inlineStr">
        <is>
          <t>PayPay Asset Management Co., Ltd.</t>
        </is>
      </c>
      <c r="C2737" s="40" t="inlineStr">
        <is>
          <t>인수 후</t>
        </is>
      </c>
      <c r="D2737" s="40" t="inlineStr">
        <is>
          <t>2024-03-31</t>
        </is>
      </c>
      <c r="E2737" s="41" t="inlineStr">
        <is>
          <t>실적</t>
        </is>
      </c>
      <c r="F2737" s="41" t="inlineStr">
        <is>
          <t>PPAM 운용 펀드 'PayPay投資信託インデックス アメリカ株式' 半期報告書(2025-01-08 제출) 中 '委託会社等の経理状況': PPAM 損益計算書 2023/3期 営業収益計 858,581, 営業損失 △422,578, 経常損失 △436,424, 当期純損失 △438,166千円; 2024/3期 営業収益計 812,450, 営業損失 △474,548, 経常損失 △469,053, 減損損失 53,340, 当期純損失 △518,277千円; 普通株式 71,129→118,084(2023/3期)→251,787株(2024/3期, '第三者割当による新株の発行'); 2024-10-10 제3자배정 증자 완료(자본금 165百万円), 2024-11末 발행주식 743,469株(普通 251,787·Ａ種 491,682), 운용 펀드 41본·순자산 148,809百万円</t>
        </is>
      </c>
      <c r="G2737" s="41" t="inlineStr">
        <is>
          <t>EDINET</t>
        </is>
      </c>
      <c r="H2737" s="40" t="inlineStr">
        <is>
          <t>2025-01-08</t>
        </is>
      </c>
      <c r="I2737" s="40" t="inlineStr">
        <is>
          <t>S100V0WO</t>
        </is>
      </c>
      <c r="J2737" s="43" t="inlineStr">
        <is>
          <t>https://disclosure2dl.edinet-fsa.go.jp/searchdocument/pdf/S100V0WO.pdf</t>
        </is>
      </c>
      <c r="K2737" s="41" t="inlineStr">
        <is>
          <t>target_rev_post,target_op_post,perf_basis,post_events_summary,impairment</t>
        </is>
      </c>
    </row>
    <row r="2738" ht="45" customHeight="1">
      <c r="A2738" s="40" t="inlineStr">
        <is>
          <t>N046</t>
        </is>
      </c>
      <c r="B2738" s="41" t="inlineStr">
        <is>
          <t>PayPay Asset Management Co., Ltd.</t>
        </is>
      </c>
      <c r="C2738" s="40" t="inlineStr">
        <is>
          <t>인수 후</t>
        </is>
      </c>
      <c r="D2738" s="40" t="inlineStr">
        <is>
          <t>2025-03-31</t>
        </is>
      </c>
      <c r="E2738" s="41" t="inlineStr">
        <is>
          <t>실적</t>
        </is>
      </c>
      <c r="F2738" s="41" t="inlineStr">
        <is>
          <t>PPAM 운용 펀드 'PayPay投信AIプラス' 有価証券報告書(2025-07-25 제출) 中 委託会社等の概況·経理状況: 沿革 '平成16年５月12日 「株式会社フィスコアセットマネジメント」設立', '平成19年１月30日 投資信託委託業の認可取得', '平成20年５月20日 … ＴＡＫＭＡキャピタル', '平成21年４月１日 … ＩＴＣインベストメント・パートナーズ', '平成25年４月１日 … アストマックス投信投資顧問', '令和３年３月８日 … PayPayアセットマネジメント'; 大株主(2025-05末) アセットマネジメントOne 77.1%·Zフィナンシャル 22.9%(Ａ種種類株式 포함; 普通株式만은 ZF 50.1%·AM-One 49.9%); 자본금 증감 2022-05-30 145→2022-08-05 500→2023-03-20 95→2023-10-06 230→2024-02-01 95→2024-05-31 195→2024-08-01 95→2024-10-10 165→2024-12-04 95→2024-12-25 420→2025-03-31 95百万円; 2025/3期 営業収益計 605,979, 営業損失 △600,514, 経常損失 △596,028, 当期純損失 △598,339千円; 계속기업 주석 '2024年10月11日開催の取締役会において、2025年9月末を目途とした事業の終了予定を決議', '2025年6月12日時点においても、会社の清算を決定しておりません'</t>
        </is>
      </c>
      <c r="G2738" s="41" t="inlineStr">
        <is>
          <t>EDINET</t>
        </is>
      </c>
      <c r="H2738" s="40" t="inlineStr">
        <is>
          <t>2025-07-25</t>
        </is>
      </c>
      <c r="I2738" s="40" t="inlineStr">
        <is>
          <t>S100WDOL</t>
        </is>
      </c>
      <c r="J2738" s="43" t="inlineStr">
        <is>
          <t>https://disclosure2dl.edinet-fsa.go.jp/searchdocument/pdf/S100WDOL.pdf</t>
        </is>
      </c>
      <c r="K2738" s="41" t="inlineStr">
        <is>
          <t>target_rev_post,target_op_post,perf_basis,post_events_summary,pre_events_summary,notes</t>
        </is>
      </c>
    </row>
    <row r="2739" ht="45" customHeight="1">
      <c r="A2739" s="40" t="inlineStr">
        <is>
          <t>N046</t>
        </is>
      </c>
      <c r="B2739" s="41" t="inlineStr">
        <is>
          <t>PayPay Asset Management Co., Ltd.</t>
        </is>
      </c>
      <c r="C2739" s="40" t="inlineStr">
        <is>
          <t>인수 후</t>
        </is>
      </c>
      <c r="D2739" s="40" t="inlineStr">
        <is>
          <t>2025-09-30</t>
        </is>
      </c>
      <c r="E2739" s="41" t="inlineStr">
        <is>
          <t>청산</t>
        </is>
      </c>
      <c r="F2739" s="41" t="inlineStr">
        <is>
          <t>PPAM '事業終了のお知らせ' 페이지(Wayback 2025-12-03): "2025年9月末をもって事業を終了いたしました。弊社で運用しておりましたすべての公募投資信託は繰上償還、もしくはアセットマネジメントOneへの移管（運用会社の変更）が完了"; 4개 펀드 繰上償還(2025-03-25, 2025-06-16), 8개 펀드 2025-08-12 AM-One로 운용사 변경; 2024-10-11 '事業終了について(プレスリリース)'</t>
        </is>
      </c>
      <c r="G2739" s="41" t="inlineStr">
        <is>
          <t>회사 보도자료</t>
        </is>
      </c>
      <c r="H2739" s="40" t="inlineStr">
        <is>
          <t>2025-12-03</t>
        </is>
      </c>
      <c r="I2739" s="40" t="n"/>
      <c r="J2739" s="43" t="inlineStr">
        <is>
          <t>http://web.archive.org/web/20251203154110/https://www.paypay-am.co.jp/oshirase/</t>
        </is>
      </c>
      <c r="K2739" s="41" t="inlineStr">
        <is>
          <t>post_events_summary</t>
        </is>
      </c>
    </row>
    <row r="2740" ht="45" customHeight="1">
      <c r="A2740" s="40" t="inlineStr">
        <is>
          <t>N046</t>
        </is>
      </c>
      <c r="B2740" s="41" t="inlineStr">
        <is>
          <t>PayPay Asset Management Co., Ltd.</t>
        </is>
      </c>
      <c r="C2740" s="40" t="inlineStr">
        <is>
          <t>인수 후</t>
        </is>
      </c>
      <c r="D2740" s="40" t="inlineStr">
        <is>
          <t>2025-09-30</t>
        </is>
      </c>
      <c r="E2740" s="41" t="inlineStr">
        <is>
          <t>사업철수</t>
        </is>
      </c>
      <c r="F2740" s="41" t="inlineStr">
        <is>
          <t>LINEヤフー 有価証券報告書 第31期(2026/3期): 戦略事業 서비스 목록 주석 "(※８) 「PayPayアセットマネジメント」は2025年９月末に事業を終了しました" (第30期에는 '2025年９月末を目途に終了予定')</t>
        </is>
      </c>
      <c r="G2740" s="41" t="inlineStr">
        <is>
          <t>EDINET</t>
        </is>
      </c>
      <c r="H2740" s="40" t="inlineStr">
        <is>
          <t>2026-06-18</t>
        </is>
      </c>
      <c r="I2740" s="40" t="inlineStr">
        <is>
          <t>S100YBXD</t>
        </is>
      </c>
      <c r="J2740" s="43" t="inlineStr">
        <is>
          <t>https://data.swcms.net/file/lycorp-ir/dam/jcr:37e7640a-6aa4-4125-ac17-9d4e8fed0b14/S100YBXD.pdf</t>
        </is>
      </c>
      <c r="K2740" s="41" t="inlineStr">
        <is>
          <t>post_events_summary,pre_incorp_chk</t>
        </is>
      </c>
    </row>
    <row r="2741" ht="45" customHeight="1">
      <c r="A2741" s="40" t="inlineStr">
        <is>
          <t>N046</t>
        </is>
      </c>
      <c r="B2741" s="41" t="inlineStr">
        <is>
          <t>PayPay Asset Management Co., Ltd.</t>
        </is>
      </c>
      <c r="C2741" s="40" t="inlineStr">
        <is>
          <t>인수 후</t>
        </is>
      </c>
      <c r="D2741" s="40" t="inlineStr">
        <is>
          <t>2019-08-02</t>
        </is>
      </c>
      <c r="E2741" s="41" t="inlineStr">
        <is>
          <t>어닝콜</t>
        </is>
      </c>
      <c r="F2741" s="41" t="inlineStr">
        <is>
          <t>ヤフー 2019년도 1Q 결산설명회(2019-08-02): '主な連結子会社'에 アストマックス投信投資顧問(株)</t>
        </is>
      </c>
      <c r="G2741" s="41" t="inlineStr">
        <is>
          <t>IR 자료</t>
        </is>
      </c>
      <c r="H2741" s="40" t="inlineStr">
        <is>
          <t>2019-08-02</t>
        </is>
      </c>
      <c r="I2741" s="40" t="inlineStr">
        <is>
          <t>jp2019q1_presentation-2</t>
        </is>
      </c>
      <c r="J2741" s="43" t="inlineStr">
        <is>
          <t>https://www.lycorp.co.jp/ja/ir/library/presentations/main/00/teaserItems2/0/linkList/02/link/jp2019q1_presentation-2.pdf</t>
        </is>
      </c>
      <c r="K2741" s="41" t="inlineStr">
        <is>
          <t>earnings_call_note,post_events_summary</t>
        </is>
      </c>
    </row>
    <row r="2742" ht="45" customHeight="1">
      <c r="A2742" s="40" t="inlineStr">
        <is>
          <t>N046</t>
        </is>
      </c>
      <c r="B2742" s="41" t="inlineStr">
        <is>
          <t>PayPay Asset Management Co., Ltd.</t>
        </is>
      </c>
      <c r="C2742" s="40" t="inlineStr">
        <is>
          <t>인수 후</t>
        </is>
      </c>
      <c r="D2742" s="40" t="inlineStr">
        <is>
          <t>2021-08-03</t>
        </is>
      </c>
      <c r="E2742" s="41" t="inlineStr">
        <is>
          <t>어닝콜</t>
        </is>
      </c>
      <c r="F2742" s="41" t="inlineStr">
        <is>
          <t>ZHD 2021년도 1Q 결산설명회(2021-08-03): 戦略事業 '그 외 금융'에 'PayPayアセットマネジメント、「PayPayほけん」、マグネマックス、「YJFX!」…' — 개별 실적 언급 없음</t>
        </is>
      </c>
      <c r="G2742" s="41" t="inlineStr">
        <is>
          <t>IR 자료</t>
        </is>
      </c>
      <c r="H2742" s="40" t="inlineStr">
        <is>
          <t>2021-08-03</t>
        </is>
      </c>
      <c r="I2742" s="40" t="inlineStr">
        <is>
          <t>jp2021q1_presentation</t>
        </is>
      </c>
      <c r="J2742" s="43" t="inlineStr">
        <is>
          <t>https://www.lycorp.co.jp/ja/ir/library/presentations/main/01/teaserItems2/0/linkList/02/link/jp2021q1_presentation.pdf</t>
        </is>
      </c>
      <c r="K2742" s="41" t="inlineStr">
        <is>
          <t>earnings_call_note</t>
        </is>
      </c>
    </row>
    <row r="2743" ht="45" customHeight="1">
      <c r="A2743" s="40" t="inlineStr">
        <is>
          <t>N046</t>
        </is>
      </c>
      <c r="B2743" s="41" t="inlineStr">
        <is>
          <t>PayPay Asset Management Co., Ltd.</t>
        </is>
      </c>
      <c r="C2743" s="40" t="inlineStr">
        <is>
          <t>발표</t>
        </is>
      </c>
      <c r="D2743" s="40" t="inlineStr">
        <is>
          <t>2019-03-14</t>
        </is>
      </c>
      <c r="E2743" s="41" t="inlineStr">
        <is>
          <t>기타</t>
        </is>
      </c>
      <c r="F2743" s="41" t="inlineStr">
        <is>
          <t>Yahoo Finance 7162.T 일별: 3/13 종가 263(거래량 7,600) → 3/14 287(887,600) → 3/15 269</t>
        </is>
      </c>
      <c r="G2743" s="41" t="inlineStr">
        <is>
          <t>기타</t>
        </is>
      </c>
      <c r="H2743" s="40" t="inlineStr">
        <is>
          <t>2026-10-25</t>
        </is>
      </c>
      <c r="I2743" s="40" t="n"/>
      <c r="J2743" s="43" t="inlineStr">
        <is>
          <t>https://query1.finance.yahoo.com/v8/finance/chart/7162.T?period1=1552003200&amp;period2=1552953600&amp;interval=1d&amp;events=splits%2Cdiv</t>
        </is>
      </c>
      <c r="K2743" s="41" t="inlineStr">
        <is>
          <t>event_ticker_basis</t>
        </is>
      </c>
    </row>
    <row r="2744" ht="45" customHeight="1">
      <c r="A2744" s="40" t="inlineStr">
        <is>
          <t>N046</t>
        </is>
      </c>
      <c r="B2744" s="41" t="inlineStr">
        <is>
          <t>PayPay Asset Management Co., Ltd.</t>
        </is>
      </c>
      <c r="C2744" s="40" t="inlineStr">
        <is>
          <t>발표</t>
        </is>
      </c>
      <c r="D2744" s="40" t="inlineStr">
        <is>
          <t>2019-03-12</t>
        </is>
      </c>
      <c r="E2744" s="41" t="inlineStr">
        <is>
          <t>기타</t>
        </is>
      </c>
      <c r="F2744" s="41" t="inlineStr">
        <is>
          <t>Yahoo Finance 4689.T 일별: 3/12 종가 288, 3/13 282, 3/14 280円</t>
        </is>
      </c>
      <c r="G2744" s="41" t="inlineStr">
        <is>
          <t>기타</t>
        </is>
      </c>
      <c r="H2744" s="40" t="inlineStr">
        <is>
          <t>2026-10-25</t>
        </is>
      </c>
      <c r="I2744" s="40" t="n"/>
      <c r="J2744" s="43" t="inlineStr">
        <is>
          <t>https://query1.finance.yahoo.com/v8/finance/chart/4689.T?period1=1552003200&amp;period2=1552953600&amp;interval=1d&amp;events=splits%2Cdiv</t>
        </is>
      </c>
      <c r="K2744" s="41" t="inlineStr">
        <is>
          <t>acq_mktcap,event_ticker_basis</t>
        </is>
      </c>
    </row>
    <row r="2745" ht="45" customHeight="1">
      <c r="A2745" s="40" t="inlineStr">
        <is>
          <t>N046</t>
        </is>
      </c>
      <c r="B2745" s="41" t="inlineStr">
        <is>
          <t>PayPay Asset Management Co., Ltd.</t>
        </is>
      </c>
      <c r="C2745" s="40" t="inlineStr">
        <is>
          <t>인수 전</t>
        </is>
      </c>
      <c r="D2745" s="40" t="inlineStr">
        <is>
          <t>2018-12-31</t>
        </is>
      </c>
      <c r="E2745" s="41" t="inlineStr">
        <is>
          <t>기타</t>
        </is>
      </c>
      <c r="F2745" s="41" t="inlineStr">
        <is>
          <t>ヤフー 第24期 第3四半期報告書(2019-02-13 제출): 発行済株式 5,151,627,115株(2018-12-31), 자기보유주식 67,800,000株(2018-09-30); 2018-12-31 資産合計 2,448,058, 親会社の所有者に帰属する持分合計 807,831百万円(2018년 자기주식 공개매수 영향)</t>
        </is>
      </c>
      <c r="G2745" s="41" t="inlineStr">
        <is>
          <t>EDINET</t>
        </is>
      </c>
      <c r="H2745" s="40" t="inlineStr">
        <is>
          <t>2019-02-13</t>
        </is>
      </c>
      <c r="I2745" s="40" t="inlineStr">
        <is>
          <t>2018q3_shihanki_houkoku</t>
        </is>
      </c>
      <c r="J2745" s="43" t="inlineStr">
        <is>
          <t>https://www.lycorp.co.jp/ja/ir/library/securities/main/03/teaserItems2/0/linkList/00/link/2018q3_shihanki_houkoku.pdf</t>
        </is>
      </c>
      <c r="K2745" s="41" t="inlineStr">
        <is>
          <t>acq_mktcap,acq_total_assets,deal_to_assets_pct</t>
        </is>
      </c>
    </row>
    <row r="2746" ht="45" customHeight="1">
      <c r="A2746" s="40" t="inlineStr">
        <is>
          <t>N046</t>
        </is>
      </c>
      <c r="B2746" s="41" t="inlineStr">
        <is>
          <t>PayPay Asset Management Co., Ltd.</t>
        </is>
      </c>
      <c r="C2746" s="40" t="inlineStr">
        <is>
          <t>인수 전</t>
        </is>
      </c>
      <c r="D2746" s="40" t="inlineStr">
        <is>
          <t>2018-03-31</t>
        </is>
      </c>
      <c r="E2746" s="41" t="inlineStr">
        <is>
          <t>실적</t>
        </is>
      </c>
      <c r="F2746" s="41" t="inlineStr">
        <is>
          <t>ヤフー 有価証券報告書 第23期(2018/3期, IFRS) 세그먼트: 外部収益 メディア事業 286,914, コマース事業 590,457, その他 19,814, 연결 897,185百万円; ワイジェイFX·ワイジェイカード 등 금융 자회사는 コマース事業</t>
        </is>
      </c>
      <c r="G2746" s="41" t="inlineStr">
        <is>
          <t>EDINET</t>
        </is>
      </c>
      <c r="H2746" s="40" t="inlineStr">
        <is>
          <t>2018-06-18</t>
        </is>
      </c>
      <c r="I2746" s="40" t="inlineStr">
        <is>
          <t>yuho2017</t>
        </is>
      </c>
      <c r="J2746" s="43" t="inlineStr">
        <is>
          <t>https://www.lycorp.co.jp/ja/ir/library/securities/main/04/teaserItems2/0/linkList/0/link/yuho2017.pdf</t>
        </is>
      </c>
      <c r="K2746" s="41" t="inlineStr">
        <is>
          <t>acquirer_core</t>
        </is>
      </c>
    </row>
    <row r="2747" ht="45" customHeight="1">
      <c r="A2747" s="40" t="inlineStr">
        <is>
          <t>N046</t>
        </is>
      </c>
      <c r="B2747" s="41" t="inlineStr">
        <is>
          <t>PayPay Asset Management Co., Ltd.</t>
        </is>
      </c>
      <c r="C2747" s="40" t="inlineStr">
        <is>
          <t>발표</t>
        </is>
      </c>
      <c r="D2747" s="40" t="n"/>
      <c r="E2747" s="41" t="inlineStr">
        <is>
          <t>기타</t>
        </is>
      </c>
      <c r="F2747" s="41" t="inlineStr">
        <is>
          <t>Fed H.10 일별 엔/달러: 2019-03-13 111.23</t>
        </is>
      </c>
      <c r="G2747" s="41" t="inlineStr">
        <is>
          <t>기타</t>
        </is>
      </c>
      <c r="H2747" s="40" t="inlineStr">
        <is>
          <t>2026-10-25</t>
        </is>
      </c>
      <c r="I2747" s="40" t="n"/>
      <c r="J2747" s="43" t="inlineStr">
        <is>
          <t>https://www.federalreserve.gov/releases/h10/hist/dat00_ja.htm</t>
        </is>
      </c>
      <c r="K2747" s="41" t="inlineStr">
        <is>
          <t>value_chk_usdmm</t>
        </is>
      </c>
    </row>
    <row r="2748" ht="45" customHeight="1">
      <c r="A2748" s="40" t="inlineStr">
        <is>
          <t>N046</t>
        </is>
      </c>
      <c r="B2748" s="41" t="inlineStr">
        <is>
          <t>PayPay Asset Management Co., Ltd.</t>
        </is>
      </c>
      <c r="C2748" s="40" t="inlineStr">
        <is>
          <t>인수 후</t>
        </is>
      </c>
      <c r="D2748" s="40" t="inlineStr">
        <is>
          <t>2021-03-01</t>
        </is>
      </c>
      <c r="E2748" s="41" t="inlineStr">
        <is>
          <t>통합</t>
        </is>
      </c>
      <c r="F2748" s="41" t="inlineStr">
        <is>
          <t>LINEヤフー 有価証券報告書 第31期(2026/3期) 沿革: "2021年２月 主要株主である筆頭株主がAホールディングス㈱(ソフトバンク㈱およびNAVER Corporationが共に半数出資)に異動", "2021年３月 LINE㈱との経営統合が完了し、子会社とする"</t>
        </is>
      </c>
      <c r="G2748" s="41" t="inlineStr">
        <is>
          <t>EDINET</t>
        </is>
      </c>
      <c r="H2748" s="40" t="inlineStr">
        <is>
          <t>2026-06-18</t>
        </is>
      </c>
      <c r="I2748" s="40" t="inlineStr">
        <is>
          <t>S100YBXD</t>
        </is>
      </c>
      <c r="J2748" s="43" t="inlineStr">
        <is>
          <t>https://data.swcms.net/file/lycorp-ir/dam/jcr:37e7640a-6aa4-4125-ac17-9d4e8fed0b14/S100YBXD.pdf</t>
        </is>
      </c>
      <c r="K2748" s="41" t="inlineStr">
        <is>
          <t>pre_incorp_chk,post_events_summary</t>
        </is>
      </c>
    </row>
    <row r="2749" ht="45" customHeight="1">
      <c r="A2749" s="40" t="inlineStr">
        <is>
          <t>N046</t>
        </is>
      </c>
      <c r="B2749" s="41" t="inlineStr">
        <is>
          <t>PayPay Asset Management Co., Ltd.</t>
        </is>
      </c>
      <c r="C2749" s="40" t="inlineStr">
        <is>
          <t>인수 후</t>
        </is>
      </c>
      <c r="D2749" s="40" t="inlineStr">
        <is>
          <t>2021-12-31</t>
        </is>
      </c>
      <c r="E2749" s="41" t="inlineStr">
        <is>
          <t>기타</t>
        </is>
      </c>
      <c r="F2749" s="41" t="inlineStr">
        <is>
          <t>NAVER 2021 사업보고서 연결재무제표 주석(종속기업·관계기업): 'A-Holdings (구, LINE)' 연결실체 지분율 당기말 50.00%(전기말 78.18%), "(*7) 당기 중 처분자산집단을 매각한 대가로 수령한 A-Holdings 지분을 관계기업으로 분류하였습니다" — 2021-03 이후 Z Holdings(현 LY) 계열은 NAVER의 지분법 대상(연결 아님)</t>
        </is>
      </c>
      <c r="G2749" s="41" t="inlineStr">
        <is>
          <t>DART 사업보고서</t>
        </is>
      </c>
      <c r="H2749" s="40" t="inlineStr">
        <is>
          <t>2022-03-04</t>
        </is>
      </c>
      <c r="I2749" s="40" t="inlineStr">
        <is>
          <t>20220304000687</t>
        </is>
      </c>
      <c r="J2749" s="43" t="inlineStr">
        <is>
          <t>https://dart.fss.or.kr/dsaf001/main.do?rcpNo=20220304000687</t>
        </is>
      </c>
      <c r="K2749" s="41" t="inlineStr">
        <is>
          <t>pre_incorp_chk</t>
        </is>
      </c>
    </row>
    <row r="2750" ht="45" customHeight="1">
      <c r="A2750" s="40" t="inlineStr">
        <is>
          <t>N047</t>
        </is>
      </c>
      <c r="B2750" s="41" t="inlineStr">
        <is>
          <t>Nylon Korea Media Co., Ltd.</t>
        </is>
      </c>
      <c r="C2750" s="40" t="inlineStr">
        <is>
          <t>인수 전</t>
        </is>
      </c>
      <c r="D2750" s="40" t="inlineStr">
        <is>
          <t>2018-02-20</t>
        </is>
      </c>
      <c r="E2750" s="41" t="inlineStr">
        <is>
          <t>지분취득</t>
        </is>
      </c>
      <c r="F2750" s="41" t="inlineStr">
        <is>
          <t>카카오 계열 크리스피스튜디오가 나일론코리아미디어 63,800주(58.00%)를 796,096,400원에 취득. 취득목적 "패션, 뷰티 컨텐츠 제작 역량 확보". 발행회사는 2017년 설립 법인.</t>
        </is>
      </c>
      <c r="G2750" s="41" t="inlineStr">
        <is>
          <t>DART 기타공시</t>
        </is>
      </c>
      <c r="H2750" s="40" t="inlineStr">
        <is>
          <t>2018-02-26</t>
        </is>
      </c>
      <c r="I2750" s="40" t="inlineStr">
        <is>
          <t>20180226000232</t>
        </is>
      </c>
      <c r="J2750" s="43" t="inlineStr">
        <is>
          <t>https://dart.fss.or.kr/dsaf001/main.do?rcpNo=20180226000232</t>
        </is>
      </c>
      <c r="K2750" s="41" t="inlineStr">
        <is>
          <t>pre_events_summary</t>
        </is>
      </c>
    </row>
    <row r="2751" ht="45" customHeight="1">
      <c r="A2751" s="40" t="inlineStr">
        <is>
          <t>N047</t>
        </is>
      </c>
      <c r="B2751" s="41" t="inlineStr">
        <is>
          <t>Nylon Korea Media Co., Ltd.</t>
        </is>
      </c>
      <c r="C2751" s="40" t="inlineStr">
        <is>
          <t>인수 전</t>
        </is>
      </c>
      <c r="D2751" s="40" t="inlineStr">
        <is>
          <t>2018-02-21</t>
        </is>
      </c>
      <c r="E2751" s="41" t="inlineStr">
        <is>
          <t>추가취득</t>
        </is>
      </c>
      <c r="F2751" s="41" t="inlineStr">
        <is>
          <t>크리스피스튜디오가 40,071주를 500,005,938원에 추가 취득, 보유 103,871주(65.71%).</t>
        </is>
      </c>
      <c r="G2751" s="41" t="inlineStr">
        <is>
          <t>DART 기타공시</t>
        </is>
      </c>
      <c r="H2751" s="40" t="inlineStr">
        <is>
          <t>2018-02-27</t>
        </is>
      </c>
      <c r="I2751" s="40" t="inlineStr">
        <is>
          <t>20180227000414</t>
        </is>
      </c>
      <c r="J2751" s="43" t="inlineStr">
        <is>
          <t>https://dart.fss.or.kr/dsaf001/main.do?rcpNo=20180227000414</t>
        </is>
      </c>
      <c r="K2751" s="41" t="inlineStr">
        <is>
          <t>pre_events_summary</t>
        </is>
      </c>
    </row>
    <row r="2752" ht="45" customHeight="1">
      <c r="A2752" s="40" t="inlineStr">
        <is>
          <t>N047</t>
        </is>
      </c>
      <c r="B2752" s="41" t="inlineStr">
        <is>
          <t>Nylon Korea Media Co., Ltd.</t>
        </is>
      </c>
      <c r="C2752" s="40" t="inlineStr">
        <is>
          <t>인수 전</t>
        </is>
      </c>
      <c r="D2752" s="40" t="inlineStr">
        <is>
          <t>2017</t>
        </is>
      </c>
      <c r="E2752" s="41" t="inlineStr">
        <is>
          <t>실적</t>
        </is>
      </c>
      <c r="F2752" s="41" t="inlineStr">
        <is>
          <t>나일론코리아미디어 2017년 매출 1,963백만원, 영업이익 (408)백만원.</t>
        </is>
      </c>
      <c r="G2752" s="41" t="inlineStr">
        <is>
          <t>DART 기타공시</t>
        </is>
      </c>
      <c r="H2752" s="40" t="inlineStr">
        <is>
          <t>2018-05-31</t>
        </is>
      </c>
      <c r="I2752" s="40" t="inlineStr">
        <is>
          <t>20180531000488</t>
        </is>
      </c>
      <c r="J2752" s="43" t="inlineStr">
        <is>
          <t>https://dart.fss.or.kr/dsaf001/main.do?rcpNo=20180531000488</t>
        </is>
      </c>
      <c r="K2752" s="41" t="inlineStr">
        <is>
          <t>target_rev_pre,target_op_pre</t>
        </is>
      </c>
    </row>
    <row r="2753" ht="45" customHeight="1">
      <c r="A2753" s="40" t="inlineStr">
        <is>
          <t>N047</t>
        </is>
      </c>
      <c r="B2753" s="41" t="inlineStr">
        <is>
          <t>Nylon Korea Media Co., Ltd.</t>
        </is>
      </c>
      <c r="C2753" s="40" t="inlineStr">
        <is>
          <t>인수 전</t>
        </is>
      </c>
      <c r="D2753" s="40" t="inlineStr">
        <is>
          <t>2018</t>
        </is>
      </c>
      <c r="E2753" s="41" t="inlineStr">
        <is>
          <t>실적</t>
        </is>
      </c>
      <c r="F2753" s="41" t="inlineStr">
        <is>
          <t>설립 2017.02.24, 계열편입일 2018.04.01, 대표사업 '나일론 패션 매거진'. 2018년 매출 2,469, 영업이익 -634, 자산총계 495, 자본총계 103(백만원).</t>
        </is>
      </c>
      <c r="G2753" s="41" t="inlineStr">
        <is>
          <t>DART 기타공시</t>
        </is>
      </c>
      <c r="H2753" s="40" t="inlineStr">
        <is>
          <t>2019-05-30</t>
        </is>
      </c>
      <c r="I2753" s="40" t="inlineStr">
        <is>
          <t>20190529000643</t>
        </is>
      </c>
      <c r="J2753" s="43" t="inlineStr">
        <is>
          <t>https://dart.fss.or.kr/dsaf001/main.do?rcpNo=20190529000643</t>
        </is>
      </c>
      <c r="K2753" s="41" t="inlineStr">
        <is>
          <t>target_rev_pre,target_op_pre,pre_events_summary</t>
        </is>
      </c>
    </row>
    <row r="2754" ht="45" customHeight="1">
      <c r="A2754" s="40" t="inlineStr">
        <is>
          <t>N047</t>
        </is>
      </c>
      <c r="B2754" s="41" t="inlineStr">
        <is>
          <t>Nylon Korea Media Co., Ltd.</t>
        </is>
      </c>
      <c r="C2754" s="40" t="inlineStr">
        <is>
          <t>발표</t>
        </is>
      </c>
      <c r="D2754" s="40" t="inlineStr">
        <is>
          <t>2019-06-01</t>
        </is>
      </c>
      <c r="E2754" s="41" t="inlineStr">
        <is>
          <t>완료</t>
        </is>
      </c>
      <c r="F2754" s="41" t="inlineStr">
        <is>
          <t>기업집단 카카오 소속 나일론코리아미디어의 최대주주 변동: 크리스피스튜디오(계열회사) 103,871주(65.71%) 처분 98,469,708원(단가 948원), 써브라임아티스트에이전시(주)('동일인측이 아닌 최다출자자') 148,085주(93.67%) 취득 140,384,580원.</t>
        </is>
      </c>
      <c r="G2754" s="41" t="inlineStr">
        <is>
          <t>DART 기타공시</t>
        </is>
      </c>
      <c r="H2754" s="40" t="inlineStr">
        <is>
          <t>2019-06-05</t>
        </is>
      </c>
      <c r="I2754" s="40" t="inlineStr">
        <is>
          <t>20190605000297</t>
        </is>
      </c>
      <c r="J2754" s="43" t="inlineStr">
        <is>
          <t>https://dart.fss.or.kr/dsaf001/main.do?rcpNo=20190605000297</t>
        </is>
      </c>
      <c r="K2754" s="41" t="inlineStr">
        <is>
          <t>value_chk_local,status_chk,announce_date_chk,first_filing_date,subtype_chk</t>
        </is>
      </c>
    </row>
    <row r="2755" ht="45" customHeight="1">
      <c r="A2755" s="40" t="inlineStr">
        <is>
          <t>N047</t>
        </is>
      </c>
      <c r="B2755" s="41" t="inlineStr">
        <is>
          <t>Nylon Korea Media Co., Ltd.</t>
        </is>
      </c>
      <c r="C2755" s="40" t="inlineStr">
        <is>
          <t>인수 후</t>
        </is>
      </c>
      <c r="D2755" s="40" t="inlineStr">
        <is>
          <t>2018-12-31</t>
        </is>
      </c>
      <c r="E2755" s="41" t="inlineStr">
        <is>
          <t>기타</t>
        </is>
      </c>
      <c r="F2755" s="41" t="inlineStr">
        <is>
          <t>플레이리스트의 써브라임 취득 공시에 실린 써브라임 요약 재무(2018년 말): 자산총계 280, 부채총계 419, 자본총계 -139, 매출액 556, 당기순이익 -211(백만원).</t>
        </is>
      </c>
      <c r="G2755" s="41" t="inlineStr">
        <is>
          <t>DART 기타공시</t>
        </is>
      </c>
      <c r="H2755" s="40" t="inlineStr">
        <is>
          <t>2019-09-10</t>
        </is>
      </c>
      <c r="I2755" s="40" t="inlineStr">
        <is>
          <t>20190910000113</t>
        </is>
      </c>
      <c r="J2755" s="43" t="inlineStr">
        <is>
          <t>https://dart.fss.or.kr/dsaf001/main.do?rcpNo=20190910000113</t>
        </is>
      </c>
      <c r="K2755" s="41" t="inlineStr">
        <is>
          <t>acq_total_assets,deal_to_equity_pct</t>
        </is>
      </c>
    </row>
    <row r="2756" ht="45" customHeight="1">
      <c r="A2756" s="40" t="inlineStr">
        <is>
          <t>N047</t>
        </is>
      </c>
      <c r="B2756" s="41" t="inlineStr">
        <is>
          <t>Nylon Korea Media Co., Ltd.</t>
        </is>
      </c>
      <c r="C2756" s="40" t="inlineStr">
        <is>
          <t>인수 후</t>
        </is>
      </c>
      <c r="D2756" s="40" t="inlineStr">
        <is>
          <t>2022-07-01</t>
        </is>
      </c>
      <c r="E2756" s="41" t="inlineStr">
        <is>
          <t>소유주변동</t>
        </is>
      </c>
      <c r="F2756" s="41" t="inlineStr">
        <is>
          <t>에이치엘엘중앙(기업집단 중앙)이 써브라임 3,073주(42%)를 19,319,121,290원에 취득 결정, 주요사업 '연예인 매니지업/ 공연서비스업'.</t>
        </is>
      </c>
      <c r="G2756" s="41" t="inlineStr">
        <is>
          <t>DART 기타공시</t>
        </is>
      </c>
      <c r="H2756" s="40" t="inlineStr">
        <is>
          <t>2022-07-04</t>
        </is>
      </c>
      <c r="I2756" s="40" t="inlineStr">
        <is>
          <t>20220704000262</t>
        </is>
      </c>
      <c r="J2756" s="43" t="inlineStr">
        <is>
          <t>https://dart.fss.or.kr/dsaf001/main.do?rcpNo=20220704000262</t>
        </is>
      </c>
      <c r="K2756" s="41" t="inlineStr">
        <is>
          <t>post_events_summary,acquirer_core</t>
        </is>
      </c>
    </row>
    <row r="2757" ht="45" customHeight="1">
      <c r="A2757" s="40" t="inlineStr">
        <is>
          <t>N047</t>
        </is>
      </c>
      <c r="B2757" s="41" t="inlineStr">
        <is>
          <t>Nylon Korea Media Co., Ltd.</t>
        </is>
      </c>
      <c r="C2757" s="40" t="inlineStr">
        <is>
          <t>인수 후</t>
        </is>
      </c>
      <c r="D2757" s="40" t="inlineStr">
        <is>
          <t>2025</t>
        </is>
      </c>
      <c r="E2757" s="41" t="inlineStr">
        <is>
          <t>실적</t>
        </is>
      </c>
      <c r="F2757" s="41" t="inlineStr">
        <is>
          <t>써브라임 2025년 매출액 22,659,018,171원, 영업이익 525,715,525원(2024년 매출 14,215,637,446원, 영업손실 1,969,776,390원). 재무제표에 나일론 관련 언급 없음.</t>
        </is>
      </c>
      <c r="G2757" s="41" t="inlineStr">
        <is>
          <t>DART 감사보고서</t>
        </is>
      </c>
      <c r="H2757" s="40" t="inlineStr">
        <is>
          <t>2026-04-02</t>
        </is>
      </c>
      <c r="I2757" s="40" t="inlineStr">
        <is>
          <t>20260402002607</t>
        </is>
      </c>
      <c r="J2757" s="43" t="inlineStr">
        <is>
          <t>https://dart.fss.or.kr/dsaf001/main.do?rcpNo=20260402002607</t>
        </is>
      </c>
      <c r="K2757" s="41" t="inlineStr">
        <is>
          <t>post_events_summary,impairment</t>
        </is>
      </c>
    </row>
    <row r="2758" ht="45" customHeight="1">
      <c r="A2758" s="40" t="inlineStr">
        <is>
          <t>N048</t>
        </is>
      </c>
      <c r="B2758" s="41" t="inlineStr">
        <is>
          <t>Company AI Co.,Ltd.</t>
        </is>
      </c>
      <c r="C2758" s="40" t="inlineStr">
        <is>
          <t>인수 전</t>
        </is>
      </c>
      <c r="D2758" s="40" t="inlineStr">
        <is>
          <t>2017-06-05</t>
        </is>
      </c>
      <c r="E2758" s="41" t="inlineStr">
        <is>
          <t>지분취득</t>
        </is>
      </c>
      <c r="F2758" s="41" t="inlineStr">
        <is>
          <t>NAVER 2017 사업보고서 연결주석: 컴패니에이아이 지분율 39.10, "컴패니에이아이에 대한 회사의 지분율은 50% 미만이지만, 주주간 약정에 의해 이사 전원을 선임할 수 있는 능력이" 있어 지배력 판단</t>
        </is>
      </c>
      <c r="G2758" s="41" t="inlineStr">
        <is>
          <t>DART 사업보고서</t>
        </is>
      </c>
      <c r="H2758" s="40" t="inlineStr">
        <is>
          <t>2018-04-02</t>
        </is>
      </c>
      <c r="I2758" s="40" t="inlineStr">
        <is>
          <t>20180402004149</t>
        </is>
      </c>
      <c r="J2758" s="43" t="inlineStr">
        <is>
          <t>https://dart.fss.or.kr/dsaf001/main.do?rcpNo=20180402004149</t>
        </is>
      </c>
      <c r="K2758" s="41" t="inlineStr">
        <is>
          <t>pre_incorp_chk,chk_note</t>
        </is>
      </c>
    </row>
    <row r="2759" ht="45" customHeight="1">
      <c r="A2759" s="40" t="inlineStr">
        <is>
          <t>N048</t>
        </is>
      </c>
      <c r="B2759" s="41" t="inlineStr">
        <is>
          <t>Company AI Co.,Ltd.</t>
        </is>
      </c>
      <c r="C2759" s="40" t="inlineStr">
        <is>
          <t>인수 전</t>
        </is>
      </c>
      <c r="D2759" s="40" t="inlineStr">
        <is>
          <t>2017-07-07</t>
        </is>
      </c>
      <c r="E2759" s="41" t="inlineStr">
        <is>
          <t>발표</t>
        </is>
      </c>
      <c r="F2759" s="41" t="inlineStr">
        <is>
          <t>NAVER의 Company AI 인수 보도: D2SF 발굴 스타트업의 첫 인수, 클로바와 협업하며 독립 법인 유지 계획. 2019~2020 후속 보도는 재검색에서도 찾지 못함</t>
        </is>
      </c>
      <c r="G2759" s="41" t="inlineStr">
        <is>
          <t>언론 보도</t>
        </is>
      </c>
      <c r="H2759" s="40" t="inlineStr">
        <is>
          <t>2017-07-07</t>
        </is>
      </c>
      <c r="I2759" s="40" t="n"/>
      <c r="J2759" s="43" t="inlineStr">
        <is>
          <t>https://byline.network/2017/07/%eb%84%a4%ec%9d%b4%eb%b2%84-%ec%8a%a4%ed%83%80%ed%8a%b8%ec%97%85-company-ai-%ec%9d%b8%ec%88%98-%ed%81%b4%eb%a1%9c%eb%b0%94%ec%97%90-%eb%85%b9%ec%9d%b8%eb%8b%a4/</t>
        </is>
      </c>
      <c r="K2759" s="41" t="inlineStr">
        <is>
          <t>purpose_quote,core_basis,earnings_call_note,pre_events_summary</t>
        </is>
      </c>
    </row>
    <row r="2760" ht="45" customHeight="1">
      <c r="A2760" s="40" t="inlineStr">
        <is>
          <t>N048</t>
        </is>
      </c>
      <c r="B2760" s="41" t="inlineStr">
        <is>
          <t>Company AI Co.,Ltd.</t>
        </is>
      </c>
      <c r="C2760" s="40" t="inlineStr">
        <is>
          <t>인수 전</t>
        </is>
      </c>
      <c r="D2760" s="40" t="inlineStr">
        <is>
          <t>2017</t>
        </is>
      </c>
      <c r="E2760" s="41" t="inlineStr">
        <is>
          <t>실적</t>
        </is>
      </c>
      <c r="F2760" s="41" t="inlineStr">
        <is>
          <t>컴패니에이아이 FY2017 매출액 568, 영업이익 -11, 당기순이익 -17; 자산총계 148, 자본총계 -37(백만원). 공정거래법 연1회 공시</t>
        </is>
      </c>
      <c r="G2760" s="41" t="inlineStr">
        <is>
          <t>DART 기타공시</t>
        </is>
      </c>
      <c r="H2760" s="40" t="inlineStr">
        <is>
          <t>2018-05-31</t>
        </is>
      </c>
      <c r="I2760" s="40" t="inlineStr">
        <is>
          <t>20180531000986</t>
        </is>
      </c>
      <c r="J2760" s="43" t="inlineStr">
        <is>
          <t>https://dart.fss.or.kr/dsaf001/main.do?rcpNo=20180531000986</t>
        </is>
      </c>
      <c r="K2760" s="41" t="inlineStr">
        <is>
          <t>target_rev_pre,target_op_pre,pre_events_summary</t>
        </is>
      </c>
    </row>
    <row r="2761" ht="45" customHeight="1">
      <c r="A2761" s="40" t="inlineStr">
        <is>
          <t>N048</t>
        </is>
      </c>
      <c r="B2761" s="41" t="inlineStr">
        <is>
          <t>Company AI Co.,Ltd.</t>
        </is>
      </c>
      <c r="C2761" s="40" t="inlineStr">
        <is>
          <t>인수 전</t>
        </is>
      </c>
      <c r="D2761" s="40" t="inlineStr">
        <is>
          <t>2018</t>
        </is>
      </c>
      <c r="E2761" s="41" t="inlineStr">
        <is>
          <t>실적</t>
        </is>
      </c>
      <c r="F2761" s="41" t="inlineStr">
        <is>
          <t>FY2018 매출액 1,065, 영업이익 -1, 당기순이익 -10; 자산총계 238, 부채총계 286, 자본총계 -48(백만원, 자본잠식)</t>
        </is>
      </c>
      <c r="G2761" s="41" t="inlineStr">
        <is>
          <t>DART 기타공시</t>
        </is>
      </c>
      <c r="H2761" s="40" t="inlineStr">
        <is>
          <t>2019-05-31</t>
        </is>
      </c>
      <c r="I2761" s="40" t="inlineStr">
        <is>
          <t>20190531001515</t>
        </is>
      </c>
      <c r="J2761" s="43" t="inlineStr">
        <is>
          <t>https://dart.fss.or.kr/dsaf001/main.do?rcpNo=20190531001515</t>
        </is>
      </c>
      <c r="K2761" s="41" t="inlineStr">
        <is>
          <t>target_rev_pre,target_op_pre,pre_events_summary</t>
        </is>
      </c>
    </row>
    <row r="2762" ht="45" customHeight="1">
      <c r="A2762" s="40" t="inlineStr">
        <is>
          <t>N048</t>
        </is>
      </c>
      <c r="B2762" s="41" t="inlineStr">
        <is>
          <t>Company AI Co.,Ltd.</t>
        </is>
      </c>
      <c r="C2762" s="40" t="inlineStr">
        <is>
          <t>발표</t>
        </is>
      </c>
      <c r="D2762" s="40" t="inlineStr">
        <is>
          <t>2019-06-05</t>
        </is>
      </c>
      <c r="E2762" s="41" t="inlineStr">
        <is>
          <t>추가취득</t>
        </is>
      </c>
      <c r="F2762" s="41" t="inlineStr">
        <is>
          <t>최대주주등의주식보유변동(공정거래법): 네이버(주) 2019.06.05 보통주 5,650주(56.50%) +1,740주(17.40%) → 7,390주(73.90%), 금액 870,000,000, 단가 500,000; 강지훈(임원) 2,505주 -1,002주 → 1,503주(15.03%), 501,000,000; 기타 1,845 → 1,107주</t>
        </is>
      </c>
      <c r="G2762" s="41" t="inlineStr">
        <is>
          <t>DART 기타공시</t>
        </is>
      </c>
      <c r="H2762" s="40" t="inlineStr">
        <is>
          <t>2019-07-08</t>
        </is>
      </c>
      <c r="I2762" s="40" t="inlineStr">
        <is>
          <t>20190708000404</t>
        </is>
      </c>
      <c r="J2762" s="43" t="inlineStr">
        <is>
          <t>https://dart.fss.or.kr/dsaf001/main.do?rcpNo=20190708000404</t>
        </is>
      </c>
      <c r="K2762" s="41" t="inlineStr">
        <is>
          <t>status_chk,value_chk_local,announce_date_chk,first_filing_date,chk_note</t>
        </is>
      </c>
    </row>
    <row r="2763" ht="45" customHeight="1">
      <c r="A2763" s="40" t="inlineStr">
        <is>
          <t>N048</t>
        </is>
      </c>
      <c r="B2763" s="41" t="inlineStr">
        <is>
          <t>Company AI Co.,Ltd.</t>
        </is>
      </c>
      <c r="C2763" s="40" t="inlineStr">
        <is>
          <t>발표</t>
        </is>
      </c>
      <c r="D2763" s="40" t="inlineStr">
        <is>
          <t>2019-06-05</t>
        </is>
      </c>
      <c r="E2763" s="41" t="inlineStr">
        <is>
          <t>기타</t>
        </is>
      </c>
      <c r="F2763" s="41" t="inlineStr">
        <is>
          <t>Yahoo Finance KRW=X 일별 종가: 2019-06-04 1,178.35, 06-05 1,176.05원/달러</t>
        </is>
      </c>
      <c r="G2763" s="41" t="inlineStr">
        <is>
          <t>기타</t>
        </is>
      </c>
      <c r="H2763" s="40" t="inlineStr">
        <is>
          <t>2019-06-05</t>
        </is>
      </c>
      <c r="I2763" s="40" t="n"/>
      <c r="J2763" s="43" t="inlineStr">
        <is>
          <t>https://query1.finance.yahoo.com/v8/finance/chart/KRW=X?period1=1559520000&amp;period2=1559952000&amp;interval=1d</t>
        </is>
      </c>
      <c r="K2763" s="41" t="inlineStr">
        <is>
          <t>value_chk_usdmm</t>
        </is>
      </c>
    </row>
    <row r="2764" ht="45" customHeight="1">
      <c r="A2764" s="40" t="inlineStr">
        <is>
          <t>N048</t>
        </is>
      </c>
      <c r="B2764" s="41" t="inlineStr">
        <is>
          <t>Company AI Co.,Ltd.</t>
        </is>
      </c>
      <c r="C2764" s="40" t="inlineStr">
        <is>
          <t>발표</t>
        </is>
      </c>
      <c r="D2764" s="40" t="inlineStr">
        <is>
          <t>2019-07-05</t>
        </is>
      </c>
      <c r="E2764" s="41" t="inlineStr">
        <is>
          <t>기타</t>
        </is>
      </c>
      <c r="F2764" s="41" t="inlineStr">
        <is>
          <t>NAVER(035420.KS) 일별 종가: 2019-07-04 118,000, 07-05 121,000, 07-08 118,500, 07-09 115,500원</t>
        </is>
      </c>
      <c r="G2764" s="41" t="inlineStr">
        <is>
          <t>기타</t>
        </is>
      </c>
      <c r="H2764" s="40" t="inlineStr">
        <is>
          <t>2019-07-05</t>
        </is>
      </c>
      <c r="I2764" s="40" t="n"/>
      <c r="J2764" s="43" t="inlineStr">
        <is>
          <t>https://query1.finance.yahoo.com/v8/finance/chart/035420.KS?period1=1561939200&amp;period2=1562716800&amp;interval=1d</t>
        </is>
      </c>
      <c r="K2764" s="41" t="inlineStr">
        <is>
          <t>acq_mktcap</t>
        </is>
      </c>
    </row>
    <row r="2765" ht="45" customHeight="1">
      <c r="A2765" s="40" t="inlineStr">
        <is>
          <t>N048</t>
        </is>
      </c>
      <c r="B2765" s="41" t="inlineStr">
        <is>
          <t>Company AI Co.,Ltd.</t>
        </is>
      </c>
      <c r="C2765" s="40" t="inlineStr">
        <is>
          <t>인수 후</t>
        </is>
      </c>
      <c r="D2765" s="40" t="inlineStr">
        <is>
          <t>2019-12-31</t>
        </is>
      </c>
      <c r="E2765" s="41" t="inlineStr">
        <is>
          <t>실적</t>
        </is>
      </c>
      <c r="F2765" s="41" t="inlineStr">
        <is>
          <t>NAVER 2019 사업보고서: 요약연결 자산총계 2018 9,881,191 / 2019 12,299,527, 자본총계 5,949,141 / 6,503,926(백만원); 지배기업 소유주지분 2018 5,240,280; 발행주식 164,813,395주; 2018 영업수익 5,586,905(광고 10.26%, 비즈니스플랫폼 44.31%, IT플랫폼 6.37%, 콘텐츠 2.25%, 라인 및 기타 36.81%); 타법인출자 현황 컴패니에이아이 출자목적 'AI관련 초기 스타트업 투자', 기초 5,650주 56.50% 2,825 → 취득 1,740주 870 → 기말 7,390주 73.90% 3,695, 최근사업연도 총자산 236 당기순손익 -182; 특수관계자 출자 870,000천원, 영업비용 970,444천원</t>
        </is>
      </c>
      <c r="G2765" s="41" t="inlineStr">
        <is>
          <t>DART 사업보고서</t>
        </is>
      </c>
      <c r="H2765" s="40" t="inlineStr">
        <is>
          <t>2020-03-30</t>
        </is>
      </c>
      <c r="I2765" s="40" t="inlineStr">
        <is>
          <t>20200330004603</t>
        </is>
      </c>
      <c r="J2765" s="43" t="inlineStr">
        <is>
          <t>https://dart.fss.or.kr/dsaf001/main.do?rcpNo=20200330004603</t>
        </is>
      </c>
      <c r="K2765" s="41" t="inlineStr">
        <is>
          <t>acq_total_assets,deal_to_assets_pct,deal_to_equity_pct,acq_mktcap,acquirer_core,purpose_quote,post_events_summary</t>
        </is>
      </c>
    </row>
    <row r="2766" ht="45" customHeight="1">
      <c r="A2766" s="40" t="inlineStr">
        <is>
          <t>N048</t>
        </is>
      </c>
      <c r="B2766" s="41" t="inlineStr">
        <is>
          <t>Company AI Co.,Ltd.</t>
        </is>
      </c>
      <c r="C2766" s="40" t="inlineStr">
        <is>
          <t>인수 후</t>
        </is>
      </c>
      <c r="D2766" s="40" t="inlineStr">
        <is>
          <t>2019</t>
        </is>
      </c>
      <c r="E2766" s="41" t="inlineStr">
        <is>
          <t>실적</t>
        </is>
      </c>
      <c r="F2766" s="41" t="inlineStr">
        <is>
          <t>FY2019 매출액 970, 영업이익 -285, 당기순이익 -293; 자산총계 236, 부채총계 648, 자본총계 -412(백만원, 자본잠식)</t>
        </is>
      </c>
      <c r="G2766" s="41" t="inlineStr">
        <is>
          <t>DART 기타공시</t>
        </is>
      </c>
      <c r="H2766" s="40" t="inlineStr">
        <is>
          <t>2020-06-01</t>
        </is>
      </c>
      <c r="I2766" s="40" t="inlineStr">
        <is>
          <t>20200601000492</t>
        </is>
      </c>
      <c r="J2766" s="43" t="inlineStr">
        <is>
          <t>https://dart.fss.or.kr/dsaf001/main.do?rcpNo=20200601000492</t>
        </is>
      </c>
      <c r="K2766" s="41" t="inlineStr">
        <is>
          <t>target_rev_post,target_op_post</t>
        </is>
      </c>
    </row>
    <row r="2767" ht="45" customHeight="1">
      <c r="A2767" s="40" t="inlineStr">
        <is>
          <t>N048</t>
        </is>
      </c>
      <c r="B2767" s="41" t="inlineStr">
        <is>
          <t>Company AI Co.,Ltd.</t>
        </is>
      </c>
      <c r="C2767" s="40" t="inlineStr">
        <is>
          <t>인수 후</t>
        </is>
      </c>
      <c r="D2767" s="40" t="inlineStr">
        <is>
          <t>2020-06-05</t>
        </is>
      </c>
      <c r="E2767" s="41" t="inlineStr">
        <is>
          <t>추가취득</t>
        </is>
      </c>
      <c r="F2767" s="41" t="inlineStr">
        <is>
          <t>네이버(주) 2020.06.05 +1,740주(17.40%), 870,000,000, 단가 500,000; 강지훈 -1,002주, 기타 -738주. 변동 전후가 5,650→7,390주로 2019년 공시와 같은 값이 적혀 있어 기재 오류로 판단</t>
        </is>
      </c>
      <c r="G2767" s="41" t="inlineStr">
        <is>
          <t>DART 기타공시</t>
        </is>
      </c>
      <c r="H2767" s="40" t="inlineStr">
        <is>
          <t>2020-06-12</t>
        </is>
      </c>
      <c r="I2767" s="40" t="inlineStr">
        <is>
          <t>20200612000054</t>
        </is>
      </c>
      <c r="J2767" s="43" t="inlineStr">
        <is>
          <t>https://dart.fss.or.kr/dsaf001/main.do?rcpNo=20200612000054</t>
        </is>
      </c>
      <c r="K2767" s="41" t="inlineStr">
        <is>
          <t>notes,post_events_summary</t>
        </is>
      </c>
    </row>
    <row r="2768" ht="45" customHeight="1">
      <c r="A2768" s="40" t="inlineStr">
        <is>
          <t>N048</t>
        </is>
      </c>
      <c r="B2768" s="41" t="inlineStr">
        <is>
          <t>Company AI Co.,Ltd.</t>
        </is>
      </c>
      <c r="C2768" s="40" t="inlineStr">
        <is>
          <t>인수 후</t>
        </is>
      </c>
      <c r="D2768" s="40" t="inlineStr">
        <is>
          <t>2020-12-04</t>
        </is>
      </c>
      <c r="E2768" s="41" t="inlineStr">
        <is>
          <t>추가취득</t>
        </is>
      </c>
      <c r="F2768" s="41" t="inlineStr">
        <is>
          <t>네이버(주) 2020.12.04 9,130주(91.30%) +870주 → 10,000주(100.00%), 435,000,000원; 강지훈 501주, 기타 369주 전량 매도 (N056)</t>
        </is>
      </c>
      <c r="G2768" s="41" t="inlineStr">
        <is>
          <t>DART 기타공시</t>
        </is>
      </c>
      <c r="H2768" s="40" t="inlineStr">
        <is>
          <t>2020-12-09</t>
        </is>
      </c>
      <c r="I2768" s="40" t="inlineStr">
        <is>
          <t>20201209000337</t>
        </is>
      </c>
      <c r="J2768" s="43" t="inlineStr">
        <is>
          <t>https://dart.fss.or.kr/dsaf001/main.do?rcpNo=20201209000337</t>
        </is>
      </c>
      <c r="K2768" s="41" t="inlineStr">
        <is>
          <t>post_events_summary</t>
        </is>
      </c>
    </row>
    <row r="2769" ht="45" customHeight="1">
      <c r="A2769" s="40" t="inlineStr">
        <is>
          <t>N048</t>
        </is>
      </c>
      <c r="B2769" s="41" t="inlineStr">
        <is>
          <t>Company AI Co.,Ltd.</t>
        </is>
      </c>
      <c r="C2769" s="40" t="inlineStr">
        <is>
          <t>인수 후</t>
        </is>
      </c>
      <c r="D2769" s="40" t="inlineStr">
        <is>
          <t>2020-12-17</t>
        </is>
      </c>
      <c r="E2769" s="41" t="inlineStr">
        <is>
          <t>청산</t>
        </is>
      </c>
      <c r="F2769" s="41" t="inlineStr">
        <is>
          <t>해산사유발생: '상법 제517조에 따른 주주총회의 결의', '해산 결의 및 청산인 선임을 통한 청산절차 진행', 해산사유발생일 2020년 12월 17일</t>
        </is>
      </c>
      <c r="G2769" s="41" t="inlineStr">
        <is>
          <t>DART 기타공시</t>
        </is>
      </c>
      <c r="H2769" s="40" t="inlineStr">
        <is>
          <t>2020-12-22</t>
        </is>
      </c>
      <c r="I2769" s="40" t="inlineStr">
        <is>
          <t>20201222000069</t>
        </is>
      </c>
      <c r="J2769" s="43" t="inlineStr">
        <is>
          <t>https://dart.fss.or.kr/dsaf001/main.do?rcpNo=20201222000069</t>
        </is>
      </c>
      <c r="K2769" s="41" t="inlineStr">
        <is>
          <t>post_events_summary</t>
        </is>
      </c>
    </row>
    <row r="2770" ht="45" customHeight="1">
      <c r="A2770" s="40" t="inlineStr">
        <is>
          <t>N048</t>
        </is>
      </c>
      <c r="B2770" s="41" t="inlineStr">
        <is>
          <t>Company AI Co.,Ltd.</t>
        </is>
      </c>
      <c r="C2770" s="40" t="inlineStr">
        <is>
          <t>인수 후</t>
        </is>
      </c>
      <c r="D2770" s="40" t="inlineStr">
        <is>
          <t>2020-12-31</t>
        </is>
      </c>
      <c r="E2770" s="41" t="inlineStr">
        <is>
          <t>손상차손</t>
        </is>
      </c>
      <c r="F2770" s="41" t="inlineStr">
        <is>
          <t>NAVER 2020 사업보고서 타법인출자 현황: 컴패니에이아이 출자목적 'AI 서비스 개발 및 연구', 기초 7,390주 73.90% 3,695 → 취득 2,610주 1,305, 평가손익 -5,000 → 기말 10,000주 100.00% 장부가 '-', 최근사업연도 총자산 450 당기순손익 450(백만원). 특수관계자 거래(천원): 영업수익 940, 기타수익 25,944, 영업비용 1,510,095</t>
        </is>
      </c>
      <c r="G2770" s="41" t="inlineStr">
        <is>
          <t>DART 사업보고서</t>
        </is>
      </c>
      <c r="H2770" s="40" t="inlineStr">
        <is>
          <t>2021-03-16</t>
        </is>
      </c>
      <c r="I2770" s="40" t="inlineStr">
        <is>
          <t>20210316001214</t>
        </is>
      </c>
      <c r="J2770" s="43" t="inlineStr">
        <is>
          <t>https://dart.fss.or.kr/dsaf001/main.do?rcpNo=20210316001214</t>
        </is>
      </c>
      <c r="K2770" s="41" t="inlineStr">
        <is>
          <t>impairment,target_rev_post,target_op_post,post_events_summary</t>
        </is>
      </c>
    </row>
    <row r="2771" ht="45" customHeight="1">
      <c r="A2771" s="40" t="inlineStr">
        <is>
          <t>N048</t>
        </is>
      </c>
      <c r="B2771" s="41" t="inlineStr">
        <is>
          <t>Company AI Co.,Ltd.</t>
        </is>
      </c>
      <c r="C2771" s="40" t="inlineStr">
        <is>
          <t>인수 후</t>
        </is>
      </c>
      <c r="D2771" s="40" t="inlineStr">
        <is>
          <t>2021</t>
        </is>
      </c>
      <c r="E2771" s="41" t="inlineStr">
        <is>
          <t>청산</t>
        </is>
      </c>
      <c r="F2771" s="41" t="inlineStr">
        <is>
          <t>NAVER 2021 사업보고서: 연결범위 변동 '종속기업 | 청산 | 컴패니에이아이, ...'; 종속기업 표 컴패니에이아이(*2) 당기말 -, 전기말 100.00, "(*2) 당기 중 청산되었습니다."</t>
        </is>
      </c>
      <c r="G2771" s="41" t="inlineStr">
        <is>
          <t>DART 사업보고서</t>
        </is>
      </c>
      <c r="H2771" s="40" t="inlineStr">
        <is>
          <t>2022-03-04</t>
        </is>
      </c>
      <c r="I2771" s="40" t="inlineStr">
        <is>
          <t>20220304000687</t>
        </is>
      </c>
      <c r="J2771" s="43" t="inlineStr">
        <is>
          <t>https://dart.fss.or.kr/dsaf001/main.do?rcpNo=20220304000687</t>
        </is>
      </c>
      <c r="K2771" s="41" t="inlineStr">
        <is>
          <t>post_events_summary</t>
        </is>
      </c>
    </row>
    <row r="2772" ht="45" customHeight="1">
      <c r="A2772" s="40" t="inlineStr">
        <is>
          <t>N049</t>
        </is>
      </c>
      <c r="B2772" s="41" t="inlineStr">
        <is>
          <t>Sublime Artist Agency Inc.</t>
        </is>
      </c>
      <c r="C2772" s="40" t="inlineStr">
        <is>
          <t>발표</t>
        </is>
      </c>
      <c r="D2772" s="40" t="inlineStr">
        <is>
          <t>2019-09-09</t>
        </is>
      </c>
      <c r="E2772" s="41" t="inlineStr">
        <is>
          <t>발표</t>
        </is>
      </c>
      <c r="F2772" s="41" t="inlineStr">
        <is>
          <t>기업집단 네이버 플레이리스트(주)가 써브라임아티스트에이전시(주) 172주를 301,000,000원에 현금취득, 취득 후 지분 3.63%, 자기자본대비 41.44%, 취득목적 "전략적 협력을 위한 투자", 이사회결의 2019-09-09, 취득예정 2019-09-20. 발행주식총수 4,572주. 발행회사 2018 매출 556·순이익 -211, 2017 359·46(백만원).</t>
        </is>
      </c>
      <c r="G2772" s="41" t="inlineStr">
        <is>
          <t>DART 기타공시</t>
        </is>
      </c>
      <c r="H2772" s="40" t="inlineStr">
        <is>
          <t>2019-09-10</t>
        </is>
      </c>
      <c r="I2772" s="40" t="inlineStr">
        <is>
          <t>20190910000113</t>
        </is>
      </c>
      <c r="J2772" s="43" t="inlineStr">
        <is>
          <t>https://dart.fss.or.kr/dsaf001/main.do?rcpNo=20190910000113</t>
        </is>
      </c>
      <c r="K2772" s="41" t="inlineStr">
        <is>
          <t>purpose_quote,value_chk_local,deal_to_equity_pct,announce_date_chk,first_filing_date,target_rev_pre</t>
        </is>
      </c>
    </row>
    <row r="2773" ht="45" customHeight="1">
      <c r="A2773" s="40" t="inlineStr">
        <is>
          <t>N049</t>
        </is>
      </c>
      <c r="B2773" s="41" t="inlineStr">
        <is>
          <t>Sublime Artist Agency Inc.</t>
        </is>
      </c>
      <c r="C2773" s="40" t="inlineStr">
        <is>
          <t>인수 전</t>
        </is>
      </c>
      <c r="D2773" s="40" t="inlineStr">
        <is>
          <t>2018-12-31</t>
        </is>
      </c>
      <c r="E2773" s="41" t="inlineStr">
        <is>
          <t>기타</t>
        </is>
      </c>
      <c r="F2773" s="41" t="inlineStr">
        <is>
          <t>NAVER 연결대상 종속회사 개황에 플레이리스트(설립 2017-05-23, 컨텐츠 서비스, 자산총액 3,690백만원, '의결권의 과반수를 소유'); 연결주석 지분율 100%; 요약연결재무 자산총계 9,881,191백만원; 발행주식총수 164,813,395주.</t>
        </is>
      </c>
      <c r="G2773" s="41" t="inlineStr">
        <is>
          <t>DART 사업보고서</t>
        </is>
      </c>
      <c r="H2773" s="40" t="inlineStr">
        <is>
          <t>2019-04-01</t>
        </is>
      </c>
      <c r="I2773" s="40" t="inlineStr">
        <is>
          <t>20190401004489</t>
        </is>
      </c>
      <c r="J2773" s="43" t="inlineStr">
        <is>
          <t>https://dart.fss.or.kr/dsaf001/main.do?rcpNo=20190401004489</t>
        </is>
      </c>
      <c r="K2773" s="41" t="inlineStr">
        <is>
          <t>pre_incorp_chk,acq_total_assets,apex_total_assets,acq_mktcap</t>
        </is>
      </c>
    </row>
    <row r="2774" ht="45" customHeight="1">
      <c r="A2774" s="40" t="inlineStr">
        <is>
          <t>N049</t>
        </is>
      </c>
      <c r="B2774" s="41" t="inlineStr">
        <is>
          <t>Sublime Artist Agency Inc.</t>
        </is>
      </c>
      <c r="C2774" s="40" t="inlineStr">
        <is>
          <t>인수 후</t>
        </is>
      </c>
      <c r="D2774" s="40" t="inlineStr">
        <is>
          <t>2019-12-31</t>
        </is>
      </c>
      <c r="E2774" s="41" t="inlineStr">
        <is>
          <t>기타</t>
        </is>
      </c>
      <c r="F2774" s="41" t="inlineStr">
        <is>
          <t>NAVER 2019 사업보고서 연결대상 종속회사 개황에 플레이리스트(자산총액 8,087백만원) 기재.</t>
        </is>
      </c>
      <c r="G2774" s="41" t="inlineStr">
        <is>
          <t>DART 사업보고서</t>
        </is>
      </c>
      <c r="H2774" s="40" t="inlineStr">
        <is>
          <t>2020-03-30</t>
        </is>
      </c>
      <c r="I2774" s="40" t="inlineStr">
        <is>
          <t>20200330004603</t>
        </is>
      </c>
      <c r="J2774" s="43" t="inlineStr">
        <is>
          <t>https://dart.fss.or.kr/dsaf001/main.do?rcpNo=20200330004603</t>
        </is>
      </c>
      <c r="K2774" s="41" t="inlineStr">
        <is>
          <t>pre_incorp_chk</t>
        </is>
      </c>
    </row>
    <row r="2775" ht="45" customHeight="1">
      <c r="A2775" s="40" t="inlineStr">
        <is>
          <t>N049</t>
        </is>
      </c>
      <c r="B2775" s="41" t="inlineStr">
        <is>
          <t>Sublime Artist Agency Inc.</t>
        </is>
      </c>
      <c r="C2775" s="40" t="inlineStr">
        <is>
          <t>인수 후</t>
        </is>
      </c>
      <c r="D2775" s="40" t="inlineStr">
        <is>
          <t>2020-12-31</t>
        </is>
      </c>
      <c r="E2775" s="41" t="inlineStr">
        <is>
          <t>기타</t>
        </is>
      </c>
      <c r="F2775" s="41" t="inlineStr">
        <is>
          <t>NAVER 2020 사업보고서 연결주석: 플레이리스트 지분율 당기 93.99%, 전기 83.73%.</t>
        </is>
      </c>
      <c r="G2775" s="41" t="inlineStr">
        <is>
          <t>DART 사업보고서</t>
        </is>
      </c>
      <c r="H2775" s="40" t="inlineStr">
        <is>
          <t>2021-03-16</t>
        </is>
      </c>
      <c r="I2775" s="40" t="inlineStr">
        <is>
          <t>20210316001214</t>
        </is>
      </c>
      <c r="J2775" s="43" t="inlineStr">
        <is>
          <t>https://dart.fss.or.kr/dsaf001/main.do?rcpNo=20210316001214</t>
        </is>
      </c>
      <c r="K2775" s="41" t="inlineStr">
        <is>
          <t>pre_incorp_chk</t>
        </is>
      </c>
    </row>
    <row r="2776" ht="45" customHeight="1">
      <c r="A2776" s="40" t="inlineStr">
        <is>
          <t>N049</t>
        </is>
      </c>
      <c r="B2776" s="41" t="inlineStr">
        <is>
          <t>Sublime Artist Agency Inc.</t>
        </is>
      </c>
      <c r="C2776" s="40" t="inlineStr">
        <is>
          <t>인수 전</t>
        </is>
      </c>
      <c r="D2776" s="40" t="inlineStr">
        <is>
          <t>2017-12-31</t>
        </is>
      </c>
      <c r="E2776" s="41" t="inlineStr">
        <is>
          <t>설립</t>
        </is>
      </c>
      <c r="F2776" s="41" t="inlineStr">
        <is>
          <t>스노우 2017 감사보고서: 플레이리스트는 지분 50% 공동기업.</t>
        </is>
      </c>
      <c r="G2776" s="41" t="inlineStr">
        <is>
          <t>DART 감사보고서</t>
        </is>
      </c>
      <c r="H2776" s="40" t="inlineStr">
        <is>
          <t>2018-03-26</t>
        </is>
      </c>
      <c r="I2776" s="40" t="inlineStr">
        <is>
          <t>20180326000860</t>
        </is>
      </c>
      <c r="J2776" s="43" t="inlineStr">
        <is>
          <t>https://dart.fss.or.kr/dsaf001/main.do?rcpNo=20180326000860</t>
        </is>
      </c>
      <c r="K2776" s="41" t="inlineStr">
        <is>
          <t>pre_events_summary</t>
        </is>
      </c>
    </row>
    <row r="2777" ht="45" customHeight="1">
      <c r="A2777" s="40" t="inlineStr">
        <is>
          <t>N049</t>
        </is>
      </c>
      <c r="B2777" s="41" t="inlineStr">
        <is>
          <t>Sublime Artist Agency Inc.</t>
        </is>
      </c>
      <c r="C2777" s="40" t="inlineStr">
        <is>
          <t>인수 후</t>
        </is>
      </c>
      <c r="D2777" s="40" t="inlineStr">
        <is>
          <t>2022-12-31</t>
        </is>
      </c>
      <c r="E2777" s="41" t="inlineStr">
        <is>
          <t>매각</t>
        </is>
      </c>
      <c r="F2777" s="41" t="inlineStr">
        <is>
          <t>플레이리스트 2022 감사보고서: 당기손익-공정가치 금융자산 기초 444,837천원 전액 매도, 처분이익 636,481천원; 전기 기초 258,478천원, 전기 평가이익 186,359천원. 주주는 스노우 29.02%, 네이버웹툰 29.02% 등.</t>
        </is>
      </c>
      <c r="G2777" s="41" t="inlineStr">
        <is>
          <t>DART 감사보고서</t>
        </is>
      </c>
      <c r="H2777" s="40" t="inlineStr">
        <is>
          <t>2023-03-31</t>
        </is>
      </c>
      <c r="I2777" s="40" t="inlineStr">
        <is>
          <t>20230331001135</t>
        </is>
      </c>
      <c r="J2777" s="43" t="inlineStr">
        <is>
          <t>https://dart.fss.or.kr/dsaf001/main.do?rcpNo=20230331001135</t>
        </is>
      </c>
      <c r="K2777" s="41" t="inlineStr">
        <is>
          <t>impairment,post_events_summary</t>
        </is>
      </c>
    </row>
    <row r="2778" ht="45" customHeight="1">
      <c r="A2778" s="40" t="inlineStr">
        <is>
          <t>N049</t>
        </is>
      </c>
      <c r="B2778" s="41" t="inlineStr">
        <is>
          <t>Sublime Artist Agency Inc.</t>
        </is>
      </c>
      <c r="C2778" s="40" t="inlineStr">
        <is>
          <t>인수 후</t>
        </is>
      </c>
      <c r="D2778" s="40" t="inlineStr">
        <is>
          <t>2022</t>
        </is>
      </c>
      <c r="E2778" s="41" t="inlineStr">
        <is>
          <t>실적</t>
        </is>
      </c>
      <c r="F2778" s="41" t="inlineStr">
        <is>
          <t>써브라임 2022 매출액 20,647,919,052원, 영업손실 3,042,597,552원; 2021 매출액 25,005,959,959원, 영업이익 780,300,051원.</t>
        </is>
      </c>
      <c r="G2778" s="41" t="inlineStr">
        <is>
          <t>DART 감사보고서</t>
        </is>
      </c>
      <c r="H2778" s="40" t="inlineStr">
        <is>
          <t>2023-04-05</t>
        </is>
      </c>
      <c r="I2778" s="40" t="inlineStr">
        <is>
          <t>20230405002629</t>
        </is>
      </c>
      <c r="J2778" s="43" t="inlineStr">
        <is>
          <t>https://dart.fss.or.kr/dsaf001/main.do?rcpNo=20230405002629</t>
        </is>
      </c>
      <c r="K2778" s="41" t="inlineStr">
        <is>
          <t>target_rev_post,target_op_post</t>
        </is>
      </c>
    </row>
    <row r="2779" ht="45" customHeight="1">
      <c r="A2779" s="40" t="inlineStr">
        <is>
          <t>N049</t>
        </is>
      </c>
      <c r="B2779" s="41" t="inlineStr">
        <is>
          <t>Sublime Artist Agency Inc.</t>
        </is>
      </c>
      <c r="C2779" s="40" t="inlineStr">
        <is>
          <t>인수 후</t>
        </is>
      </c>
      <c r="D2779" s="40" t="inlineStr">
        <is>
          <t>2024</t>
        </is>
      </c>
      <c r="E2779" s="41" t="inlineStr">
        <is>
          <t>실적</t>
        </is>
      </c>
      <c r="F2779" s="41" t="inlineStr">
        <is>
          <t>써브라임 2024 매출액 14,215,637,446원, 영업손실 1,969,776,390원; 2023 매출액 18,849,295,497원, 영업손실 1,381,150,025원.</t>
        </is>
      </c>
      <c r="G2779" s="41" t="inlineStr">
        <is>
          <t>DART 감사보고서</t>
        </is>
      </c>
      <c r="H2779" s="40" t="inlineStr">
        <is>
          <t>2025-03-31</t>
        </is>
      </c>
      <c r="I2779" s="40" t="inlineStr">
        <is>
          <t>20250331001348</t>
        </is>
      </c>
      <c r="J2779" s="43" t="inlineStr">
        <is>
          <t>https://dart.fss.or.kr/dsaf001/main.do?rcpNo=20250331001348</t>
        </is>
      </c>
      <c r="K2779" s="41" t="inlineStr">
        <is>
          <t>target_rev_post,target_op_post</t>
        </is>
      </c>
    </row>
    <row r="2780" ht="45" customHeight="1">
      <c r="A2780" s="40" t="inlineStr">
        <is>
          <t>N049</t>
        </is>
      </c>
      <c r="B2780" s="41" t="inlineStr">
        <is>
          <t>Sublime Artist Agency Inc.</t>
        </is>
      </c>
      <c r="C2780" s="40" t="inlineStr">
        <is>
          <t>인수 후</t>
        </is>
      </c>
      <c r="D2780" s="40" t="inlineStr">
        <is>
          <t>2025</t>
        </is>
      </c>
      <c r="E2780" s="41" t="inlineStr">
        <is>
          <t>실적</t>
        </is>
      </c>
      <c r="F2780" s="41" t="inlineStr">
        <is>
          <t>써브라임 2025 매출액 22,659,018,171원, 영업이익 525,715,525원.</t>
        </is>
      </c>
      <c r="G2780" s="41" t="inlineStr">
        <is>
          <t>DART 감사보고서</t>
        </is>
      </c>
      <c r="H2780" s="40" t="inlineStr">
        <is>
          <t>2026-04-02</t>
        </is>
      </c>
      <c r="I2780" s="40" t="inlineStr">
        <is>
          <t>20260402002607</t>
        </is>
      </c>
      <c r="J2780" s="43" t="inlineStr">
        <is>
          <t>https://dart.fss.or.kr/dsaf001/main.do?rcpNo=20260402002607</t>
        </is>
      </c>
      <c r="K2780" s="41" t="inlineStr">
        <is>
          <t>target_rev_post,target_op_post</t>
        </is>
      </c>
    </row>
    <row r="2781" ht="45" customHeight="1">
      <c r="A2781" s="40" t="inlineStr">
        <is>
          <t>N049</t>
        </is>
      </c>
      <c r="B2781" s="41" t="inlineStr">
        <is>
          <t>Sublime Artist Agency Inc.</t>
        </is>
      </c>
      <c r="C2781" s="40" t="inlineStr">
        <is>
          <t>인수 후</t>
        </is>
      </c>
      <c r="D2781" s="40" t="inlineStr">
        <is>
          <t>2022-07-04</t>
        </is>
      </c>
      <c r="E2781" s="41" t="inlineStr">
        <is>
          <t>기타</t>
        </is>
      </c>
      <c r="F2781" s="41" t="inlineStr">
        <is>
          <t>에이치엘엘중앙 취득 공시의 써브라임 요약 재무(백만원): 당해 연도 매출 7,737·순이익 680, 전년도 22,193·685, 전전년도 7,305·-971(연도 미표기).</t>
        </is>
      </c>
      <c r="G2781" s="41" t="inlineStr">
        <is>
          <t>DART 기타공시</t>
        </is>
      </c>
      <c r="H2781" s="40" t="inlineStr">
        <is>
          <t>2022-07-04</t>
        </is>
      </c>
      <c r="I2781" s="40" t="inlineStr">
        <is>
          <t>20220704000262</t>
        </is>
      </c>
      <c r="J2781" s="43" t="inlineStr">
        <is>
          <t>https://dart.fss.or.kr/dsaf001/main.do?rcpNo=20220704000262</t>
        </is>
      </c>
      <c r="K2781" s="41" t="inlineStr">
        <is>
          <t>target_rev_post,target_op_post</t>
        </is>
      </c>
    </row>
    <row r="2782" ht="45" customHeight="1">
      <c r="A2782" s="40" t="inlineStr">
        <is>
          <t>N049</t>
        </is>
      </c>
      <c r="B2782" s="41" t="inlineStr">
        <is>
          <t>Sublime Artist Agency Inc.</t>
        </is>
      </c>
      <c r="C2782" s="40" t="inlineStr">
        <is>
          <t>인수 후</t>
        </is>
      </c>
      <c r="D2782" s="40" t="inlineStr">
        <is>
          <t>2021-12-31</t>
        </is>
      </c>
      <c r="E2782" s="41" t="inlineStr">
        <is>
          <t>기타</t>
        </is>
      </c>
      <c r="F2782" s="41" t="inlineStr">
        <is>
          <t>카카오엔터테인먼트 연결주석의 기타포괄손익-공정가치 측정 금융자산(수준3)에 써브라임아티스트에이전시(주) 1,001,000천원 기재.</t>
        </is>
      </c>
      <c r="G2782" s="41" t="inlineStr">
        <is>
          <t>DART 사업보고서</t>
        </is>
      </c>
      <c r="H2782" s="40" t="inlineStr">
        <is>
          <t>2022-03-31</t>
        </is>
      </c>
      <c r="I2782" s="40" t="inlineStr">
        <is>
          <t>20220331003217</t>
        </is>
      </c>
      <c r="J2782" s="43" t="inlineStr">
        <is>
          <t>https://dart.fss.or.kr/dsaf001/main.do?rcpNo=20220331003217</t>
        </is>
      </c>
      <c r="K2782" s="41" t="inlineStr">
        <is>
          <t>post_events_summary</t>
        </is>
      </c>
    </row>
    <row r="2783" ht="45" customHeight="1">
      <c r="A2783" s="40" t="inlineStr">
        <is>
          <t>N050</t>
        </is>
      </c>
      <c r="B2783" s="41" t="inlineStr">
        <is>
          <t>ZOZO, Inc. (TSE:3092)</t>
        </is>
      </c>
      <c r="C2783" s="40" t="inlineStr">
        <is>
          <t>인수 전</t>
        </is>
      </c>
      <c r="D2783" s="40" t="inlineStr">
        <is>
          <t>2010-11</t>
        </is>
      </c>
      <c r="E2783" s="41" t="inlineStr">
        <is>
          <t>제휴</t>
        </is>
      </c>
      <c r="F2783" s="41" t="inlineStr">
        <is>
          <t>스타트투데이 有価証券報告書 第14期 沿革: "平成22年11月 Yahoo！JAPANを運営するヤフー㈱とECショッピングサイトの連携等に関する業務提携を開始"</t>
        </is>
      </c>
      <c r="G2783" s="41" t="inlineStr">
        <is>
          <t>EDINET</t>
        </is>
      </c>
      <c r="H2783" s="40" t="inlineStr">
        <is>
          <t>2012-06-25</t>
        </is>
      </c>
      <c r="I2783" s="40" t="inlineStr">
        <is>
          <t>past_49</t>
        </is>
      </c>
      <c r="J2783" s="43" t="inlineStr">
        <is>
          <t>https://corp.zozo.com/ir-info/files/pdf/past_49.pdf</t>
        </is>
      </c>
      <c r="K2783" s="41" t="inlineStr">
        <is>
          <t>pre_events_summary</t>
        </is>
      </c>
    </row>
    <row r="2784" ht="45" customHeight="1">
      <c r="A2784" s="40" t="inlineStr">
        <is>
          <t>N050</t>
        </is>
      </c>
      <c r="B2784" s="41" t="inlineStr">
        <is>
          <t>ZOZO, Inc. (TSE:3092)</t>
        </is>
      </c>
      <c r="C2784" s="40" t="inlineStr">
        <is>
          <t>인수 전</t>
        </is>
      </c>
      <c r="D2784" s="40" t="inlineStr">
        <is>
          <t>2018-04-27</t>
        </is>
      </c>
      <c r="E2784" s="41" t="inlineStr">
        <is>
          <t>손상차손</t>
        </is>
      </c>
      <c r="F2784" s="41" t="inlineStr">
        <is>
          <t>스타트투데이 '特別損失の計上に関するお知らせ': 체형계측 슈트 설비 감손 1,486百万円, 재고평가손 263百万円, StretchSense 투자유가증권평가손 1,848百万円 등</t>
        </is>
      </c>
      <c r="G2784" s="41" t="inlineStr">
        <is>
          <t>TDnet</t>
        </is>
      </c>
      <c r="H2784" s="40" t="inlineStr">
        <is>
          <t>2018-04-27</t>
        </is>
      </c>
      <c r="I2784" s="40" t="inlineStr">
        <is>
          <t>disclosure_jp_110</t>
        </is>
      </c>
      <c r="J2784" s="43" t="inlineStr">
        <is>
          <t>https://corp.zozo.com/ir-info/files/pdf/disclosure_jp_110.pdf</t>
        </is>
      </c>
      <c r="K2784" s="41" t="inlineStr">
        <is>
          <t>pre_events_summary</t>
        </is>
      </c>
    </row>
    <row r="2785" ht="45" customHeight="1">
      <c r="A2785" s="40" t="inlineStr">
        <is>
          <t>N050</t>
        </is>
      </c>
      <c r="B2785" s="41" t="inlineStr">
        <is>
          <t>ZOZO, Inc. (TSE:3092)</t>
        </is>
      </c>
      <c r="C2785" s="40" t="inlineStr">
        <is>
          <t>인수 전</t>
        </is>
      </c>
      <c r="D2785" s="40" t="inlineStr">
        <is>
          <t>2019-04-25</t>
        </is>
      </c>
      <c r="E2785" s="41" t="inlineStr">
        <is>
          <t>사업철수</t>
        </is>
      </c>
      <c r="F2785" s="41" t="inlineStr">
        <is>
          <t>ZOZO '特別損失の計上に関するお知らせ': PB 해외사업 철수로 연결 감손 98百万円, 재고평가손 691百万円, 사업정리손 822百万円</t>
        </is>
      </c>
      <c r="G2785" s="41" t="inlineStr">
        <is>
          <t>TDnet</t>
        </is>
      </c>
      <c r="H2785" s="40" t="inlineStr">
        <is>
          <t>2019-04-25</t>
        </is>
      </c>
      <c r="I2785" s="40" t="inlineStr">
        <is>
          <t>disclosure_jp_125</t>
        </is>
      </c>
      <c r="J2785" s="43" t="inlineStr">
        <is>
          <t>https://corp.zozo.com/ir-info/files/pdf/disclosure_jp_125.pdf</t>
        </is>
      </c>
      <c r="K2785" s="41" t="inlineStr">
        <is>
          <t>pre_events_summary</t>
        </is>
      </c>
    </row>
    <row r="2786" ht="45" customHeight="1">
      <c r="A2786" s="40" t="inlineStr">
        <is>
          <t>N050</t>
        </is>
      </c>
      <c r="B2786" s="41" t="inlineStr">
        <is>
          <t>ZOZO, Inc. (TSE:3092)</t>
        </is>
      </c>
      <c r="C2786" s="40" t="inlineStr">
        <is>
          <t>발표</t>
        </is>
      </c>
      <c r="D2786" s="40" t="inlineStr">
        <is>
          <t>2019-09-12</t>
        </is>
      </c>
      <c r="E2786" s="41" t="inlineStr">
        <is>
          <t>발표</t>
        </is>
      </c>
      <c r="F2786" s="41" t="inlineStr">
        <is>
          <t>ヤフー㈱ '株式会社ZOZO株式（証券コード3092）に対する公開買付けの開始予定及び資本業務提携契約の締結に関するお知らせ'(소프트뱅크그룹 게재 사본): 이사회 결의 2019-09-12, "本日現在、当社は、対象者株式を所有しておりません", 하한 101,968,591주(33.40%)·상한 152,952,900주(50.10%), 1주 2,620円(9/11 종가 2,166円 대비 20.96% 프리미엄), "買付代金 400,736,598,000円", 前澤氏 응모계약 92,726,600주(30.37%); 배경: 2019-06 하순 매각 의사 확인, 8월 중순 제안·실사; 목적 "ファッションEC を強化することが必要と認識", "当社eコマース事業のさらなる飛躍につながる"</t>
        </is>
      </c>
      <c r="G2786" s="41" t="inlineStr">
        <is>
          <t>TDnet</t>
        </is>
      </c>
      <c r="H2786" s="40" t="inlineStr">
        <is>
          <t>2019-09-12</t>
        </is>
      </c>
      <c r="I2786" s="40" t="inlineStr">
        <is>
          <t>20190912_01/pdf_01</t>
        </is>
      </c>
      <c r="J2786" s="43" t="inlineStr">
        <is>
          <t>https://group.softbank/system/files/pdf/news/press/2019/20190912_01/pdf_01.pdf</t>
        </is>
      </c>
      <c r="K2786" s="41" t="inlineStr">
        <is>
          <t>announce_date_chk,purpose_quote,value_chk_local,subtype_chk,chk_note,is_core,core_basis,event_ticker,pre_events_summary,first_filing_date,acquirer_entity,size_basis</t>
        </is>
      </c>
    </row>
    <row r="2787" ht="45" customHeight="1">
      <c r="A2787" s="40" t="inlineStr">
        <is>
          <t>N050</t>
        </is>
      </c>
      <c r="B2787" s="41" t="inlineStr">
        <is>
          <t>ZOZO, Inc. (TSE:3092)</t>
        </is>
      </c>
      <c r="C2787" s="40" t="inlineStr">
        <is>
          <t>발표</t>
        </is>
      </c>
      <c r="D2787" s="40" t="inlineStr">
        <is>
          <t>2019-09-12</t>
        </is>
      </c>
      <c r="E2787" s="41" t="inlineStr">
        <is>
          <t>발표</t>
        </is>
      </c>
      <c r="F2787" s="41" t="inlineStr">
        <is>
          <t>ZOZO 'ヤフー株式会社による当社株式に対する公開買付けの開始予定に関する意見表明及び同社との資本業務提携契約締結に関するお知らせ': 공개매수자 사업내용 "インターネット上の広告事業、イーコマース事業、会員サービス事業、及びその他の事業", 2019/3期 연결(IFRS) 資本合計 910,523百万円·資産合計 2,429,601百万円·売上収益 954,714百万円; 2019-06-30 筆頭株主 소프트뱅크㈱(44.6%)</t>
        </is>
      </c>
      <c r="G2787" s="41" t="inlineStr">
        <is>
          <t>TDnet</t>
        </is>
      </c>
      <c r="H2787" s="40" t="inlineStr">
        <is>
          <t>2019-09-12</t>
        </is>
      </c>
      <c r="I2787" s="40" t="inlineStr">
        <is>
          <t>disclosure_jp_133</t>
        </is>
      </c>
      <c r="J2787" s="43" t="inlineStr">
        <is>
          <t>https://corp.zozo.com/ir-info/files/pdf/disclosure_jp_133.pdf</t>
        </is>
      </c>
      <c r="K2787" s="41" t="inlineStr">
        <is>
          <t>acq_total_assets,deal_to_assets_pct,deal_to_equity_pct,acquirer_core,acquirer_entity,first_filing_date</t>
        </is>
      </c>
    </row>
    <row r="2788" ht="45" customHeight="1">
      <c r="A2788" s="40" t="inlineStr">
        <is>
          <t>N050</t>
        </is>
      </c>
      <c r="B2788" s="41" t="inlineStr">
        <is>
          <t>ZOZO, Inc. (TSE:3092)</t>
        </is>
      </c>
      <c r="C2788" s="40" t="inlineStr">
        <is>
          <t>발표</t>
        </is>
      </c>
      <c r="D2788" s="40" t="inlineStr">
        <is>
          <t>2019-09-12</t>
        </is>
      </c>
      <c r="E2788" s="41" t="inlineStr">
        <is>
          <t>경영진변경</t>
        </is>
      </c>
      <c r="F2788" s="41" t="inlineStr">
        <is>
          <t>ZOZO '代表取締役の異動及び取締役の辞任に関するお知らせ': 前澤友作가 "2019 年９月 12 日をもって代表取締役及び取締役を辞任", 澤田宏太郎 代表取締役社長兼CEO 선정</t>
        </is>
      </c>
      <c r="G2788" s="41" t="inlineStr">
        <is>
          <t>TDnet</t>
        </is>
      </c>
      <c r="H2788" s="40" t="inlineStr">
        <is>
          <t>2019-09-12</t>
        </is>
      </c>
      <c r="I2788" s="40" t="inlineStr">
        <is>
          <t>disclosure_jp_132</t>
        </is>
      </c>
      <c r="J2788" s="43" t="inlineStr">
        <is>
          <t>https://corp.zozo.com/ir-info/files/pdf/disclosure_jp_132.pdf</t>
        </is>
      </c>
      <c r="K2788" s="41" t="inlineStr">
        <is>
          <t>post_events_summary</t>
        </is>
      </c>
    </row>
    <row r="2789" ht="45" customHeight="1">
      <c r="A2789" s="40" t="inlineStr">
        <is>
          <t>N050</t>
        </is>
      </c>
      <c r="B2789" s="41" t="inlineStr">
        <is>
          <t>ZOZO, Inc. (TSE:3092)</t>
        </is>
      </c>
      <c r="C2789" s="40" t="inlineStr">
        <is>
          <t>발표</t>
        </is>
      </c>
      <c r="D2789" s="40" t="inlineStr">
        <is>
          <t>2019-09-12</t>
        </is>
      </c>
      <c r="E2789" s="41" t="inlineStr">
        <is>
          <t>발표</t>
        </is>
      </c>
      <c r="F2789" s="41" t="inlineStr">
        <is>
          <t>Impress Watch(2019-09-12 09:42): ヤフー가 ZOZO 공개매수로 50.1% 취득·연결자회사화, 총액 약 4,007억円, 前澤氏 30.37% 매각·사임</t>
        </is>
      </c>
      <c r="G2789" s="41" t="inlineStr">
        <is>
          <t>언론 보도</t>
        </is>
      </c>
      <c r="H2789" s="40" t="inlineStr">
        <is>
          <t>2019-09-12</t>
        </is>
      </c>
      <c r="I2789" s="40" t="n"/>
      <c r="J2789" s="43" t="inlineStr">
        <is>
          <t>https://www.watch.impress.co.jp/docs/news/1206849.html</t>
        </is>
      </c>
      <c r="K2789" s="41" t="inlineStr">
        <is>
          <t>first_filing_date</t>
        </is>
      </c>
    </row>
    <row r="2790" ht="45" customHeight="1">
      <c r="A2790" s="40" t="inlineStr">
        <is>
          <t>N050</t>
        </is>
      </c>
      <c r="B2790" s="41" t="inlineStr">
        <is>
          <t>ZOZO, Inc. (TSE:3092)</t>
        </is>
      </c>
      <c r="C2790" s="40" t="inlineStr">
        <is>
          <t>발표</t>
        </is>
      </c>
      <c r="D2790" s="40" t="inlineStr">
        <is>
          <t>2019-09-12</t>
        </is>
      </c>
      <c r="E2790" s="41" t="inlineStr">
        <is>
          <t>발표</t>
        </is>
      </c>
      <c r="F2790" s="41" t="inlineStr">
        <is>
          <t>ITmedia(2019-09-12 23:34) 기자회견 보도: 川邊 사장 "ヤフーは今まで広告事業がメインだったが、EC（ネット通販）事業も大きな柱にし、収益のドライバーにしたい", "合算すると2兆円を超えるが、色んなシナジー効果によって（合算値以上に）取扱高を爆増させる"</t>
        </is>
      </c>
      <c r="G2790" s="41" t="inlineStr">
        <is>
          <t>언론 보도</t>
        </is>
      </c>
      <c r="H2790" s="40" t="inlineStr">
        <is>
          <t>2019-09-12</t>
        </is>
      </c>
      <c r="I2790" s="40" t="n"/>
      <c r="J2790" s="43" t="inlineStr">
        <is>
          <t>https://www.itmedia.co.jp/news/article/1909/12/1190912153/</t>
        </is>
      </c>
      <c r="K2790" s="41" t="inlineStr">
        <is>
          <t>purpose_quote,earnings_call_note</t>
        </is>
      </c>
    </row>
    <row r="2791" ht="45" customHeight="1">
      <c r="A2791" s="40" t="inlineStr">
        <is>
          <t>N050</t>
        </is>
      </c>
      <c r="B2791" s="41" t="inlineStr">
        <is>
          <t>ZOZO, Inc. (TSE:3092)</t>
        </is>
      </c>
      <c r="C2791" s="40" t="inlineStr">
        <is>
          <t>인수 전</t>
        </is>
      </c>
      <c r="D2791" s="40" t="inlineStr">
        <is>
          <t>2019-06-30</t>
        </is>
      </c>
      <c r="E2791" s="41" t="inlineStr">
        <is>
          <t>실적</t>
        </is>
      </c>
      <c r="F2791" s="41" t="inlineStr">
        <is>
          <t>Yahoo Japan Results for FY2019-1Q [IFRSs]: Total assets 2,586,450 / Total equity 815,476 / Equity attributable to owners of the parent 725,276百万円(2019-06-30); FY2018 2,429,601 / 910,523 / 818,291</t>
        </is>
      </c>
      <c r="G2791" s="41" t="inlineStr">
        <is>
          <t>IR 자료</t>
        </is>
      </c>
      <c r="H2791" s="40" t="inlineStr">
        <is>
          <t>2019-08-02</t>
        </is>
      </c>
      <c r="I2791" s="40" t="inlineStr">
        <is>
          <t>auto_20190801481177</t>
        </is>
      </c>
      <c r="J2791" s="43" t="inlineStr">
        <is>
          <t>https://www.lycorp.co.jp/en/ir/news/auto_20190801481177/pdfFile.pdf</t>
        </is>
      </c>
      <c r="K2791" s="41" t="inlineStr">
        <is>
          <t>acq_total_assets,deal_to_assets_pct,deal_to_equity_pct,size_basis</t>
        </is>
      </c>
    </row>
    <row r="2792" ht="45" customHeight="1">
      <c r="A2792" s="40" t="inlineStr">
        <is>
          <t>N050</t>
        </is>
      </c>
      <c r="B2792" s="41" t="inlineStr">
        <is>
          <t>ZOZO, Inc. (TSE:3092)</t>
        </is>
      </c>
      <c r="C2792" s="40" t="inlineStr">
        <is>
          <t>발표</t>
        </is>
      </c>
      <c r="D2792" s="40" t="inlineStr">
        <is>
          <t>2019-09-30</t>
        </is>
      </c>
      <c r="E2792" s="41" t="inlineStr">
        <is>
          <t>실적</t>
        </is>
      </c>
      <c r="F2792" s="41" t="inlineStr">
        <is>
          <t>ZHD 2020年3月期 第2四半期決算短信: 期末発行済株式数(自己株式を含む) 4,822,417,565株, 期末自己株式数 60,021,000株(2019-09-30); 資産合計 2,795,895·親会社所有者帰属持分 749,171百万円</t>
        </is>
      </c>
      <c r="G2792" s="41" t="inlineStr">
        <is>
          <t>TDnet</t>
        </is>
      </c>
      <c r="H2792" s="40" t="inlineStr">
        <is>
          <t>2019-11-01</t>
        </is>
      </c>
      <c r="I2792" s="40" t="inlineStr">
        <is>
          <t>140120191031416621</t>
        </is>
      </c>
      <c r="J2792" s="43" t="inlineStr">
        <is>
          <t>https://www2.jpx.co.jp/disc/46890/140120191031416621.pdf</t>
        </is>
      </c>
      <c r="K2792" s="41" t="inlineStr">
        <is>
          <t>acq_mktcap,size_basis</t>
        </is>
      </c>
    </row>
    <row r="2793" ht="45" customHeight="1">
      <c r="A2793" s="40" t="inlineStr">
        <is>
          <t>N050</t>
        </is>
      </c>
      <c r="B2793" s="41" t="inlineStr">
        <is>
          <t>ZOZO, Inc. (TSE:3092)</t>
        </is>
      </c>
      <c r="C2793" s="40" t="inlineStr">
        <is>
          <t>발표</t>
        </is>
      </c>
      <c r="D2793" s="40" t="inlineStr">
        <is>
          <t>2019-09-11</t>
        </is>
      </c>
      <c r="E2793" s="41" t="inlineStr">
        <is>
          <t>기타</t>
        </is>
      </c>
      <c r="F2793" s="41" t="inlineStr">
        <is>
          <t>Yahoo Finance 일별 시세(4689.T): 2019-09-11 종가 298円, 09-12 305円, 09-13 320円</t>
        </is>
      </c>
      <c r="G2793" s="41" t="inlineStr">
        <is>
          <t>기타</t>
        </is>
      </c>
      <c r="H2793" s="40" t="inlineStr">
        <is>
          <t>2026-10-25</t>
        </is>
      </c>
      <c r="I2793" s="40" t="n"/>
      <c r="J2793" s="43" t="inlineStr">
        <is>
          <t>https://query1.finance.yahoo.com/v8/finance/chart/4689.T?period1=1567987200&amp;period2=1568419200&amp;interval=1d</t>
        </is>
      </c>
      <c r="K2793" s="41" t="inlineStr">
        <is>
          <t>acq_mktcap,notes</t>
        </is>
      </c>
    </row>
    <row r="2794" ht="45" customHeight="1">
      <c r="A2794" s="40" t="inlineStr">
        <is>
          <t>N050</t>
        </is>
      </c>
      <c r="B2794" s="41" t="inlineStr">
        <is>
          <t>ZOZO, Inc. (TSE:3092)</t>
        </is>
      </c>
      <c r="C2794" s="40" t="inlineStr">
        <is>
          <t>발표</t>
        </is>
      </c>
      <c r="D2794" s="40" t="inlineStr">
        <is>
          <t>2019-09-11</t>
        </is>
      </c>
      <c r="E2794" s="41" t="inlineStr">
        <is>
          <t>기타</t>
        </is>
      </c>
      <c r="F2794" s="41" t="inlineStr">
        <is>
          <t>Yahoo Finance 일별 시세(3092.T, 2025-04 1:3 분할 조정): 2019-09-10 704, 09-11 722, 09-12 819 → ×3 = 2,112·2,166·2,457円 (2,166円은 공개매수 공시의 9/11 종가와 일치)</t>
        </is>
      </c>
      <c r="G2794" s="41" t="inlineStr">
        <is>
          <t>기타</t>
        </is>
      </c>
      <c r="H2794" s="40" t="inlineStr">
        <is>
          <t>2026-10-25</t>
        </is>
      </c>
      <c r="I2794" s="40" t="n"/>
      <c r="J2794" s="43" t="inlineStr">
        <is>
          <t>https://query1.finance.yahoo.com/v8/finance/chart/3092.T?period1=1567987200&amp;period2=1568419200&amp;interval=1d</t>
        </is>
      </c>
      <c r="K2794" s="41" t="inlineStr">
        <is>
          <t>notes,event_ticker_basis</t>
        </is>
      </c>
    </row>
    <row r="2795" ht="45" customHeight="1">
      <c r="A2795" s="40" t="inlineStr">
        <is>
          <t>N050</t>
        </is>
      </c>
      <c r="B2795" s="41" t="inlineStr">
        <is>
          <t>ZOZO, Inc. (TSE:3092)</t>
        </is>
      </c>
      <c r="C2795" s="40" t="inlineStr">
        <is>
          <t>발표</t>
        </is>
      </c>
      <c r="D2795" s="40" t="inlineStr">
        <is>
          <t>2019-09-12</t>
        </is>
      </c>
      <c r="E2795" s="41" t="inlineStr">
        <is>
          <t>기타</t>
        </is>
      </c>
      <c r="F2795" s="41" t="inlineStr">
        <is>
          <t>Federal Reserve H.10 Historical Rates for the Japanese Yen: 11-SEP-19 107.7300, 12-SEP-19 107.9700, 13-NOV-19 108.8300 円/USD</t>
        </is>
      </c>
      <c r="G2795" s="41" t="inlineStr">
        <is>
          <t>기타</t>
        </is>
      </c>
      <c r="H2795" s="40" t="inlineStr">
        <is>
          <t>2026-10-19</t>
        </is>
      </c>
      <c r="I2795" s="40" t="n"/>
      <c r="J2795" s="43" t="inlineStr">
        <is>
          <t>https://www.federalreserve.gov/releases/h10/hist/dat00_ja.htm</t>
        </is>
      </c>
      <c r="K2795" s="41" t="inlineStr">
        <is>
          <t>value_chk_usdmm</t>
        </is>
      </c>
    </row>
    <row r="2796" ht="45" customHeight="1">
      <c r="A2796" s="40" t="inlineStr">
        <is>
          <t>N050</t>
        </is>
      </c>
      <c r="B2796" s="41" t="inlineStr">
        <is>
          <t>ZOZO, Inc. (TSE:3092)</t>
        </is>
      </c>
      <c r="C2796" s="40" t="inlineStr">
        <is>
          <t>인수 후</t>
        </is>
      </c>
      <c r="D2796" s="40" t="inlineStr">
        <is>
          <t>2019-11-13</t>
        </is>
      </c>
      <c r="E2796" s="41" t="inlineStr">
        <is>
          <t>완료</t>
        </is>
      </c>
      <c r="F2796" s="41" t="inlineStr">
        <is>
          <t>ZOZO 'Zホールディングス株式会社による当社株式に対する公開買付けの結果…' (ZHD 결과 공시 첨부): 기간 2019-09-30~11-13, 응모 245,923,177주 &gt; 상한 → 안분비례, 매입 152,952,900주(50.10%), "取得価額 対象者株式 400,736百万円", 결제 개시 2019-11-20, 前澤氏 보유 112,226,600주 중 57,671,700주 매입; ZOZO 연결 2018/3期 売上高 98,432·営業利益 32,669, 2019/3期 118,405·25,654百万円; 소프트뱅크㈱ 資産合計 8,733,551百万円(2019-09-30)</t>
        </is>
      </c>
      <c r="G2796" s="41" t="inlineStr">
        <is>
          <t>TDnet</t>
        </is>
      </c>
      <c r="H2796" s="40" t="inlineStr">
        <is>
          <t>2019-11-14</t>
        </is>
      </c>
      <c r="I2796" s="40" t="inlineStr">
        <is>
          <t>140120191114426578</t>
        </is>
      </c>
      <c r="J2796" s="43" t="inlineStr">
        <is>
          <t>https://www2.jpx.co.jp/disc/30920/140120191114426578.pdf</t>
        </is>
      </c>
      <c r="K2796" s="41" t="inlineStr">
        <is>
          <t>status_chk,subtype_chk,value_chk_local,chk_note,target_rev_pre,target_op_pre,acquirer_entity,apex_total_assets,event_ticker_basis</t>
        </is>
      </c>
    </row>
    <row r="2797" ht="45" customHeight="1">
      <c r="A2797" s="40" t="inlineStr">
        <is>
          <t>N050</t>
        </is>
      </c>
      <c r="B2797" s="41" t="inlineStr">
        <is>
          <t>ZOZO, Inc. (TSE:3092)</t>
        </is>
      </c>
      <c r="C2797" s="40" t="inlineStr">
        <is>
          <t>인수 후</t>
        </is>
      </c>
      <c r="D2797" s="40" t="inlineStr">
        <is>
          <t>2019-11-13</t>
        </is>
      </c>
      <c r="E2797" s="41" t="inlineStr">
        <is>
          <t>완료</t>
        </is>
      </c>
      <c r="F2797" s="41" t="inlineStr">
        <is>
          <t>ZHD 2020年3月期 第3四半期決算短信 企業結合 주석: "eコマース事業のさらなる成長のためにファッションECを強化することを目的として", 支配獲得日 2019-11-13, 現金 400,736百万円, のれん 212,910百万円(잠정), 고객기반 322,070·상표권 178,720百万円, "400,000百万円の借入を実行"</t>
        </is>
      </c>
      <c r="G2797" s="41" t="inlineStr">
        <is>
          <t>TDnet</t>
        </is>
      </c>
      <c r="H2797" s="40" t="inlineStr">
        <is>
          <t>2020-02-05</t>
        </is>
      </c>
      <c r="I2797" s="40" t="inlineStr">
        <is>
          <t>140120200204457320</t>
        </is>
      </c>
      <c r="J2797" s="43" t="inlineStr">
        <is>
          <t>https://www2.jpx.co.jp/disc/46890/140120200204457320.pdf</t>
        </is>
      </c>
      <c r="K2797" s="41" t="inlineStr">
        <is>
          <t>purpose_quote,post_events_summary</t>
        </is>
      </c>
    </row>
    <row r="2798" ht="45" customHeight="1">
      <c r="A2798" s="40" t="inlineStr">
        <is>
          <t>N050</t>
        </is>
      </c>
      <c r="B2798" s="41" t="inlineStr">
        <is>
          <t>ZOZO, Inc. (TSE:3092)</t>
        </is>
      </c>
      <c r="C2798" s="40" t="inlineStr">
        <is>
          <t>인수 후</t>
        </is>
      </c>
      <c r="D2798" s="40" t="inlineStr">
        <is>
          <t>2019-12-17</t>
        </is>
      </c>
      <c r="E2798" s="41" t="inlineStr">
        <is>
          <t>통합</t>
        </is>
      </c>
      <c r="F2798" s="41" t="inlineStr">
        <is>
          <t>ヤフー㈱·ZOZO 공동 보도자료 'PayPayモール、12月17日よりZOZOTOWNが出店': ZOZOTOWN PayPayモール店 개설, 약 1,100숍 참가</t>
        </is>
      </c>
      <c r="G2798" s="41" t="inlineStr">
        <is>
          <t>회사 보도자료</t>
        </is>
      </c>
      <c r="H2798" s="40" t="inlineStr">
        <is>
          <t>2019-12-18</t>
        </is>
      </c>
      <c r="I2798" s="40" t="inlineStr">
        <is>
          <t>ja20191218_A</t>
        </is>
      </c>
      <c r="J2798" s="43" t="inlineStr">
        <is>
          <t>https://www.lycorp.co.jp/news/archive/Y/ja/ja20191218_A.pdf</t>
        </is>
      </c>
      <c r="K2798" s="41" t="inlineStr">
        <is>
          <t>post_events_summary</t>
        </is>
      </c>
    </row>
    <row r="2799" ht="45" customHeight="1">
      <c r="A2799" s="40" t="inlineStr">
        <is>
          <t>N050</t>
        </is>
      </c>
      <c r="B2799" s="41" t="inlineStr">
        <is>
          <t>ZOZO, Inc. (TSE:3092)</t>
        </is>
      </c>
      <c r="C2799" s="40" t="inlineStr">
        <is>
          <t>인수 후</t>
        </is>
      </c>
      <c r="D2799" s="40" t="inlineStr">
        <is>
          <t>2020-03-31</t>
        </is>
      </c>
      <c r="E2799" s="41" t="inlineStr">
        <is>
          <t>어닝콜</t>
        </is>
      </c>
      <c r="F2799" s="41" t="inlineStr">
        <is>
          <t>ZHD Results for FY2019 (2020-04-30): 매출 1조円 첫 돌파 "contributed by the consolidation of ZOZO, Inc."; 커머스 매출 742.7십억円(70.5%), 미디어 308.6십억円(29.3%); "Allocation of the consideration of the acquisition was completed in this consolidated fourth quarter. There is no difference between the initial provisional amount and the final amount"; 취득일 이후 ZOZO 매출 57,462·순이익 5,773百万円</t>
        </is>
      </c>
      <c r="G2799" s="41" t="inlineStr">
        <is>
          <t>IR 자료</t>
        </is>
      </c>
      <c r="H2799" s="40" t="inlineStr">
        <is>
          <t>2020-04-30</t>
        </is>
      </c>
      <c r="I2799" s="40" t="inlineStr">
        <is>
          <t>auto_20200427400873</t>
        </is>
      </c>
      <c r="J2799" s="43" t="inlineStr">
        <is>
          <t>https://www.lycorp.co.jp/en/ir/news/auto_20200427400873/pdfFile.pdf</t>
        </is>
      </c>
      <c r="K2799" s="41" t="inlineStr">
        <is>
          <t>earnings_call_note,post_events_summary,acquirer_core,perf_basis</t>
        </is>
      </c>
    </row>
    <row r="2800" ht="45" customHeight="1">
      <c r="A2800" s="40" t="inlineStr">
        <is>
          <t>N050</t>
        </is>
      </c>
      <c r="B2800" s="41" t="inlineStr">
        <is>
          <t>ZOZO, Inc. (TSE:3092)</t>
        </is>
      </c>
      <c r="C2800" s="40" t="inlineStr">
        <is>
          <t>인수 후</t>
        </is>
      </c>
      <c r="D2800" s="40" t="inlineStr">
        <is>
          <t>2020-03-31</t>
        </is>
      </c>
      <c r="E2800" s="41" t="inlineStr">
        <is>
          <t>실적</t>
        </is>
      </c>
      <c r="F2800" s="41" t="inlineStr">
        <is>
          <t>ZOZO 2020年3月期 決算短信(連結): 売上高 125,517百万円(+6.0%), 営業利益 27,888百万円(+8.7%)</t>
        </is>
      </c>
      <c r="G2800" s="41" t="inlineStr">
        <is>
          <t>TDnet</t>
        </is>
      </c>
      <c r="H2800" s="40" t="inlineStr">
        <is>
          <t>2020-04-28</t>
        </is>
      </c>
      <c r="I2800" s="40" t="inlineStr">
        <is>
          <t>past_157</t>
        </is>
      </c>
      <c r="J2800" s="43" t="inlineStr">
        <is>
          <t>https://corp.zozo.com/ir-info/files/pdf/past_157.pdf</t>
        </is>
      </c>
      <c r="K2800" s="41" t="inlineStr">
        <is>
          <t>target_rev_post,target_op_post</t>
        </is>
      </c>
    </row>
    <row r="2801" ht="45" customHeight="1">
      <c r="A2801" s="40" t="inlineStr">
        <is>
          <t>N050</t>
        </is>
      </c>
      <c r="B2801" s="41" t="inlineStr">
        <is>
          <t>ZOZO, Inc. (TSE:3092)</t>
        </is>
      </c>
      <c r="C2801" s="40" t="inlineStr">
        <is>
          <t>인수 후</t>
        </is>
      </c>
      <c r="D2801" s="40" t="inlineStr">
        <is>
          <t>2021-03-31</t>
        </is>
      </c>
      <c r="E2801" s="41" t="inlineStr">
        <is>
          <t>실적</t>
        </is>
      </c>
      <c r="F2801" s="41" t="inlineStr">
        <is>
          <t>ZOZO 2021年3月期 決算短信(連結): 売上高 147,402百万円(+17.4%), 営業利益 44,144百万円(+58.3%)</t>
        </is>
      </c>
      <c r="G2801" s="41" t="inlineStr">
        <is>
          <t>TDnet</t>
        </is>
      </c>
      <c r="H2801" s="40" t="inlineStr">
        <is>
          <t>2021-04-27</t>
        </is>
      </c>
      <c r="I2801" s="40" t="inlineStr">
        <is>
          <t>past_174</t>
        </is>
      </c>
      <c r="J2801" s="43" t="inlineStr">
        <is>
          <t>https://corp.zozo.com/ir-info/files/pdf/past_174.pdf</t>
        </is>
      </c>
      <c r="K2801" s="41" t="inlineStr">
        <is>
          <t>target_rev_post,target_op_post</t>
        </is>
      </c>
    </row>
    <row r="2802" ht="45" customHeight="1">
      <c r="A2802" s="40" t="inlineStr">
        <is>
          <t>N050</t>
        </is>
      </c>
      <c r="B2802" s="41" t="inlineStr">
        <is>
          <t>ZOZO, Inc. (TSE:3092)</t>
        </is>
      </c>
      <c r="C2802" s="40" t="inlineStr">
        <is>
          <t>인수 후</t>
        </is>
      </c>
      <c r="D2802" s="40" t="inlineStr">
        <is>
          <t>2021-04-27</t>
        </is>
      </c>
      <c r="E2802" s="41" t="inlineStr">
        <is>
          <t>어닝콜</t>
        </is>
      </c>
      <c r="F2802" s="41" t="inlineStr">
        <is>
          <t>ZOZO 2021年3月期 通期決算説明会 質疑応答集(澤田): "前期の実績は追い風の参考値ではありません", "スタート当初の UI の課題も、ZHD が開発リソースをかけてくれたことで、徐々に良い形に仕上がってきたと感じています"</t>
        </is>
      </c>
      <c r="G2802" s="41" t="inlineStr">
        <is>
          <t>어닝콜</t>
        </is>
      </c>
      <c r="H2802" s="40" t="inlineStr">
        <is>
          <t>2021-04-27</t>
        </is>
      </c>
      <c r="I2802" s="40" t="inlineStr">
        <is>
          <t>past_171</t>
        </is>
      </c>
      <c r="J2802" s="43" t="inlineStr">
        <is>
          <t>https://corp.zozo.com/ir-info/files/pdf/past_171.pdf</t>
        </is>
      </c>
      <c r="K2802" s="41" t="inlineStr">
        <is>
          <t>earnings_call_note</t>
        </is>
      </c>
    </row>
    <row r="2803" ht="45" customHeight="1">
      <c r="A2803" s="40" t="inlineStr">
        <is>
          <t>N050</t>
        </is>
      </c>
      <c r="B2803" s="41" t="inlineStr">
        <is>
          <t>ZOZO, Inc. (TSE:3092)</t>
        </is>
      </c>
      <c r="C2803" s="40" t="inlineStr">
        <is>
          <t>인수 후</t>
        </is>
      </c>
      <c r="D2803" s="40" t="inlineStr">
        <is>
          <t>2021-03-16</t>
        </is>
      </c>
      <c r="E2803" s="41" t="inlineStr">
        <is>
          <t>기타</t>
        </is>
      </c>
      <c r="F2803" s="41" t="inlineStr">
        <is>
          <t>ZOZO '親会社及び主要株主である筆頭株主の異動に関するお知らせ': ZHD가 보유 ZOZO 주식 전부를 'Zホールディングス中間合同会社'(2021-03-23 株式会社로 상호변경 예정)에 이관, 이동 예정일 2021-03-16</t>
        </is>
      </c>
      <c r="G2803" s="41" t="inlineStr">
        <is>
          <t>TDnet</t>
        </is>
      </c>
      <c r="H2803" s="40" t="inlineStr">
        <is>
          <t>2021-03-01</t>
        </is>
      </c>
      <c r="I2803" s="40" t="inlineStr">
        <is>
          <t>disclosure_jp_155</t>
        </is>
      </c>
      <c r="J2803" s="43" t="inlineStr">
        <is>
          <t>https://corp.zozo.com/ir-info/files/pdf/disclosure_jp_155.pdf</t>
        </is>
      </c>
      <c r="K2803" s="41" t="inlineStr">
        <is>
          <t>post_events_summary</t>
        </is>
      </c>
    </row>
    <row r="2804" ht="45" customHeight="1">
      <c r="A2804" s="40" t="inlineStr">
        <is>
          <t>N050</t>
        </is>
      </c>
      <c r="B2804" s="41" t="inlineStr">
        <is>
          <t>ZOZO, Inc. (TSE:3092)</t>
        </is>
      </c>
      <c r="C2804" s="40" t="inlineStr">
        <is>
          <t>인수 후</t>
        </is>
      </c>
      <c r="D2804" s="40" t="inlineStr">
        <is>
          <t>2026-03-31</t>
        </is>
      </c>
      <c r="E2804" s="41" t="inlineStr">
        <is>
          <t>실적</t>
        </is>
      </c>
      <c r="F2804" s="41" t="inlineStr">
        <is>
          <t>ZOZO 2026年3月期 決算短信(連結): 売上高 228,373百万円(+7.2%), 営業利益 69,366百万円(+7.1%); LINEヤフーコマース 거래액 78,926百万円(11.9%, +13.4%), "モールを運営するLINEヤフー㈱による集客"; 2025-04-18 LYST 완전자회사화, 2025-05부터 연결</t>
        </is>
      </c>
      <c r="G2804" s="41" t="inlineStr">
        <is>
          <t>TDnet</t>
        </is>
      </c>
      <c r="H2804" s="40" t="inlineStr">
        <is>
          <t>2026-04-30</t>
        </is>
      </c>
      <c r="I2804" s="40" t="inlineStr">
        <is>
          <t>5514eed1b71105c131434bde152dc1cb1b838f0a</t>
        </is>
      </c>
      <c r="J2804" s="43" t="inlineStr">
        <is>
          <t>https://corp.zozo.com/ir-info/files/pdf/5514eed1b71105c131434bde152dc1cb1b838f0a.pdf</t>
        </is>
      </c>
      <c r="K2804" s="41" t="inlineStr">
        <is>
          <t>target_rev_post,target_op_post,earnings_call_note,post_events_summary</t>
        </is>
      </c>
    </row>
    <row r="2805" ht="45" customHeight="1">
      <c r="A2805" s="40" t="inlineStr">
        <is>
          <t>N050</t>
        </is>
      </c>
      <c r="B2805" s="41" t="inlineStr">
        <is>
          <t>ZOZO, Inc. (TSE:3092)</t>
        </is>
      </c>
      <c r="C2805" s="40" t="inlineStr">
        <is>
          <t>인수 후</t>
        </is>
      </c>
      <c r="D2805" s="40" t="inlineStr">
        <is>
          <t>2025-04-18</t>
        </is>
      </c>
      <c r="E2805" s="41" t="inlineStr">
        <is>
          <t>추가취득</t>
        </is>
      </c>
      <c r="F2805" s="41" t="inlineStr">
        <is>
          <t>ZOZO 有価証券報告書 第28期: LYST LTD 企業結合日 2025-04-18, 取得原価 現金 22,094百万円, のれん 20,594百万円(10년 상각); ㈱High Link 2026-04-30 取得原価 4,950百万円; 沿革 "2019年12月 「ZOZOTOWN」を…「Yahoo!ショッピング」（2022年10月にPayPayモールを吸収し統合）に出店"; 감손 329百万円(중국 생산사업)</t>
        </is>
      </c>
      <c r="G2805" s="41" t="inlineStr">
        <is>
          <t>EDINET</t>
        </is>
      </c>
      <c r="H2805" s="40" t="inlineStr">
        <is>
          <t>2026-06-08</t>
        </is>
      </c>
      <c r="I2805" s="40" t="inlineStr">
        <is>
          <t>19002bb7b28f1d462fcaba54a723e0b48eb395eb</t>
        </is>
      </c>
      <c r="J2805" s="43" t="inlineStr">
        <is>
          <t>https://corp.zozo.com/ir-info/files/pdf/19002bb7b28f1d462fcaba54a723e0b48eb395eb.pdf</t>
        </is>
      </c>
      <c r="K2805" s="41" t="inlineStr">
        <is>
          <t>post_events_summary,impairment</t>
        </is>
      </c>
    </row>
    <row r="2806" ht="45" customHeight="1">
      <c r="A2806" s="40" t="inlineStr">
        <is>
          <t>N050</t>
        </is>
      </c>
      <c r="B2806" s="41" t="inlineStr">
        <is>
          <t>ZOZO, Inc. (TSE:3092)</t>
        </is>
      </c>
      <c r="C2806" s="40" t="inlineStr">
        <is>
          <t>인수 후</t>
        </is>
      </c>
      <c r="D2806" s="40" t="inlineStr">
        <is>
          <t>2026-03-31</t>
        </is>
      </c>
      <c r="E2806" s="41" t="inlineStr">
        <is>
          <t>기타</t>
        </is>
      </c>
      <c r="F2806" s="41" t="inlineStr">
        <is>
          <t>LINEヤフー 有価証券報告書 第31期 주석: ZOZO 자금생성단위 のれん 234,024(2025-03)→256,343百万円(2026-03), 상표권 178,720百万円; "ZOZO資金生成単位グループにおける処分コスト控除後の公正価値は、活発な市場における相場価格を用いて測定", 회수가능가액이 "帳簿価額を十分に上回っており"; ㈱ZOZO 의결권 51.5%→51.9%; ZOZO 그룹 売上収益 214,862→230,315百万円; 임원 약력 川邊健太郎 "2020年１月 ㈱ZOZO 取締役"</t>
        </is>
      </c>
      <c r="G2806" s="41" t="inlineStr">
        <is>
          <t>EDINET</t>
        </is>
      </c>
      <c r="H2806" s="40" t="inlineStr">
        <is>
          <t>2026-06-18</t>
        </is>
      </c>
      <c r="I2806" s="40" t="inlineStr">
        <is>
          <t>S100YBXD</t>
        </is>
      </c>
      <c r="J2806" s="43" t="inlineStr">
        <is>
          <t>https://disclosure2dl.edinet-fsa.go.jp/searchdocument/pdf/S100YBXD.pdf</t>
        </is>
      </c>
      <c r="K2806" s="41" t="inlineStr">
        <is>
          <t>impairment,post_events_summary,perf_basis</t>
        </is>
      </c>
    </row>
    <row r="2807" ht="45" customHeight="1">
      <c r="A2807" s="40" t="inlineStr">
        <is>
          <t>N050</t>
        </is>
      </c>
      <c r="B2807" s="41" t="inlineStr">
        <is>
          <t>ZOZO, Inc. (TSE:3092)</t>
        </is>
      </c>
      <c r="C2807" s="40" t="inlineStr">
        <is>
          <t>인수 후</t>
        </is>
      </c>
      <c r="D2807" s="40" t="inlineStr">
        <is>
          <t>2026-03-31</t>
        </is>
      </c>
      <c r="E2807" s="41" t="inlineStr">
        <is>
          <t>기타</t>
        </is>
      </c>
      <c r="F2807" s="41" t="inlineStr">
        <is>
          <t>ZOZO '支配株主等に関する事項について'(2026-06-29): 2026-03-31 기준 친회사 체인 소프트뱅크그룹·소프트뱅크·A홀딩스·LINEヤフー·Zホールディングス中間(직접 51.9%); "ZOZOTOWNのYahoo!ショッピング出店、ZOZOUSEDのYahoo!オークション出店、LINEヤフー㈱のメディアから当社へのユーザー送客" 등 거래</t>
        </is>
      </c>
      <c r="G2807" s="41" t="inlineStr">
        <is>
          <t>TDnet</t>
        </is>
      </c>
      <c r="H2807" s="40" t="inlineStr">
        <is>
          <t>2026-06-29</t>
        </is>
      </c>
      <c r="I2807" s="40" t="inlineStr">
        <is>
          <t>66b93c0c90c5d0530943c582d5bac26d6f0b0195</t>
        </is>
      </c>
      <c r="J2807" s="43" t="inlineStr">
        <is>
          <t>https://corp.zozo.com/ir-info/files/pdf/66b93c0c90c5d0530943c582d5bac26d6f0b0195.pdf</t>
        </is>
      </c>
      <c r="K2807" s="41" t="inlineStr">
        <is>
          <t>post_events_summary</t>
        </is>
      </c>
    </row>
    <row r="2808" ht="45" customHeight="1">
      <c r="A2808" s="40" t="inlineStr">
        <is>
          <t>N050</t>
        </is>
      </c>
      <c r="B2808" s="41" t="inlineStr">
        <is>
          <t>ZOZO, Inc. (TSE:3092)</t>
        </is>
      </c>
      <c r="C2808" s="40" t="inlineStr">
        <is>
          <t>인수 후</t>
        </is>
      </c>
      <c r="D2808" s="40" t="inlineStr">
        <is>
          <t>2021-02-26</t>
        </is>
      </c>
      <c r="E2808" s="41" t="inlineStr">
        <is>
          <t>소유주변경</t>
        </is>
      </c>
      <c r="F2808" s="41" t="inlineStr">
        <is>
          <t>ZOZO 적시공시: LINE㈱(NAVER 75%·소프트뱅크 12.5%·NAVER J.Hub 12.5%)의 ZHD 주식 공개매수 결제(2021-02-26)로 LINE㈱가 ZOZO의 새 (간접)모회사가 되고, ZHD–LINE 분할준비회사 주식교환 효력발생 예정일은 2021-03-01</t>
        </is>
      </c>
      <c r="G2808" s="41" t="inlineStr">
        <is>
          <t>TDnet</t>
        </is>
      </c>
      <c r="H2808" s="40" t="inlineStr">
        <is>
          <t>2021-02-19</t>
        </is>
      </c>
      <c r="I2808" s="40" t="inlineStr">
        <is>
          <t>disclosure_jp_154</t>
        </is>
      </c>
      <c r="J2808" s="43" t="inlineStr">
        <is>
          <t>https://corp.zozo.com/ir-info/files/pdf/disclosure_jp_154.pdf</t>
        </is>
      </c>
      <c r="K2808" s="41" t="inlineStr">
        <is>
          <t>pre_incorp_chk</t>
        </is>
      </c>
    </row>
    <row r="2809" ht="45" customHeight="1">
      <c r="A2809" s="40" t="inlineStr">
        <is>
          <t>N050</t>
        </is>
      </c>
      <c r="B2809" s="41" t="inlineStr">
        <is>
          <t>ZOZO, Inc. (TSE:3092)</t>
        </is>
      </c>
      <c r="C2809" s="40" t="inlineStr">
        <is>
          <t>인수 후</t>
        </is>
      </c>
      <c r="D2809" s="40" t="inlineStr">
        <is>
          <t>2021-03-01</t>
        </is>
      </c>
      <c r="E2809" s="41" t="inlineStr">
        <is>
          <t>통합</t>
        </is>
      </c>
      <c r="F2809" s="41" t="inlineStr">
        <is>
          <t>Z Holdings·LINE 공동 보도자료: "today announce the completion of the business integration between the two companies" — ZHD와 LINE 승계회사 간 주식교환 효력발생으로 경영통합 완료</t>
        </is>
      </c>
      <c r="G2809" s="41" t="inlineStr">
        <is>
          <t>회사 보도자료</t>
        </is>
      </c>
      <c r="H2809" s="40" t="inlineStr">
        <is>
          <t>2021-03-01</t>
        </is>
      </c>
      <c r="I2809" s="40" t="inlineStr">
        <is>
          <t>en20210301_B</t>
        </is>
      </c>
      <c r="J2809" s="43" t="inlineStr">
        <is>
          <t>https://www.lycorp.co.jp/news/archive/Z/en/en20210301_B.pdf</t>
        </is>
      </c>
      <c r="K2809" s="41" t="inlineStr">
        <is>
          <t>pre_incorp_chk,post_events_summary</t>
        </is>
      </c>
    </row>
    <row r="2810" ht="45" customHeight="1">
      <c r="A2810" s="40" t="inlineStr">
        <is>
          <t>N050</t>
        </is>
      </c>
      <c r="B2810" s="41" t="inlineStr">
        <is>
          <t>ZOZO, Inc. (TSE:3092)</t>
        </is>
      </c>
      <c r="C2810" s="40" t="inlineStr">
        <is>
          <t>인수 후</t>
        </is>
      </c>
      <c r="D2810" s="40" t="inlineStr">
        <is>
          <t>2021-03</t>
        </is>
      </c>
      <c r="E2810" s="41" t="inlineStr">
        <is>
          <t>통합</t>
        </is>
      </c>
      <c r="F2810" s="41" t="inlineStr">
        <is>
          <t>LINEヤフー 有価証券報告書 第31期 沿革: "2019年10月 ヤフー㈱をZホールディングス㈱に商号変更し、持株会社体制へ移行"·「PayPayモール」提供開始, "2019年11月 ㈱ZOZOの株式を取得し、子会社とする", "2021年２月 主要株主である筆頭株主がAホールディングス㈱(ソフトバンク㈱およびNAVER Corporationが共に半数出資)に異動", "2021年３月 LINE㈱との経営統合が完了", "2022年10月 …「Yahoo!ショッピング」と「PayPayモール」を統合", "2023年10月 …「LINEヤフー㈱」発足"</t>
        </is>
      </c>
      <c r="G2810" s="41" t="inlineStr">
        <is>
          <t>EDINET</t>
        </is>
      </c>
      <c r="H2810" s="40" t="inlineStr">
        <is>
          <t>2026-06-18</t>
        </is>
      </c>
      <c r="I2810" s="40" t="inlineStr">
        <is>
          <t>S100YBXD</t>
        </is>
      </c>
      <c r="J2810" s="43" t="inlineStr">
        <is>
          <t>https://disclosure2dl.edinet-fsa.go.jp/searchdocument/pdf/S100YBXD.pdf</t>
        </is>
      </c>
      <c r="K2810" s="41" t="inlineStr">
        <is>
          <t>pre_incorp_chk,post_events_summary</t>
        </is>
      </c>
    </row>
    <row r="2811" ht="45" customHeight="1">
      <c r="A2811" s="40" t="inlineStr">
        <is>
          <t>N050</t>
        </is>
      </c>
      <c r="B2811" s="41" t="inlineStr">
        <is>
          <t>ZOZO, Inc. (TSE:3092)</t>
        </is>
      </c>
      <c r="C2811" s="40" t="inlineStr">
        <is>
          <t>인수 후</t>
        </is>
      </c>
      <c r="D2811" s="40" t="inlineStr">
        <is>
          <t>2021-12-31</t>
        </is>
      </c>
      <c r="E2811" s="41" t="inlineStr">
        <is>
          <t>기타</t>
        </is>
      </c>
      <c r="F2811" s="41" t="inlineStr">
        <is>
          <t>NAVER 2021 사업보고서 연결재무제표 주석 14(관계기업 및 공동기업투자): 'A-Holdings(구, LINE)' 지분율 50.00%, 장부금액 17,055,166,387천원; "(*7) 당기 중 처분자산집단을 매각한 대가로 수령한 A-Holdings 지분을 관계기업으로 분류하였습니다" — Z-Holdings는 A-Holdings의 종속기업으로 기재. 즉 NAVER는 LY·ZOZO를 연결하지 않고 지분법 반영</t>
        </is>
      </c>
      <c r="G2811" s="41" t="inlineStr">
        <is>
          <t>DART 사업보고서</t>
        </is>
      </c>
      <c r="H2811" s="40" t="inlineStr">
        <is>
          <t>2022-03-04</t>
        </is>
      </c>
      <c r="I2811" s="40" t="inlineStr">
        <is>
          <t>20220304000687</t>
        </is>
      </c>
      <c r="J2811" s="43" t="inlineStr">
        <is>
          <t>https://dart.fss.or.kr/dsaf001/main.do?rcpNo=20220304000687</t>
        </is>
      </c>
      <c r="K2811" s="41" t="inlineStr">
        <is>
          <t>pre_incorp_chk,notes</t>
        </is>
      </c>
    </row>
    <row r="2812" ht="45" customHeight="1">
      <c r="A2812" s="40" t="inlineStr">
        <is>
          <t>N051</t>
        </is>
      </c>
      <c r="B2812" s="41" t="inlineStr">
        <is>
          <t>Dynatech Inc.</t>
        </is>
      </c>
      <c r="C2812" s="40" t="inlineStr">
        <is>
          <t>발표</t>
        </is>
      </c>
      <c r="D2812" s="40" t="inlineStr">
        <is>
          <t>2019-09-25</t>
        </is>
      </c>
      <c r="E2812" s="41" t="inlineStr">
        <is>
          <t>발표</t>
        </is>
      </c>
      <c r="F2812" s="41" t="inlineStr">
        <is>
          <t>バリューコマース TDnet 「ダイナテック株式会社の株式の取得（子会社化）及び新たな事業（宿泊施設向け事業）の開始に関するお知らせ」: 상대방 ヤフー(100% 보유), 600株, 取得価額 2,732百万円+자문료 8百万円=2,740百万円, 양도 2019-09-27; "当社とダイナテックは、ヤフーの連結子会社でありますが"; ダイナテック 실적(3月期) 매출 1,301/1,539/1,730·영업이익 375/435/429·순이익 248/300/301百万円; ヤフー 資産合計 2,429,601百万円(2019-03-31), バリューコマース 주식 16,788,400株(51.98%) 보유; プルータス DCF 2,351~3,358百万円</t>
        </is>
      </c>
      <c r="G2812" s="41" t="inlineStr">
        <is>
          <t>TDnet</t>
        </is>
      </c>
      <c r="H2812" s="40" t="inlineStr">
        <is>
          <t>2019-09-25</t>
        </is>
      </c>
      <c r="I2812" s="40" t="inlineStr">
        <is>
          <t>1753017</t>
        </is>
      </c>
      <c r="J2812" s="43" t="inlineStr">
        <is>
          <t>https://ssl4.eir-parts.net/doc/2491/tdnet/1753017/00.pdf</t>
        </is>
      </c>
      <c r="K2812" s="41" t="inlineStr">
        <is>
          <t>announce_date_chk,purpose_quote,value_chk_local,chk_note,subtype_chk,core_basis,apex_total_assets,target_rev_pre,target_op_pre,pre_events_summary,first_filing_date,acquirer_entity</t>
        </is>
      </c>
    </row>
    <row r="2813" ht="45" customHeight="1">
      <c r="A2813" s="40" t="inlineStr">
        <is>
          <t>N051</t>
        </is>
      </c>
      <c r="B2813" s="41" t="inlineStr">
        <is>
          <t>Dynatech Inc.</t>
        </is>
      </c>
      <c r="C2813" s="40" t="inlineStr">
        <is>
          <t>발표</t>
        </is>
      </c>
      <c r="D2813" s="40" t="inlineStr">
        <is>
          <t>2019-09-25</t>
        </is>
      </c>
      <c r="E2813" s="41" t="inlineStr">
        <is>
          <t>발표</t>
        </is>
      </c>
      <c r="F2813" s="41" t="inlineStr">
        <is>
          <t>バリューコマース 補足説明資料 'ダイナテック株式会社の子会社化に関して': 종업원 107명(2019-03-31), 매출 17億30百万円(2019/3期), Direct In·D-RISE·Dynalution·Homepage Maker; のれん 약 13億円(5년 상각), 2019/12期 4분기 のれん償却費 약 65百万円</t>
        </is>
      </c>
      <c r="G2813" s="41" t="inlineStr">
        <is>
          <t>IR 자료</t>
        </is>
      </c>
      <c r="H2813" s="40" t="inlineStr">
        <is>
          <t>2019-09-25</t>
        </is>
      </c>
      <c r="I2813" s="40" t="inlineStr">
        <is>
          <t>54551</t>
        </is>
      </c>
      <c r="J2813" s="43" t="inlineStr">
        <is>
          <t>https://ssl4.eir-parts.net/doc/2491/announcement3/54551/00.pdf</t>
        </is>
      </c>
      <c r="K2813" s="41" t="inlineStr">
        <is>
          <t>post_events_summary,pre_events_summary</t>
        </is>
      </c>
    </row>
    <row r="2814" ht="45" customHeight="1">
      <c r="A2814" s="40" t="inlineStr">
        <is>
          <t>N051</t>
        </is>
      </c>
      <c r="B2814" s="41" t="inlineStr">
        <is>
          <t>Dynatech Inc.</t>
        </is>
      </c>
      <c r="C2814" s="40" t="inlineStr">
        <is>
          <t>인수 전</t>
        </is>
      </c>
      <c r="D2814" s="40" t="inlineStr">
        <is>
          <t>2018-12-31</t>
        </is>
      </c>
      <c r="E2814" s="41" t="inlineStr">
        <is>
          <t>실적</t>
        </is>
      </c>
      <c r="F2814" s="41" t="inlineStr">
        <is>
          <t>バリューコマース 有価証券報告書 第23期(2018/12): 연결 売上高 20,764,976千円, 純資産額 9,145,895千円, 総資産額 14,706,503千円, 自己資本比率 62.1%; マーケティングソリューション事業 15,374,544千円, ECソリューション事業 5,390,431千円; 発行済株式総数 34,471,000株, 자기주식 2,185,700株</t>
        </is>
      </c>
      <c r="G2814" s="41" t="inlineStr">
        <is>
          <t>EDINET</t>
        </is>
      </c>
      <c r="H2814" s="40" t="inlineStr">
        <is>
          <t>2019-03</t>
        </is>
      </c>
      <c r="I2814" s="40" t="inlineStr">
        <is>
          <t>S100FHOQ</t>
        </is>
      </c>
      <c r="J2814" s="43" t="inlineStr">
        <is>
          <t>https://ssl4.eir-parts.net/doc/2491/yuho_pdf/S100FHOQ/00.pdf</t>
        </is>
      </c>
      <c r="K2814" s="41" t="inlineStr">
        <is>
          <t>acq_total_assets,deal_to_assets_pct,deal_to_equity_pct,acquirer_core,acq_mktcap,size_basis</t>
        </is>
      </c>
    </row>
    <row r="2815" ht="45" customHeight="1">
      <c r="A2815" s="40" t="inlineStr">
        <is>
          <t>N051</t>
        </is>
      </c>
      <c r="B2815" s="41" t="inlineStr">
        <is>
          <t>Dynatech Inc.</t>
        </is>
      </c>
      <c r="C2815" s="40" t="inlineStr">
        <is>
          <t>인수 후</t>
        </is>
      </c>
      <c r="D2815" s="40" t="inlineStr">
        <is>
          <t>2019-12-31</t>
        </is>
      </c>
      <c r="E2815" s="41" t="inlineStr">
        <is>
          <t>완료</t>
        </is>
      </c>
      <c r="F2815" s="41" t="inlineStr">
        <is>
          <t>バリューコマース 有価証券報告書 第24期(2019/12) 企業結合 주석: 企業結合日 2019-09-27(みなし取得日 09-30), "取得の対価 現金 2,732,312千円", 議決権 100%, のれん 1,272,374千円(잠정)·5년 균등상각; 결합 이유 "当社グループは新たに宿泊施設向けサービスに参入"</t>
        </is>
      </c>
      <c r="G2815" s="41" t="inlineStr">
        <is>
          <t>EDINET</t>
        </is>
      </c>
      <c r="H2815" s="40" t="inlineStr">
        <is>
          <t>2020-03</t>
        </is>
      </c>
      <c r="I2815" s="40" t="inlineStr">
        <is>
          <t>S100IAK9</t>
        </is>
      </c>
      <c r="J2815" s="43" t="inlineStr">
        <is>
          <t>https://ssl4.eir-parts.net/doc/2491/yuho_pdf/S100IAK9/00.pdf</t>
        </is>
      </c>
      <c r="K2815" s="41" t="inlineStr">
        <is>
          <t>value_chk_local,status_chk,post_events_summary,purpose_quote</t>
        </is>
      </c>
    </row>
    <row r="2816" ht="45" customHeight="1">
      <c r="A2816" s="40" t="inlineStr">
        <is>
          <t>N051</t>
        </is>
      </c>
      <c r="B2816" s="41" t="inlineStr">
        <is>
          <t>Dynatech Inc.</t>
        </is>
      </c>
      <c r="C2816" s="40" t="inlineStr">
        <is>
          <t>인수 후</t>
        </is>
      </c>
      <c r="D2816" s="40" t="inlineStr">
        <is>
          <t>2020-12-31</t>
        </is>
      </c>
      <c r="E2816" s="41" t="inlineStr">
        <is>
          <t>통합</t>
        </is>
      </c>
      <c r="F2816" s="41" t="inlineStr">
        <is>
          <t>バリューコマース 有価証券報告書 第25期(2020/12): 'ダイナテック株式会社との企業結合' 잠정 회계처리 확정 — "顧客関連資産に891,000千円、繰延税金負債に272,824千円が配分", のれん 1,272,374千円이 618,175千円 감소해 654,198千円; COVID로 "宿泊施設を顧客とするダイナテック株式会社において、休館・閉館、開業の延期の影響"</t>
        </is>
      </c>
      <c r="G2816" s="41" t="inlineStr">
        <is>
          <t>EDINET</t>
        </is>
      </c>
      <c r="H2816" s="40" t="inlineStr">
        <is>
          <t>2021-03</t>
        </is>
      </c>
      <c r="I2816" s="40" t="inlineStr">
        <is>
          <t>S100L0RL</t>
        </is>
      </c>
      <c r="J2816" s="43" t="inlineStr">
        <is>
          <t>https://ssl4.eir-parts.net/doc/2491/yuho_pdf/S100L0RL/00.pdf</t>
        </is>
      </c>
      <c r="K2816" s="41" t="inlineStr">
        <is>
          <t>post_events_summary,notes</t>
        </is>
      </c>
    </row>
    <row r="2817" ht="45" customHeight="1">
      <c r="A2817" s="40" t="inlineStr">
        <is>
          <t>N051</t>
        </is>
      </c>
      <c r="B2817" s="41" t="inlineStr">
        <is>
          <t>Dynatech Inc.</t>
        </is>
      </c>
      <c r="C2817" s="40" t="inlineStr">
        <is>
          <t>인수 후</t>
        </is>
      </c>
      <c r="D2817" s="40" t="inlineStr">
        <is>
          <t>2021-12-31</t>
        </is>
      </c>
      <c r="E2817" s="41" t="inlineStr">
        <is>
          <t>손상차손</t>
        </is>
      </c>
      <c r="F2817" s="41" t="inlineStr">
        <is>
          <t>バリューコマース 有価証券報告書 第26期(2021/12): 1분기 "同社のWeb事業（宿泊予約システム）の将来の収益見込みを見直したことに伴い減損損失2,406百万円を特別損失に計上" — ECソリューションズ事業 ソフトウエア等 1,324·顧客関連資産 623·のれん 457百万円(使用価値 0); ダイナテック 결산일 3/31→12/31 변경</t>
        </is>
      </c>
      <c r="G2817" s="41" t="inlineStr">
        <is>
          <t>EDINET</t>
        </is>
      </c>
      <c r="H2817" s="40" t="inlineStr">
        <is>
          <t>2022-03</t>
        </is>
      </c>
      <c r="I2817" s="40" t="inlineStr">
        <is>
          <t>S100NPZ0</t>
        </is>
      </c>
      <c r="J2817" s="43" t="inlineStr">
        <is>
          <t>https://ssl4.eir-parts.net/doc/2491/yuho_pdf/S100NPZ0/00.pdf</t>
        </is>
      </c>
      <c r="K2817" s="41" t="inlineStr">
        <is>
          <t>impairment,post_events_summary</t>
        </is>
      </c>
    </row>
    <row r="2818" ht="45" customHeight="1">
      <c r="A2818" s="40" t="inlineStr">
        <is>
          <t>N051</t>
        </is>
      </c>
      <c r="B2818" s="41" t="inlineStr">
        <is>
          <t>Dynatech Inc.</t>
        </is>
      </c>
      <c r="C2818" s="40" t="inlineStr">
        <is>
          <t>인수 후</t>
        </is>
      </c>
      <c r="D2818" s="40" t="inlineStr">
        <is>
          <t>2024-12-31</t>
        </is>
      </c>
      <c r="E2818" s="41" t="inlineStr">
        <is>
          <t>실적</t>
        </is>
      </c>
      <c r="F2818" s="41" t="inlineStr">
        <is>
          <t>バリューコマース 有価証券報告書 第29期(2024/12): 'トラベルテック事業'(ダイナテック 중심) 세그먼트 매출 1,268百万円(-0.4%), 세그먼트 손실 193百万円(전기 이익 5百万円); 2023/12期 재분류 매출 1,273·이익 5百万円; 2023/12期 감손 トラベルテック事業 ソフトウエア等 112百万円(SI事業 수익 전망 하향), 2024/12期 감손 없음</t>
        </is>
      </c>
      <c r="G2818" s="41" t="inlineStr">
        <is>
          <t>EDINET</t>
        </is>
      </c>
      <c r="H2818" s="40" t="inlineStr">
        <is>
          <t>2025-03</t>
        </is>
      </c>
      <c r="I2818" s="40" t="inlineStr">
        <is>
          <t>S100VG04</t>
        </is>
      </c>
      <c r="J2818" s="43" t="inlineStr">
        <is>
          <t>https://ssl4.eir-parts.net/doc/2491/yuho_pdf/S100VG04/00.pdf</t>
        </is>
      </c>
      <c r="K2818" s="41" t="inlineStr">
        <is>
          <t>impairment,target_rev_post,target_op_post,post_events_summary,perf_basis</t>
        </is>
      </c>
    </row>
    <row r="2819" ht="45" customHeight="1">
      <c r="A2819" s="40" t="inlineStr">
        <is>
          <t>N051</t>
        </is>
      </c>
      <c r="B2819" s="41" t="inlineStr">
        <is>
          <t>Dynatech Inc.</t>
        </is>
      </c>
      <c r="C2819" s="40" t="inlineStr">
        <is>
          <t>인수 후</t>
        </is>
      </c>
      <c r="D2819" s="40" t="inlineStr">
        <is>
          <t>2023-12-31</t>
        </is>
      </c>
      <c r="E2819" s="41" t="inlineStr">
        <is>
          <t>손상차손</t>
        </is>
      </c>
      <c r="F2819" s="41" t="inlineStr">
        <is>
          <t>バリューコマース 有価証券報告書 第28期(2023/12): "連結子会社であるダイナテック株式会社に係る資産等の減損損失144百万円を計上"</t>
        </is>
      </c>
      <c r="G2819" s="41" t="inlineStr">
        <is>
          <t>EDINET</t>
        </is>
      </c>
      <c r="H2819" s="40" t="inlineStr">
        <is>
          <t>2024-03</t>
        </is>
      </c>
      <c r="I2819" s="40" t="inlineStr">
        <is>
          <t>S100T3JV</t>
        </is>
      </c>
      <c r="J2819" s="43" t="inlineStr">
        <is>
          <t>https://ssl4.eir-parts.net/doc/2491/yuho_pdf/S100T3JV/00.pdf</t>
        </is>
      </c>
      <c r="K2819" s="41" t="inlineStr">
        <is>
          <t>impairment</t>
        </is>
      </c>
    </row>
    <row r="2820" ht="45" customHeight="1">
      <c r="A2820" s="40" t="inlineStr">
        <is>
          <t>N051</t>
        </is>
      </c>
      <c r="B2820" s="41" t="inlineStr">
        <is>
          <t>Dynatech Inc.</t>
        </is>
      </c>
      <c r="C2820" s="40" t="inlineStr">
        <is>
          <t>인수 후</t>
        </is>
      </c>
      <c r="D2820" s="40" t="inlineStr">
        <is>
          <t>2024-11-25</t>
        </is>
      </c>
      <c r="E2820" s="41" t="inlineStr">
        <is>
          <t>합병</t>
        </is>
      </c>
      <c r="F2820" s="41" t="inlineStr">
        <is>
          <t>バリューコマース TDnet 「子会社ダイナテック株式会社の吸収合併に向けた検討開始に関するお知らせ」: 2025-04-01 합병 예정 검토, 목적 "宿泊施設向けトータルソリューションの提供によるトラベルテック事業の更なる拡大"</t>
        </is>
      </c>
      <c r="G2820" s="41" t="inlineStr">
        <is>
          <t>TDnet</t>
        </is>
      </c>
      <c r="H2820" s="40" t="inlineStr">
        <is>
          <t>2024-11-25</t>
        </is>
      </c>
      <c r="I2820" s="40" t="inlineStr">
        <is>
          <t>2533555</t>
        </is>
      </c>
      <c r="J2820" s="43" t="inlineStr">
        <is>
          <t>https://ssl4.eir-parts.net/doc/2491/tdnet/2533555/00.pdf</t>
        </is>
      </c>
      <c r="K2820" s="41" t="inlineStr">
        <is>
          <t>post_events_summary</t>
        </is>
      </c>
    </row>
    <row r="2821" ht="45" customHeight="1">
      <c r="A2821" s="40" t="inlineStr">
        <is>
          <t>N051</t>
        </is>
      </c>
      <c r="B2821" s="41" t="inlineStr">
        <is>
          <t>Dynatech Inc.</t>
        </is>
      </c>
      <c r="C2821" s="40" t="inlineStr">
        <is>
          <t>인수 후</t>
        </is>
      </c>
      <c r="D2821" s="40" t="inlineStr">
        <is>
          <t>2025-01-31</t>
        </is>
      </c>
      <c r="E2821" s="41" t="inlineStr">
        <is>
          <t>합병</t>
        </is>
      </c>
      <c r="F2821" s="41" t="inlineStr">
        <is>
          <t>バリューコマース TDnet 「完全子会社の吸収合併（簡易合併・略式合併）に関するお知らせ」: 효력일 2025-04-01, ダイナテック 2024/12期(단체) 売上高 1,266百万円, 営業損失 △71百万円, 당기순손실 △73百万円, 純資産 72·総資産 848百万円, 대표 安房正浩</t>
        </is>
      </c>
      <c r="G2821" s="41" t="inlineStr">
        <is>
          <t>TDnet</t>
        </is>
      </c>
      <c r="H2821" s="40" t="inlineStr">
        <is>
          <t>2025-01-31</t>
        </is>
      </c>
      <c r="I2821" s="40" t="inlineStr">
        <is>
          <t>2554902</t>
        </is>
      </c>
      <c r="J2821" s="43" t="inlineStr">
        <is>
          <t>https://ssl4.eir-parts.net/doc/2491/tdnet/2554902/00.pdf</t>
        </is>
      </c>
      <c r="K2821" s="41" t="inlineStr">
        <is>
          <t>target_rev_post,target_op_post,post_events_summary,earnings_call_note</t>
        </is>
      </c>
    </row>
    <row r="2822" ht="45" customHeight="1">
      <c r="A2822" s="40" t="inlineStr">
        <is>
          <t>N051</t>
        </is>
      </c>
      <c r="B2822" s="41" t="inlineStr">
        <is>
          <t>Dynatech Inc.</t>
        </is>
      </c>
      <c r="C2822" s="40" t="inlineStr">
        <is>
          <t>인수 후</t>
        </is>
      </c>
      <c r="D2822" s="40" t="inlineStr">
        <is>
          <t>2025-02-19</t>
        </is>
      </c>
      <c r="E2822" s="41" t="inlineStr">
        <is>
          <t>기타</t>
        </is>
      </c>
      <c r="F2822" s="41" t="inlineStr">
        <is>
          <t>バリューコマース TDnet (訂正) 흡수합병 공시 일부 정정: 売掛金 회계처리 오류로 존속회사(バリューコマース 연결) 総資産 19,636→19,592百万円만 정정, ダイナテック 수치는 불변</t>
        </is>
      </c>
      <c r="G2822" s="41" t="inlineStr">
        <is>
          <t>TDnet</t>
        </is>
      </c>
      <c r="H2822" s="40" t="inlineStr">
        <is>
          <t>2025-02-19</t>
        </is>
      </c>
      <c r="I2822" s="40" t="inlineStr">
        <is>
          <t>2571195</t>
        </is>
      </c>
      <c r="J2822" s="43" t="inlineStr">
        <is>
          <t>https://ssl4.eir-parts.net/doc/2491/tdnet/2571195/00.pdf</t>
        </is>
      </c>
      <c r="K2822" s="41" t="inlineStr">
        <is>
          <t>perf_basis</t>
        </is>
      </c>
    </row>
    <row r="2823" ht="45" customHeight="1">
      <c r="A2823" s="40" t="inlineStr">
        <is>
          <t>N051</t>
        </is>
      </c>
      <c r="B2823" s="41" t="inlineStr">
        <is>
          <t>Dynatech Inc.</t>
        </is>
      </c>
      <c r="C2823" s="40" t="inlineStr">
        <is>
          <t>인수 후</t>
        </is>
      </c>
      <c r="D2823" s="40" t="inlineStr">
        <is>
          <t>2025-12-31</t>
        </is>
      </c>
      <c r="E2823" s="41" t="inlineStr">
        <is>
          <t>실적</t>
        </is>
      </c>
      <c r="F2823" s="41" t="inlineStr">
        <is>
          <t>バリューコマース 有価証券報告書 第30期(2025/12): トラベルテック事業 세그먼트 매출 1,325百万円(+4.5%), 세그먼트 손실 215百万円; "2025年９月にダイナテック株式会社（2025年４月に吸収合併）が有していた企業ブランドを承継し…「DYNATECH（ダイナテック）」へリブランド"; 감손 トラベルテック事業 ソフトウエア等 370百万円</t>
        </is>
      </c>
      <c r="G2823" s="41" t="inlineStr">
        <is>
          <t>EDINET</t>
        </is>
      </c>
      <c r="H2823" s="40" t="inlineStr">
        <is>
          <t>2026-03</t>
        </is>
      </c>
      <c r="I2823" s="40" t="inlineStr">
        <is>
          <t>S100XU5J</t>
        </is>
      </c>
      <c r="J2823" s="43" t="inlineStr">
        <is>
          <t>https://ssl4.eir-parts.net/doc/2491/yuho_pdf/S100XU5J/00.pdf</t>
        </is>
      </c>
      <c r="K2823" s="41" t="inlineStr">
        <is>
          <t>target_rev_post,target_op_post,impairment,post_events_summary</t>
        </is>
      </c>
    </row>
    <row r="2824" ht="45" customHeight="1">
      <c r="A2824" s="40" t="inlineStr">
        <is>
          <t>N051</t>
        </is>
      </c>
      <c r="B2824" s="41" t="inlineStr">
        <is>
          <t>Dynatech Inc.</t>
        </is>
      </c>
      <c r="C2824" s="40" t="inlineStr">
        <is>
          <t>인수 후</t>
        </is>
      </c>
      <c r="D2824" s="40" t="inlineStr">
        <is>
          <t>2020-01-29</t>
        </is>
      </c>
      <c r="E2824" s="41" t="inlineStr">
        <is>
          <t>어닝콜</t>
        </is>
      </c>
      <c r="F2824" s="41" t="inlineStr">
        <is>
          <t>バリューコマース 2019年12月期 決算説明資料: "当四半期より子会社ダイナテック損益計上", "子会社ダイナテック経費及びのれん償却額 3.7億円増（うち人件費1.7億円）", "2019年9月、ダイナテックを子会社化 第4四半期から人件費計上"</t>
        </is>
      </c>
      <c r="G2824" s="41" t="inlineStr">
        <is>
          <t>IR 자료</t>
        </is>
      </c>
      <c r="H2824" s="40" t="inlineStr">
        <is>
          <t>2020-01-29</t>
        </is>
      </c>
      <c r="I2824" s="40" t="inlineStr">
        <is>
          <t>75739</t>
        </is>
      </c>
      <c r="J2824" s="43" t="inlineStr">
        <is>
          <t>https://ssl4.eir-parts.net/doc/2491/ir_material_for_fiscal_ym1/75739/00.pdf</t>
        </is>
      </c>
      <c r="K2824" s="41" t="inlineStr">
        <is>
          <t>earnings_call_note</t>
        </is>
      </c>
    </row>
    <row r="2825" ht="45" customHeight="1">
      <c r="A2825" s="40" t="inlineStr">
        <is>
          <t>N051</t>
        </is>
      </c>
      <c r="B2825" s="41" t="inlineStr">
        <is>
          <t>Dynatech Inc.</t>
        </is>
      </c>
      <c r="C2825" s="40" t="inlineStr">
        <is>
          <t>인수 후</t>
        </is>
      </c>
      <c r="D2825" s="40" t="inlineStr">
        <is>
          <t>2021-01-27</t>
        </is>
      </c>
      <c r="E2825" s="41" t="inlineStr">
        <is>
          <t>어닝콜</t>
        </is>
      </c>
      <c r="F2825" s="41" t="inlineStr">
        <is>
          <t>バリューコマース 2020年12月期 決算説明資料: "ダイナテック及びB-SLASHとの企業結合による取得原価の配分手続きが、Q2に完了したことにより、のれん償却額を調整", 매출 +6.4%·영업이익 +21.2% 요인 "ダイナテック、B-SLASHを連結"</t>
        </is>
      </c>
      <c r="G2825" s="41" t="inlineStr">
        <is>
          <t>IR 자료</t>
        </is>
      </c>
      <c r="H2825" s="40" t="inlineStr">
        <is>
          <t>2021-01-27</t>
        </is>
      </c>
      <c r="I2825" s="40" t="inlineStr">
        <is>
          <t>94313</t>
        </is>
      </c>
      <c r="J2825" s="43" t="inlineStr">
        <is>
          <t>https://ssl4.eir-parts.net/doc/2491/ir_material_for_fiscal_ym1/94313/00.pdf</t>
        </is>
      </c>
      <c r="K2825" s="41" t="inlineStr">
        <is>
          <t>earnings_call_note</t>
        </is>
      </c>
    </row>
    <row r="2826" ht="45" customHeight="1">
      <c r="A2826" s="40" t="inlineStr">
        <is>
          <t>N051</t>
        </is>
      </c>
      <c r="B2826" s="41" t="inlineStr">
        <is>
          <t>Dynatech Inc.</t>
        </is>
      </c>
      <c r="C2826" s="40" t="inlineStr">
        <is>
          <t>인수 후</t>
        </is>
      </c>
      <c r="D2826" s="40" t="inlineStr">
        <is>
          <t>2021-04-26</t>
        </is>
      </c>
      <c r="E2826" s="41" t="inlineStr">
        <is>
          <t>어닝콜</t>
        </is>
      </c>
      <c r="F2826" s="41" t="inlineStr">
        <is>
          <t>バリューコマース 2021年12月期 第1四半期 決算説明資料: "ダイナテックに係る資産の減損 24億円計上 新型コロナウイルス感染症流行の長期化により、Web事業（宿泊予約システム）の将来見込みを見直したため。この減損により、償却費が期初想定から4億円減少。"</t>
        </is>
      </c>
      <c r="G2826" s="41" t="inlineStr">
        <is>
          <t>IR 자료</t>
        </is>
      </c>
      <c r="H2826" s="40" t="inlineStr">
        <is>
          <t>2021-04-26</t>
        </is>
      </c>
      <c r="I2826" s="40" t="inlineStr">
        <is>
          <t>98989</t>
        </is>
      </c>
      <c r="J2826" s="43" t="inlineStr">
        <is>
          <t>https://ssl4.eir-parts.net/doc/2491/ir_material_for_fiscal_ym1/98989/00.pdf</t>
        </is>
      </c>
      <c r="K2826" s="41" t="inlineStr">
        <is>
          <t>earnings_call_note,impairment</t>
        </is>
      </c>
    </row>
    <row r="2827" ht="45" customHeight="1">
      <c r="A2827" s="40" t="inlineStr">
        <is>
          <t>N051</t>
        </is>
      </c>
      <c r="B2827" s="41" t="inlineStr">
        <is>
          <t>Dynatech Inc.</t>
        </is>
      </c>
      <c r="C2827" s="40" t="inlineStr">
        <is>
          <t>발표</t>
        </is>
      </c>
      <c r="D2827" s="40" t="inlineStr">
        <is>
          <t>2019-09-26</t>
        </is>
      </c>
      <c r="E2827" s="41" t="inlineStr">
        <is>
          <t>발표</t>
        </is>
      </c>
      <c r="F2827" s="41" t="inlineStr">
        <is>
          <t>Travelvoice '宿泊予約管理システム「ダイナテック」、ネット広告会社に全株式譲渡へ': "バリューコマースは、ダイナテックの全株式を取得し、同社を子会社化する", "現在はいずれもヤフーの子会社"; 가격 미기재</t>
        </is>
      </c>
      <c r="G2827" s="41" t="inlineStr">
        <is>
          <t>언론 보도</t>
        </is>
      </c>
      <c r="H2827" s="40" t="inlineStr">
        <is>
          <t>2019-09-26</t>
        </is>
      </c>
      <c r="I2827" s="40" t="n"/>
      <c r="J2827" s="43" t="inlineStr">
        <is>
          <t>https://www.travelvoice.jp/20190926-138365</t>
        </is>
      </c>
      <c r="K2827" s="41" t="inlineStr">
        <is>
          <t>first_filing_date</t>
        </is>
      </c>
    </row>
    <row r="2828" ht="45" customHeight="1">
      <c r="A2828" s="40" t="inlineStr">
        <is>
          <t>N051</t>
        </is>
      </c>
      <c r="B2828" s="41" t="inlineStr">
        <is>
          <t>Dynatech Inc.</t>
        </is>
      </c>
      <c r="C2828" s="40" t="inlineStr">
        <is>
          <t>발표</t>
        </is>
      </c>
      <c r="D2828" s="40" t="inlineStr">
        <is>
          <t>2019-09-24</t>
        </is>
      </c>
      <c r="E2828" s="41" t="inlineStr">
        <is>
          <t>기타</t>
        </is>
      </c>
      <c r="F2828" s="41" t="inlineStr">
        <is>
          <t>Yahoo Finance 2491.T 일별 종가: 2019-09-24 1,764円, 2019-09-25 1,755円(2013-09-26 이후 분할 없음)</t>
        </is>
      </c>
      <c r="G2828" s="41" t="inlineStr">
        <is>
          <t>기타</t>
        </is>
      </c>
      <c r="H2828" s="40" t="inlineStr">
        <is>
          <t>2026-10-25 조회</t>
        </is>
      </c>
      <c r="I2828" s="40" t="n"/>
      <c r="J2828" s="43" t="inlineStr">
        <is>
          <t>https://query1.finance.yahoo.com/v8/finance/chart/2491.T?period1=946684800&amp;period2=1793000000&amp;interval=1d&amp;events=split</t>
        </is>
      </c>
      <c r="K2828" s="41" t="inlineStr">
        <is>
          <t>acq_mktcap,size_basis</t>
        </is>
      </c>
    </row>
    <row r="2829" ht="45" customHeight="1">
      <c r="A2829" s="40" t="inlineStr">
        <is>
          <t>N051</t>
        </is>
      </c>
      <c r="B2829" s="41" t="inlineStr">
        <is>
          <t>Dynatech Inc.</t>
        </is>
      </c>
      <c r="C2829" s="40" t="inlineStr">
        <is>
          <t>발표</t>
        </is>
      </c>
      <c r="D2829" s="40" t="inlineStr">
        <is>
          <t>2019-09-25</t>
        </is>
      </c>
      <c r="E2829" s="41" t="inlineStr">
        <is>
          <t>기타</t>
        </is>
      </c>
      <c r="F2829" s="41" t="inlineStr">
        <is>
          <t>Federal Reserve H.10 Historical Rates for the Japanese Yen: 25-SEP-19 107.7800 円/USD</t>
        </is>
      </c>
      <c r="G2829" s="41" t="inlineStr">
        <is>
          <t>기타</t>
        </is>
      </c>
      <c r="H2829" s="40" t="inlineStr">
        <is>
          <t>2026-10-25 조회</t>
        </is>
      </c>
      <c r="I2829" s="40" t="n"/>
      <c r="J2829" s="43" t="inlineStr">
        <is>
          <t>https://www.federalreserve.gov/releases/h10/hist/dat00_ja.htm</t>
        </is>
      </c>
      <c r="K2829" s="41" t="inlineStr">
        <is>
          <t>value_chk_usdmm</t>
        </is>
      </c>
    </row>
    <row r="2830" ht="45" customHeight="1">
      <c r="A2830" s="40" t="inlineStr">
        <is>
          <t>N051</t>
        </is>
      </c>
      <c r="B2830" s="41" t="inlineStr">
        <is>
          <t>Dynatech Inc.</t>
        </is>
      </c>
      <c r="C2830" s="40" t="inlineStr">
        <is>
          <t>인수 후</t>
        </is>
      </c>
      <c r="D2830" s="40" t="inlineStr">
        <is>
          <t>2021-03</t>
        </is>
      </c>
      <c r="E2830" s="41" t="inlineStr">
        <is>
          <t>통합</t>
        </is>
      </c>
      <c r="F2830" s="41" t="inlineStr">
        <is>
          <t>LINEヤフー 有価証券報告書 第31期(2026/3) 沿革: "2019年10月 ヤフー㈱をZホールディングス㈱に商号変更し、持株会社体制へ移行", "2021年２月 主要株主である筆頭株主がAホールディングス㈱(ソフトバンク㈱およびNAVER Corporationが共に半数出資)に異動", "2021年３月 LINE㈱との経営統合が完了し、子会社とする", 2023年10月 グループ内再編により「LINEヤフー㈱」発足</t>
        </is>
      </c>
      <c r="G2830" s="41" t="inlineStr">
        <is>
          <t>EDINET</t>
        </is>
      </c>
      <c r="H2830" s="40" t="inlineStr">
        <is>
          <t>2026-06</t>
        </is>
      </c>
      <c r="I2830" s="40" t="inlineStr">
        <is>
          <t>S100YBXD</t>
        </is>
      </c>
      <c r="J2830" s="43" t="inlineStr">
        <is>
          <t>https://disclosure2dl.edinet-fsa.go.jp/searchdocument/pdf/S100YBXD.pdf</t>
        </is>
      </c>
      <c r="K2830" s="41" t="inlineStr">
        <is>
          <t>pre_incorp_chk,post_events_summary</t>
        </is>
      </c>
    </row>
    <row r="2831" ht="45" customHeight="1">
      <c r="A2831" s="40" t="inlineStr">
        <is>
          <t>N051</t>
        </is>
      </c>
      <c r="B2831" s="41" t="inlineStr">
        <is>
          <t>Dynatech Inc.</t>
        </is>
      </c>
      <c r="C2831" s="40" t="inlineStr">
        <is>
          <t>인수 후</t>
        </is>
      </c>
      <c r="D2831" s="40" t="inlineStr">
        <is>
          <t>2021-03-01</t>
        </is>
      </c>
      <c r="E2831" s="41" t="inlineStr">
        <is>
          <t>통합</t>
        </is>
      </c>
      <c r="F2831" s="41" t="inlineStr">
        <is>
          <t>Z Holdings·LINE 공동 보도자료 'Completion of the Business Integration Between Z Holdings and LINE': "today announce the completion of the business integration between the two companies" (모회사 SoftBank Corp.·NAVER가 일련의 거래 수행)</t>
        </is>
      </c>
      <c r="G2831" s="41" t="inlineStr">
        <is>
          <t>회사 보도자료</t>
        </is>
      </c>
      <c r="H2831" s="40" t="inlineStr">
        <is>
          <t>2021-03-01</t>
        </is>
      </c>
      <c r="I2831" s="40" t="inlineStr">
        <is>
          <t>en20210301_B</t>
        </is>
      </c>
      <c r="J2831" s="43" t="inlineStr">
        <is>
          <t>https://www.lycorp.co.jp/news/archive/Z/en/en20210301_B.pdf</t>
        </is>
      </c>
      <c r="K2831" s="41" t="inlineStr">
        <is>
          <t>pre_incorp_chk,post_events_summary</t>
        </is>
      </c>
    </row>
    <row r="2832" ht="45" customHeight="1">
      <c r="A2832" s="40" t="inlineStr">
        <is>
          <t>N051</t>
        </is>
      </c>
      <c r="B2832" s="41" t="inlineStr">
        <is>
          <t>Dynatech Inc.</t>
        </is>
      </c>
      <c r="C2832" s="40" t="inlineStr">
        <is>
          <t>인수 후</t>
        </is>
      </c>
      <c r="D2832" s="40" t="inlineStr">
        <is>
          <t>2021-12-31</t>
        </is>
      </c>
      <c r="E2832" s="41" t="inlineStr">
        <is>
          <t>기타</t>
        </is>
      </c>
      <c r="F2832" s="41" t="inlineStr">
        <is>
          <t>NAVER 2021 사업보고서 연결재무제표 주석(관계기업 및 공동기업투자): 'A-Holdings(구, LINE)' 지분율 50.00%, 장부금액 17,055,166,387천원으로 관계기업 분류; 관계기업의 종속기업 란에 'Z-Holdings' 기재. 종속기업 표에서 A-Holdings(구, LINE)는 전기말 78.18% → 당기 50.00%(경영통합 후 관계기업 전환)</t>
        </is>
      </c>
      <c r="G2832" s="41" t="inlineStr">
        <is>
          <t>DART 사업보고서</t>
        </is>
      </c>
      <c r="H2832" s="40" t="inlineStr">
        <is>
          <t>2022-03-04</t>
        </is>
      </c>
      <c r="I2832" s="40" t="inlineStr">
        <is>
          <t>20220304000687</t>
        </is>
      </c>
      <c r="J2832" s="43" t="inlineStr">
        <is>
          <t>https://dart.fss.or.kr/dsaf001/main.do?rcpNo=20220304000687</t>
        </is>
      </c>
      <c r="K2832" s="41" t="inlineStr">
        <is>
          <t>pre_incorp_chk</t>
        </is>
      </c>
    </row>
    <row r="2833" ht="45" customHeight="1">
      <c r="A2833" s="40" t="inlineStr">
        <is>
          <t>N052</t>
        </is>
      </c>
      <c r="B2833" s="41" t="inlineStr">
        <is>
          <t>Zero Games Co. Ltd</t>
        </is>
      </c>
      <c r="C2833" s="40" t="inlineStr">
        <is>
          <t>발표</t>
        </is>
      </c>
      <c r="D2833" s="40" t="inlineStr">
        <is>
          <t>2020-04-03</t>
        </is>
      </c>
      <c r="E2833" s="41" t="inlineStr">
        <is>
          <t>발표</t>
        </is>
      </c>
      <c r="F2833" s="41" t="inlineStr">
        <is>
          <t>라인게임즈 '타법인 주식 및 출자증권 취득결정': ㈜제로게임즈(대표 박장수, 자본금 200,000,000원, 회사와의 관계 기타, 발행주식 40,000주), 취득 40,000주, 취득금액 32,000,000,000원, 자기자본 187,442,477,804원, 자기자본대비 17.07%, 취득후 100%, 취득방법 '현금취득 및 신주발행', 취득목적 '개발력 확보 및 시너지 창출', 이사회 2020.03.31('투자확약'); 2019년 자산 2,977·부채 1,040·자본 1,937·매출 7,029·순이익 1,737백만원, '2019년도 설립된 법인'.</t>
        </is>
      </c>
      <c r="G2833" s="41" t="inlineStr">
        <is>
          <t>DART 기타공시</t>
        </is>
      </c>
      <c r="H2833" s="40" t="inlineStr">
        <is>
          <t>2020-04-03</t>
        </is>
      </c>
      <c r="I2833" s="40" t="inlineStr">
        <is>
          <t>20200403000500</t>
        </is>
      </c>
      <c r="J2833" s="43" t="inlineStr">
        <is>
          <t>https://dart.fss.or.kr/dsaf001/main.do?rcpNo=20200403000500</t>
        </is>
      </c>
      <c r="K2833" s="41" t="inlineStr">
        <is>
          <t>value_chk_local,announce_date_chk,purpose_quote,deal_to_equity_pct,target_rev_pre,target_op_pre,first_filing_date,chk_note,pre_events_summary</t>
        </is>
      </c>
    </row>
    <row r="2834" ht="45" customHeight="1">
      <c r="A2834" s="40" t="inlineStr">
        <is>
          <t>N052</t>
        </is>
      </c>
      <c r="B2834" s="41" t="inlineStr">
        <is>
          <t>Zero Games Co. Ltd</t>
        </is>
      </c>
      <c r="C2834" s="40" t="inlineStr">
        <is>
          <t>발표</t>
        </is>
      </c>
      <c r="D2834" s="40" t="inlineStr">
        <is>
          <t>2020-04-29</t>
        </is>
      </c>
      <c r="E2834" s="41" t="inlineStr">
        <is>
          <t>완료</t>
        </is>
      </c>
      <c r="F2834" s="41" t="inlineStr">
        <is>
          <t>정정신고: 취득방법 '현금취득 및 신주발행'→'현금취득', 취득예정일자 2020.04.30→2020.04.29('주식매매계약체결에 따른 거래종결일'), 이사회 2020.04.28('주식매매계약체결에 대한 이사회결의일'), 발행회사 대표이사 박장수→김민규.</t>
        </is>
      </c>
      <c r="G2834" s="41" t="inlineStr">
        <is>
          <t>DART 기타공시</t>
        </is>
      </c>
      <c r="H2834" s="40" t="inlineStr">
        <is>
          <t>2020-05-04</t>
        </is>
      </c>
      <c r="I2834" s="40" t="inlineStr">
        <is>
          <t>20200504000260</t>
        </is>
      </c>
      <c r="J2834" s="43" t="inlineStr">
        <is>
          <t>https://dart.fss.or.kr/dsaf001/main.do?rcpNo=20200504000260</t>
        </is>
      </c>
      <c r="K2834" s="41" t="inlineStr">
        <is>
          <t>status_chk,value_chk_local,chk_note,post_events_summary</t>
        </is>
      </c>
    </row>
    <row r="2835" ht="45" customHeight="1">
      <c r="A2835" s="40" t="inlineStr">
        <is>
          <t>N052</t>
        </is>
      </c>
      <c r="B2835" s="41" t="inlineStr">
        <is>
          <t>Zero Games Co. Ltd</t>
        </is>
      </c>
      <c r="C2835" s="40" t="inlineStr">
        <is>
          <t>인수 후</t>
        </is>
      </c>
      <c r="D2835" s="40" t="inlineStr">
        <is>
          <t>2020-05-04</t>
        </is>
      </c>
      <c r="E2835" s="41" t="inlineStr">
        <is>
          <t>기타</t>
        </is>
      </c>
      <c r="F2835" s="41" t="inlineStr">
        <is>
          <t>라인게임즈 '유상증자 결정': 보통주 10,000주, 발행가액 1,200,000원, 운영자금 12,000,000,000원, 제3자배정 대상자 박장수(기타), 납입일 2020.05.04, 이사회 2020.04.28.</t>
        </is>
      </c>
      <c r="G2835" s="41" t="inlineStr">
        <is>
          <t>DART 기타공시</t>
        </is>
      </c>
      <c r="H2835" s="40" t="inlineStr">
        <is>
          <t>2020-05-04</t>
        </is>
      </c>
      <c r="I2835" s="40" t="inlineStr">
        <is>
          <t>20200504000264</t>
        </is>
      </c>
      <c r="J2835" s="43" t="inlineStr">
        <is>
          <t>https://dart.fss.or.kr/dsaf001/main.do?rcpNo=20200504000264</t>
        </is>
      </c>
      <c r="K2835" s="41" t="inlineStr">
        <is>
          <t>value_chk_local,chk_note,post_events_summary</t>
        </is>
      </c>
    </row>
    <row r="2836" ht="45" customHeight="1">
      <c r="A2836" s="40" t="inlineStr">
        <is>
          <t>N052</t>
        </is>
      </c>
      <c r="B2836" s="41" t="inlineStr">
        <is>
          <t>Zero Games Co. Ltd</t>
        </is>
      </c>
      <c r="C2836" s="40" t="inlineStr">
        <is>
          <t>인수 후</t>
        </is>
      </c>
      <c r="D2836" s="40" t="inlineStr">
        <is>
          <t>2020-05-05</t>
        </is>
      </c>
      <c r="E2836" s="41" t="inlineStr">
        <is>
          <t>기타</t>
        </is>
      </c>
      <c r="F2836" s="41" t="inlineStr">
        <is>
          <t>라인게임즈 '최대주주 등의 주식보유 변동': LINE Corporation(해외 계열회사) 219,232주 41.73%→40.95%, 자기주식 82,300주 15.37%; 전체 525,348→535,348주(기타 +10,000주).</t>
        </is>
      </c>
      <c r="G2836" s="41" t="inlineStr">
        <is>
          <t>DART 기타공시</t>
        </is>
      </c>
      <c r="H2836" s="40" t="inlineStr">
        <is>
          <t>2020-05-08</t>
        </is>
      </c>
      <c r="I2836" s="40" t="inlineStr">
        <is>
          <t>20200508000532</t>
        </is>
      </c>
      <c r="J2836" s="43" t="inlineStr">
        <is>
          <t>https://dart.fss.or.kr/dsaf001/main.do?rcpNo=20200508000532</t>
        </is>
      </c>
      <c r="K2836" s="41" t="inlineStr">
        <is>
          <t>acquirer_entity,notes,pre_incorp_chk</t>
        </is>
      </c>
    </row>
    <row r="2837" ht="45" customHeight="1">
      <c r="A2837" s="40" t="inlineStr">
        <is>
          <t>N052</t>
        </is>
      </c>
      <c r="B2837" s="41" t="inlineStr">
        <is>
          <t>Zero Games Co. Ltd</t>
        </is>
      </c>
      <c r="C2837" s="40" t="inlineStr">
        <is>
          <t>인수 후</t>
        </is>
      </c>
      <c r="D2837" s="40" t="inlineStr">
        <is>
          <t>2020-04-28</t>
        </is>
      </c>
      <c r="E2837" s="41" t="inlineStr">
        <is>
          <t>완료</t>
        </is>
      </c>
      <c r="F2837" s="41" t="inlineStr">
        <is>
          <t>라인게임즈 2020 연결감사보고서: '2020년 4월 28일 … 주식회사 제로게임즈의 지분 100%를 신규 취득하여, 지배력을 보유', 이전대가 현금 32,000,000천원, 총 식별가능한 순자산 8,912,925천원, 영업권 23,087,0745(표기 오류; 미어캣 2,918,932과 합계 26,006,007천원으로 23,087,075천원); 주주 LINE Split Preparation Corporation 219,232주 40.95%, Lungo 27.04%, 자기주식 15.37%; 종속기업 제로게임즈 100%.</t>
        </is>
      </c>
      <c r="G2837" s="41" t="inlineStr">
        <is>
          <t>DART 감사보고서</t>
        </is>
      </c>
      <c r="H2837" s="40" t="inlineStr">
        <is>
          <t>2021-04-14</t>
        </is>
      </c>
      <c r="I2837" s="40" t="inlineStr">
        <is>
          <t>20210414001815</t>
        </is>
      </c>
      <c r="J2837" s="43" t="inlineStr">
        <is>
          <t>https://dart.fss.or.kr/dsaf001/main.do?rcpNo=20210414001815</t>
        </is>
      </c>
      <c r="K2837" s="41" t="inlineStr">
        <is>
          <t>status_chk,post_events_summary,target_rev_post,target_op_post,notes,acquirer_entity</t>
        </is>
      </c>
    </row>
    <row r="2838" ht="45" customHeight="1">
      <c r="A2838" s="40" t="inlineStr">
        <is>
          <t>N052</t>
        </is>
      </c>
      <c r="B2838" s="41" t="inlineStr">
        <is>
          <t>Zero Games Co. Ltd</t>
        </is>
      </c>
      <c r="C2838" s="40" t="inlineStr">
        <is>
          <t>인수 후</t>
        </is>
      </c>
      <c r="D2838" s="40" t="inlineStr">
        <is>
          <t>2021-12-31</t>
        </is>
      </c>
      <c r="E2838" s="41" t="inlineStr">
        <is>
          <t>손상차손</t>
        </is>
      </c>
      <c r="F2838" s="41" t="inlineStr">
        <is>
          <t>라인게임즈 2021 연결감사보고서 영업권 손상 표(당기): '주식회사 제로게임즈 | 23,087,074 | 23,087,074 | 6,862,474 | 29,949,549 | - | (23,087,074)', 우주 (1,967,270), 합계 (25,054,344)천원; 종속기업 요약재무 제로게임즈 2021 자산 4,877,770·영업수익 4,063,555·순손익 (3,034,041), 2020 자산 8,364,295·자본 6,862,474·영업수익 7,204,669·순손익 (1,783,646)천원('(*) 영업수익 및 당기순손익은 종속기업 편입 이후 실적').</t>
        </is>
      </c>
      <c r="G2838" s="41" t="inlineStr">
        <is>
          <t>DART 감사보고서</t>
        </is>
      </c>
      <c r="H2838" s="40" t="inlineStr">
        <is>
          <t>2022-04-12</t>
        </is>
      </c>
      <c r="I2838" s="40" t="inlineStr">
        <is>
          <t>20220412002158</t>
        </is>
      </c>
      <c r="J2838" s="43" t="inlineStr">
        <is>
          <t>https://dart.fss.or.kr/dsaf001/main.do?rcpNo=20220412002158</t>
        </is>
      </c>
      <c r="K2838" s="41" t="inlineStr">
        <is>
          <t>impairment,target_rev_post,target_op_post,perf_basis,notes,post_events_summary</t>
        </is>
      </c>
    </row>
    <row r="2839" ht="45" customHeight="1">
      <c r="A2839" s="40" t="inlineStr">
        <is>
          <t>N052</t>
        </is>
      </c>
      <c r="B2839" s="41" t="inlineStr">
        <is>
          <t>Zero Games Co. Ltd</t>
        </is>
      </c>
      <c r="C2839" s="40" t="inlineStr">
        <is>
          <t>인수 후</t>
        </is>
      </c>
      <c r="D2839" s="40" t="inlineStr">
        <is>
          <t>2021-12-31</t>
        </is>
      </c>
      <c r="E2839" s="41" t="inlineStr">
        <is>
          <t>손상차손</t>
        </is>
      </c>
      <c r="F2839" s="41" t="inlineStr">
        <is>
          <t>라인게임즈 2021 (별도)감사보고서 종속기업투자: 주식회사 제로게임즈 100 당기말 - / 전기말 32,000,000천원; 손상 (42,646,832)천원, '(*3) 회사는 당기 중 일부 종속기업 및 관계기업의 투자지분에 대하여 장부가액이 회수가능가액을 초과한다고 판단하여 손상차손을 인식'.</t>
        </is>
      </c>
      <c r="G2839" s="41" t="inlineStr">
        <is>
          <t>DART 감사보고서</t>
        </is>
      </c>
      <c r="H2839" s="40" t="inlineStr">
        <is>
          <t>2022-04-12</t>
        </is>
      </c>
      <c r="I2839" s="40" t="inlineStr">
        <is>
          <t>20220412002153</t>
        </is>
      </c>
      <c r="J2839" s="43" t="inlineStr">
        <is>
          <t>https://dart.fss.or.kr/dsaf001/main.do?rcpNo=20220412002153</t>
        </is>
      </c>
      <c r="K2839" s="41" t="inlineStr">
        <is>
          <t>impairment,post_events_summary</t>
        </is>
      </c>
    </row>
    <row r="2840" ht="45" customHeight="1">
      <c r="A2840" s="40" t="inlineStr">
        <is>
          <t>N052</t>
        </is>
      </c>
      <c r="B2840" s="41" t="inlineStr">
        <is>
          <t>Zero Games Co. Ltd</t>
        </is>
      </c>
      <c r="C2840" s="40" t="inlineStr">
        <is>
          <t>인수 후</t>
        </is>
      </c>
      <c r="D2840" s="40" t="inlineStr">
        <is>
          <t>2020-12-31</t>
        </is>
      </c>
      <c r="E2840" s="41" t="inlineStr">
        <is>
          <t>기타</t>
        </is>
      </c>
      <c r="F2840" s="41" t="inlineStr">
        <is>
          <t>라인게임즈 2020 (별도)감사보고서 종속기업투자: 주식회사 제로게임즈 '소프트웨어 개발 자문 및 공급업' 100.00% 장부금액 32,000,000천원(전기말 없음).</t>
        </is>
      </c>
      <c r="G2840" s="41" t="inlineStr">
        <is>
          <t>DART 감사보고서</t>
        </is>
      </c>
      <c r="H2840" s="40" t="inlineStr">
        <is>
          <t>2021-04-14</t>
        </is>
      </c>
      <c r="I2840" s="40" t="inlineStr">
        <is>
          <t>20210414001813</t>
        </is>
      </c>
      <c r="J2840" s="43" t="inlineStr">
        <is>
          <t>https://dart.fss.or.kr/dsaf001/main.do?rcpNo=20210414001813</t>
        </is>
      </c>
      <c r="K2840" s="41" t="inlineStr">
        <is>
          <t>impairment</t>
        </is>
      </c>
    </row>
    <row r="2841" ht="45" customHeight="1">
      <c r="A2841" s="40" t="inlineStr">
        <is>
          <t>N052</t>
        </is>
      </c>
      <c r="B2841" s="41" t="inlineStr">
        <is>
          <t>Zero Games Co. Ltd</t>
        </is>
      </c>
      <c r="C2841" s="40" t="inlineStr">
        <is>
          <t>인수 전</t>
        </is>
      </c>
      <c r="D2841" s="40" t="inlineStr">
        <is>
          <t>2019-12-31</t>
        </is>
      </c>
      <c r="E2841" s="41" t="inlineStr">
        <is>
          <t>실적</t>
        </is>
      </c>
      <c r="F2841" s="41" t="inlineStr">
        <is>
          <t>라인게임즈 2019 (별도)감사보고서 재무상태표: 자산총계 211,677,852,009원(전기 255,740,655,459원), 자본총계 187,442,477,804원(전기 246,009,766,227원).</t>
        </is>
      </c>
      <c r="G2841" s="41" t="inlineStr">
        <is>
          <t>DART 감사보고서</t>
        </is>
      </c>
      <c r="H2841" s="40" t="inlineStr">
        <is>
          <t>2020-04-09</t>
        </is>
      </c>
      <c r="I2841" s="40" t="inlineStr">
        <is>
          <t>20200409002194</t>
        </is>
      </c>
      <c r="J2841" s="43" t="inlineStr">
        <is>
          <t>https://dart.fss.or.kr/dsaf001/main.do?rcpNo=20200409002194</t>
        </is>
      </c>
      <c r="K2841" s="41" t="inlineStr">
        <is>
          <t>acq_total_assets,deal_to_assets_pct,size_basis</t>
        </is>
      </c>
    </row>
    <row r="2842" ht="45" customHeight="1">
      <c r="A2842" s="40" t="inlineStr">
        <is>
          <t>N052</t>
        </is>
      </c>
      <c r="B2842" s="41" t="inlineStr">
        <is>
          <t>Zero Games Co. Ltd</t>
        </is>
      </c>
      <c r="C2842" s="40" t="inlineStr">
        <is>
          <t>인수 전</t>
        </is>
      </c>
      <c r="D2842" s="40" t="inlineStr">
        <is>
          <t>2019-12-31</t>
        </is>
      </c>
      <c r="E2842" s="41" t="inlineStr">
        <is>
          <t>실적</t>
        </is>
      </c>
      <c r="F2842" s="41" t="inlineStr">
        <is>
          <t>라인게임즈 2019 연결감사보고서: 자산총계 187,193,514,261원, 자본총계 155,476,368,839원, 영업수익 25,969,205,213원(게임수익 24,708,068천원; 국내 20,302,357·일본 5,638,080천원), 영업손실 (52,219,711,905)원, 당기순손실 (66,819,821,101)원; 주주 LINE Corporation 219,232주 41.73%, Lungo 144,743주 27.55%, 자기주식 82,300주 15.67%.</t>
        </is>
      </c>
      <c r="G2842" s="41" t="inlineStr">
        <is>
          <t>DART 감사보고서</t>
        </is>
      </c>
      <c r="H2842" s="40" t="inlineStr">
        <is>
          <t>2020-04-09</t>
        </is>
      </c>
      <c r="I2842" s="40" t="inlineStr">
        <is>
          <t>20200409002196</t>
        </is>
      </c>
      <c r="J2842" s="43" t="inlineStr">
        <is>
          <t>https://dart.fss.or.kr/dsaf001/main.do?rcpNo=20200409002196</t>
        </is>
      </c>
      <c r="K2842" s="41" t="inlineStr">
        <is>
          <t>acquirer_core,acq_total_assets,pre_events_summary</t>
        </is>
      </c>
    </row>
    <row r="2843" ht="45" customHeight="1">
      <c r="A2843" s="40" t="inlineStr">
        <is>
          <t>N052</t>
        </is>
      </c>
      <c r="B2843" s="41" t="inlineStr">
        <is>
          <t>Zero Games Co. Ltd</t>
        </is>
      </c>
      <c r="C2843" s="40" t="inlineStr">
        <is>
          <t>인수 후</t>
        </is>
      </c>
      <c r="D2843" s="40" t="inlineStr">
        <is>
          <t>2020-06-30</t>
        </is>
      </c>
      <c r="E2843" s="41" t="inlineStr">
        <is>
          <t>합병</t>
        </is>
      </c>
      <c r="F2843" s="41" t="inlineStr">
        <is>
          <t>제로게임즈 '회사합병 결정': ㈜제로게임즈가 100% 자회사 ㈜엑스엔게임즈(게임 소프트웨어 개발 및 공급업)를 흡수합병, 목적 '경영 효율성 증대 및 사업역량 강화', 합병기일 2020.06.30, 이사회 2020.05.25; '㈜엑스엔게임즈은 2020년 설립 법인 … 납입자본금은 50백만원'.</t>
        </is>
      </c>
      <c r="G2843" s="41" t="inlineStr">
        <is>
          <t>DART 기타공시</t>
        </is>
      </c>
      <c r="H2843" s="40" t="inlineStr">
        <is>
          <t>2020-05-29</t>
        </is>
      </c>
      <c r="I2843" s="40" t="inlineStr">
        <is>
          <t>20200529000512</t>
        </is>
      </c>
      <c r="J2843" s="43" t="inlineStr">
        <is>
          <t>https://dart.fss.or.kr/dsaf001/main.do?rcpNo=20200529000512</t>
        </is>
      </c>
      <c r="K2843" s="41" t="inlineStr">
        <is>
          <t>post_events_summary,notes</t>
        </is>
      </c>
    </row>
    <row r="2844" ht="45" customHeight="1">
      <c r="A2844" s="40" t="inlineStr">
        <is>
          <t>N052</t>
        </is>
      </c>
      <c r="B2844" s="41" t="inlineStr">
        <is>
          <t>Zero Games Co. Ltd</t>
        </is>
      </c>
      <c r="C2844" s="40" t="inlineStr">
        <is>
          <t>인수 후</t>
        </is>
      </c>
      <c r="D2844" s="40" t="inlineStr">
        <is>
          <t>2021-04-16</t>
        </is>
      </c>
      <c r="E2844" s="41" t="inlineStr">
        <is>
          <t>기타</t>
        </is>
      </c>
      <c r="F2844" s="41" t="inlineStr">
        <is>
          <t>제로게임즈 '비유동자산 처분결정': 건물 사용권(서울 관악구 호암로 597 서림빌딩 전체) 1,123,834,199원, '계약 해지에 따른 처분', 최근 사업연도말 자산총액 8,638,792,862원.</t>
        </is>
      </c>
      <c r="G2844" s="41" t="inlineStr">
        <is>
          <t>DART 기타공시</t>
        </is>
      </c>
      <c r="H2844" s="40" t="inlineStr">
        <is>
          <t>2021-04-23</t>
        </is>
      </c>
      <c r="I2844" s="40" t="inlineStr">
        <is>
          <t>20210423000560</t>
        </is>
      </c>
      <c r="J2844" s="43" t="inlineStr">
        <is>
          <t>https://dart.fss.or.kr/dsaf001/main.do?rcpNo=20210423000560</t>
        </is>
      </c>
      <c r="K2844" s="41" t="inlineStr">
        <is>
          <t>post_events_summary</t>
        </is>
      </c>
    </row>
    <row r="2845" ht="45" customHeight="1">
      <c r="A2845" s="40" t="inlineStr">
        <is>
          <t>N052</t>
        </is>
      </c>
      <c r="B2845" s="41" t="inlineStr">
        <is>
          <t>Zero Games Co. Ltd</t>
        </is>
      </c>
      <c r="C2845" s="40" t="inlineStr">
        <is>
          <t>인수 후</t>
        </is>
      </c>
      <c r="D2845" s="40" t="inlineStr">
        <is>
          <t>2021-07-01</t>
        </is>
      </c>
      <c r="E2845" s="41" t="inlineStr">
        <is>
          <t>통합</t>
        </is>
      </c>
      <c r="F2845" s="41" t="inlineStr">
        <is>
          <t>제로게임즈 '비유동자산 취득결정': 건물 사용권(서울 강남구 테헤란로 218, 8층) 882,873,281원, 거래상대방 라인게임즈㈜(계열회사), 목적 '사무공간 확보', 임대차 2021.07.01~2026.06.30.</t>
        </is>
      </c>
      <c r="G2845" s="41" t="inlineStr">
        <is>
          <t>DART 기타공시</t>
        </is>
      </c>
      <c r="H2845" s="40" t="inlineStr">
        <is>
          <t>2021-07-07</t>
        </is>
      </c>
      <c r="I2845" s="40" t="inlineStr">
        <is>
          <t>20210707000480</t>
        </is>
      </c>
      <c r="J2845" s="43" t="inlineStr">
        <is>
          <t>https://dart.fss.or.kr/dsaf001/main.do?rcpNo=20210707000480</t>
        </is>
      </c>
      <c r="K2845" s="41" t="inlineStr">
        <is>
          <t>post_events_summary</t>
        </is>
      </c>
    </row>
    <row r="2846" ht="45" customHeight="1">
      <c r="A2846" s="40" t="inlineStr">
        <is>
          <t>N052</t>
        </is>
      </c>
      <c r="B2846" s="41" t="inlineStr">
        <is>
          <t>Zero Games Co. Ltd</t>
        </is>
      </c>
      <c r="C2846" s="40" t="inlineStr">
        <is>
          <t>인수 후</t>
        </is>
      </c>
      <c r="D2846" s="40" t="inlineStr">
        <is>
          <t>2022-12-31</t>
        </is>
      </c>
      <c r="E2846" s="41" t="inlineStr">
        <is>
          <t>실적</t>
        </is>
      </c>
      <c r="F2846" s="41" t="inlineStr">
        <is>
          <t>라인게임즈 2022 연결감사보고서: 제로게임즈 2022 자산 1,786,941·부채 846,073·자본 940,868·영업수익 35,204·당기순손익 (2,887,565)천원.</t>
        </is>
      </c>
      <c r="G2846" s="41" t="inlineStr">
        <is>
          <t>DART 감사보고서</t>
        </is>
      </c>
      <c r="H2846" s="40" t="inlineStr">
        <is>
          <t>2023-04-12</t>
        </is>
      </c>
      <c r="I2846" s="40" t="inlineStr">
        <is>
          <t>20230412002751</t>
        </is>
      </c>
      <c r="J2846" s="43" t="inlineStr">
        <is>
          <t>https://dart.fss.or.kr/dsaf001/main.do?rcpNo=20230412002751</t>
        </is>
      </c>
      <c r="K2846" s="41" t="inlineStr">
        <is>
          <t>target_rev_post,target_op_post</t>
        </is>
      </c>
    </row>
    <row r="2847" ht="45" customHeight="1">
      <c r="A2847" s="40" t="inlineStr">
        <is>
          <t>N052</t>
        </is>
      </c>
      <c r="B2847" s="41" t="inlineStr">
        <is>
          <t>Zero Games Co. Ltd</t>
        </is>
      </c>
      <c r="C2847" s="40" t="inlineStr">
        <is>
          <t>인수 후</t>
        </is>
      </c>
      <c r="D2847" s="40" t="inlineStr">
        <is>
          <t>2023-12-31</t>
        </is>
      </c>
      <c r="E2847" s="41" t="inlineStr">
        <is>
          <t>실적</t>
        </is>
      </c>
      <c r="F2847" s="41" t="inlineStr">
        <is>
          <t>라인게임즈 2023 연결감사보고서: 제로게임즈 2023 자산 58,094·부채 (32)·자본 58,125·영업수익 -·당기순손익 (882,742)천원.</t>
        </is>
      </c>
      <c r="G2847" s="41" t="inlineStr">
        <is>
          <t>DART 감사보고서</t>
        </is>
      </c>
      <c r="H2847" s="40" t="inlineStr">
        <is>
          <t>2024-04-12</t>
        </is>
      </c>
      <c r="I2847" s="40" t="inlineStr">
        <is>
          <t>20240412003306</t>
        </is>
      </c>
      <c r="J2847" s="43" t="inlineStr">
        <is>
          <t>https://dart.fss.or.kr/dsaf001/main.do?rcpNo=20240412003306</t>
        </is>
      </c>
      <c r="K2847" s="41" t="inlineStr">
        <is>
          <t>target_rev_post,target_op_post</t>
        </is>
      </c>
    </row>
    <row r="2848" ht="45" customHeight="1">
      <c r="A2848" s="40" t="inlineStr">
        <is>
          <t>N052</t>
        </is>
      </c>
      <c r="B2848" s="41" t="inlineStr">
        <is>
          <t>Zero Games Co. Ltd</t>
        </is>
      </c>
      <c r="C2848" s="40" t="inlineStr">
        <is>
          <t>인수 후</t>
        </is>
      </c>
      <c r="D2848" s="40" t="inlineStr">
        <is>
          <t>2024-08-02</t>
        </is>
      </c>
      <c r="E2848" s="41" t="inlineStr">
        <is>
          <t>합병</t>
        </is>
      </c>
      <c r="F2848" s="41" t="inlineStr">
        <is>
          <t>라인게임즈 '회사합병 결정': 라인게임즈(주)가 (주)제로게임즈·(주)스페이스다이브게임즈·레그(주)를 흡수합병(100% 보유, 무증자), 목적 '흡수합병을 통한 경영효율성 제고', 합병기일 2024.08.02, 이사회 2024.06.28; 소멸회사 최근 사업연도 자산총계 58·순이익 -883백만원.</t>
        </is>
      </c>
      <c r="G2848" s="41" t="inlineStr">
        <is>
          <t>DART 기타공시</t>
        </is>
      </c>
      <c r="H2848" s="40" t="inlineStr">
        <is>
          <t>2024-07-05</t>
        </is>
      </c>
      <c r="I2848" s="40" t="inlineStr">
        <is>
          <t>20240705000130</t>
        </is>
      </c>
      <c r="J2848" s="43" t="inlineStr">
        <is>
          <t>https://dart.fss.or.kr/dsaf001/main.do?rcpNo=20240705000130</t>
        </is>
      </c>
      <c r="K2848" s="41" t="inlineStr">
        <is>
          <t>post_events_summary,target_rev_post</t>
        </is>
      </c>
    </row>
    <row r="2849" ht="45" customHeight="1">
      <c r="A2849" s="40" t="inlineStr">
        <is>
          <t>N052</t>
        </is>
      </c>
      <c r="B2849" s="41" t="inlineStr">
        <is>
          <t>Zero Games Co. Ltd</t>
        </is>
      </c>
      <c r="C2849" s="40" t="inlineStr">
        <is>
          <t>인수 후</t>
        </is>
      </c>
      <c r="D2849" s="40" t="inlineStr">
        <is>
          <t>2024-12-31</t>
        </is>
      </c>
      <c r="E2849" s="41" t="inlineStr">
        <is>
          <t>합병</t>
        </is>
      </c>
      <c r="F2849" s="41" t="inlineStr">
        <is>
          <t>라인게임즈 2024 연결감사보고서 연결대상범위 변동: '흡수합병으로 인한 연결 제외 | 주식회사 제로게임즈'; 주주 Z Intermediate Global Corporation(구 LINE Corporation) 219,232주 35.66%.</t>
        </is>
      </c>
      <c r="G2849" s="41" t="inlineStr">
        <is>
          <t>DART 감사보고서</t>
        </is>
      </c>
      <c r="H2849" s="40" t="inlineStr">
        <is>
          <t>2025-04-18</t>
        </is>
      </c>
      <c r="I2849" s="40" t="inlineStr">
        <is>
          <t>20250418000120</t>
        </is>
      </c>
      <c r="J2849" s="43" t="inlineStr">
        <is>
          <t>https://dart.fss.or.kr/dsaf001/main.do?rcpNo=20250418000120</t>
        </is>
      </c>
      <c r="K2849" s="41" t="inlineStr">
        <is>
          <t>post_events_summary</t>
        </is>
      </c>
    </row>
    <row r="2850" ht="45" customHeight="1">
      <c r="A2850" s="40" t="inlineStr">
        <is>
          <t>N052</t>
        </is>
      </c>
      <c r="B2850" s="41" t="inlineStr">
        <is>
          <t>Zero Games Co. Ltd</t>
        </is>
      </c>
      <c r="C2850" s="40" t="inlineStr">
        <is>
          <t>발표</t>
        </is>
      </c>
      <c r="D2850" s="40" t="inlineStr">
        <is>
          <t>2020-04-03</t>
        </is>
      </c>
      <c r="E2850" s="41" t="inlineStr">
        <is>
          <t>발표</t>
        </is>
      </c>
      <c r="F2850" s="41" t="inlineStr">
        <is>
          <t>디지털데일리: '라인게임즈(대표 김민규)는 개발사 제로게임즈(ZERO GAMES, 대표 박장수)를 인수, 100% 자회사로 편입', '취득금액은 320억원', '2019년 설립', '100% 자회사인 엑스엔게임즈 … 가 개발한 … 카오스 모바일', '기존 라인업에 MMORPG를 추가, 장르의 다양성과 함께 모바일 게임 개발력을 한층 강화할 것으로 기대'.</t>
        </is>
      </c>
      <c r="G2850" s="41" t="inlineStr">
        <is>
          <t>언론 보도</t>
        </is>
      </c>
      <c r="H2850" s="40" t="inlineStr">
        <is>
          <t>2020-04-03</t>
        </is>
      </c>
      <c r="I2850" s="40" t="n"/>
      <c r="J2850" s="43" t="inlineStr">
        <is>
          <t>https://www.ddaily.co.kr/page/view/2020040315542401652</t>
        </is>
      </c>
      <c r="K2850" s="41" t="inlineStr">
        <is>
          <t>purpose_quote,pre_events_summary,post_events_summary,earnings_call_note,core_basis,notes</t>
        </is>
      </c>
    </row>
    <row r="2851" ht="45" customHeight="1">
      <c r="A2851" s="40" t="inlineStr">
        <is>
          <t>N052</t>
        </is>
      </c>
      <c r="B2851" s="41" t="inlineStr">
        <is>
          <t>Zero Games Co. Ltd</t>
        </is>
      </c>
      <c r="C2851" s="40" t="inlineStr">
        <is>
          <t>발표</t>
        </is>
      </c>
      <c r="D2851" s="40" t="inlineStr">
        <is>
          <t>2020-04-03</t>
        </is>
      </c>
      <c r="E2851" s="41" t="inlineStr">
        <is>
          <t>발표</t>
        </is>
      </c>
      <c r="F2851" s="41" t="inlineStr">
        <is>
          <t>아이뉴스24: 라인게임즈, '카오스 모바일' 제로게임즈 지분 100% 320억원에 인수, '구글플레이 최고 매출 순위 7위를 기록'.</t>
        </is>
      </c>
      <c r="G2851" s="41" t="inlineStr">
        <is>
          <t>언론 보도</t>
        </is>
      </c>
      <c r="H2851" s="40" t="inlineStr">
        <is>
          <t>2020-04-03</t>
        </is>
      </c>
      <c r="I2851" s="40" t="n"/>
      <c r="J2851" s="43" t="inlineStr">
        <is>
          <t>https://www.inews24.com/view/1255355</t>
        </is>
      </c>
      <c r="K2851" s="41" t="inlineStr">
        <is>
          <t>pre_events_summary,first_filing_date</t>
        </is>
      </c>
    </row>
    <row r="2852" ht="45" customHeight="1">
      <c r="A2852" s="40" t="inlineStr">
        <is>
          <t>N052</t>
        </is>
      </c>
      <c r="B2852" s="41" t="inlineStr">
        <is>
          <t>Zero Games Co. Ltd</t>
        </is>
      </c>
      <c r="C2852" s="40" t="inlineStr">
        <is>
          <t>인수 후</t>
        </is>
      </c>
      <c r="D2852" s="40" t="inlineStr">
        <is>
          <t>2023-04-01</t>
        </is>
      </c>
      <c r="E2852" s="41" t="inlineStr">
        <is>
          <t>사업철수</t>
        </is>
      </c>
      <c r="F2852" s="41" t="inlineStr">
        <is>
          <t>아이뉴스24 단독: 제로게임즈 '전 직원을 대상으로 권고사직 절차', '사실상 폐업 수순', 'R0 카오스 모바일 등을 개발', '기존에 출시한 게임들은 … 서비스가 종료됐고 신규 추진 프로젝트도 접었다'; 라인게임즈 관계자 '폐업 여부는 아직 결정되지 않았다'.</t>
        </is>
      </c>
      <c r="G2852" s="41" t="inlineStr">
        <is>
          <t>언론 보도</t>
        </is>
      </c>
      <c r="H2852" s="40" t="inlineStr">
        <is>
          <t>2023-04-01</t>
        </is>
      </c>
      <c r="I2852" s="40" t="n"/>
      <c r="J2852" s="43" t="inlineStr">
        <is>
          <t>https://inews24.com/v/1581104</t>
        </is>
      </c>
      <c r="K2852" s="41" t="inlineStr">
        <is>
          <t>post_events_summary,earnings_call_note,notes</t>
        </is>
      </c>
    </row>
    <row r="2853" ht="45" customHeight="1">
      <c r="A2853" s="40" t="inlineStr">
        <is>
          <t>N052</t>
        </is>
      </c>
      <c r="B2853" s="41" t="inlineStr">
        <is>
          <t>Zero Games Co. Ltd</t>
        </is>
      </c>
      <c r="C2853" s="40" t="inlineStr">
        <is>
          <t>인수 전</t>
        </is>
      </c>
      <c r="D2853" s="40" t="inlineStr">
        <is>
          <t>2018-11-26</t>
        </is>
      </c>
      <c r="E2853" s="41" t="inlineStr">
        <is>
          <t>소유주변경</t>
        </is>
      </c>
      <c r="F2853" s="41" t="inlineStr">
        <is>
          <t>LINE 20-F 2018: Lungo 증자로 LINE의 라인게임즈 지분 73.5%→49.5%, 'This resulted in LINE Games Corporation being accounted for as an associate under the equity method rather than as a consolidated subsidiary'; 관계기업 기간 'Period from November 26, 2018'.</t>
        </is>
      </c>
      <c r="G2853" s="41" t="inlineStr">
        <is>
          <t>SEC</t>
        </is>
      </c>
      <c r="H2853" s="40" t="inlineStr">
        <is>
          <t>2019-03-29</t>
        </is>
      </c>
      <c r="I2853" s="40" t="inlineStr">
        <is>
          <t>0001193125-19-091931</t>
        </is>
      </c>
      <c r="J2853" s="43" t="inlineStr">
        <is>
          <t>https://www.sec.gov/Archives/edgar/data/1611820/000119312519091931/d669530d20f.htm</t>
        </is>
      </c>
      <c r="K2853" s="41" t="inlineStr">
        <is>
          <t>pre_incorp_chk,pre_events_summary</t>
        </is>
      </c>
    </row>
    <row r="2854" ht="45" customHeight="1">
      <c r="A2854" s="40" t="inlineStr">
        <is>
          <t>N052</t>
        </is>
      </c>
      <c r="B2854" s="41" t="inlineStr">
        <is>
          <t>Zero Games Co. Ltd</t>
        </is>
      </c>
      <c r="C2854" s="40" t="inlineStr">
        <is>
          <t>인수 전</t>
        </is>
      </c>
      <c r="D2854" s="40" t="inlineStr">
        <is>
          <t>2019-12-31</t>
        </is>
      </c>
      <c r="E2854" s="41" t="inlineStr">
        <is>
          <t>기타</t>
        </is>
      </c>
      <c r="F2854" s="41" t="inlineStr">
        <is>
          <t>LINE 20-F 2019: 관계기업 LINE Games Corporation 49.5%, 장부금액 ¥14,523백만(2018 ¥18,438백만); LINE 연결 총자산 ¥541,352백만(2019-12-31).</t>
        </is>
      </c>
      <c r="G2854" s="41" t="inlineStr">
        <is>
          <t>SEC</t>
        </is>
      </c>
      <c r="H2854" s="40" t="inlineStr">
        <is>
          <t>2020-03-27</t>
        </is>
      </c>
      <c r="I2854" s="40" t="inlineStr">
        <is>
          <t>0001193125-20-087676</t>
        </is>
      </c>
      <c r="J2854" s="43" t="inlineStr">
        <is>
          <t>https://www.sec.gov/Archives/edgar/data/1611820/000119312520087676/d773604d20f.htm</t>
        </is>
      </c>
      <c r="K2854" s="41" t="inlineStr">
        <is>
          <t>apex_total_assets,pre_incorp_chk</t>
        </is>
      </c>
    </row>
    <row r="2855" ht="45" customHeight="1">
      <c r="A2855" s="40" t="inlineStr">
        <is>
          <t>N052</t>
        </is>
      </c>
      <c r="B2855" s="41" t="inlineStr">
        <is>
          <t>Zero Games Co. Ltd</t>
        </is>
      </c>
      <c r="C2855" s="40" t="inlineStr">
        <is>
          <t>인수 후</t>
        </is>
      </c>
      <c r="D2855" s="40" t="inlineStr">
        <is>
          <t>2020-12-31</t>
        </is>
      </c>
      <c r="E2855" s="41" t="inlineStr">
        <is>
          <t>손상차손</t>
        </is>
      </c>
      <c r="F2855" s="41" t="inlineStr">
        <is>
          <t>NAVER 2020 사업보고서: 관계기업 라인게임즈 지분율 48.39%(당기말)·49.48%(전기말 표), 전기말 장부금액 154,366,934천원, 당기 손상 (77,339,103)천원, 매각예정 대체 (65,277,244)천원; 종속기업으로 제로게임즈 등 기재; 요약연결재무정보 2019-12-31 자산총계 12,299,527백만원.</t>
        </is>
      </c>
      <c r="G2855" s="41" t="inlineStr">
        <is>
          <t>DART 사업보고서</t>
        </is>
      </c>
      <c r="H2855" s="40" t="inlineStr">
        <is>
          <t>2021-03-16</t>
        </is>
      </c>
      <c r="I2855" s="40" t="inlineStr">
        <is>
          <t>20210316001214</t>
        </is>
      </c>
      <c r="J2855" s="43" t="inlineStr">
        <is>
          <t>https://dart.fss.or.kr/dsaf001/main.do?rcpNo=20210316001214</t>
        </is>
      </c>
      <c r="K2855" s="41" t="inlineStr">
        <is>
          <t>pre_incorp_chk,apex_total_assets,deal_to_assets_pct,impairment,notes</t>
        </is>
      </c>
    </row>
    <row r="2856" ht="45" customHeight="1">
      <c r="A2856" s="40" t="inlineStr">
        <is>
          <t>N052</t>
        </is>
      </c>
      <c r="B2856" s="41" t="inlineStr">
        <is>
          <t>Zero Games Co. Ltd</t>
        </is>
      </c>
      <c r="C2856" s="40" t="inlineStr">
        <is>
          <t>발표</t>
        </is>
      </c>
      <c r="D2856" s="40" t="inlineStr">
        <is>
          <t>2020-03-31</t>
        </is>
      </c>
      <c r="E2856" s="41" t="inlineStr">
        <is>
          <t>기타</t>
        </is>
      </c>
      <c r="F2856" s="41" t="inlineStr">
        <is>
          <t>NAVER 분기보고서(2020.03) '주식의 총수': '2020년 3월 31일 기준 발행주식 총수는 164,263,395주', 이익소각 550,000주.</t>
        </is>
      </c>
      <c r="G2856" s="41" t="inlineStr">
        <is>
          <t>DART 기타공시</t>
        </is>
      </c>
      <c r="H2856" s="40" t="inlineStr">
        <is>
          <t>2020-05-15</t>
        </is>
      </c>
      <c r="I2856" s="40" t="inlineStr">
        <is>
          <t>20200515002472</t>
        </is>
      </c>
      <c r="J2856" s="43" t="inlineStr">
        <is>
          <t>https://dart.fss.or.kr/dsaf001/main.do?rcpNo=20200515002472</t>
        </is>
      </c>
      <c r="K2856" s="41" t="inlineStr">
        <is>
          <t>acq_mktcap</t>
        </is>
      </c>
    </row>
    <row r="2857" ht="45" customHeight="1">
      <c r="A2857" s="40" t="inlineStr">
        <is>
          <t>N052</t>
        </is>
      </c>
      <c r="B2857" s="41" t="inlineStr">
        <is>
          <t>Zero Games Co. Ltd</t>
        </is>
      </c>
      <c r="C2857" s="40" t="inlineStr">
        <is>
          <t>발표</t>
        </is>
      </c>
      <c r="D2857" s="40" t="inlineStr">
        <is>
          <t>2020-03-30</t>
        </is>
      </c>
      <c r="E2857" s="41" t="inlineStr">
        <is>
          <t>기타</t>
        </is>
      </c>
      <c r="F2857" s="41" t="inlineStr">
        <is>
          <t>Yahoo Finance 일별 시세: 035420.KS 2020-03-30 종가 162,500원; KRW=X 2020-03-31 종가 1,222.70.</t>
        </is>
      </c>
      <c r="G2857" s="41" t="inlineStr">
        <is>
          <t>기타</t>
        </is>
      </c>
      <c r="H2857" s="40" t="inlineStr">
        <is>
          <t>2026-10-26</t>
        </is>
      </c>
      <c r="I2857" s="40" t="n"/>
      <c r="J2857" s="43" t="inlineStr">
        <is>
          <t>https://query1.finance.yahoo.com/v8/finance/chart/035420.KS?period1=1585180800&amp;period2=1585958400&amp;interval=1d</t>
        </is>
      </c>
      <c r="K2857" s="41" t="inlineStr">
        <is>
          <t>acq_mktcap,value_chk_usdmm,size_basis</t>
        </is>
      </c>
    </row>
    <row r="2858" ht="45" customHeight="1">
      <c r="A2858" s="40" t="inlineStr">
        <is>
          <t>N053</t>
        </is>
      </c>
      <c r="B2858" s="41" t="inlineStr">
        <is>
          <t>YLAB Corporation (KOSDAQ:A432430)</t>
        </is>
      </c>
      <c r="C2858" s="40" t="inlineStr">
        <is>
          <t>발표</t>
        </is>
      </c>
      <c r="D2858" s="40" t="inlineStr">
        <is>
          <t>2020-05-13</t>
        </is>
      </c>
      <c r="E2858" s="41" t="inlineStr">
        <is>
          <t>완료</t>
        </is>
      </c>
      <c r="F2858" s="41" t="inlineStr">
        <is>
          <t>자본금 변동표: 2020.05.13 유상증자 전환상환우선주 744,417주, 액면 500원, 발행가 4,030원. 공모 전 자금조달: 2020.05.13 우선주 '운영자금 및 사업확장' 3,000,000천원. 연혁: '2020.05 | 우선주식 발행, 네이버웹툰, 발행금액 3,000,000,510원', '2020.05 | 네이버웹툰과 협업협약서 체결'</t>
        </is>
      </c>
      <c r="G2858" s="41" t="inlineStr">
        <is>
          <t>DART 기타공시</t>
        </is>
      </c>
      <c r="H2858" s="40" t="inlineStr">
        <is>
          <t>2023-06-09</t>
        </is>
      </c>
      <c r="I2858" s="40" t="inlineStr">
        <is>
          <t>20230609000543</t>
        </is>
      </c>
      <c r="J2858" s="43" t="inlineStr">
        <is>
          <t>https://dart.fss.or.kr/dsaf001/main.do?rcpNo=20230609000543</t>
        </is>
      </c>
      <c r="K2858" s="41" t="inlineStr">
        <is>
          <t>value_chk_local,status_chk,purpose_quote,post_events_summary</t>
        </is>
      </c>
    </row>
    <row r="2859" ht="45" customHeight="1">
      <c r="A2859" s="40" t="inlineStr">
        <is>
          <t>N053</t>
        </is>
      </c>
      <c r="B2859" s="41" t="inlineStr">
        <is>
          <t>YLAB Corporation (KOSDAQ:A432430)</t>
        </is>
      </c>
      <c r="C2859" s="40" t="inlineStr">
        <is>
          <t>발표</t>
        </is>
      </c>
      <c r="D2859" s="40" t="inlineStr">
        <is>
          <t>2020-05-12</t>
        </is>
      </c>
      <c r="E2859" s="41" t="inlineStr">
        <is>
          <t>완료</t>
        </is>
      </c>
      <c r="F2859" s="41" t="inlineStr">
        <is>
          <t>전환상환우선주 발행조건: 1주당 4,030원, 발행일 2020년 05월 12일, 전환비율 '우선주 1주당 보통주 1주'</t>
        </is>
      </c>
      <c r="G2859" s="41" t="inlineStr">
        <is>
          <t>DART 감사보고서</t>
        </is>
      </c>
      <c r="H2859" s="40" t="inlineStr">
        <is>
          <t>2022-04-11</t>
        </is>
      </c>
      <c r="I2859" s="40" t="inlineStr">
        <is>
          <t>20220411003276</t>
        </is>
      </c>
      <c r="J2859" s="43" t="inlineStr">
        <is>
          <t>https://dart.fss.or.kr/dsaf001/main.do?rcpNo=20220411003276</t>
        </is>
      </c>
      <c r="K2859" s="41" t="inlineStr">
        <is>
          <t>status_chk,chk_note</t>
        </is>
      </c>
    </row>
    <row r="2860" ht="45" customHeight="1">
      <c r="A2860" s="40" t="inlineStr">
        <is>
          <t>N053</t>
        </is>
      </c>
      <c r="B2860" s="41" t="inlineStr">
        <is>
          <t>YLAB Corporation (KOSDAQ:A432430)</t>
        </is>
      </c>
      <c r="C2860" s="40" t="inlineStr">
        <is>
          <t>발표</t>
        </is>
      </c>
      <c r="D2860" s="40" t="inlineStr">
        <is>
          <t>2020-04</t>
        </is>
      </c>
      <c r="E2860" s="41" t="inlineStr">
        <is>
          <t>지분취득</t>
        </is>
      </c>
      <c r="F2860" s="41" t="inlineStr">
        <is>
          <t>'네이버웹툰은 지난해 4월 와이랩 지분 12.6%(142만8221주)를 53억512만원에 취득했고, 같은 해 6월에는 ... 와이랩 재팬의 지분 100%를 확보했다.' 2020년 매출 약 45억원</t>
        </is>
      </c>
      <c r="G2860" s="41" t="inlineStr">
        <is>
          <t>언론 보도</t>
        </is>
      </c>
      <c r="H2860" s="40" t="inlineStr">
        <is>
          <t>2021-07-23</t>
        </is>
      </c>
      <c r="I2860" s="40" t="n"/>
      <c r="J2860" s="43" t="inlineStr">
        <is>
          <t>https://dealsite.co.kr/articles/76524</t>
        </is>
      </c>
      <c r="K2860" s="41" t="inlineStr">
        <is>
          <t>value_chk_local,chk_note,announce_date_chk</t>
        </is>
      </c>
    </row>
    <row r="2861" ht="45" customHeight="1">
      <c r="A2861" s="40" t="inlineStr">
        <is>
          <t>N053</t>
        </is>
      </c>
      <c r="B2861" s="41" t="inlineStr">
        <is>
          <t>YLAB Corporation (KOSDAQ:A432430)</t>
        </is>
      </c>
      <c r="C2861" s="40" t="inlineStr">
        <is>
          <t>인수 후</t>
        </is>
      </c>
      <c r="D2861" s="40" t="inlineStr">
        <is>
          <t>2020-06</t>
        </is>
      </c>
      <c r="E2861" s="41" t="inlineStr">
        <is>
          <t>추가취득</t>
        </is>
      </c>
      <c r="F2861" s="41" t="inlineStr">
        <is>
          <t>'앞서 네이버웹툰는 지난 5월 와이랩 지분 12.6%를 약 53억원에 취득했다.' 6월 와이랩 재팬 지분 25.21%→100%, 이전대가 약 32억원, 목적 '라인망가의 오리지널 라인업 역량을 강화'</t>
        </is>
      </c>
      <c r="G2861" s="41" t="inlineStr">
        <is>
          <t>언론 보도</t>
        </is>
      </c>
      <c r="H2861" s="40" t="inlineStr">
        <is>
          <t>2020-08-19</t>
        </is>
      </c>
      <c r="I2861" s="40" t="n"/>
      <c r="J2861" s="43" t="inlineStr">
        <is>
          <t>https://www.inews24.com/view/1291966</t>
        </is>
      </c>
      <c r="K2861" s="41" t="inlineStr">
        <is>
          <t>value_chk_local,first_filing_date,notes</t>
        </is>
      </c>
    </row>
    <row r="2862" ht="45" customHeight="1">
      <c r="A2862" s="40" t="inlineStr">
        <is>
          <t>N053</t>
        </is>
      </c>
      <c r="B2862" s="41" t="inlineStr">
        <is>
          <t>YLAB Corporation (KOSDAQ:A432430)</t>
        </is>
      </c>
      <c r="C2862" s="40" t="inlineStr">
        <is>
          <t>인수 전</t>
        </is>
      </c>
      <c r="D2862" s="40" t="inlineStr">
        <is>
          <t>2019-12-31</t>
        </is>
      </c>
      <c r="E2862" s="41" t="inlineStr">
        <is>
          <t>기타</t>
        </is>
      </c>
      <c r="F2862" s="41" t="inlineStr">
        <is>
          <t>연결대상 종속회사 현황(단위 백만원): 네이버웹툰 | 2017-05-01 | 웹툰 컨텐츠 서비스 | 최근사업연도말 자산총액 290,286 | 의결권의 과반수를 소유. NAVER 연결 자산총계 12,299,527백만원</t>
        </is>
      </c>
      <c r="G2862" s="41" t="inlineStr">
        <is>
          <t>DART 사업보고서</t>
        </is>
      </c>
      <c r="H2862" s="40" t="inlineStr">
        <is>
          <t>2020-03-30</t>
        </is>
      </c>
      <c r="I2862" s="40" t="inlineStr">
        <is>
          <t>20200330004603</t>
        </is>
      </c>
      <c r="J2862" s="43" t="inlineStr">
        <is>
          <t>https://dart.fss.or.kr/dsaf001/main.do?rcpNo=20200330004603</t>
        </is>
      </c>
      <c r="K2862" s="41" t="inlineStr">
        <is>
          <t>pre_incorp_chk,acq_total_assets,acquirer_core,apex_total_assets</t>
        </is>
      </c>
    </row>
    <row r="2863" ht="45" customHeight="1">
      <c r="A2863" s="40" t="inlineStr">
        <is>
          <t>N053</t>
        </is>
      </c>
      <c r="B2863" s="41" t="inlineStr">
        <is>
          <t>YLAB Corporation (KOSDAQ:A432430)</t>
        </is>
      </c>
      <c r="C2863" s="40" t="inlineStr">
        <is>
          <t>인수 전</t>
        </is>
      </c>
      <c r="D2863" s="40" t="inlineStr">
        <is>
          <t>2010-11</t>
        </is>
      </c>
      <c r="E2863" s="41" t="inlineStr">
        <is>
          <t>설립</t>
        </is>
      </c>
      <c r="F2863" s="41" t="inlineStr">
        <is>
          <t>회사의 연혁: 2010.11 와이랩 설립(대표이사 윤인완); 2017.04 &lt;슈퍼스트링&gt; 공동사업 계약(w/ 네이버웹툰 주식회사); 2017.11 YLAB Japan 제3자배정 증자 인수인 네이버웹툰; 2018.07 LB유망벤처산업펀드 외 4인; 2020.06 'YLAB Japan 네이버웹툰에 양도'; 2021.08 '우선주식 발행, 씨제이이엔엠, 발행금액 2,999,998,300원'</t>
        </is>
      </c>
      <c r="G2863" s="41" t="inlineStr">
        <is>
          <t>DART 기타공시</t>
        </is>
      </c>
      <c r="H2863" s="40" t="inlineStr">
        <is>
          <t>2023-06-09</t>
        </is>
      </c>
      <c r="I2863" s="40" t="inlineStr">
        <is>
          <t>20230609000543</t>
        </is>
      </c>
      <c r="J2863" s="43" t="inlineStr">
        <is>
          <t>https://dart.fss.or.kr/dsaf001/main.do?rcpNo=20230609000543</t>
        </is>
      </c>
      <c r="K2863" s="41" t="inlineStr">
        <is>
          <t>pre_events_summary,post_events_summary</t>
        </is>
      </c>
    </row>
    <row r="2864" ht="45" customHeight="1">
      <c r="A2864" s="40" t="inlineStr">
        <is>
          <t>N053</t>
        </is>
      </c>
      <c r="B2864" s="41" t="inlineStr">
        <is>
          <t>YLAB Corporation (KOSDAQ:A432430)</t>
        </is>
      </c>
      <c r="C2864" s="40" t="inlineStr">
        <is>
          <t>인수 후</t>
        </is>
      </c>
      <c r="D2864" s="40" t="inlineStr">
        <is>
          <t>2022-12-31</t>
        </is>
      </c>
      <c r="E2864" s="41" t="inlineStr">
        <is>
          <t>실적</t>
        </is>
      </c>
      <c r="F2864" s="41" t="inlineStr">
        <is>
          <t>손익현황(K-IFRS 연결, 백만원): 매출 2020 5,371 / 2021 21,656 / 2022 29,781; 영업이익 (3,380) / (1,074) / (435); 매출액성장률 2020 -25.0%. 2020년은 '감사받지 않은 K-IFRS 재무제표를 기재'</t>
        </is>
      </c>
      <c r="G2864" s="41" t="inlineStr">
        <is>
          <t>DART 기타공시</t>
        </is>
      </c>
      <c r="H2864" s="40" t="inlineStr">
        <is>
          <t>2023-06-09</t>
        </is>
      </c>
      <c r="I2864" s="40" t="inlineStr">
        <is>
          <t>20230609000543</t>
        </is>
      </c>
      <c r="J2864" s="43" t="inlineStr">
        <is>
          <t>https://dart.fss.or.kr/dsaf001/main.do?rcpNo=20230609000543</t>
        </is>
      </c>
      <c r="K2864" s="41" t="inlineStr">
        <is>
          <t>target_rev_post,target_op_post,target_rev_pre,perf_basis</t>
        </is>
      </c>
    </row>
    <row r="2865" ht="45" customHeight="1">
      <c r="A2865" s="40" t="inlineStr">
        <is>
          <t>N053</t>
        </is>
      </c>
      <c r="B2865" s="41" t="inlineStr">
        <is>
          <t>YLAB Corporation (KOSDAQ:A432430)</t>
        </is>
      </c>
      <c r="C2865" s="40" t="inlineStr">
        <is>
          <t>인수 후</t>
        </is>
      </c>
      <c r="D2865" s="40" t="inlineStr">
        <is>
          <t>2025-12-31</t>
        </is>
      </c>
      <c r="E2865" s="41" t="inlineStr">
        <is>
          <t>실적</t>
        </is>
      </c>
      <c r="F2865" s="41" t="inlineStr">
        <is>
          <t>연결 매출 2025 37,069,228,892원 / 2024 23,979,462,480원 / 2023 18,647,928,922원; 영업손실 (8,738,323,305) / (9,506,594,816) / (5,249,268,024). 예측 대비 실적치: 2023 매출 19,418·영업이익 -5,514, 2024 매출 24,966·영업이익 -10,039(백만원). 네이버웹툰(유) 매출 9,426,610천원(2025). 주식 소유: 네이버웹툰 유한회사 1,531,221주 9.28%, 씨제이이엔엠 1,530,803주 9.27%</t>
        </is>
      </c>
      <c r="G2865" s="41" t="inlineStr">
        <is>
          <t>DART 사업보고서</t>
        </is>
      </c>
      <c r="H2865" s="40" t="inlineStr">
        <is>
          <t>2026-03-23</t>
        </is>
      </c>
      <c r="I2865" s="40" t="inlineStr">
        <is>
          <t>20260323000281</t>
        </is>
      </c>
      <c r="J2865" s="43" t="inlineStr">
        <is>
          <t>https://dart.fss.or.kr/dsaf001/main.do?rcpNo=20260323000281</t>
        </is>
      </c>
      <c r="K2865" s="41" t="inlineStr">
        <is>
          <t>target_rev_post,target_op_post,core_basis,post_events_summary</t>
        </is>
      </c>
    </row>
    <row r="2866" ht="45" customHeight="1">
      <c r="A2866" s="40" t="inlineStr">
        <is>
          <t>N053</t>
        </is>
      </c>
      <c r="B2866" s="41" t="inlineStr">
        <is>
          <t>YLAB Corporation (KOSDAQ:A432430)</t>
        </is>
      </c>
      <c r="C2866" s="40" t="inlineStr">
        <is>
          <t>인수 후</t>
        </is>
      </c>
      <c r="D2866" s="40" t="inlineStr">
        <is>
          <t>2023-07-25</t>
        </is>
      </c>
      <c r="E2866" s="41" t="inlineStr">
        <is>
          <t>상장</t>
        </is>
      </c>
      <c r="F2866" s="41" t="inlineStr">
        <is>
          <t>네이버웹툰 대량보유상황보고(약식): 보고사유 '신규 상장', 보유목적 '단순투자'. 증권신고서상 상장 후 네이버웹툰 유한회사 1,531,221주(9.67%), 매도금지 '상장일로부터 6개월'</t>
        </is>
      </c>
      <c r="G2866" s="41" t="inlineStr">
        <is>
          <t>DART 기타공시</t>
        </is>
      </c>
      <c r="H2866" s="40" t="inlineStr">
        <is>
          <t>2023-07-25</t>
        </is>
      </c>
      <c r="I2866" s="40" t="inlineStr">
        <is>
          <t>20230725000203</t>
        </is>
      </c>
      <c r="J2866" s="43" t="inlineStr">
        <is>
          <t>https://dart.fss.or.kr/dsaf001/main.do?rcpNo=20230725000203</t>
        </is>
      </c>
      <c r="K2866" s="41" t="inlineStr">
        <is>
          <t>post_events_summary</t>
        </is>
      </c>
    </row>
    <row r="2867" ht="45" customHeight="1">
      <c r="A2867" s="40" t="inlineStr">
        <is>
          <t>N053</t>
        </is>
      </c>
      <c r="B2867" s="41" t="inlineStr">
        <is>
          <t>YLAB Corporation (KOSDAQ:A432430)</t>
        </is>
      </c>
      <c r="C2867" s="40" t="inlineStr">
        <is>
          <t>인수 후</t>
        </is>
      </c>
      <c r="D2867" s="40" t="inlineStr">
        <is>
          <t>2023-07-06</t>
        </is>
      </c>
      <c r="E2867" s="41" t="inlineStr">
        <is>
          <t>상장</t>
        </is>
      </c>
      <c r="F2867" s="41" t="inlineStr">
        <is>
          <t>발행조건 확정: 모집 보통주 3,000,000주, 모집가액 9,000원, 모집총액 27,000,000,000원</t>
        </is>
      </c>
      <c r="G2867" s="41" t="inlineStr">
        <is>
          <t>DART 기타공시</t>
        </is>
      </c>
      <c r="H2867" s="40" t="inlineStr">
        <is>
          <t>2023-07-06</t>
        </is>
      </c>
      <c r="I2867" s="40" t="inlineStr">
        <is>
          <t>20230706000314</t>
        </is>
      </c>
      <c r="J2867" s="43" t="inlineStr">
        <is>
          <t>https://dart.fss.or.kr/dsaf001/main.do?rcpNo=20230706000314</t>
        </is>
      </c>
      <c r="K2867" s="41" t="inlineStr">
        <is>
          <t>post_events_summary</t>
        </is>
      </c>
    </row>
    <row r="2868" ht="45" customHeight="1">
      <c r="A2868" s="40" t="inlineStr">
        <is>
          <t>N053</t>
        </is>
      </c>
      <c r="B2868" s="41" t="inlineStr">
        <is>
          <t>YLAB Corporation (KOSDAQ:A432430)</t>
        </is>
      </c>
      <c r="C2868" s="40" t="inlineStr">
        <is>
          <t>인수 후</t>
        </is>
      </c>
      <c r="D2868" s="40" t="inlineStr">
        <is>
          <t>2020-12-31</t>
        </is>
      </c>
      <c r="E2868" s="41" t="inlineStr">
        <is>
          <t>기타</t>
        </is>
      </c>
      <c r="F2868" s="41" t="inlineStr">
        <is>
          <t>네이버웹툰 유한회사(구, 웹툰엔터테인먼트코리아) 제1기 2020-05-29~12-31. 손상: '리코, 스튜디오엔, 비닷두, YLAB Japan에 대하여 지속적인 영업손실 등으로 ...'. YLAB Japan 지분율 100.0%. 당기손익-공정가치 전환상환우선주 3,245,658천원(회사명 미기재)</t>
        </is>
      </c>
      <c r="G2868" s="41" t="inlineStr">
        <is>
          <t>DART 감사보고서</t>
        </is>
      </c>
      <c r="H2868" s="40" t="inlineStr">
        <is>
          <t>2021-03-29</t>
        </is>
      </c>
      <c r="I2868" s="40" t="inlineStr">
        <is>
          <t>20210329000917</t>
        </is>
      </c>
      <c r="J2868" s="43" t="inlineStr">
        <is>
          <t>https://dart.fss.or.kr/dsaf001/main.do?rcpNo=20210329000917</t>
        </is>
      </c>
      <c r="K2868" s="41" t="inlineStr">
        <is>
          <t>impairment,post_events_summary</t>
        </is>
      </c>
    </row>
    <row r="2869" ht="45" customHeight="1">
      <c r="A2869" s="40" t="inlineStr">
        <is>
          <t>N053</t>
        </is>
      </c>
      <c r="B2869" s="41" t="inlineStr">
        <is>
          <t>YLAB Corporation (KOSDAQ:A432430)</t>
        </is>
      </c>
      <c r="C2869" s="40" t="inlineStr">
        <is>
          <t>인수 후</t>
        </is>
      </c>
      <c r="D2869" s="40" t="inlineStr">
        <is>
          <t>2026-03-31</t>
        </is>
      </c>
      <c r="E2869" s="41" t="inlineStr">
        <is>
          <t>경영진변경</t>
        </is>
      </c>
      <c r="F2869" s="41" t="inlineStr">
        <is>
          <t>대표이사 변경: 심준경 → 강철구, 사유 '기존 대표이사 임기만료에 따른 신규 대표이사 선임'</t>
        </is>
      </c>
      <c r="G2869" s="41" t="inlineStr">
        <is>
          <t>DART 기타공시</t>
        </is>
      </c>
      <c r="H2869" s="40" t="inlineStr">
        <is>
          <t>2026-03-31</t>
        </is>
      </c>
      <c r="I2869" s="40" t="inlineStr">
        <is>
          <t>20260331903992</t>
        </is>
      </c>
      <c r="J2869" s="43" t="inlineStr">
        <is>
          <t>https://dart.fss.or.kr/dsaf001/main.do?rcpNo=20260331903992</t>
        </is>
      </c>
      <c r="K2869" s="41" t="inlineStr">
        <is>
          <t>post_events_summary</t>
        </is>
      </c>
    </row>
    <row r="2870" ht="45" customHeight="1">
      <c r="A2870" s="40" t="inlineStr">
        <is>
          <t>N053</t>
        </is>
      </c>
      <c r="B2870" s="41" t="inlineStr">
        <is>
          <t>YLAB Corporation (KOSDAQ:A432430)</t>
        </is>
      </c>
      <c r="C2870" s="40" t="inlineStr">
        <is>
          <t>발표</t>
        </is>
      </c>
      <c r="D2870" s="40" t="inlineStr">
        <is>
          <t>2020-04-27</t>
        </is>
      </c>
      <c r="E2870" s="41" t="inlineStr">
        <is>
          <t>기타</t>
        </is>
      </c>
      <c r="F2870" s="41" t="inlineStr">
        <is>
          <t>NAVER(035420.KS) 일별 종가: 2020-04-27 197,500원, 2020-04-28 198,000원</t>
        </is>
      </c>
      <c r="G2870" s="41" t="inlineStr">
        <is>
          <t>기타</t>
        </is>
      </c>
      <c r="H2870" s="40" t="inlineStr">
        <is>
          <t>2026-10-26</t>
        </is>
      </c>
      <c r="I2870" s="40" t="n"/>
      <c r="J2870" s="43" t="inlineStr">
        <is>
          <t>https://query1.finance.yahoo.com/v8/finance/chart/035420.KS?period1=1587340800&amp;period2=1588291200&amp;interval=1d</t>
        </is>
      </c>
      <c r="K2870" s="41" t="inlineStr">
        <is>
          <t>acq_mktcap</t>
        </is>
      </c>
    </row>
    <row r="2871" ht="45" customHeight="1">
      <c r="A2871" s="40" t="inlineStr">
        <is>
          <t>N053</t>
        </is>
      </c>
      <c r="B2871" s="41" t="inlineStr">
        <is>
          <t>YLAB Corporation (KOSDAQ:A432430)</t>
        </is>
      </c>
      <c r="C2871" s="40" t="inlineStr">
        <is>
          <t>인수 후</t>
        </is>
      </c>
      <c r="D2871" s="40" t="inlineStr">
        <is>
          <t>2026-10-23</t>
        </is>
      </c>
      <c r="E2871" s="41" t="inlineStr">
        <is>
          <t>기타</t>
        </is>
      </c>
      <c r="F2871" s="41" t="inlineStr">
        <is>
          <t>와이랩(432430.KQ) 종가 2026-10-23 1,800원</t>
        </is>
      </c>
      <c r="G2871" s="41" t="inlineStr">
        <is>
          <t>기타</t>
        </is>
      </c>
      <c r="H2871" s="40" t="inlineStr">
        <is>
          <t>2026-10-26</t>
        </is>
      </c>
      <c r="I2871" s="40" t="n"/>
      <c r="J2871" s="43" t="inlineStr">
        <is>
          <t>https://query1.finance.yahoo.com/v8/finance/chart/432430.KQ?range=5d&amp;interval=1d</t>
        </is>
      </c>
      <c r="K2871" s="41" t="inlineStr">
        <is>
          <t>post_events_summary</t>
        </is>
      </c>
    </row>
    <row r="2872" ht="45" customHeight="1">
      <c r="A2872" s="40" t="inlineStr">
        <is>
          <t>N054</t>
        </is>
      </c>
      <c r="B2872" s="41" t="inlineStr">
        <is>
          <t>GrayLab</t>
        </is>
      </c>
      <c r="C2872" s="40" t="inlineStr">
        <is>
          <t>인수 전</t>
        </is>
      </c>
      <c r="D2872" s="40" t="inlineStr">
        <is>
          <t>2018-12</t>
        </is>
      </c>
      <c r="E2872" s="41" t="inlineStr">
        <is>
          <t>지분취득</t>
        </is>
      </c>
      <c r="F2872" s="41" t="inlineStr">
        <is>
          <t>라인플러스가 그레이해쉬 지분 40% 취득. "회사는 (주)그레이해쉬 이사회 전원을 선임할 권리를 보유하고 있으며, 따라서 종속기업으로 분류". 잔여지분 60%를 3년에 걸쳐 취득할 의무를 미지급금으로 인식</t>
        </is>
      </c>
      <c r="G2872" s="41" t="inlineStr">
        <is>
          <t>DART 감사보고서</t>
        </is>
      </c>
      <c r="H2872" s="40" t="inlineStr">
        <is>
          <t>2019-03-29</t>
        </is>
      </c>
      <c r="I2872" s="40" t="inlineStr">
        <is>
          <t>20190329002102</t>
        </is>
      </c>
      <c r="J2872" s="43" t="inlineStr">
        <is>
          <t>https://dart.fss.or.kr/dsaf001/main.do?rcpNo=20190329002102</t>
        </is>
      </c>
      <c r="K2872" s="41" t="inlineStr">
        <is>
          <t>pre_events_summary,chk_note,subtype_chk</t>
        </is>
      </c>
    </row>
    <row r="2873" ht="45" customHeight="1">
      <c r="A2873" s="40" t="inlineStr">
        <is>
          <t>N054</t>
        </is>
      </c>
      <c r="B2873" s="41" t="inlineStr">
        <is>
          <t>GrayLab</t>
        </is>
      </c>
      <c r="C2873" s="40" t="inlineStr">
        <is>
          <t>인수 전</t>
        </is>
      </c>
      <c r="D2873" s="40" t="inlineStr">
        <is>
          <t>2018-12-12</t>
        </is>
      </c>
      <c r="E2873" s="41" t="inlineStr">
        <is>
          <t>발표</t>
        </is>
      </c>
      <c r="F2873" s="41" t="inlineStr">
        <is>
          <t>LINE Plus가 GrayHash 인수 발표, 사명을 GrayLab으로 변경. "LINE の各種サービス向けのセキュリティソリューションを開発・最適化する任を負う"</t>
        </is>
      </c>
      <c r="G2873" s="41" t="inlineStr">
        <is>
          <t>언론 보도</t>
        </is>
      </c>
      <c r="H2873" s="40" t="inlineStr">
        <is>
          <t>2018-12-17</t>
        </is>
      </c>
      <c r="I2873" s="40" t="n"/>
      <c r="J2873" s="43" t="inlineStr">
        <is>
          <t>https://thebridge.jp/2018/12/line-acquires-korea-based-cyber-security-company-grayhash-20181212</t>
        </is>
      </c>
      <c r="K2873" s="41" t="inlineStr">
        <is>
          <t>pre_events_summary,purpose_quote</t>
        </is>
      </c>
    </row>
    <row r="2874" ht="45" customHeight="1">
      <c r="A2874" s="40" t="inlineStr">
        <is>
          <t>N054</t>
        </is>
      </c>
      <c r="B2874" s="41" t="inlineStr">
        <is>
          <t>GrayLab</t>
        </is>
      </c>
      <c r="C2874" s="40" t="inlineStr">
        <is>
          <t>인수 전</t>
        </is>
      </c>
      <c r="D2874" s="40" t="inlineStr">
        <is>
          <t>2019-05-31</t>
        </is>
      </c>
      <c r="E2874" s="41" t="inlineStr">
        <is>
          <t>실적</t>
        </is>
      </c>
      <c r="F2874" s="41" t="inlineStr">
        <is>
          <t>그레이해쉬 설립 2014-06-09, 계열편입일 2019-02-01, 업종 소프트웨어 자문·교육 서비스. FY2018 매출 1,336백만원, 영업이익 29백만원</t>
        </is>
      </c>
      <c r="G2874" s="41" t="inlineStr">
        <is>
          <t>DART 기타공시</t>
        </is>
      </c>
      <c r="H2874" s="40" t="inlineStr">
        <is>
          <t>2019-05-31</t>
        </is>
      </c>
      <c r="I2874" s="40" t="inlineStr">
        <is>
          <t>20190531000962</t>
        </is>
      </c>
      <c r="J2874" s="43" t="inlineStr">
        <is>
          <t>https://dart.fss.or.kr/dsaf001/main.do?rcpNo=20190531000962</t>
        </is>
      </c>
      <c r="K2874" s="41" t="inlineStr">
        <is>
          <t>pre_events_summary,target_rev_pre,target_op_pre</t>
        </is>
      </c>
    </row>
    <row r="2875" ht="45" customHeight="1">
      <c r="A2875" s="40" t="inlineStr">
        <is>
          <t>N054</t>
        </is>
      </c>
      <c r="B2875" s="41" t="inlineStr">
        <is>
          <t>GrayLab</t>
        </is>
      </c>
      <c r="C2875" s="40" t="inlineStr">
        <is>
          <t>인수 전</t>
        </is>
      </c>
      <c r="D2875" s="40" t="inlineStr">
        <is>
          <t>2019-06-14</t>
        </is>
      </c>
      <c r="E2875" s="41" t="inlineStr">
        <is>
          <t>추가취득</t>
        </is>
      </c>
      <c r="F2875" s="41" t="inlineStr">
        <is>
          <t>라인플러스 2,491주(18.49%) 취득, 1,016,328,000원, 주당 408,000원, 40.02%→58.51%</t>
        </is>
      </c>
      <c r="G2875" s="41" t="inlineStr">
        <is>
          <t>DART 기타공시</t>
        </is>
      </c>
      <c r="H2875" s="40" t="inlineStr">
        <is>
          <t>2019-06-17</t>
        </is>
      </c>
      <c r="I2875" s="40" t="inlineStr">
        <is>
          <t>20190617000185</t>
        </is>
      </c>
      <c r="J2875" s="43" t="inlineStr">
        <is>
          <t>https://dart.fss.or.kr/dsaf001/main.do?rcpNo=20190617000185</t>
        </is>
      </c>
      <c r="K2875" s="41" t="inlineStr">
        <is>
          <t>pre_events_summary</t>
        </is>
      </c>
    </row>
    <row r="2876" ht="45" customHeight="1">
      <c r="A2876" s="40" t="inlineStr">
        <is>
          <t>N054</t>
        </is>
      </c>
      <c r="B2876" s="41" t="inlineStr">
        <is>
          <t>GrayLab</t>
        </is>
      </c>
      <c r="C2876" s="40" t="inlineStr">
        <is>
          <t>인수 전</t>
        </is>
      </c>
      <c r="D2876" s="40" t="inlineStr">
        <is>
          <t>2020-06-01</t>
        </is>
      </c>
      <c r="E2876" s="41" t="inlineStr">
        <is>
          <t>실적</t>
        </is>
      </c>
      <c r="F2876" s="41" t="inlineStr">
        <is>
          <t>FY2019 매출 339백만원, 영업이익 -81백만원, 당기순이익 -79백만원</t>
        </is>
      </c>
      <c r="G2876" s="41" t="inlineStr">
        <is>
          <t>DART 기타공시</t>
        </is>
      </c>
      <c r="H2876" s="40" t="inlineStr">
        <is>
          <t>2020-06-01</t>
        </is>
      </c>
      <c r="I2876" s="40" t="inlineStr">
        <is>
          <t>20200601000357</t>
        </is>
      </c>
      <c r="J2876" s="43" t="inlineStr">
        <is>
          <t>https://dart.fss.or.kr/dsaf001/main.do?rcpNo=20200601000357</t>
        </is>
      </c>
      <c r="K2876" s="41" t="inlineStr">
        <is>
          <t>target_rev_pre,target_op_pre</t>
        </is>
      </c>
    </row>
    <row r="2877" ht="45" customHeight="1">
      <c r="A2877" s="40" t="inlineStr">
        <is>
          <t>N054</t>
        </is>
      </c>
      <c r="B2877" s="41" t="inlineStr">
        <is>
          <t>GrayLab</t>
        </is>
      </c>
      <c r="C2877" s="40" t="inlineStr">
        <is>
          <t>발표</t>
        </is>
      </c>
      <c r="D2877" s="40" t="inlineStr">
        <is>
          <t>2020-06-12</t>
        </is>
      </c>
      <c r="E2877" s="41" t="inlineStr">
        <is>
          <t>완료</t>
        </is>
      </c>
      <c r="F2877" s="41" t="inlineStr">
        <is>
          <t>변동일 2020-06-12, 라인플러스 2,490주(18.48%) 취득, 금액 1,015,920,000원, 단가 408,000원, 58.51%→76.99%; 이승진 611주 매도</t>
        </is>
      </c>
      <c r="G2877" s="41" t="inlineStr">
        <is>
          <t>DART 기타공시</t>
        </is>
      </c>
      <c r="H2877" s="40" t="inlineStr">
        <is>
          <t>2020-06-15</t>
        </is>
      </c>
      <c r="I2877" s="40" t="inlineStr">
        <is>
          <t>20200615000068</t>
        </is>
      </c>
      <c r="J2877" s="43" t="inlineStr">
        <is>
          <t>https://dart.fss.or.kr/dsaf001/main.do?rcpNo=20200615000068</t>
        </is>
      </c>
      <c r="K2877" s="41" t="inlineStr">
        <is>
          <t>value_chk_local,status_chk,announce_date_chk,first_filing_date</t>
        </is>
      </c>
    </row>
    <row r="2878" ht="45" customHeight="1">
      <c r="A2878" s="40" t="inlineStr">
        <is>
          <t>N054</t>
        </is>
      </c>
      <c r="B2878" s="41" t="inlineStr">
        <is>
          <t>GrayLab</t>
        </is>
      </c>
      <c r="C2878" s="40" t="inlineStr">
        <is>
          <t>인수 전</t>
        </is>
      </c>
      <c r="D2878" s="40" t="inlineStr">
        <is>
          <t>2019-12-31</t>
        </is>
      </c>
      <c r="E2878" s="41" t="inlineStr">
        <is>
          <t>손상차손</t>
        </is>
      </c>
      <c r="F2878" s="41" t="inlineStr">
        <is>
          <t>라인플러스 별도 자산총계 685,247,310,529원, 자본총계 476,935,248,061원. 그레이해쉬 18.51% 추가 취득, 잔여 41.49% 2년 내 취득 의무; 그레이해쉬 손상차손 1,662백만원</t>
        </is>
      </c>
      <c r="G2878" s="41" t="inlineStr">
        <is>
          <t>DART 감사보고서</t>
        </is>
      </c>
      <c r="H2878" s="40" t="inlineStr">
        <is>
          <t>2020-04-08</t>
        </is>
      </c>
      <c r="I2878" s="40" t="inlineStr">
        <is>
          <t>20200408002232</t>
        </is>
      </c>
      <c r="J2878" s="43" t="inlineStr">
        <is>
          <t>https://dart.fss.or.kr/dsaf001/main.do?rcpNo=20200408002232</t>
        </is>
      </c>
      <c r="K2878" s="41" t="inlineStr">
        <is>
          <t>acq_total_assets,deal_to_assets_pct,deal_to_equity_pct,impairment,pre_events_summary</t>
        </is>
      </c>
    </row>
    <row r="2879" ht="45" customHeight="1">
      <c r="A2879" s="40" t="inlineStr">
        <is>
          <t>N054</t>
        </is>
      </c>
      <c r="B2879" s="41" t="inlineStr">
        <is>
          <t>GrayLab</t>
        </is>
      </c>
      <c r="C2879" s="40" t="inlineStr">
        <is>
          <t>인수 후</t>
        </is>
      </c>
      <c r="D2879" s="40" t="inlineStr">
        <is>
          <t>2020-12-31</t>
        </is>
      </c>
      <c r="E2879" s="41" t="inlineStr">
        <is>
          <t>손상차손</t>
        </is>
      </c>
      <c r="F2879" s="41" t="inlineStr">
        <is>
          <t>"회사는 당기 중 (주)그레이해쉬 지분 18.48%를 추가 취득", 잔여 23.01% 1년 내 취득 의무; 그레이해쉬 손상차손 3,850백만원</t>
        </is>
      </c>
      <c r="G2879" s="41" t="inlineStr">
        <is>
          <t>DART 감사보고서</t>
        </is>
      </c>
      <c r="H2879" s="40" t="inlineStr">
        <is>
          <t>2021-04-08</t>
        </is>
      </c>
      <c r="I2879" s="40" t="inlineStr">
        <is>
          <t>20210408000520</t>
        </is>
      </c>
      <c r="J2879" s="43" t="inlineStr">
        <is>
          <t>https://dart.fss.or.kr/dsaf001/main.do?rcpNo=20210408000520</t>
        </is>
      </c>
      <c r="K2879" s="41" t="inlineStr">
        <is>
          <t>impairment,post_events_summary</t>
        </is>
      </c>
    </row>
    <row r="2880" ht="45" customHeight="1">
      <c r="A2880" s="40" t="inlineStr">
        <is>
          <t>N054</t>
        </is>
      </c>
      <c r="B2880" s="41" t="inlineStr">
        <is>
          <t>GrayLab</t>
        </is>
      </c>
      <c r="C2880" s="40" t="inlineStr">
        <is>
          <t>발표</t>
        </is>
      </c>
      <c r="D2880" s="40" t="inlineStr">
        <is>
          <t>2019-12-31</t>
        </is>
      </c>
      <c r="E2880" s="41" t="inlineStr">
        <is>
          <t>기타</t>
        </is>
      </c>
      <c r="F2880" s="41" t="inlineStr">
        <is>
          <t>NAVER 연결 자산총계 12,299,527백만원(2019), 발행주식 총수 164,263,395주</t>
        </is>
      </c>
      <c r="G2880" s="41" t="inlineStr">
        <is>
          <t>DART 사업보고서</t>
        </is>
      </c>
      <c r="H2880" s="40" t="inlineStr">
        <is>
          <t>2021-03-16</t>
        </is>
      </c>
      <c r="I2880" s="40" t="inlineStr">
        <is>
          <t>20210316001214</t>
        </is>
      </c>
      <c r="J2880" s="43" t="inlineStr">
        <is>
          <t>https://dart.fss.or.kr/dsaf001/main.do?rcpNo=20210316001214</t>
        </is>
      </c>
      <c r="K2880" s="41" t="inlineStr">
        <is>
          <t>apex_total_assets,acq_mktcap</t>
        </is>
      </c>
    </row>
    <row r="2881" ht="45" customHeight="1">
      <c r="A2881" s="40" t="inlineStr">
        <is>
          <t>N054</t>
        </is>
      </c>
      <c r="B2881" s="41" t="inlineStr">
        <is>
          <t>GrayLab</t>
        </is>
      </c>
      <c r="C2881" s="40" t="inlineStr">
        <is>
          <t>발표</t>
        </is>
      </c>
      <c r="D2881" s="40" t="inlineStr">
        <is>
          <t>2020-06-12</t>
        </is>
      </c>
      <c r="E2881" s="41" t="inlineStr">
        <is>
          <t>기타</t>
        </is>
      </c>
      <c r="F2881" s="41" t="inlineStr">
        <is>
          <t>NAVER(035420.KS) 2020-06-12 종가 242,000원</t>
        </is>
      </c>
      <c r="G2881" s="41" t="inlineStr">
        <is>
          <t>기타</t>
        </is>
      </c>
      <c r="H2881" s="40" t="inlineStr">
        <is>
          <t>2026-10-31</t>
        </is>
      </c>
      <c r="I2881" s="40" t="n"/>
      <c r="J2881" s="43" t="inlineStr">
        <is>
          <t>https://query1.finance.yahoo.com/v8/finance/chart/035420.KS?period1=1591660800&amp;period2=1592006400&amp;interval=1d</t>
        </is>
      </c>
      <c r="K2881" s="41" t="inlineStr">
        <is>
          <t>acq_mktcap</t>
        </is>
      </c>
    </row>
    <row r="2882" ht="45" customHeight="1">
      <c r="A2882" s="40" t="inlineStr">
        <is>
          <t>N054</t>
        </is>
      </c>
      <c r="B2882" s="41" t="inlineStr">
        <is>
          <t>GrayLab</t>
        </is>
      </c>
      <c r="C2882" s="40" t="inlineStr">
        <is>
          <t>인수 후</t>
        </is>
      </c>
      <c r="D2882" s="40" t="inlineStr">
        <is>
          <t>2021-05-28</t>
        </is>
      </c>
      <c r="E2882" s="41" t="inlineStr">
        <is>
          <t>실적</t>
        </is>
      </c>
      <c r="F2882" s="41" t="inlineStr">
        <is>
          <t>FY2020 매출 76백만원, 영업이익 -13백만원, 당기순이익 3백만원; "2021년 3월 1일부로 일본 Softbank社의 연결 종속회사로 편입되면서 3월 결산법인"</t>
        </is>
      </c>
      <c r="G2882" s="41" t="inlineStr">
        <is>
          <t>DART 기타공시</t>
        </is>
      </c>
      <c r="H2882" s="40" t="inlineStr">
        <is>
          <t>2021-05-28</t>
        </is>
      </c>
      <c r="I2882" s="40" t="inlineStr">
        <is>
          <t>20210528000821</t>
        </is>
      </c>
      <c r="J2882" s="43" t="inlineStr">
        <is>
          <t>https://dart.fss.or.kr/dsaf001/main.do?rcpNo=20210528000821</t>
        </is>
      </c>
      <c r="K2882" s="41" t="inlineStr">
        <is>
          <t>target_rev_post,target_op_post,post_events_summary</t>
        </is>
      </c>
    </row>
    <row r="2883" ht="45" customHeight="1">
      <c r="A2883" s="40" t="inlineStr">
        <is>
          <t>N054</t>
        </is>
      </c>
      <c r="B2883" s="41" t="inlineStr">
        <is>
          <t>GrayLab</t>
        </is>
      </c>
      <c r="C2883" s="40" t="inlineStr">
        <is>
          <t>인수 후</t>
        </is>
      </c>
      <c r="D2883" s="40" t="inlineStr">
        <is>
          <t>2021-06-14</t>
        </is>
      </c>
      <c r="E2883" s="41" t="inlineStr">
        <is>
          <t>추가취득</t>
        </is>
      </c>
      <c r="F2883" s="41" t="inlineStr">
        <is>
          <t>라인플러스 2,490주(18.48%) 추가 취득, 1,015,920,000원, 76.99%→95.47%</t>
        </is>
      </c>
      <c r="G2883" s="41" t="inlineStr">
        <is>
          <t>DART 기타공시</t>
        </is>
      </c>
      <c r="H2883" s="40" t="inlineStr">
        <is>
          <t>2021-06-16</t>
        </is>
      </c>
      <c r="I2883" s="40" t="inlineStr">
        <is>
          <t>20210616000347</t>
        </is>
      </c>
      <c r="J2883" s="43" t="inlineStr">
        <is>
          <t>https://dart.fss.or.kr/dsaf001/main.do?rcpNo=20210616000347</t>
        </is>
      </c>
      <c r="K2883" s="41" t="inlineStr">
        <is>
          <t>post_events_summary</t>
        </is>
      </c>
    </row>
    <row r="2884" ht="45" customHeight="1">
      <c r="A2884" s="40" t="inlineStr">
        <is>
          <t>N054</t>
        </is>
      </c>
      <c r="B2884" s="41" t="inlineStr">
        <is>
          <t>GrayLab</t>
        </is>
      </c>
      <c r="C2884" s="40" t="inlineStr">
        <is>
          <t>인수 후</t>
        </is>
      </c>
      <c r="D2884" s="40" t="inlineStr">
        <is>
          <t>2022-01-19</t>
        </is>
      </c>
      <c r="E2884" s="41" t="inlineStr">
        <is>
          <t>추가취득</t>
        </is>
      </c>
      <c r="F2884" s="41" t="inlineStr">
        <is>
          <t>라인플러스가 이승진 보유 611주(4.53%)를 249,288천원에 취득해 100%</t>
        </is>
      </c>
      <c r="G2884" s="41" t="inlineStr">
        <is>
          <t>DART 기타공시</t>
        </is>
      </c>
      <c r="H2884" s="40" t="inlineStr">
        <is>
          <t>2022-01-25</t>
        </is>
      </c>
      <c r="I2884" s="40" t="inlineStr">
        <is>
          <t>20220125000541</t>
        </is>
      </c>
      <c r="J2884" s="43" t="inlineStr">
        <is>
          <t>https://dart.fss.or.kr/dsaf001/main.do?rcpNo=20220125000541</t>
        </is>
      </c>
      <c r="K2884" s="41" t="inlineStr">
        <is>
          <t>post_events_summary</t>
        </is>
      </c>
    </row>
    <row r="2885" ht="45" customHeight="1">
      <c r="A2885" s="40" t="inlineStr">
        <is>
          <t>N054</t>
        </is>
      </c>
      <c r="B2885" s="41" t="inlineStr">
        <is>
          <t>GrayLab</t>
        </is>
      </c>
      <c r="C2885" s="40" t="inlineStr">
        <is>
          <t>인수 후</t>
        </is>
      </c>
      <c r="D2885" s="40" t="inlineStr">
        <is>
          <t>2022-03-30</t>
        </is>
      </c>
      <c r="E2885" s="41" t="inlineStr">
        <is>
          <t>합병</t>
        </is>
      </c>
      <c r="F2885" s="41" t="inlineStr">
        <is>
          <t>라인플러스가 그레이해쉬 흡수합병, 목적 "합병을 통한 경영 효율성 제고", 합병기일 2022-03-30. 그레이해쉬 2021-03 별도: 자산 294백만원, 매출 0, 당기순이익 -21백만원</t>
        </is>
      </c>
      <c r="G2885" s="41" t="inlineStr">
        <is>
          <t>DART 기타공시</t>
        </is>
      </c>
      <c r="H2885" s="40" t="inlineStr">
        <is>
          <t>2022-03-04</t>
        </is>
      </c>
      <c r="I2885" s="40" t="inlineStr">
        <is>
          <t>20220304000551</t>
        </is>
      </c>
      <c r="J2885" s="43" t="inlineStr">
        <is>
          <t>https://dart.fss.or.kr/dsaf001/main.do?rcpNo=20220304000551</t>
        </is>
      </c>
      <c r="K2885" s="41" t="inlineStr">
        <is>
          <t>post_events_summary,target_rev_post,target_op_post</t>
        </is>
      </c>
    </row>
    <row r="2886" ht="45" customHeight="1">
      <c r="A2886" s="40" t="inlineStr">
        <is>
          <t>N054</t>
        </is>
      </c>
      <c r="B2886" s="41" t="inlineStr">
        <is>
          <t>GrayLab</t>
        </is>
      </c>
      <c r="C2886" s="40" t="inlineStr">
        <is>
          <t>인수 후</t>
        </is>
      </c>
      <c r="D2886" s="40" t="inlineStr">
        <is>
          <t>2022-03-30</t>
        </is>
      </c>
      <c r="E2886" s="41" t="inlineStr">
        <is>
          <t>합병</t>
        </is>
      </c>
      <c r="F2886" s="41" t="inlineStr">
        <is>
          <t>"2022년 3월 30일을 합병기일로 하여 완전 자회사인 주식회사 그레이해쉬를 흡수합병"; 인수 순자산 304,014천원을 기타자본으로 처리(동일지배 사업결합)</t>
        </is>
      </c>
      <c r="G2886" s="41" t="inlineStr">
        <is>
          <t>DART 감사보고서</t>
        </is>
      </c>
      <c r="H2886" s="40" t="inlineStr">
        <is>
          <t>2022-07-13</t>
        </is>
      </c>
      <c r="I2886" s="40" t="inlineStr">
        <is>
          <t>20220713000194</t>
        </is>
      </c>
      <c r="J2886" s="43" t="inlineStr">
        <is>
          <t>https://dart.fss.or.kr/dsaf001/main.do?rcpNo=20220713000194</t>
        </is>
      </c>
      <c r="K2886" s="41" t="inlineStr">
        <is>
          <t>post_events_summary</t>
        </is>
      </c>
    </row>
    <row r="2887" ht="45" customHeight="1">
      <c r="A2887" s="40" t="inlineStr">
        <is>
          <t>N054</t>
        </is>
      </c>
      <c r="B2887" s="41" t="inlineStr">
        <is>
          <t>GrayLab</t>
        </is>
      </c>
      <c r="C2887" s="40" t="inlineStr">
        <is>
          <t>인수 후</t>
        </is>
      </c>
      <c r="D2887" s="40" t="inlineStr">
        <is>
          <t>2021-03-01</t>
        </is>
      </c>
      <c r="E2887" s="41" t="inlineStr">
        <is>
          <t>기타</t>
        </is>
      </c>
      <c r="F2887" s="41" t="inlineStr">
        <is>
          <t>NAVER 2021 사업보고서: LINE 경영통합 완료일 2021년 3월 1일; 그레이해쉬(지분 76.99%)는 '소프트뱅크와의 경영통합에 따라 ... 연결대상에서 제외'된 종속기업 목록에 기재</t>
        </is>
      </c>
      <c r="G2887" s="41" t="inlineStr">
        <is>
          <t>DART 사업보고서</t>
        </is>
      </c>
      <c r="H2887" s="40" t="inlineStr">
        <is>
          <t>2022-03-04</t>
        </is>
      </c>
      <c r="I2887" s="40" t="inlineStr">
        <is>
          <t>20220304000687</t>
        </is>
      </c>
      <c r="J2887" s="43" t="inlineStr">
        <is>
          <t>https://dart.fss.or.kr/dsaf001/main.do?rcpNo=20220304000687</t>
        </is>
      </c>
      <c r="K2887" s="41" t="inlineStr">
        <is>
          <t>pre_incorp_chk,post_events_summary</t>
        </is>
      </c>
    </row>
    <row r="2888" ht="45" customHeight="1">
      <c r="A2888" s="40" t="inlineStr">
        <is>
          <t>N055</t>
        </is>
      </c>
      <c r="B2888" s="41" t="inlineStr">
        <is>
          <t>Line Friends Corporation</t>
        </is>
      </c>
      <c r="C2888" s="40" t="inlineStr">
        <is>
          <t>발표</t>
        </is>
      </c>
      <c r="D2888" s="40" t="inlineStr">
        <is>
          <t>2020-11-27</t>
        </is>
      </c>
      <c r="E2888" s="41" t="inlineStr">
        <is>
          <t>완료</t>
        </is>
      </c>
      <c r="F2888" s="41" t="inlineStr">
        <is>
          <t>라인프렌즈(주) 최대주주등의주식보유변동: LINE CORPORATION +85,000주(100.00), LFG Holdings Limited (85,000), 변동일 2020.11.27, 67,631,015,508원, 단가 795,659원. '본 공시는 기존주주인 LFG Holdings Limited의 유상감자에 따라 ... 변동일은 LFG Holdings Limited의 유상감자 신청에 대한 해외 당국의 승인일자', '$61,160,260 ... 1,105.80원'.</t>
        </is>
      </c>
      <c r="G2888" s="41" t="inlineStr">
        <is>
          <t>DART 기타공시</t>
        </is>
      </c>
      <c r="H2888" s="40" t="inlineStr">
        <is>
          <t>2020-12-02</t>
        </is>
      </c>
      <c r="I2888" s="40" t="inlineStr">
        <is>
          <t>20201202000341</t>
        </is>
      </c>
      <c r="J2888" s="43" t="inlineStr">
        <is>
          <t>https://dart.fss.or.kr/dsaf001/main.do?rcpNo=20201202000341</t>
        </is>
      </c>
      <c r="K2888" s="41" t="inlineStr">
        <is>
          <t>subtype_chk,status_chk,value_chk_local,value_chk_usdmm,chk_note,announce_date_chk,first_filing_date,purpose_quote</t>
        </is>
      </c>
    </row>
    <row r="2889" ht="45" customHeight="1">
      <c r="A2889" s="40" t="inlineStr">
        <is>
          <t>N055</t>
        </is>
      </c>
      <c r="B2889" s="41" t="inlineStr">
        <is>
          <t>Line Friends Corporation</t>
        </is>
      </c>
      <c r="C2889" s="40" t="inlineStr">
        <is>
          <t>인수 전</t>
        </is>
      </c>
      <c r="D2889" s="40" t="inlineStr">
        <is>
          <t>2019-11-30</t>
        </is>
      </c>
      <c r="E2889" s="41" t="inlineStr">
        <is>
          <t>기타</t>
        </is>
      </c>
      <c r="F2889" s="41" t="inlineStr">
        <is>
          <t>경영통합계약 부속서(LINE 20-F 2019 EX-4.1): 'Line Friends Corporation ... LFG HOLDINGS LIMITED: 85,000 shares', 'LFG HOLDINGS LIMITED — 126,747,879 common shares ... LINE: 126,747,879 shares (as of November 30, 2019)'; Absorption-Type Company Split Agreement 서식(LINE ↔ LINE Split Preparation).</t>
        </is>
      </c>
      <c r="G2889" s="41" t="inlineStr">
        <is>
          <t>SEC</t>
        </is>
      </c>
      <c r="H2889" s="40" t="inlineStr">
        <is>
          <t>2020-03-27</t>
        </is>
      </c>
      <c r="I2889" s="40" t="inlineStr">
        <is>
          <t>0001193125-20-087676</t>
        </is>
      </c>
      <c r="J2889" s="43" t="inlineStr">
        <is>
          <t>https://www.sec.gov/Archives/edgar/data/1611820/000119312520087676/d773604dex41.htm</t>
        </is>
      </c>
      <c r="K2889" s="41" t="inlineStr">
        <is>
          <t>chk_note,pre_events_summary,acquirer_core</t>
        </is>
      </c>
    </row>
    <row r="2890" ht="45" customHeight="1">
      <c r="A2890" s="40" t="inlineStr">
        <is>
          <t>N055</t>
        </is>
      </c>
      <c r="B2890" s="41" t="inlineStr">
        <is>
          <t>Line Friends Corporation</t>
        </is>
      </c>
      <c r="C2890" s="40" t="inlineStr">
        <is>
          <t>인수 전</t>
        </is>
      </c>
      <c r="D2890" s="40" t="inlineStr">
        <is>
          <t>2019-12-31</t>
        </is>
      </c>
      <c r="E2890" s="41" t="inlineStr">
        <is>
          <t>실적</t>
        </is>
      </c>
      <c r="F2890" s="41" t="inlineStr">
        <is>
          <t>LINE 20-F 2019: 2019년 코어사업 ¥196,711백만(86.5%), 전략사업 ¥30,774백만(13.5%), LINE Friends ¥19,189백만(8.4%); 총자산 ¥541,352백만; LFG HOLDINGS LIMITED 100%; 'our LINE Friends business has been adversely affected by the outbreak of the virus in China and Korea'.</t>
        </is>
      </c>
      <c r="G2890" s="41" t="inlineStr">
        <is>
          <t>SEC</t>
        </is>
      </c>
      <c r="H2890" s="40" t="inlineStr">
        <is>
          <t>2020-03-27</t>
        </is>
      </c>
      <c r="I2890" s="40" t="inlineStr">
        <is>
          <t>0001193125-20-087676</t>
        </is>
      </c>
      <c r="J2890" s="43" t="inlineStr">
        <is>
          <t>https://www.sec.gov/Archives/edgar/data/1611820/000119312520087676/d773604d20f.htm</t>
        </is>
      </c>
      <c r="K2890" s="41" t="inlineStr">
        <is>
          <t>acquirer_core,acq_total_assets,earnings_call_note</t>
        </is>
      </c>
    </row>
    <row r="2891" ht="45" customHeight="1">
      <c r="A2891" s="40" t="inlineStr">
        <is>
          <t>N055</t>
        </is>
      </c>
      <c r="B2891" s="41" t="inlineStr">
        <is>
          <t>Line Friends Corporation</t>
        </is>
      </c>
      <c r="C2891" s="40" t="inlineStr">
        <is>
          <t>인수 전</t>
        </is>
      </c>
      <c r="D2891" s="40" t="inlineStr">
        <is>
          <t>2020-09-30</t>
        </is>
      </c>
      <c r="E2891" s="41" t="inlineStr">
        <is>
          <t>실적</t>
        </is>
      </c>
      <c r="F2891" s="41" t="inlineStr">
        <is>
          <t>LINE 6-K(2020년 3분기 결산): 총자산 ¥568,333백만, 자본총계 ¥161,371백만(2020-09-30); LINE Friends 1~9월 매출 ¥8,000백만(전년 ¥14,048백만).</t>
        </is>
      </c>
      <c r="G2891" s="41" t="inlineStr">
        <is>
          <t>SEC</t>
        </is>
      </c>
      <c r="H2891" s="40" t="inlineStr">
        <is>
          <t>2020-10-28</t>
        </is>
      </c>
      <c r="I2891" s="40" t="inlineStr">
        <is>
          <t>0001193125-20-279077</t>
        </is>
      </c>
      <c r="J2891" s="43" t="inlineStr">
        <is>
          <t>https://www.sec.gov/Archives/edgar/data/1611820/000119312520279077/d25149d6k.htm</t>
        </is>
      </c>
      <c r="K2891" s="41" t="inlineStr">
        <is>
          <t>acq_total_assets,deal_to_assets_pct,deal_to_equity_pct,size_basis,pre_events_summary,earnings_call_note</t>
        </is>
      </c>
    </row>
    <row r="2892" ht="45" customHeight="1">
      <c r="A2892" s="40" t="inlineStr">
        <is>
          <t>N055</t>
        </is>
      </c>
      <c r="B2892" s="41" t="inlineStr">
        <is>
          <t>Line Friends Corporation</t>
        </is>
      </c>
      <c r="C2892" s="40" t="inlineStr">
        <is>
          <t>발표</t>
        </is>
      </c>
      <c r="D2892" s="40" t="inlineStr">
        <is>
          <t>2020-11-26</t>
        </is>
      </c>
      <c r="E2892" s="41" t="inlineStr">
        <is>
          <t>기타</t>
        </is>
      </c>
      <c r="F2892" s="41" t="inlineStr">
        <is>
          <t>닛케이 회사정보 LINE(3938) Wayback 2020-11-26 스냅샷: 현재값 5,380엔(2020/11/26), 보통주식수 243,733,042주, 시가총액 1,311,283백만엔, '監理銘柄'.</t>
        </is>
      </c>
      <c r="G2892" s="41" t="inlineStr">
        <is>
          <t>기타</t>
        </is>
      </c>
      <c r="H2892" s="40" t="inlineStr">
        <is>
          <t>2020-11-26</t>
        </is>
      </c>
      <c r="I2892" s="40" t="n"/>
      <c r="J2892" s="43" t="inlineStr">
        <is>
          <t>http://web.archive.org/web/20201126221830/https://www.nikkei.com/nkd/company/?scode=3938</t>
        </is>
      </c>
      <c r="K2892" s="41" t="inlineStr">
        <is>
          <t>acq_mktcap,size_basis</t>
        </is>
      </c>
    </row>
    <row r="2893" ht="45" customHeight="1">
      <c r="A2893" s="40" t="inlineStr">
        <is>
          <t>N055</t>
        </is>
      </c>
      <c r="B2893" s="41" t="inlineStr">
        <is>
          <t>Line Friends Corporation</t>
        </is>
      </c>
      <c r="C2893" s="40" t="inlineStr">
        <is>
          <t>발표</t>
        </is>
      </c>
      <c r="D2893" s="40" t="inlineStr">
        <is>
          <t>2020-12-01</t>
        </is>
      </c>
      <c r="E2893" s="41" t="inlineStr">
        <is>
          <t>기타</t>
        </is>
      </c>
      <c r="F2893" s="41" t="inlineStr">
        <is>
          <t>Yahoo Finance 035420.KS 일별 시세: 2020-11-26 종가 285,500원, 2020-12-01 종가 285,500원.</t>
        </is>
      </c>
      <c r="G2893" s="41" t="inlineStr">
        <is>
          <t>기타</t>
        </is>
      </c>
      <c r="H2893" s="40" t="inlineStr">
        <is>
          <t>2026-10-25</t>
        </is>
      </c>
      <c r="I2893" s="40" t="n"/>
      <c r="J2893" s="43" t="inlineStr">
        <is>
          <t>https://query1.finance.yahoo.com/v8/finance/chart/035420.KS?period1=1605830400&amp;period2=1607040000&amp;interval=1d</t>
        </is>
      </c>
      <c r="K2893" s="41" t="inlineStr">
        <is>
          <t>acq_mktcap,size_basis</t>
        </is>
      </c>
    </row>
    <row r="2894" ht="45" customHeight="1">
      <c r="A2894" s="40" t="inlineStr">
        <is>
          <t>N055</t>
        </is>
      </c>
      <c r="B2894" s="41" t="inlineStr">
        <is>
          <t>Line Friends Corporation</t>
        </is>
      </c>
      <c r="C2894" s="40" t="inlineStr">
        <is>
          <t>인수 전</t>
        </is>
      </c>
      <c r="D2894" s="40" t="inlineStr">
        <is>
          <t>2019-12-31</t>
        </is>
      </c>
      <c r="E2894" s="41" t="inlineStr">
        <is>
          <t>실적</t>
        </is>
      </c>
      <c r="F2894" s="41" t="inlineStr">
        <is>
          <t>NAVER 2019 사업보고서 요약연결재무정보(백만원): 자산총계 12,299,527, 자본총계 6,503,926.</t>
        </is>
      </c>
      <c r="G2894" s="41" t="inlineStr">
        <is>
          <t>DART 사업보고서</t>
        </is>
      </c>
      <c r="H2894" s="40" t="inlineStr">
        <is>
          <t>2020-03-30</t>
        </is>
      </c>
      <c r="I2894" s="40" t="inlineStr">
        <is>
          <t>20200330004603</t>
        </is>
      </c>
      <c r="J2894" s="43" t="inlineStr">
        <is>
          <t>https://dart.fss.or.kr/dsaf001/main.do?rcpNo=20200330004603</t>
        </is>
      </c>
      <c r="K2894" s="41" t="inlineStr">
        <is>
          <t>acq_mktcap,apex_total_assets,deal_to_assets_pct,deal_to_equity_pct,size_basis</t>
        </is>
      </c>
    </row>
    <row r="2895" ht="45" customHeight="1">
      <c r="A2895" s="40" t="inlineStr">
        <is>
          <t>N055</t>
        </is>
      </c>
      <c r="B2895" s="41" t="inlineStr">
        <is>
          <t>Line Friends Corporation</t>
        </is>
      </c>
      <c r="C2895" s="40" t="inlineStr">
        <is>
          <t>인수 전</t>
        </is>
      </c>
      <c r="D2895" s="40" t="inlineStr">
        <is>
          <t>2020-09-30</t>
        </is>
      </c>
      <c r="E2895" s="41" t="inlineStr">
        <is>
          <t>기타</t>
        </is>
      </c>
      <c r="F2895" s="41" t="inlineStr">
        <is>
          <t>NAVER 2020 3분기보고서: '2020년 9월 30일 기준 발행주식 총수는 164,263,395주'.</t>
        </is>
      </c>
      <c r="G2895" s="41" t="inlineStr">
        <is>
          <t>DART 사업보고서</t>
        </is>
      </c>
      <c r="H2895" s="40" t="inlineStr">
        <is>
          <t>2020-11-13</t>
        </is>
      </c>
      <c r="I2895" s="40" t="inlineStr">
        <is>
          <t>20201113000918</t>
        </is>
      </c>
      <c r="J2895" s="43" t="inlineStr">
        <is>
          <t>https://dart.fss.or.kr/dsaf001/main.do?rcpNo=20201113000918</t>
        </is>
      </c>
      <c r="K2895" s="41" t="inlineStr">
        <is>
          <t>acq_mktcap</t>
        </is>
      </c>
    </row>
    <row r="2896" ht="45" customHeight="1">
      <c r="A2896" s="40" t="inlineStr">
        <is>
          <t>N055</t>
        </is>
      </c>
      <c r="B2896" s="41" t="inlineStr">
        <is>
          <t>Line Friends Corporation</t>
        </is>
      </c>
      <c r="C2896" s="40" t="inlineStr">
        <is>
          <t>인수 전</t>
        </is>
      </c>
      <c r="D2896" s="40" t="inlineStr">
        <is>
          <t>2020-07-29</t>
        </is>
      </c>
      <c r="E2896" s="41" t="inlineStr">
        <is>
          <t>지분취득</t>
        </is>
      </c>
      <c r="F2896" s="41" t="inlineStr">
        <is>
          <t>NAVER 특수관계인에대한출자: 거래상대방 라인프렌즈(주), 출자일자 2020년 4분기, 보통주 52,090주, 출자금액 85,000백만원, 출자목적 '기존사업 고도화 및 신규사업 확대', 이사회 2020.07.29.</t>
        </is>
      </c>
      <c r="G2896" s="41" t="inlineStr">
        <is>
          <t>DART 기타공시</t>
        </is>
      </c>
      <c r="H2896" s="40" t="inlineStr">
        <is>
          <t>2020-07-30</t>
        </is>
      </c>
      <c r="I2896" s="40" t="inlineStr">
        <is>
          <t>20200730000360</t>
        </is>
      </c>
      <c r="J2896" s="43" t="inlineStr">
        <is>
          <t>https://dart.fss.or.kr/dsaf001/main.do?rcpNo=20200730000360</t>
        </is>
      </c>
      <c r="K2896" s="41" t="inlineStr">
        <is>
          <t>purpose_quote,pre_events_summary,first_filing_date</t>
        </is>
      </c>
    </row>
    <row r="2897" ht="45" customHeight="1">
      <c r="A2897" s="40" t="inlineStr">
        <is>
          <t>N055</t>
        </is>
      </c>
      <c r="B2897" s="41" t="inlineStr">
        <is>
          <t>Line Friends Corporation</t>
        </is>
      </c>
      <c r="C2897" s="40" t="inlineStr">
        <is>
          <t>인수 전</t>
        </is>
      </c>
      <c r="D2897" s="40" t="inlineStr">
        <is>
          <t>2019-11-18</t>
        </is>
      </c>
      <c r="E2897" s="41" t="inlineStr">
        <is>
          <t>제휴</t>
        </is>
      </c>
      <c r="F2897" s="41" t="inlineStr">
        <is>
          <t>NAVER 기타경영사항(자율공시) 기본합의서 체결: '라인의 완전자회사("라인운영회사")에게 라인의 전체 사업을 승계시키는 흡수분할을 한 이후, Z홀딩스를 완전모회사 ... 주식교환을 실시하여 라인이 수행하는 사업 전부를 Z홀딩스 아래로 이관'.</t>
        </is>
      </c>
      <c r="G2897" s="41" t="inlineStr">
        <is>
          <t>DART 기타공시</t>
        </is>
      </c>
      <c r="H2897" s="40" t="inlineStr">
        <is>
          <t>2019-11-18</t>
        </is>
      </c>
      <c r="I2897" s="40" t="inlineStr">
        <is>
          <t>20191118800003</t>
        </is>
      </c>
      <c r="J2897" s="43" t="inlineStr">
        <is>
          <t>https://dart.fss.or.kr/dsaf001/main.do?rcpNo=20191118800003</t>
        </is>
      </c>
      <c r="K2897" s="41" t="inlineStr">
        <is>
          <t>pre_incorp_chk,pre_events_summary</t>
        </is>
      </c>
    </row>
    <row r="2898" ht="45" customHeight="1">
      <c r="A2898" s="40" t="inlineStr">
        <is>
          <t>N055</t>
        </is>
      </c>
      <c r="B2898" s="41" t="inlineStr">
        <is>
          <t>Line Friends Corporation</t>
        </is>
      </c>
      <c r="C2898" s="40" t="inlineStr">
        <is>
          <t>인수 전</t>
        </is>
      </c>
      <c r="D2898" s="40" t="inlineStr">
        <is>
          <t>2020-11-09</t>
        </is>
      </c>
      <c r="E2898" s="41" t="inlineStr">
        <is>
          <t>기타</t>
        </is>
      </c>
      <c r="F2898" s="41" t="inlineStr">
        <is>
          <t>NAVER 해외증권시장주권등상장폐지결정(종속회사 LINE): 보통주 243,715,542주, 동경·뉴욕 거래소, 폐지(예정)일 2020-12-29, 사유 '주식병합 결정'.</t>
        </is>
      </c>
      <c r="G2898" s="41" t="inlineStr">
        <is>
          <t>DART 기타공시</t>
        </is>
      </c>
      <c r="H2898" s="40" t="inlineStr">
        <is>
          <t>2020-11-09</t>
        </is>
      </c>
      <c r="I2898" s="40" t="inlineStr">
        <is>
          <t>20201109800500</t>
        </is>
      </c>
      <c r="J2898" s="43" t="inlineStr">
        <is>
          <t>https://dart.fss.or.kr/dsaf001/main.do?rcpNo=20201109800500</t>
        </is>
      </c>
      <c r="K2898" s="41" t="inlineStr">
        <is>
          <t>acquirer_entity,pre_events_summary</t>
        </is>
      </c>
    </row>
    <row r="2899" ht="45" customHeight="1">
      <c r="A2899" s="40" t="inlineStr">
        <is>
          <t>N055</t>
        </is>
      </c>
      <c r="B2899" s="41" t="inlineStr">
        <is>
          <t>Line Friends Corporation</t>
        </is>
      </c>
      <c r="C2899" s="40" t="inlineStr">
        <is>
          <t>인수 전</t>
        </is>
      </c>
      <c r="D2899" s="40" t="inlineStr">
        <is>
          <t>2020-12-23</t>
        </is>
      </c>
      <c r="E2899" s="41" t="inlineStr">
        <is>
          <t>기타</t>
        </is>
      </c>
      <c r="F2899" s="41" t="inlineStr">
        <is>
          <t>LINE 6-K(2020-12-23 보도자료): 라인플러스 전 주식을 LINE Split Preparation Corporation에 현물출자(2020-12-28 예정), 'The Contribution in Kind is part of a series of transactions to achieve the Business Integration'; LINE Split Preparation: Business preparation company, Capital JPY 651,500,000, Date of Incorporation December 13, 2019, LINE 100%.</t>
        </is>
      </c>
      <c r="G2899" s="41" t="inlineStr">
        <is>
          <t>SEC</t>
        </is>
      </c>
      <c r="H2899" s="40" t="inlineStr">
        <is>
          <t>2020-12-23</t>
        </is>
      </c>
      <c r="I2899" s="40" t="inlineStr">
        <is>
          <t>0001193125-20-325169</t>
        </is>
      </c>
      <c r="J2899" s="43" t="inlineStr">
        <is>
          <t>https://www.sec.gov/Archives/edgar/data/1611820/000119312520325169/d77095d6k.htm</t>
        </is>
      </c>
      <c r="K2899" s="41" t="inlineStr">
        <is>
          <t>pre_events_summary,notes</t>
        </is>
      </c>
    </row>
    <row r="2900" ht="45" customHeight="1">
      <c r="A2900" s="40" t="inlineStr">
        <is>
          <t>N055</t>
        </is>
      </c>
      <c r="B2900" s="41" t="inlineStr">
        <is>
          <t>Line Friends Corporation</t>
        </is>
      </c>
      <c r="C2900" s="40" t="inlineStr">
        <is>
          <t>인수 후</t>
        </is>
      </c>
      <c r="D2900" s="40" t="inlineStr">
        <is>
          <t>2020-12-28</t>
        </is>
      </c>
      <c r="E2900" s="41" t="inlineStr">
        <is>
          <t>통합</t>
        </is>
      </c>
      <c r="F2900" s="41" t="inlineStr">
        <is>
          <t>라인프렌즈 최대주주등의주식보유변동: LINE Split Preparation Corporation +85,000주, LINE CORPORATION -85,000주, 변동일 2020.12.28, 'JPY 6,740,048,286', 현물출자.</t>
        </is>
      </c>
      <c r="G2900" s="41" t="inlineStr">
        <is>
          <t>DART 기타공시</t>
        </is>
      </c>
      <c r="H2900" s="40" t="inlineStr">
        <is>
          <t>2020-12-30</t>
        </is>
      </c>
      <c r="I2900" s="40" t="inlineStr">
        <is>
          <t>20201230000285</t>
        </is>
      </c>
      <c r="J2900" s="43" t="inlineStr">
        <is>
          <t>https://dart.fss.or.kr/dsaf001/main.do?rcpNo=20201230000285</t>
        </is>
      </c>
      <c r="K2900" s="41" t="inlineStr">
        <is>
          <t>post_events_summary,notes</t>
        </is>
      </c>
    </row>
    <row r="2901" ht="45" customHeight="1">
      <c r="A2901" s="40" t="inlineStr">
        <is>
          <t>N055</t>
        </is>
      </c>
      <c r="B2901" s="41" t="inlineStr">
        <is>
          <t>Line Friends Corporation</t>
        </is>
      </c>
      <c r="C2901" s="40" t="inlineStr">
        <is>
          <t>인수 후</t>
        </is>
      </c>
      <c r="D2901" s="40" t="inlineStr">
        <is>
          <t>2020-12-29</t>
        </is>
      </c>
      <c r="E2901" s="41" t="inlineStr">
        <is>
          <t>통합</t>
        </is>
      </c>
      <c r="F2901" s="41" t="inlineStr">
        <is>
          <t>라인프렌즈 비유동자산취득결정: LINE Friends Japan 2,000주, Shanghai 100%, Taiwan 2,740,000주, Inc. 221,000주, 취득가액 59,900,988,705원, 거래상대방 LINE Split Preparation Corporation, 취득목적 '지배구조 개선을 통한 해외사업 효율성 제고', 자본조달 유상증자.</t>
        </is>
      </c>
      <c r="G2901" s="41" t="inlineStr">
        <is>
          <t>DART 기타공시</t>
        </is>
      </c>
      <c r="H2901" s="40" t="inlineStr">
        <is>
          <t>2020-12-29</t>
        </is>
      </c>
      <c r="I2901" s="40" t="inlineStr">
        <is>
          <t>20201229000545</t>
        </is>
      </c>
      <c r="J2901" s="43" t="inlineStr">
        <is>
          <t>https://dart.fss.or.kr/dsaf001/main.do?rcpNo=20201229000545</t>
        </is>
      </c>
      <c r="K2901" s="41" t="inlineStr">
        <is>
          <t>post_events_summary,notes,purpose_quote</t>
        </is>
      </c>
    </row>
    <row r="2902" ht="45" customHeight="1">
      <c r="A2902" s="40" t="inlineStr">
        <is>
          <t>N055</t>
        </is>
      </c>
      <c r="B2902" s="41" t="inlineStr">
        <is>
          <t>Line Friends Corporation</t>
        </is>
      </c>
      <c r="C2902" s="40" t="inlineStr">
        <is>
          <t>인수 후</t>
        </is>
      </c>
      <c r="D2902" s="40" t="inlineStr">
        <is>
          <t>2020-12-29</t>
        </is>
      </c>
      <c r="E2902" s="41" t="inlineStr">
        <is>
          <t>기타</t>
        </is>
      </c>
      <c r="F2902" s="41" t="inlineStr">
        <is>
          <t>라인프렌즈 유상증자결정: 보통주 31,683주, 발행가 1,890,635원, 타법인증권취득자금 59,900,988,705원, 주주배정, 납입일 2020-12-29.</t>
        </is>
      </c>
      <c r="G2902" s="41" t="inlineStr">
        <is>
          <t>DART 기타공시</t>
        </is>
      </c>
      <c r="H2902" s="40" t="inlineStr">
        <is>
          <t>2020-12-29</t>
        </is>
      </c>
      <c r="I2902" s="40" t="inlineStr">
        <is>
          <t>20201229000533</t>
        </is>
      </c>
      <c r="J2902" s="43" t="inlineStr">
        <is>
          <t>https://dart.fss.or.kr/dsaf001/main.do?rcpNo=20201229000533</t>
        </is>
      </c>
      <c r="K2902" s="41" t="inlineStr">
        <is>
          <t>post_events_summary</t>
        </is>
      </c>
    </row>
    <row r="2903" ht="45" customHeight="1">
      <c r="A2903" s="40" t="inlineStr">
        <is>
          <t>N055</t>
        </is>
      </c>
      <c r="B2903" s="41" t="inlineStr">
        <is>
          <t>Line Friends Corporation</t>
        </is>
      </c>
      <c r="C2903" s="40" t="inlineStr">
        <is>
          <t>인수 후</t>
        </is>
      </c>
      <c r="D2903" s="40" t="inlineStr">
        <is>
          <t>2020-12-31</t>
        </is>
      </c>
      <c r="E2903" s="41" t="inlineStr">
        <is>
          <t>추가취득</t>
        </is>
      </c>
      <c r="F2903" s="41" t="inlineStr">
        <is>
          <t>라인프렌즈 최대주주등의주식보유변동: 네이버 주식회사 +50,007주(30.00%), 85,000,048,341원, 단가 1,699,763원; LINE Split Preparation 116,683주(70.00%).</t>
        </is>
      </c>
      <c r="G2903" s="41" t="inlineStr">
        <is>
          <t>DART 기타공시</t>
        </is>
      </c>
      <c r="H2903" s="40" t="inlineStr">
        <is>
          <t>2020-12-31</t>
        </is>
      </c>
      <c r="I2903" s="40" t="inlineStr">
        <is>
          <t>20201231000322</t>
        </is>
      </c>
      <c r="J2903" s="43" t="inlineStr">
        <is>
          <t>https://dart.fss.or.kr/dsaf001/main.do?rcpNo=20201231000322</t>
        </is>
      </c>
      <c r="K2903" s="41" t="inlineStr">
        <is>
          <t>post_events_summary,notes</t>
        </is>
      </c>
    </row>
    <row r="2904" ht="45" customHeight="1">
      <c r="A2904" s="40" t="inlineStr">
        <is>
          <t>N055</t>
        </is>
      </c>
      <c r="B2904" s="41" t="inlineStr">
        <is>
          <t>Line Friends Corporation</t>
        </is>
      </c>
      <c r="C2904" s="40" t="inlineStr">
        <is>
          <t>인수 후</t>
        </is>
      </c>
      <c r="D2904" s="40" t="inlineStr">
        <is>
          <t>2020-12-31</t>
        </is>
      </c>
      <c r="E2904" s="41" t="inlineStr">
        <is>
          <t>실적</t>
        </is>
      </c>
      <c r="F2904" s="41" t="inlineStr">
        <is>
          <t>라인프렌즈 2020 감사보고서: '(*1) 2020년 11월 27일 회사의 최대주주인 LFG HOLDINGS LIMITED의 유상감자에 따라 최대주주가 LINE Corporation으로 변경 ... 12월 28일 LINE Corporation의 회사 보유 주식 현물출자에 따라 ... LINE Split Preparation Corporation으로 변경'; 매출 71,769,907,979원, 영업손실 -17,991,479,450원, 순손실 -44,101,847,089원, 매장 자산 손상 22,603백만원.</t>
        </is>
      </c>
      <c r="G2904" s="41" t="inlineStr">
        <is>
          <t>DART 감사보고서</t>
        </is>
      </c>
      <c r="H2904" s="40" t="inlineStr">
        <is>
          <t>2021-03-31</t>
        </is>
      </c>
      <c r="I2904" s="40" t="inlineStr">
        <is>
          <t>20210331002329</t>
        </is>
      </c>
      <c r="J2904" s="43" t="inlineStr">
        <is>
          <t>https://dart.fss.or.kr/dsaf001/main.do?rcpNo=20210331002329</t>
        </is>
      </c>
      <c r="K2904" s="41" t="inlineStr">
        <is>
          <t>chk_note,post_events_summary,target_rev_post,target_op_post,impairment</t>
        </is>
      </c>
    </row>
    <row r="2905" ht="45" customHeight="1">
      <c r="A2905" s="40" t="inlineStr">
        <is>
          <t>N055</t>
        </is>
      </c>
      <c r="B2905" s="41" t="inlineStr">
        <is>
          <t>Line Friends Corporation</t>
        </is>
      </c>
      <c r="C2905" s="40" t="inlineStr">
        <is>
          <t>인수 전</t>
        </is>
      </c>
      <c r="D2905" s="40" t="inlineStr">
        <is>
          <t>2019-12-31</t>
        </is>
      </c>
      <c r="E2905" s="41" t="inlineStr">
        <is>
          <t>실적</t>
        </is>
      </c>
      <c r="F2905" s="41" t="inlineStr">
        <is>
          <t>라인프렌즈 2019 감사보고서: 매출 130,305,799,634원(2018: 142,045,808,653원), 영업손실 -5,839,839,325원(2018: 9,051,633,904원).</t>
        </is>
      </c>
      <c r="G2905" s="41" t="inlineStr">
        <is>
          <t>DART 감사보고서</t>
        </is>
      </c>
      <c r="H2905" s="40" t="inlineStr">
        <is>
          <t>2020-04-07</t>
        </is>
      </c>
      <c r="I2905" s="40" t="inlineStr">
        <is>
          <t>20200407001627</t>
        </is>
      </c>
      <c r="J2905" s="43" t="inlineStr">
        <is>
          <t>https://dart.fss.or.kr/dsaf001/main.do?rcpNo=20200407001627</t>
        </is>
      </c>
      <c r="K2905" s="41" t="inlineStr">
        <is>
          <t>target_rev_pre,target_op_pre</t>
        </is>
      </c>
    </row>
    <row r="2906" ht="45" customHeight="1">
      <c r="A2906" s="40" t="inlineStr">
        <is>
          <t>N055</t>
        </is>
      </c>
      <c r="B2906" s="41" t="inlineStr">
        <is>
          <t>Line Friends Corporation</t>
        </is>
      </c>
      <c r="C2906" s="40" t="inlineStr">
        <is>
          <t>인수 후</t>
        </is>
      </c>
      <c r="D2906" s="40" t="inlineStr">
        <is>
          <t>2021-02-24</t>
        </is>
      </c>
      <c r="E2906" s="41" t="inlineStr">
        <is>
          <t>추가취득</t>
        </is>
      </c>
      <c r="F2906" s="41" t="inlineStr">
        <is>
          <t>라인프렌즈 비유동자산취득결정: LINE Friends Inc. 보통주 250,000주, 27,770,000,000원(USD 25,000,000), 목적 '해외사업 효율성 제고', 이사회 2021-02-24.</t>
        </is>
      </c>
      <c r="G2906" s="41" t="inlineStr">
        <is>
          <t>DART 기타공시</t>
        </is>
      </c>
      <c r="H2906" s="40" t="inlineStr">
        <is>
          <t>2021-02-25</t>
        </is>
      </c>
      <c r="I2906" s="40" t="inlineStr">
        <is>
          <t>20210225002725</t>
        </is>
      </c>
      <c r="J2906" s="43" t="inlineStr">
        <is>
          <t>https://dart.fss.or.kr/dsaf001/main.do?rcpNo=20210225002725</t>
        </is>
      </c>
      <c r="K2906" s="41" t="inlineStr">
        <is>
          <t>post_events_summary</t>
        </is>
      </c>
    </row>
    <row r="2907" ht="45" customHeight="1">
      <c r="A2907" s="40" t="inlineStr">
        <is>
          <t>N055</t>
        </is>
      </c>
      <c r="B2907" s="41" t="inlineStr">
        <is>
          <t>Line Friends Corporation</t>
        </is>
      </c>
      <c r="C2907" s="40" t="inlineStr">
        <is>
          <t>인수 후</t>
        </is>
      </c>
      <c r="D2907" s="40" t="inlineStr">
        <is>
          <t>2021-03-31</t>
        </is>
      </c>
      <c r="E2907" s="41" t="inlineStr">
        <is>
          <t>실적</t>
        </is>
      </c>
      <c r="F2907" s="41" t="inlineStr">
        <is>
          <t>라인프렌즈 2021.3 연결감사보고서(2021.1~3): 매출 27,162,766,622원, 영업손실 -8,925,137,725원; 전기(2020, 감사받지 않음) 매출 76,802,868,540원, 영업손실 -20,015,380,518원.</t>
        </is>
      </c>
      <c r="G2907" s="41" t="inlineStr">
        <is>
          <t>DART 감사보고서</t>
        </is>
      </c>
      <c r="H2907" s="40" t="inlineStr">
        <is>
          <t>2021-07-12</t>
        </is>
      </c>
      <c r="I2907" s="40" t="inlineStr">
        <is>
          <t>20210712000365</t>
        </is>
      </c>
      <c r="J2907" s="43" t="inlineStr">
        <is>
          <t>https://dart.fss.or.kr/dsaf001/main.do?rcpNo=20210712000365</t>
        </is>
      </c>
      <c r="K2907" s="41" t="inlineStr">
        <is>
          <t>target_rev_post,target_op_post,post_events_summary,perf_basis</t>
        </is>
      </c>
    </row>
    <row r="2908" ht="45" customHeight="1">
      <c r="A2908" s="40" t="inlineStr">
        <is>
          <t>N055</t>
        </is>
      </c>
      <c r="B2908" s="41" t="inlineStr">
        <is>
          <t>Line Friends Corporation</t>
        </is>
      </c>
      <c r="C2908" s="40" t="inlineStr">
        <is>
          <t>인수 후</t>
        </is>
      </c>
      <c r="D2908" s="40" t="inlineStr">
        <is>
          <t>2021-03-31</t>
        </is>
      </c>
      <c r="E2908" s="41" t="inlineStr">
        <is>
          <t>실적</t>
        </is>
      </c>
      <c r="F2908" s="41" t="inlineStr">
        <is>
          <t>라인프렌즈 2021.3 감사보고서(별도, 2021.1~3): 매출 12,183,132,428원, 영업손실 -9,438,421,841원.</t>
        </is>
      </c>
      <c r="G2908" s="41" t="inlineStr">
        <is>
          <t>DART 감사보고서</t>
        </is>
      </c>
      <c r="H2908" s="40" t="inlineStr">
        <is>
          <t>2021-07-12</t>
        </is>
      </c>
      <c r="I2908" s="40" t="inlineStr">
        <is>
          <t>20210712000364</t>
        </is>
      </c>
      <c r="J2908" s="43" t="inlineStr">
        <is>
          <t>https://dart.fss.or.kr/dsaf001/main.do?rcpNo=20210712000364</t>
        </is>
      </c>
      <c r="K2908" s="41" t="inlineStr">
        <is>
          <t>target_rev_post,target_op_post</t>
        </is>
      </c>
    </row>
    <row r="2909" ht="45" customHeight="1">
      <c r="A2909" s="40" t="inlineStr">
        <is>
          <t>N055</t>
        </is>
      </c>
      <c r="B2909" s="41" t="inlineStr">
        <is>
          <t>Line Friends Corporation</t>
        </is>
      </c>
      <c r="C2909" s="40" t="inlineStr">
        <is>
          <t>인수 후</t>
        </is>
      </c>
      <c r="D2909" s="40" t="inlineStr">
        <is>
          <t>2022-03-31</t>
        </is>
      </c>
      <c r="E2909" s="41" t="inlineStr">
        <is>
          <t>사명변경</t>
        </is>
      </c>
      <c r="F2909" s="41" t="inlineStr">
        <is>
          <t>아이피엑스 FY2022.3 연결감사보고서: '2022년 3월에 회사의 사명을 라인프렌즈 주식회사에서 아이피엑스 주식회사로 변경'; 연결 매출 161,193,433,026원, 영업이익 1,686,094,612원; 특수관계자 주석 '전기 중 중간지배기업인 LINE Corporation은 ... A Holdings Corporation으로 변경 ... 최상위지배기업인 네이버는 경영통합에 따라 ... 지배력을 상실 ... 최상위지배기업은 네이버에서 Softbank Group Corp.으로 변경'.</t>
        </is>
      </c>
      <c r="G2909" s="41" t="inlineStr">
        <is>
          <t>DART 감사보고서</t>
        </is>
      </c>
      <c r="H2909" s="40" t="inlineStr">
        <is>
          <t>2022-07-11</t>
        </is>
      </c>
      <c r="I2909" s="40" t="inlineStr">
        <is>
          <t>20220711000093</t>
        </is>
      </c>
      <c r="J2909" s="43" t="inlineStr">
        <is>
          <t>https://dart.fss.or.kr/dsaf001/main.do?rcpNo=20220711000093</t>
        </is>
      </c>
      <c r="K2909" s="41" t="inlineStr">
        <is>
          <t>target_rev_post,target_op_post,post_events_summary</t>
        </is>
      </c>
    </row>
    <row r="2910" ht="45" customHeight="1">
      <c r="A2910" s="40" t="inlineStr">
        <is>
          <t>N055</t>
        </is>
      </c>
      <c r="B2910" s="41" t="inlineStr">
        <is>
          <t>Line Friends Corporation</t>
        </is>
      </c>
      <c r="C2910" s="40" t="inlineStr">
        <is>
          <t>인수 후</t>
        </is>
      </c>
      <c r="D2910" s="40" t="inlineStr">
        <is>
          <t>2022-03-31</t>
        </is>
      </c>
      <c r="E2910" s="41" t="inlineStr">
        <is>
          <t>실적</t>
        </is>
      </c>
      <c r="F2910" s="41" t="inlineStr">
        <is>
          <t>아이피엑스 FY2022.3 감사보고서(별도): 매출 77,894,257,329원, 영업손실 -14,649,544,365원, 순손실 -45,743,504,686원.</t>
        </is>
      </c>
      <c r="G2910" s="41" t="inlineStr">
        <is>
          <t>DART 감사보고서</t>
        </is>
      </c>
      <c r="H2910" s="40" t="inlineStr">
        <is>
          <t>2022-07-11</t>
        </is>
      </c>
      <c r="I2910" s="40" t="inlineStr">
        <is>
          <t>20220711000092</t>
        </is>
      </c>
      <c r="J2910" s="43" t="inlineStr">
        <is>
          <t>https://dart.fss.or.kr/dsaf001/main.do?rcpNo=20220711000092</t>
        </is>
      </c>
      <c r="K2910" s="41" t="inlineStr">
        <is>
          <t>target_rev_post,target_op_post</t>
        </is>
      </c>
    </row>
    <row r="2911" ht="45" customHeight="1">
      <c r="A2911" s="40" t="inlineStr">
        <is>
          <t>N055</t>
        </is>
      </c>
      <c r="B2911" s="41" t="inlineStr">
        <is>
          <t>Line Friends Corporation</t>
        </is>
      </c>
      <c r="C2911" s="40" t="inlineStr">
        <is>
          <t>인수 후</t>
        </is>
      </c>
      <c r="D2911" s="40" t="inlineStr">
        <is>
          <t>2023-10-07</t>
        </is>
      </c>
      <c r="E2911" s="41" t="inlineStr">
        <is>
          <t>소유주변경</t>
        </is>
      </c>
      <c r="F2911" s="41" t="inlineStr">
        <is>
          <t>아이피엑스 최대주주등의주식보유변동: Kaisis Holdings L.P. 의결권 우선주 누적 56,988주(25.48%), LINE Corporation 52.16%, 네이버 22.36%.</t>
        </is>
      </c>
      <c r="G2911" s="41" t="inlineStr">
        <is>
          <t>DART 기타공시</t>
        </is>
      </c>
      <c r="H2911" s="40" t="inlineStr">
        <is>
          <t>2023-10-12</t>
        </is>
      </c>
      <c r="I2911" s="40" t="inlineStr">
        <is>
          <t>20231011000494</t>
        </is>
      </c>
      <c r="J2911" s="43" t="inlineStr">
        <is>
          <t>https://dart.fss.or.kr/dsaf001/main.do?rcpNo=20231011000494</t>
        </is>
      </c>
      <c r="K2911" s="41" t="inlineStr">
        <is>
          <t>post_events_summary</t>
        </is>
      </c>
    </row>
    <row r="2912" ht="45" customHeight="1">
      <c r="A2912" s="40" t="inlineStr">
        <is>
          <t>N055</t>
        </is>
      </c>
      <c r="B2912" s="41" t="inlineStr">
        <is>
          <t>Line Friends Corporation</t>
        </is>
      </c>
      <c r="C2912" s="40" t="inlineStr">
        <is>
          <t>인수 후</t>
        </is>
      </c>
      <c r="D2912" s="40" t="inlineStr">
        <is>
          <t>2024-03-12</t>
        </is>
      </c>
      <c r="E2912" s="41" t="inlineStr">
        <is>
          <t>추가취득</t>
        </is>
      </c>
      <c r="F2912" s="41" t="inlineStr">
        <is>
          <t>아이피엑스 비유동자산취득결정: LINE Friends Inc. 보통주 320,000주, 42,060,800,000원(USD 32,000,000), 목적 '해외사업 효율성 제고'.</t>
        </is>
      </c>
      <c r="G2912" s="41" t="inlineStr">
        <is>
          <t>DART 기타공시</t>
        </is>
      </c>
      <c r="H2912" s="40" t="inlineStr">
        <is>
          <t>2024-03-18</t>
        </is>
      </c>
      <c r="I2912" s="40" t="inlineStr">
        <is>
          <t>20240318000509</t>
        </is>
      </c>
      <c r="J2912" s="43" t="inlineStr">
        <is>
          <t>https://dart.fss.or.kr/dsaf001/main.do?rcpNo=20240318000509</t>
        </is>
      </c>
      <c r="K2912" s="41" t="inlineStr">
        <is>
          <t>post_events_summary</t>
        </is>
      </c>
    </row>
    <row r="2913" ht="45" customHeight="1">
      <c r="A2913" s="40" t="inlineStr">
        <is>
          <t>N055</t>
        </is>
      </c>
      <c r="B2913" s="41" t="inlineStr">
        <is>
          <t>Line Friends Corporation</t>
        </is>
      </c>
      <c r="C2913" s="40" t="inlineStr">
        <is>
          <t>인수 후</t>
        </is>
      </c>
      <c r="D2913" s="40" t="inlineStr">
        <is>
          <t>2024-10-01</t>
        </is>
      </c>
      <c r="E2913" s="41" t="inlineStr">
        <is>
          <t>기타</t>
        </is>
      </c>
      <c r="F2913" s="41" t="inlineStr">
        <is>
          <t>아이피엑스 회사분할결정: 리테일 및 물류 사업부문 물적분할, 분할신설 라인프렌즈스퀘어 주식회사, 분할기일 2024-10-01.</t>
        </is>
      </c>
      <c r="G2913" s="41" t="inlineStr">
        <is>
          <t>DART 기타공시</t>
        </is>
      </c>
      <c r="H2913" s="40" t="inlineStr">
        <is>
          <t>2024-08-28</t>
        </is>
      </c>
      <c r="I2913" s="40" t="inlineStr">
        <is>
          <t>20240828000767</t>
        </is>
      </c>
      <c r="J2913" s="43" t="inlineStr">
        <is>
          <t>https://dart.fss.or.kr/dsaf001/main.do?rcpNo=20240828000767</t>
        </is>
      </c>
      <c r="K2913" s="41" t="inlineStr">
        <is>
          <t>post_events_summary</t>
        </is>
      </c>
    </row>
    <row r="2914" ht="45" customHeight="1">
      <c r="A2914" s="40" t="inlineStr">
        <is>
          <t>N055</t>
        </is>
      </c>
      <c r="B2914" s="41" t="inlineStr">
        <is>
          <t>Line Friends Corporation</t>
        </is>
      </c>
      <c r="C2914" s="40" t="inlineStr">
        <is>
          <t>인수 후</t>
        </is>
      </c>
      <c r="D2914" s="40" t="inlineStr">
        <is>
          <t>2026-03-31</t>
        </is>
      </c>
      <c r="E2914" s="41" t="inlineStr">
        <is>
          <t>실적</t>
        </is>
      </c>
      <c r="F2914" s="41" t="inlineStr">
        <is>
          <t>아이피엑스 FY2026.3 연결감사보고서: 매출 170,668,902,708원, 영업손실 -19,434,342,043원; 별도(20260706000039) 매출 69,134,897,117원, 영업손실 -33,652,081,358원.</t>
        </is>
      </c>
      <c r="G2914" s="41" t="inlineStr">
        <is>
          <t>DART 감사보고서</t>
        </is>
      </c>
      <c r="H2914" s="40" t="inlineStr">
        <is>
          <t>2026-07-06</t>
        </is>
      </c>
      <c r="I2914" s="40" t="inlineStr">
        <is>
          <t>20260706000040</t>
        </is>
      </c>
      <c r="J2914" s="43" t="inlineStr">
        <is>
          <t>https://dart.fss.or.kr/dsaf001/main.do?rcpNo=20260706000040</t>
        </is>
      </c>
      <c r="K2914" s="41" t="inlineStr">
        <is>
          <t>target_rev_post,target_op_post</t>
        </is>
      </c>
    </row>
    <row r="2915" ht="45" customHeight="1">
      <c r="A2915" s="40" t="inlineStr">
        <is>
          <t>N055</t>
        </is>
      </c>
      <c r="B2915" s="41" t="inlineStr">
        <is>
          <t>Line Friends Corporation</t>
        </is>
      </c>
      <c r="C2915" s="40" t="inlineStr">
        <is>
          <t>인수 후</t>
        </is>
      </c>
      <c r="D2915" s="40" t="inlineStr">
        <is>
          <t>2021-12-31</t>
        </is>
      </c>
      <c r="E2915" s="41" t="inlineStr">
        <is>
          <t>손상차손</t>
        </is>
      </c>
      <c r="F2915" s="41" t="inlineStr">
        <is>
          <t>NAVER 2021 사업보고서 연결주석: '동 거래는 2021년 3월 1일 완료'; LFG HOLDINGS·라인프렌즈 '지배구조 개편'으로 연결 제외; 라인프렌즈 관계기업 30.00%, 취득 85,000,048천원, 손상 -11,472,716천원, 기말 71,593,000천원.</t>
        </is>
      </c>
      <c r="G2915" s="41" t="inlineStr">
        <is>
          <t>DART 사업보고서</t>
        </is>
      </c>
      <c r="H2915" s="40" t="inlineStr">
        <is>
          <t>2022-03-04</t>
        </is>
      </c>
      <c r="I2915" s="40" t="inlineStr">
        <is>
          <t>20220304000687</t>
        </is>
      </c>
      <c r="J2915" s="43" t="inlineStr">
        <is>
          <t>https://dart.fss.or.kr/dsaf001/main.do?rcpNo=20220304000687</t>
        </is>
      </c>
      <c r="K2915" s="41" t="inlineStr">
        <is>
          <t>pre_incorp_chk,post_events_summary,impairment</t>
        </is>
      </c>
    </row>
    <row r="2916" ht="45" customHeight="1">
      <c r="A2916" s="40" t="inlineStr">
        <is>
          <t>N055</t>
        </is>
      </c>
      <c r="B2916" s="41" t="inlineStr">
        <is>
          <t>Line Friends Corporation</t>
        </is>
      </c>
      <c r="C2916" s="40" t="inlineStr">
        <is>
          <t>인수 후</t>
        </is>
      </c>
      <c r="D2916" s="40" t="inlineStr">
        <is>
          <t>2025-12-31</t>
        </is>
      </c>
      <c r="E2916" s="41" t="inlineStr">
        <is>
          <t>손상차손</t>
        </is>
      </c>
      <c r="F2916" s="41" t="inlineStr">
        <is>
          <t>NAVER 2025 사업보고서 연결주석: 아이피엑스 22.36%, 기초 48,118,534천원, 지분법 -9,714,082천원, 손상 -12,117,329천원, 기말 26,439,011천원.</t>
        </is>
      </c>
      <c r="G2916" s="41" t="inlineStr">
        <is>
          <t>DART 사업보고서</t>
        </is>
      </c>
      <c r="H2916" s="40" t="inlineStr">
        <is>
          <t>2026-03-13</t>
        </is>
      </c>
      <c r="I2916" s="40" t="inlineStr">
        <is>
          <t>20260313001021</t>
        </is>
      </c>
      <c r="J2916" s="43" t="inlineStr">
        <is>
          <t>https://dart.fss.or.kr/dsaf001/main.do?rcpNo=20260313001021</t>
        </is>
      </c>
      <c r="K2916" s="41" t="inlineStr">
        <is>
          <t>post_events_summary,impairment</t>
        </is>
      </c>
    </row>
    <row r="2917" ht="45" customHeight="1">
      <c r="A2917" s="40" t="inlineStr">
        <is>
          <t>N056</t>
        </is>
      </c>
      <c r="B2917" s="41" t="inlineStr">
        <is>
          <t>Company AI Co.,Ltd.</t>
        </is>
      </c>
      <c r="C2917" s="40" t="inlineStr">
        <is>
          <t>인수 전</t>
        </is>
      </c>
      <c r="D2917" s="40" t="inlineStr">
        <is>
          <t>2017-06-05</t>
        </is>
      </c>
      <c r="E2917" s="41" t="inlineStr">
        <is>
          <t>지분취득</t>
        </is>
      </c>
      <c r="F2917" s="41" t="inlineStr">
        <is>
          <t>NAVER 2017 사업보고서 연결주석: 컴패니에이아이 지분율 39.10, "컴패니에이아이에 대한 회사의 지분율은 50% 미만이지만, 주주간 약정에 의해 이사 전원을 선임할 수 있는 능력이" 있어 지배력 판단</t>
        </is>
      </c>
      <c r="G2917" s="41" t="inlineStr">
        <is>
          <t>DART 사업보고서</t>
        </is>
      </c>
      <c r="H2917" s="40" t="inlineStr">
        <is>
          <t>2018-04-02</t>
        </is>
      </c>
      <c r="I2917" s="40" t="inlineStr">
        <is>
          <t>20180402004149</t>
        </is>
      </c>
      <c r="J2917" s="43" t="inlineStr">
        <is>
          <t>https://dart.fss.or.kr/dsaf001/main.do?rcpNo=20180402004149</t>
        </is>
      </c>
      <c r="K2917" s="41" t="inlineStr">
        <is>
          <t>pre_incorp_chk,chk_note</t>
        </is>
      </c>
    </row>
    <row r="2918" ht="45" customHeight="1">
      <c r="A2918" s="40" t="inlineStr">
        <is>
          <t>N056</t>
        </is>
      </c>
      <c r="B2918" s="41" t="inlineStr">
        <is>
          <t>Company AI Co.,Ltd.</t>
        </is>
      </c>
      <c r="C2918" s="40" t="inlineStr">
        <is>
          <t>인수 전</t>
        </is>
      </c>
      <c r="D2918" s="40" t="inlineStr">
        <is>
          <t>2017-07-07</t>
        </is>
      </c>
      <c r="E2918" s="41" t="inlineStr">
        <is>
          <t>발표</t>
        </is>
      </c>
      <c r="F2918" s="41" t="inlineStr">
        <is>
          <t>NAVER의 Company AI 인수 보도: D2SF 발굴 스타트업의 첫 인수, 클로바와 협업하며 독립 법인 유지 계획. 2019~2020 후속 보도는 재검색에서도 찾지 못함</t>
        </is>
      </c>
      <c r="G2918" s="41" t="inlineStr">
        <is>
          <t>언론 보도</t>
        </is>
      </c>
      <c r="H2918" s="40" t="inlineStr">
        <is>
          <t>2017-07-07</t>
        </is>
      </c>
      <c r="I2918" s="40" t="n"/>
      <c r="J2918" s="43" t="inlineStr">
        <is>
          <t>https://byline.network/2017/07/%eb%84%a4%ec%9d%b4%eb%b2%84-%ec%8a%a4%ed%83%80%ed%8a%b8%ec%97%85-company-ai-%ec%9d%b8%ec%88%98-%ed%81%b4%eb%a1%9c%eb%b0%94%ec%97%90-%eb%85%b9%ec%9d%b8%eb%8b%a4/</t>
        </is>
      </c>
      <c r="K2918" s="41" t="inlineStr">
        <is>
          <t>purpose_quote,core_basis,earnings_call_note,pre_events_summary</t>
        </is>
      </c>
    </row>
    <row r="2919" ht="45" customHeight="1">
      <c r="A2919" s="40" t="inlineStr">
        <is>
          <t>N056</t>
        </is>
      </c>
      <c r="B2919" s="41" t="inlineStr">
        <is>
          <t>Company AI Co.,Ltd.</t>
        </is>
      </c>
      <c r="C2919" s="40" t="inlineStr">
        <is>
          <t>인수 전</t>
        </is>
      </c>
      <c r="D2919" s="40" t="inlineStr">
        <is>
          <t>2017</t>
        </is>
      </c>
      <c r="E2919" s="41" t="inlineStr">
        <is>
          <t>실적</t>
        </is>
      </c>
      <c r="F2919" s="41" t="inlineStr">
        <is>
          <t>컴패니에이아이 FY2017 매출액 568, 영업이익 -11, 당기순이익 -17; 자산총계 148, 자본총계 -37(백만원). 공정거래법 연1회 공시</t>
        </is>
      </c>
      <c r="G2919" s="41" t="inlineStr">
        <is>
          <t>DART 기타공시</t>
        </is>
      </c>
      <c r="H2919" s="40" t="inlineStr">
        <is>
          <t>2018-05-31</t>
        </is>
      </c>
      <c r="I2919" s="40" t="inlineStr">
        <is>
          <t>20180531000986</t>
        </is>
      </c>
      <c r="J2919" s="43" t="inlineStr">
        <is>
          <t>https://dart.fss.or.kr/dsaf001/main.do?rcpNo=20180531000986</t>
        </is>
      </c>
      <c r="K2919" s="41" t="inlineStr">
        <is>
          <t>pre_events_summary</t>
        </is>
      </c>
    </row>
    <row r="2920" ht="45" customHeight="1">
      <c r="A2920" s="40" t="inlineStr">
        <is>
          <t>N056</t>
        </is>
      </c>
      <c r="B2920" s="41" t="inlineStr">
        <is>
          <t>Company AI Co.,Ltd.</t>
        </is>
      </c>
      <c r="C2920" s="40" t="inlineStr">
        <is>
          <t>인수 전</t>
        </is>
      </c>
      <c r="D2920" s="40" t="inlineStr">
        <is>
          <t>2018</t>
        </is>
      </c>
      <c r="E2920" s="41" t="inlineStr">
        <is>
          <t>실적</t>
        </is>
      </c>
      <c r="F2920" s="41" t="inlineStr">
        <is>
          <t>FY2018 매출액 1,065, 영업이익 -1, 당기순이익 -10; 자산총계 238, 부채총계 286, 자본총계 -48(백만원, 자본잠식)</t>
        </is>
      </c>
      <c r="G2920" s="41" t="inlineStr">
        <is>
          <t>DART 기타공시</t>
        </is>
      </c>
      <c r="H2920" s="40" t="inlineStr">
        <is>
          <t>2019-05-31</t>
        </is>
      </c>
      <c r="I2920" s="40" t="inlineStr">
        <is>
          <t>20190531001515</t>
        </is>
      </c>
      <c r="J2920" s="43" t="inlineStr">
        <is>
          <t>https://dart.fss.or.kr/dsaf001/main.do?rcpNo=20190531001515</t>
        </is>
      </c>
      <c r="K2920" s="41" t="inlineStr">
        <is>
          <t>target_rev_pre,target_op_pre,pre_events_summary</t>
        </is>
      </c>
    </row>
    <row r="2921" ht="45" customHeight="1">
      <c r="A2921" s="40" t="inlineStr">
        <is>
          <t>N056</t>
        </is>
      </c>
      <c r="B2921" s="41" t="inlineStr">
        <is>
          <t>Company AI Co.,Ltd.</t>
        </is>
      </c>
      <c r="C2921" s="40" t="inlineStr">
        <is>
          <t>인수 전</t>
        </is>
      </c>
      <c r="D2921" s="40" t="inlineStr">
        <is>
          <t>2019-06-05</t>
        </is>
      </c>
      <c r="E2921" s="41" t="inlineStr">
        <is>
          <t>추가취득</t>
        </is>
      </c>
      <c r="F2921" s="41" t="inlineStr">
        <is>
          <t>최대주주등의주식보유변동(공정거래법): 네이버(주) 2019.06.05 보통주 5,650주(56.50%) +1,740주(17.40%) → 7,390주(73.90%), 금액 870,000,000, 단가 500,000; 강지훈(임원) 2,505주 -1,002주 → 1,503주(15.03%), 501,000,000; 기타 1,845 → 1,107주</t>
        </is>
      </c>
      <c r="G2921" s="41" t="inlineStr">
        <is>
          <t>DART 기타공시</t>
        </is>
      </c>
      <c r="H2921" s="40" t="inlineStr">
        <is>
          <t>2019-07-08</t>
        </is>
      </c>
      <c r="I2921" s="40" t="inlineStr">
        <is>
          <t>20190708000404</t>
        </is>
      </c>
      <c r="J2921" s="43" t="inlineStr">
        <is>
          <t>https://dart.fss.or.kr/dsaf001/main.do?rcpNo=20190708000404</t>
        </is>
      </c>
      <c r="K2921" s="41" t="inlineStr">
        <is>
          <t>pre_events_summary</t>
        </is>
      </c>
    </row>
    <row r="2922" ht="45" customHeight="1">
      <c r="A2922" s="40" t="inlineStr">
        <is>
          <t>N056</t>
        </is>
      </c>
      <c r="B2922" s="41" t="inlineStr">
        <is>
          <t>Company AI Co.,Ltd.</t>
        </is>
      </c>
      <c r="C2922" s="40" t="inlineStr">
        <is>
          <t>인수 전</t>
        </is>
      </c>
      <c r="D2922" s="40" t="inlineStr">
        <is>
          <t>2019-12-31</t>
        </is>
      </c>
      <c r="E2922" s="41" t="inlineStr">
        <is>
          <t>실적</t>
        </is>
      </c>
      <c r="F2922" s="41" t="inlineStr">
        <is>
          <t>NAVER 2019 사업보고서: 요약연결 자산총계 2018 9,881,191 / 2019 12,299,527, 자본총계 5,949,141 / 6,503,926(백만원); 발행주식 164,813,395주; 2019 영업수익 6,593,400(광고 9.60%, 비즈니스플랫폼 43.24%, IT플랫폼 6.94%, 콘텐츠서비스 3.18%, 라인 및 기타플랫폼 37.04%); 지배기업 소유주지분 2019 5,805,228; 타법인출자 현황 컴패니에이아이 출자목적 'AI관련 초기 스타트업 투자', 기초 5,650주 56.50% 2,825 → 취득 1,740주 870 → 기말 7,390주 73.90% 3,695, 최근사업연도 총자산 236 당기순손익 -182; 특수관계자 출자 870,000천원, 영업비용 970,444천원</t>
        </is>
      </c>
      <c r="G2922" s="41" t="inlineStr">
        <is>
          <t>DART 사업보고서</t>
        </is>
      </c>
      <c r="H2922" s="40" t="inlineStr">
        <is>
          <t>2020-03-30</t>
        </is>
      </c>
      <c r="I2922" s="40" t="inlineStr">
        <is>
          <t>20200330004603</t>
        </is>
      </c>
      <c r="J2922" s="43" t="inlineStr">
        <is>
          <t>https://dart.fss.or.kr/dsaf001/main.do?rcpNo=20200330004603</t>
        </is>
      </c>
      <c r="K2922" s="41" t="inlineStr">
        <is>
          <t>acq_total_assets,deal_to_assets_pct,deal_to_equity_pct,acquirer_core,purpose_quote,pre_events_summary</t>
        </is>
      </c>
    </row>
    <row r="2923" ht="45" customHeight="1">
      <c r="A2923" s="40" t="inlineStr">
        <is>
          <t>N056</t>
        </is>
      </c>
      <c r="B2923" s="41" t="inlineStr">
        <is>
          <t>Company AI Co.,Ltd.</t>
        </is>
      </c>
      <c r="C2923" s="40" t="inlineStr">
        <is>
          <t>인수 전</t>
        </is>
      </c>
      <c r="D2923" s="40" t="inlineStr">
        <is>
          <t>2019</t>
        </is>
      </c>
      <c r="E2923" s="41" t="inlineStr">
        <is>
          <t>실적</t>
        </is>
      </c>
      <c r="F2923" s="41" t="inlineStr">
        <is>
          <t>FY2019 매출액 970, 영업이익 -285, 당기순이익 -293; 자산총계 236, 부채총계 648, 자본총계 -412(백만원, 자본잠식)</t>
        </is>
      </c>
      <c r="G2923" s="41" t="inlineStr">
        <is>
          <t>DART 기타공시</t>
        </is>
      </c>
      <c r="H2923" s="40" t="inlineStr">
        <is>
          <t>2020-06-01</t>
        </is>
      </c>
      <c r="I2923" s="40" t="inlineStr">
        <is>
          <t>20200601000492</t>
        </is>
      </c>
      <c r="J2923" s="43" t="inlineStr">
        <is>
          <t>https://dart.fss.or.kr/dsaf001/main.do?rcpNo=20200601000492</t>
        </is>
      </c>
      <c r="K2923" s="41" t="inlineStr">
        <is>
          <t>target_rev_pre,target_op_pre,pre_events_summary</t>
        </is>
      </c>
    </row>
    <row r="2924" ht="45" customHeight="1">
      <c r="A2924" s="40" t="inlineStr">
        <is>
          <t>N056</t>
        </is>
      </c>
      <c r="B2924" s="41" t="inlineStr">
        <is>
          <t>Company AI Co.,Ltd.</t>
        </is>
      </c>
      <c r="C2924" s="40" t="inlineStr">
        <is>
          <t>인수 전</t>
        </is>
      </c>
      <c r="D2924" s="40" t="inlineStr">
        <is>
          <t>2020-06-05</t>
        </is>
      </c>
      <c r="E2924" s="41" t="inlineStr">
        <is>
          <t>추가취득</t>
        </is>
      </c>
      <c r="F2924" s="41" t="inlineStr">
        <is>
          <t>네이버(주) 2020.06.05 +1,740주(17.40%), 870,000,000, 단가 500,000; 강지훈 -1,002주, 기타 -738주. 변동 전후가 5,650→7,390주로 2019년 공시와 같은 값이 적혀 있어 기재 오류로 판단</t>
        </is>
      </c>
      <c r="G2924" s="41" t="inlineStr">
        <is>
          <t>DART 기타공시</t>
        </is>
      </c>
      <c r="H2924" s="40" t="inlineStr">
        <is>
          <t>2020-06-12</t>
        </is>
      </c>
      <c r="I2924" s="40" t="inlineStr">
        <is>
          <t>20200612000054</t>
        </is>
      </c>
      <c r="J2924" s="43" t="inlineStr">
        <is>
          <t>https://dart.fss.or.kr/dsaf001/main.do?rcpNo=20200612000054</t>
        </is>
      </c>
      <c r="K2924" s="41" t="inlineStr">
        <is>
          <t>notes,pre_events_summary</t>
        </is>
      </c>
    </row>
    <row r="2925" ht="45" customHeight="1">
      <c r="A2925" s="40" t="inlineStr">
        <is>
          <t>N056</t>
        </is>
      </c>
      <c r="B2925" s="41" t="inlineStr">
        <is>
          <t>Company AI Co.,Ltd.</t>
        </is>
      </c>
      <c r="C2925" s="40" t="inlineStr">
        <is>
          <t>발표</t>
        </is>
      </c>
      <c r="D2925" s="40" t="inlineStr">
        <is>
          <t>2020-12-04</t>
        </is>
      </c>
      <c r="E2925" s="41" t="inlineStr">
        <is>
          <t>추가취득</t>
        </is>
      </c>
      <c r="F2925" s="41" t="inlineStr">
        <is>
          <t>최대주주등의주식보유변동(공정거래법): 네이버(주) 2020.12.04 보통주 9,130주(91.30%) +870주(8.70%) → 10,000주(100.00%), 435,000,000, 단가 500,000; 강지훈(임원) 501주(5.01%) → 0주, -250,500,000; 기타 369주(3.69%) → 0주, -184,500,000</t>
        </is>
      </c>
      <c r="G2925" s="41" t="inlineStr">
        <is>
          <t>DART 기타공시</t>
        </is>
      </c>
      <c r="H2925" s="40" t="inlineStr">
        <is>
          <t>2020-12-09</t>
        </is>
      </c>
      <c r="I2925" s="40" t="inlineStr">
        <is>
          <t>20201209000337</t>
        </is>
      </c>
      <c r="J2925" s="43" t="inlineStr">
        <is>
          <t>https://dart.fss.or.kr/dsaf001/main.do?rcpNo=20201209000337</t>
        </is>
      </c>
      <c r="K2925" s="41" t="inlineStr">
        <is>
          <t>status_chk,value_chk_local,announce_date_chk,first_filing_date,chk_note</t>
        </is>
      </c>
    </row>
    <row r="2926" ht="45" customHeight="1">
      <c r="A2926" s="40" t="inlineStr">
        <is>
          <t>N056</t>
        </is>
      </c>
      <c r="B2926" s="41" t="inlineStr">
        <is>
          <t>Company AI Co.,Ltd.</t>
        </is>
      </c>
      <c r="C2926" s="40" t="inlineStr">
        <is>
          <t>인수 후</t>
        </is>
      </c>
      <c r="D2926" s="40" t="inlineStr">
        <is>
          <t>2020-12-17</t>
        </is>
      </c>
      <c r="E2926" s="41" t="inlineStr">
        <is>
          <t>청산</t>
        </is>
      </c>
      <c r="F2926" s="41" t="inlineStr">
        <is>
          <t>해산사유발생: '상법 제517조에 따른 주주총회의 결의', '해산 결의 및 청산인 선임을 통한 청산절차 진행', 해산사유발생일 2020년 12월 17일</t>
        </is>
      </c>
      <c r="G2926" s="41" t="inlineStr">
        <is>
          <t>DART 기타공시</t>
        </is>
      </c>
      <c r="H2926" s="40" t="inlineStr">
        <is>
          <t>2020-12-22</t>
        </is>
      </c>
      <c r="I2926" s="40" t="inlineStr">
        <is>
          <t>20201222000069</t>
        </is>
      </c>
      <c r="J2926" s="43" t="inlineStr">
        <is>
          <t>https://dart.fss.or.kr/dsaf001/main.do?rcpNo=20201222000069</t>
        </is>
      </c>
      <c r="K2926" s="41" t="inlineStr">
        <is>
          <t>post_events_summary,notes,purpose_quote</t>
        </is>
      </c>
    </row>
    <row r="2927" ht="45" customHeight="1">
      <c r="A2927" s="40" t="inlineStr">
        <is>
          <t>N056</t>
        </is>
      </c>
      <c r="B2927" s="41" t="inlineStr">
        <is>
          <t>Company AI Co.,Ltd.</t>
        </is>
      </c>
      <c r="C2927" s="40" t="inlineStr">
        <is>
          <t>인수 후</t>
        </is>
      </c>
      <c r="D2927" s="40" t="inlineStr">
        <is>
          <t>2020-12-31</t>
        </is>
      </c>
      <c r="E2927" s="41" t="inlineStr">
        <is>
          <t>손상차손</t>
        </is>
      </c>
      <c r="F2927" s="41" t="inlineStr">
        <is>
          <t>NAVER 2020 사업보고서 타법인출자 현황: 컴패니에이아이 출자목적 'AI 서비스 개발 및 연구', 기초 7,390주 73.90% 3,695 → 취득 2,610주 1,305, 평가손익 -5,000 → 기말 10,000주 100.00% 장부가 '-', 최근사업연도 총자산 450 당기순손익 450(백만원). 특수관계자 거래(천원): 영업수익 940, 기타수익 25,944, 영업비용 1,510,095; 발행주식의 총수 164,263,395주, '2020년 2월 자기주식 550,000주를 소각'</t>
        </is>
      </c>
      <c r="G2927" s="41" t="inlineStr">
        <is>
          <t>DART 사업보고서</t>
        </is>
      </c>
      <c r="H2927" s="40" t="inlineStr">
        <is>
          <t>2021-03-16</t>
        </is>
      </c>
      <c r="I2927" s="40" t="inlineStr">
        <is>
          <t>20210316001214</t>
        </is>
      </c>
      <c r="J2927" s="43" t="inlineStr">
        <is>
          <t>https://dart.fss.or.kr/dsaf001/main.do?rcpNo=20210316001214</t>
        </is>
      </c>
      <c r="K2927" s="41" t="inlineStr">
        <is>
          <t>impairment,target_rev_post,target_op_post,post_events_summary,size_basis,acq_mktcap,purpose_quote</t>
        </is>
      </c>
    </row>
    <row r="2928" ht="45" customHeight="1">
      <c r="A2928" s="40" t="inlineStr">
        <is>
          <t>N056</t>
        </is>
      </c>
      <c r="B2928" s="41" t="inlineStr">
        <is>
          <t>Company AI Co.,Ltd.</t>
        </is>
      </c>
      <c r="C2928" s="40" t="inlineStr">
        <is>
          <t>인수 후</t>
        </is>
      </c>
      <c r="D2928" s="40" t="inlineStr">
        <is>
          <t>2021</t>
        </is>
      </c>
      <c r="E2928" s="41" t="inlineStr">
        <is>
          <t>청산</t>
        </is>
      </c>
      <c r="F2928" s="41" t="inlineStr">
        <is>
          <t>NAVER 2021 사업보고서: 연결범위 변동 '종속기업 | 청산 | 컴패니에이아이, ...'; 종속기업 표 컴패니에이아이(*2) 당기말 -, 전기말 100.00, "(*2) 당기 중 청산되었습니다."</t>
        </is>
      </c>
      <c r="G2928" s="41" t="inlineStr">
        <is>
          <t>DART 사업보고서</t>
        </is>
      </c>
      <c r="H2928" s="40" t="inlineStr">
        <is>
          <t>2022-03-04</t>
        </is>
      </c>
      <c r="I2928" s="40" t="inlineStr">
        <is>
          <t>20220304000687</t>
        </is>
      </c>
      <c r="J2928" s="43" t="inlineStr">
        <is>
          <t>https://dart.fss.or.kr/dsaf001/main.do?rcpNo=20220304000687</t>
        </is>
      </c>
      <c r="K2928" s="41" t="inlineStr">
        <is>
          <t>post_events_summary</t>
        </is>
      </c>
    </row>
    <row r="2929" ht="45" customHeight="1">
      <c r="A2929" s="40" t="inlineStr">
        <is>
          <t>N056</t>
        </is>
      </c>
      <c r="B2929" s="41" t="inlineStr">
        <is>
          <t>Company AI Co.,Ltd.</t>
        </is>
      </c>
      <c r="C2929" s="40" t="inlineStr">
        <is>
          <t>발표</t>
        </is>
      </c>
      <c r="D2929" s="40" t="inlineStr">
        <is>
          <t>2020-12-04</t>
        </is>
      </c>
      <c r="E2929" s="41" t="inlineStr">
        <is>
          <t>기타</t>
        </is>
      </c>
      <c r="F2929" s="41" t="inlineStr">
        <is>
          <t>Yahoo Finance KRW=X 일별 종가: 2020-12-03 1,099.38, 12-04 1,091.32원/달러</t>
        </is>
      </c>
      <c r="G2929" s="41" t="inlineStr">
        <is>
          <t>기타</t>
        </is>
      </c>
      <c r="H2929" s="40" t="inlineStr">
        <is>
          <t>2020-12-04</t>
        </is>
      </c>
      <c r="I2929" s="40" t="n"/>
      <c r="J2929" s="43" t="inlineStr">
        <is>
          <t>https://query1.finance.yahoo.com/v8/finance/chart/KRW=X?period1=1606867200&amp;period2=1607299200&amp;interval=1d</t>
        </is>
      </c>
      <c r="K2929" s="41" t="inlineStr">
        <is>
          <t>value_chk_usdmm</t>
        </is>
      </c>
    </row>
    <row r="2930" ht="45" customHeight="1">
      <c r="A2930" s="40" t="inlineStr">
        <is>
          <t>N056</t>
        </is>
      </c>
      <c r="B2930" s="41" t="inlineStr">
        <is>
          <t>Company AI Co.,Ltd.</t>
        </is>
      </c>
      <c r="C2930" s="40" t="inlineStr">
        <is>
          <t>발표</t>
        </is>
      </c>
      <c r="D2930" s="40" t="inlineStr">
        <is>
          <t>2020-12-08</t>
        </is>
      </c>
      <c r="E2930" s="41" t="inlineStr">
        <is>
          <t>기타</t>
        </is>
      </c>
      <c r="F2930" s="41" t="inlineStr">
        <is>
          <t>NAVER(035420.KS) 일별 종가: 2020-12-04 294,000, 12-07 289,500, 12-08 285,000, 12-09 288,000, 12-10 286,000원</t>
        </is>
      </c>
      <c r="G2930" s="41" t="inlineStr">
        <is>
          <t>기타</t>
        </is>
      </c>
      <c r="H2930" s="40" t="inlineStr">
        <is>
          <t>2020-12-08</t>
        </is>
      </c>
      <c r="I2930" s="40" t="n"/>
      <c r="J2930" s="43" t="inlineStr">
        <is>
          <t>https://query1.finance.yahoo.com/v8/finance/chart/035420.KS?period1=1607040000&amp;period2=1607558400&amp;interval=1d</t>
        </is>
      </c>
      <c r="K2930" s="41" t="inlineStr">
        <is>
          <t>acq_mktcap</t>
        </is>
      </c>
    </row>
    <row r="2931" ht="45" customHeight="1">
      <c r="A2931" s="40" t="inlineStr">
        <is>
          <t>N056</t>
        </is>
      </c>
      <c r="B2931" s="41" t="inlineStr">
        <is>
          <t>Company AI Co.,Ltd.</t>
        </is>
      </c>
      <c r="C2931" s="40" t="inlineStr">
        <is>
          <t>인수 후</t>
        </is>
      </c>
      <c r="D2931" s="40" t="inlineStr">
        <is>
          <t>2021-02-26</t>
        </is>
      </c>
      <c r="E2931" s="41" t="inlineStr">
        <is>
          <t>기타</t>
        </is>
      </c>
      <c r="F2931" s="41" t="inlineStr">
        <is>
          <t>컴패니에이아이의 DART 공시 목록상 마지막 공시: 대규모기업집단현황공시[분기별공시(개별회사용)] 2021.02.26. 이후 공시 없음(고유번호 01246867, 2017~2022 검색)</t>
        </is>
      </c>
      <c r="G2931" s="41" t="inlineStr">
        <is>
          <t>DART 기타공시</t>
        </is>
      </c>
      <c r="H2931" s="40" t="inlineStr">
        <is>
          <t>2021-02-26</t>
        </is>
      </c>
      <c r="I2931" s="40" t="inlineStr">
        <is>
          <t>20210226003110</t>
        </is>
      </c>
      <c r="J2931" s="43" t="inlineStr">
        <is>
          <t>https://dart.fss.or.kr/dsaf001/main.do?rcpNo=20210226003110</t>
        </is>
      </c>
      <c r="K2931" s="41" t="inlineStr">
        <is>
          <t>post_events_summary</t>
        </is>
      </c>
    </row>
    <row r="2932" ht="45" customHeight="1">
      <c r="A2932" s="40" t="inlineStr">
        <is>
          <t>N057</t>
        </is>
      </c>
      <c r="B2932" s="41" t="inlineStr">
        <is>
          <t>V.DO Inc</t>
        </is>
      </c>
      <c r="C2932" s="40" t="inlineStr">
        <is>
          <t>발표</t>
        </is>
      </c>
      <c r="D2932" s="40" t="inlineStr">
        <is>
          <t>2020-12-31</t>
        </is>
      </c>
      <c r="E2932" s="41" t="inlineStr">
        <is>
          <t>추가취득</t>
        </is>
      </c>
      <c r="F2932" s="41" t="inlineStr">
        <is>
          <t>네이버웹툰(유) 보통주 4,175주(51.71%)→5,375주(66.57%), 1,200주(14.86%) 취득, 금액 241,860,000원, 단가 201,550원. 김대식(계열회사임원) 1,778주→1,231주(-547주), 기타주주 -653주.</t>
        </is>
      </c>
      <c r="G2932" s="41" t="inlineStr">
        <is>
          <t>DART 기타공시</t>
        </is>
      </c>
      <c r="H2932" s="40" t="inlineStr">
        <is>
          <t>2021-01-04</t>
        </is>
      </c>
      <c r="I2932" s="40" t="inlineStr">
        <is>
          <t>20210104000410</t>
        </is>
      </c>
      <c r="J2932" s="43" t="inlineStr">
        <is>
          <t>https://dart.fss.or.kr/dsaf001/main.do?rcpNo=20210104000410</t>
        </is>
      </c>
      <c r="K2932" s="41" t="inlineStr">
        <is>
          <t>subtype_chk,status_chk,value_chk_local,value_chk_usdmm,announce_date_chk,first_filing_date,chk_note</t>
        </is>
      </c>
    </row>
    <row r="2933" ht="45" customHeight="1">
      <c r="A2933" s="40" t="inlineStr">
        <is>
          <t>N057</t>
        </is>
      </c>
      <c r="B2933" s="41" t="inlineStr">
        <is>
          <t>V.DO Inc</t>
        </is>
      </c>
      <c r="C2933" s="40" t="inlineStr">
        <is>
          <t>인수 후</t>
        </is>
      </c>
      <c r="D2933" s="40" t="inlineStr">
        <is>
          <t>2020-12-31</t>
        </is>
      </c>
      <c r="E2933" s="41" t="inlineStr">
        <is>
          <t>손상차손</t>
        </is>
      </c>
      <c r="F2933" s="41" t="inlineStr">
        <is>
          <t>네이버웹툰(유) 2020 감사보고서: 자산총계 317,994,800,044원, 자본총계 190,495,939천원; 비닷두 지분율 66.6%, 장부금액 1,621,238천원; '비닷두 ... 손상차손 ... 234백만원'; 출자거래 비닷두 241,860천원; '잔여지분 44.98%를 향후 2년에 걸쳐 취득할 의무'; 최상위 지배기업 네이버, 지배기업 WEBTOON Entertainment Inc.(100%).</t>
        </is>
      </c>
      <c r="G2933" s="41" t="inlineStr">
        <is>
          <t>DART 감사보고서</t>
        </is>
      </c>
      <c r="H2933" s="40" t="inlineStr">
        <is>
          <t>2021-03-29</t>
        </is>
      </c>
      <c r="I2933" s="40" t="inlineStr">
        <is>
          <t>20210329000917</t>
        </is>
      </c>
      <c r="J2933" s="43" t="inlineStr">
        <is>
          <t>https://dart.fss.or.kr/dsaf001/main.do?rcpNo=20210329000917</t>
        </is>
      </c>
      <c r="K2933" s="41" t="inlineStr">
        <is>
          <t>pre_incorp_chk,acquirer_entity,acquirer_core,acq_total_assets,deal_to_assets_pct,deal_to_equity_pct,impairment,purpose_quote</t>
        </is>
      </c>
    </row>
    <row r="2934" ht="45" customHeight="1">
      <c r="A2934" s="40" t="inlineStr">
        <is>
          <t>N057</t>
        </is>
      </c>
      <c r="B2934" s="41" t="inlineStr">
        <is>
          <t>V.DO Inc</t>
        </is>
      </c>
      <c r="C2934" s="40" t="inlineStr">
        <is>
          <t>인수 전</t>
        </is>
      </c>
      <c r="D2934" s="40" t="inlineStr">
        <is>
          <t>2019</t>
        </is>
      </c>
      <c r="E2934" s="41" t="inlineStr">
        <is>
          <t>지분취득</t>
        </is>
      </c>
      <c r="F2934" s="41" t="inlineStr">
        <is>
          <t>네이버웹툰㈜ 2019 감사보고서: 종속기업 '비닷두 | Ai기술개발 | 51.7 | 1,613,589(당기말) | -(전기말)', 특수관계자 출자거래 비닷두 1,613,589천원(2019년).</t>
        </is>
      </c>
      <c r="G2934" s="41" t="inlineStr">
        <is>
          <t>DART 감사보고서</t>
        </is>
      </c>
      <c r="H2934" s="40" t="inlineStr">
        <is>
          <t>2020-03-31</t>
        </is>
      </c>
      <c r="I2934" s="40" t="inlineStr">
        <is>
          <t>20200331002504</t>
        </is>
      </c>
      <c r="J2934" s="43" t="inlineStr">
        <is>
          <t>https://dart.fss.or.kr/dsaf001/main.do?rcpNo=20200331002504</t>
        </is>
      </c>
      <c r="K2934" s="41" t="inlineStr">
        <is>
          <t>pre_events_summary,notes</t>
        </is>
      </c>
    </row>
    <row r="2935" ht="45" customHeight="1">
      <c r="A2935" s="40" t="inlineStr">
        <is>
          <t>N057</t>
        </is>
      </c>
      <c r="B2935" s="41" t="inlineStr">
        <is>
          <t>V.DO Inc</t>
        </is>
      </c>
      <c r="C2935" s="40" t="inlineStr">
        <is>
          <t>인수 전</t>
        </is>
      </c>
      <c r="D2935" s="40" t="inlineStr">
        <is>
          <t>2020-02-03</t>
        </is>
      </c>
      <c r="E2935" s="41" t="inlineStr">
        <is>
          <t>지분취득</t>
        </is>
      </c>
      <c r="F2935" s="41" t="inlineStr">
        <is>
          <t>비닷두 대규모기업집단현황공시: 대표자 김대식, 설립일 2017-06-05, 계열편입일 2020-02-03(지분취득), 종업원 1명; FY2019 매출 122, 영업이익 -966, 순이익 -649, 자산총계 57(백만원); 주주 네이버웹툰㈜ 51.71%, 김대식 22.02%, 기타 26.27%.</t>
        </is>
      </c>
      <c r="G2935" s="41" t="inlineStr">
        <is>
          <t>DART 기타공시</t>
        </is>
      </c>
      <c r="H2935" s="40" t="inlineStr">
        <is>
          <t>2020-06-01</t>
        </is>
      </c>
      <c r="I2935" s="40" t="inlineStr">
        <is>
          <t>20200601000343</t>
        </is>
      </c>
      <c r="J2935" s="43" t="inlineStr">
        <is>
          <t>https://dart.fss.or.kr/dsaf001/main.do?rcpNo=20200601000343</t>
        </is>
      </c>
      <c r="K2935" s="41" t="inlineStr">
        <is>
          <t>pre_events_summary,target_rev_pre,target_op_pre,perf_basis</t>
        </is>
      </c>
    </row>
    <row r="2936" ht="45" customHeight="1">
      <c r="A2936" s="40" t="inlineStr">
        <is>
          <t>N057</t>
        </is>
      </c>
      <c r="B2936" s="41" t="inlineStr">
        <is>
          <t>V.DO Inc</t>
        </is>
      </c>
      <c r="C2936" s="40" t="inlineStr">
        <is>
          <t>인수 후</t>
        </is>
      </c>
      <c r="D2936" s="40" t="inlineStr">
        <is>
          <t>2020-12-31</t>
        </is>
      </c>
      <c r="E2936" s="41" t="inlineStr">
        <is>
          <t>실적</t>
        </is>
      </c>
      <c r="F2936" s="41" t="inlineStr">
        <is>
          <t>비닷두 공정위 공시(2021 지정일): 종업원 0명, 대표사업 '영상검색 솔루션'; FY2020 매출 0, 영업이익 -27, 순이익 -33, 자산총계 13(백만원).</t>
        </is>
      </c>
      <c r="G2936" s="41" t="inlineStr">
        <is>
          <t>DART 기타공시</t>
        </is>
      </c>
      <c r="H2936" s="40" t="inlineStr">
        <is>
          <t>2021-05-28</t>
        </is>
      </c>
      <c r="I2936" s="40" t="inlineStr">
        <is>
          <t>20210528001170</t>
        </is>
      </c>
      <c r="J2936" s="43" t="inlineStr">
        <is>
          <t>https://dart.fss.or.kr/dsaf001/main.do?rcpNo=20210528001170</t>
        </is>
      </c>
      <c r="K2936" s="41" t="inlineStr">
        <is>
          <t>target_rev_pre,target_op_pre,post_events_summary,notes</t>
        </is>
      </c>
    </row>
    <row r="2937" ht="45" customHeight="1">
      <c r="A2937" s="40" t="inlineStr">
        <is>
          <t>N057</t>
        </is>
      </c>
      <c r="B2937" s="41" t="inlineStr">
        <is>
          <t>V.DO Inc</t>
        </is>
      </c>
      <c r="C2937" s="40" t="inlineStr">
        <is>
          <t>인수 후</t>
        </is>
      </c>
      <c r="D2937" s="40" t="inlineStr">
        <is>
          <t>2021-12-31</t>
        </is>
      </c>
      <c r="E2937" s="41" t="inlineStr">
        <is>
          <t>실적</t>
        </is>
      </c>
      <c r="F2937" s="41" t="inlineStr">
        <is>
          <t>비닷두 공정위 공시(2022 지정일): FY2021 매출 0, 영업이익 -6, 당기순이익 -0, 자산총계 13(백만원); 대표사업 '기타'.</t>
        </is>
      </c>
      <c r="G2937" s="41" t="inlineStr">
        <is>
          <t>DART 기타공시</t>
        </is>
      </c>
      <c r="H2937" s="40" t="inlineStr">
        <is>
          <t>2022-05-31</t>
        </is>
      </c>
      <c r="I2937" s="40" t="inlineStr">
        <is>
          <t>20220531002182</t>
        </is>
      </c>
      <c r="J2937" s="43" t="inlineStr">
        <is>
          <t>https://dart.fss.or.kr/dsaf001/main.do?rcpNo=20220531002182</t>
        </is>
      </c>
      <c r="K2937" s="41" t="inlineStr">
        <is>
          <t>target_rev_post,target_op_post</t>
        </is>
      </c>
    </row>
    <row r="2938" ht="45" customHeight="1">
      <c r="A2938" s="40" t="inlineStr">
        <is>
          <t>N057</t>
        </is>
      </c>
      <c r="B2938" s="41" t="inlineStr">
        <is>
          <t>V.DO Inc</t>
        </is>
      </c>
      <c r="C2938" s="40" t="inlineStr">
        <is>
          <t>인수 후</t>
        </is>
      </c>
      <c r="D2938" s="40" t="inlineStr">
        <is>
          <t>2021-12-31</t>
        </is>
      </c>
      <c r="E2938" s="41" t="inlineStr">
        <is>
          <t>추가취득</t>
        </is>
      </c>
      <c r="F2938" s="41" t="inlineStr">
        <is>
          <t>N069: 네이버웹툰(유) 5,375주(66.57%)→6,575주(81.43%), 1,200주 241,860,000원, 단가 201,550원; 김대식 -547주.</t>
        </is>
      </c>
      <c r="G2938" s="41" t="inlineStr">
        <is>
          <t>DART 기타공시</t>
        </is>
      </c>
      <c r="H2938" s="40" t="inlineStr">
        <is>
          <t>2021-12-31</t>
        </is>
      </c>
      <c r="I2938" s="40" t="inlineStr">
        <is>
          <t>20211231000154</t>
        </is>
      </c>
      <c r="J2938" s="43" t="inlineStr">
        <is>
          <t>https://dart.fss.or.kr/dsaf001/main.do?rcpNo=20211231000154</t>
        </is>
      </c>
      <c r="K2938" s="41" t="inlineStr">
        <is>
          <t>post_events_summary,notes</t>
        </is>
      </c>
    </row>
    <row r="2939" ht="45" customHeight="1">
      <c r="A2939" s="40" t="inlineStr">
        <is>
          <t>N057</t>
        </is>
      </c>
      <c r="B2939" s="41" t="inlineStr">
        <is>
          <t>V.DO Inc</t>
        </is>
      </c>
      <c r="C2939" s="40" t="inlineStr">
        <is>
          <t>인수 후</t>
        </is>
      </c>
      <c r="D2939" s="40" t="inlineStr">
        <is>
          <t>2021-12-31</t>
        </is>
      </c>
      <c r="E2939" s="41" t="inlineStr">
        <is>
          <t>손상차손</t>
        </is>
      </c>
      <c r="F2939" s="41" t="inlineStr">
        <is>
          <t>네이버웹툰(유) 2021 감사보고서: 비닷두 지분율 81.43%, 장부금액 10,287천원(전기말 1,621,238); '비닷두 ... 손상차손 1,853백만원'; '잔여지분 18.57%를 향후 1년에 걸쳐 취득할 의무'.</t>
        </is>
      </c>
      <c r="G2939" s="41" t="inlineStr">
        <is>
          <t>DART 감사보고서</t>
        </is>
      </c>
      <c r="H2939" s="40" t="inlineStr">
        <is>
          <t>2022-04-07</t>
        </is>
      </c>
      <c r="I2939" s="40" t="inlineStr">
        <is>
          <t>20220407002512</t>
        </is>
      </c>
      <c r="J2939" s="43" t="inlineStr">
        <is>
          <t>https://dart.fss.or.kr/dsaf001/main.do?rcpNo=20220407002512</t>
        </is>
      </c>
      <c r="K2939" s="41" t="inlineStr">
        <is>
          <t>impairment,post_events_summary</t>
        </is>
      </c>
    </row>
    <row r="2940" ht="45" customHeight="1">
      <c r="A2940" s="40" t="inlineStr">
        <is>
          <t>N057</t>
        </is>
      </c>
      <c r="B2940" s="41" t="inlineStr">
        <is>
          <t>V.DO Inc</t>
        </is>
      </c>
      <c r="C2940" s="40" t="inlineStr">
        <is>
          <t>인수 후</t>
        </is>
      </c>
      <c r="D2940" s="40" t="inlineStr">
        <is>
          <t>2022-12-31</t>
        </is>
      </c>
      <c r="E2940" s="41" t="inlineStr">
        <is>
          <t>추가취득</t>
        </is>
      </c>
      <c r="F2940" s="41" t="inlineStr">
        <is>
          <t>네이버웹툰(유) 2022 감사보고서: 비닷두 '영상검색 솔루션 개발', 지분율 100.0%, 장부금액 312,410천원(전기말 10,287천원).</t>
        </is>
      </c>
      <c r="G2940" s="41" t="inlineStr">
        <is>
          <t>DART 감사보고서</t>
        </is>
      </c>
      <c r="H2940" s="40" t="inlineStr">
        <is>
          <t>2023-03-29</t>
        </is>
      </c>
      <c r="I2940" s="40" t="inlineStr">
        <is>
          <t>20230329000963</t>
        </is>
      </c>
      <c r="J2940" s="43" t="inlineStr">
        <is>
          <t>https://dart.fss.or.kr/dsaf001/main.do?rcpNo=20230329000963</t>
        </is>
      </c>
      <c r="K2940" s="41" t="inlineStr">
        <is>
          <t>post_events_summary,notes</t>
        </is>
      </c>
    </row>
    <row r="2941" ht="45" customHeight="1">
      <c r="A2941" s="40" t="inlineStr">
        <is>
          <t>N057</t>
        </is>
      </c>
      <c r="B2941" s="41" t="inlineStr">
        <is>
          <t>V.DO Inc</t>
        </is>
      </c>
      <c r="C2941" s="40" t="inlineStr">
        <is>
          <t>인수 후</t>
        </is>
      </c>
      <c r="D2941" s="40" t="inlineStr">
        <is>
          <t>2023</t>
        </is>
      </c>
      <c r="E2941" s="41" t="inlineStr">
        <is>
          <t>청산</t>
        </is>
      </c>
      <c r="F2941" s="41" t="inlineStr">
        <is>
          <t>네이버웹툰(유) 2023 감사보고서: '비닷두(*1) ... - | - | 312,410', '(*1) 당기 중 피투자기업의 청산으로 지배력을 상실하였습니다', '해당 회사는 당기 중에 청산 완료되었습니다.'</t>
        </is>
      </c>
      <c r="G2941" s="41" t="inlineStr">
        <is>
          <t>DART 감사보고서</t>
        </is>
      </c>
      <c r="H2941" s="40" t="inlineStr">
        <is>
          <t>2024-04-02</t>
        </is>
      </c>
      <c r="I2941" s="40" t="inlineStr">
        <is>
          <t>20240402003693</t>
        </is>
      </c>
      <c r="J2941" s="43" t="inlineStr">
        <is>
          <t>https://dart.fss.or.kr/dsaf001/main.do?rcpNo=20240402003693</t>
        </is>
      </c>
      <c r="K2941" s="41" t="inlineStr">
        <is>
          <t>post_events_summary</t>
        </is>
      </c>
    </row>
    <row r="2942" ht="45" customHeight="1">
      <c r="A2942" s="40" t="inlineStr">
        <is>
          <t>N057</t>
        </is>
      </c>
      <c r="B2942" s="41" t="inlineStr">
        <is>
          <t>V.DO Inc</t>
        </is>
      </c>
      <c r="C2942" s="40" t="inlineStr">
        <is>
          <t>인수 후</t>
        </is>
      </c>
      <c r="D2942" s="40" t="inlineStr">
        <is>
          <t>2023-06</t>
        </is>
      </c>
      <c r="E2942" s="41" t="inlineStr">
        <is>
          <t>청산</t>
        </is>
      </c>
      <c r="F2942" s="41" t="inlineStr">
        <is>
          <t>NAVER 2023 반기보고서 연결대상 종속회사 변동: '주식회사 비닷두 | 청산'(2023 1분기보고서에는 없음).</t>
        </is>
      </c>
      <c r="G2942" s="41" t="inlineStr">
        <is>
          <t>DART 사업보고서</t>
        </is>
      </c>
      <c r="H2942" s="40" t="inlineStr">
        <is>
          <t>2023-08-11</t>
        </is>
      </c>
      <c r="I2942" s="40" t="inlineStr">
        <is>
          <t>20230811001363</t>
        </is>
      </c>
      <c r="J2942" s="43" t="inlineStr">
        <is>
          <t>https://dart.fss.or.kr/dsaf001/main.do?rcpNo=20230811001363</t>
        </is>
      </c>
      <c r="K2942" s="41" t="inlineStr">
        <is>
          <t>post_events_summary</t>
        </is>
      </c>
    </row>
    <row r="2943" ht="45" customHeight="1">
      <c r="A2943" s="40" t="inlineStr">
        <is>
          <t>N057</t>
        </is>
      </c>
      <c r="B2943" s="41" t="inlineStr">
        <is>
          <t>V.DO Inc</t>
        </is>
      </c>
      <c r="C2943" s="40" t="inlineStr">
        <is>
          <t>인수 전</t>
        </is>
      </c>
      <c r="D2943" s="40" t="inlineStr">
        <is>
          <t>2020-01-14</t>
        </is>
      </c>
      <c r="E2943" s="41" t="inlineStr">
        <is>
          <t>발표</t>
        </is>
      </c>
      <c r="F2943" s="41" t="inlineStr">
        <is>
          <t>'네이버웹툰, AI 스타트업 비닷두 인수': '네이버웹툰은 비닷두와 웹툰 콘텐츠 경쟁력을 강화하기 위한 다양한 기술을 고도화 할 계획이다', 서울대 석·박사 출신이 2017년 6월 설립한 컴퓨터 비전 AI 스타트업, D2SF 초기투자 스타트업 인수 세 번째 사례. 지분·금액 미기재.</t>
        </is>
      </c>
      <c r="G2943" s="41" t="inlineStr">
        <is>
          <t>언론 보도</t>
        </is>
      </c>
      <c r="H2943" s="40" t="inlineStr">
        <is>
          <t>2020-01-14</t>
        </is>
      </c>
      <c r="I2943" s="40" t="n"/>
      <c r="J2943" s="43" t="inlineStr">
        <is>
          <t>https://www.webtoonguide.com/ko/board/news04_generalnews/12513</t>
        </is>
      </c>
      <c r="K2943" s="41" t="inlineStr">
        <is>
          <t>purpose_quote,pre_events_summary,core_basis</t>
        </is>
      </c>
    </row>
    <row r="2944" ht="45" customHeight="1">
      <c r="A2944" s="40" t="inlineStr">
        <is>
          <t>N057</t>
        </is>
      </c>
      <c r="B2944" s="41" t="inlineStr">
        <is>
          <t>V.DO Inc</t>
        </is>
      </c>
      <c r="C2944" s="40" t="inlineStr">
        <is>
          <t>인수 후</t>
        </is>
      </c>
      <c r="D2944" s="40" t="inlineStr">
        <is>
          <t>2024-12-17</t>
        </is>
      </c>
      <c r="E2944" s="41" t="inlineStr">
        <is>
          <t>경영진변경</t>
        </is>
      </c>
      <c r="F2944" s="41" t="inlineStr">
        <is>
          <t>김대식 네이버웹툰 이사: '비닷두(V.DO)의 최고경영자(CEO) 겸 최고기술책임자(CTO)', '지난 2019년에 네이버웹툰에 합류한 김 이사는 2020년 11월부터 네이버웹툰 AI 조직을 총괄'.</t>
        </is>
      </c>
      <c r="G2944" s="41" t="inlineStr">
        <is>
          <t>언론 보도</t>
        </is>
      </c>
      <c r="H2944" s="40" t="inlineStr">
        <is>
          <t>2024-12-17</t>
        </is>
      </c>
      <c r="I2944" s="40" t="n"/>
      <c r="J2944" s="43" t="inlineStr">
        <is>
          <t>https://www.ajunews.com/view/20241216095541087</t>
        </is>
      </c>
      <c r="K2944" s="41" t="inlineStr">
        <is>
          <t>notes,pre_events_summary,post_events_summary,earnings_call_note</t>
        </is>
      </c>
    </row>
    <row r="2945" ht="45" customHeight="1">
      <c r="A2945" s="40" t="inlineStr">
        <is>
          <t>N057</t>
        </is>
      </c>
      <c r="B2945" s="41" t="inlineStr">
        <is>
          <t>V.DO Inc</t>
        </is>
      </c>
      <c r="C2945" s="40" t="inlineStr">
        <is>
          <t>발표</t>
        </is>
      </c>
      <c r="D2945" s="40" t="inlineStr">
        <is>
          <t>2020-12-31</t>
        </is>
      </c>
      <c r="E2945" s="41" t="inlineStr">
        <is>
          <t>기타</t>
        </is>
      </c>
      <c r="F2945" s="41" t="inlineStr">
        <is>
          <t>NAVER 2020 사업보고서: 요약연결재무정보 자산총계 17,014,239(2020)·12,299,527(2019) 백만원; 2020-12-31 발행주식 총수 164,263,395주.</t>
        </is>
      </c>
      <c r="G2945" s="41" t="inlineStr">
        <is>
          <t>DART 사업보고서</t>
        </is>
      </c>
      <c r="H2945" s="40" t="inlineStr">
        <is>
          <t>2021-03-16</t>
        </is>
      </c>
      <c r="I2945" s="40" t="inlineStr">
        <is>
          <t>20210316001214</t>
        </is>
      </c>
      <c r="J2945" s="43" t="inlineStr">
        <is>
          <t>https://dart.fss.or.kr/dsaf001/main.do?rcpNo=20210316001214</t>
        </is>
      </c>
      <c r="K2945" s="41" t="inlineStr">
        <is>
          <t>apex_total_assets,acq_mktcap</t>
        </is>
      </c>
    </row>
    <row r="2946" ht="45" customHeight="1">
      <c r="A2946" s="40" t="inlineStr">
        <is>
          <t>N057</t>
        </is>
      </c>
      <c r="B2946" s="41" t="inlineStr">
        <is>
          <t>V.DO Inc</t>
        </is>
      </c>
      <c r="C2946" s="40" t="inlineStr">
        <is>
          <t>발표</t>
        </is>
      </c>
      <c r="D2946" s="40" t="inlineStr">
        <is>
          <t>2020-12-30</t>
        </is>
      </c>
      <c r="E2946" s="41" t="inlineStr">
        <is>
          <t>기타</t>
        </is>
      </c>
      <c r="F2946" s="41" t="inlineStr">
        <is>
          <t>Yahoo Finance 차트 API: 035420.KS 2020-12-30 종가 292,500원(2020-12-31 휴장, 2021-01-04 293,000원); KRW=X 2020-12-31 종가 1,086.42원/USD.</t>
        </is>
      </c>
      <c r="G2946" s="41" t="inlineStr">
        <is>
          <t>기타</t>
        </is>
      </c>
      <c r="H2946" s="40" t="inlineStr">
        <is>
          <t>2026-10-26</t>
        </is>
      </c>
      <c r="I2946" s="40" t="n"/>
      <c r="J2946" s="43" t="inlineStr">
        <is>
          <t>https://query1.finance.yahoo.com/v8/finance/chart/035420.KS?period1=1608940800&amp;period2=1609804800&amp;interval=1d</t>
        </is>
      </c>
      <c r="K2946" s="41" t="inlineStr">
        <is>
          <t>acq_mktcap,value_chk_usdmm</t>
        </is>
      </c>
    </row>
    <row r="2947" ht="45" customHeight="1">
      <c r="A2947" s="40" t="inlineStr">
        <is>
          <t>N058</t>
        </is>
      </c>
      <c r="B2947" s="41" t="inlineStr">
        <is>
          <t>Wattpad Corp.</t>
        </is>
      </c>
      <c r="C2947" s="40" t="inlineStr">
        <is>
          <t>발표</t>
        </is>
      </c>
      <c r="D2947" s="40" t="inlineStr">
        <is>
          <t>2021-01-19</t>
        </is>
      </c>
      <c r="E2947" s="41" t="inlineStr">
        <is>
          <t>발표</t>
        </is>
      </c>
      <c r="F2947" s="41" t="inlineStr">
        <is>
          <t>NAVER 거래소 공시 타법인주식및출자증권취득결정: Wattpad Corporation 248,543,779주(100%) 653,250,500,000원, 취득목적 '글로벌 컨텐츠 사업 다각화 및 북미사업 강화', 자기자본 6,503,926,068,580원·10.04%, 최근 사업연도말 자산총액 12,299,527,120,786원·5.31%, 이사회 2021-01-19; 직접 78.43% + Ontario 지주회사 2곳 통해 21.57%; 요약재무(백만원) 2020 매출 38,507·순이익 -2,475, 2019 24,731·-7,101, 2018 20,445·-9,629.</t>
        </is>
      </c>
      <c r="G2947" s="41" t="inlineStr">
        <is>
          <t>DART 기타공시</t>
        </is>
      </c>
      <c r="H2947" s="40" t="inlineStr">
        <is>
          <t>2021-01-20</t>
        </is>
      </c>
      <c r="I2947" s="40" t="inlineStr">
        <is>
          <t>20210120800001</t>
        </is>
      </c>
      <c r="J2947" s="43" t="inlineStr">
        <is>
          <t>https://dart.fss.or.kr/dsaf001/main.do?rcpNo=20210120800001</t>
        </is>
      </c>
      <c r="K2947" s="41" t="inlineStr">
        <is>
          <t>announce_date_chk,purpose_quote,value_chk_local,deal_to_assets_pct,deal_to_equity_pct,acq_total_assets,acquirer_entity,target_rev_pre,target_op_pre,first_filing_date</t>
        </is>
      </c>
    </row>
    <row r="2948" ht="45" customHeight="1">
      <c r="A2948" s="40" t="inlineStr">
        <is>
          <t>N058</t>
        </is>
      </c>
      <c r="B2948" s="41" t="inlineStr">
        <is>
          <t>Wattpad Corp.</t>
        </is>
      </c>
      <c r="C2948" s="40" t="inlineStr">
        <is>
          <t>발표</t>
        </is>
      </c>
      <c r="D2948" s="40" t="inlineStr">
        <is>
          <t>2021-05-10</t>
        </is>
      </c>
      <c r="E2948" s="41" t="inlineStr">
        <is>
          <t>완료</t>
        </is>
      </c>
      <c r="F2948" s="41" t="inlineStr">
        <is>
          <t>NAVER 정정공시: '취득금액 중 자사주를 활용한 지급금액 확정 및 거래종결일 확정'. 취득금액 684,840,987,605원(현금 507,910,953,605 + 자기주식 176,930,034,000), 취득예정일자 2021-05-10, 자기자본대비 10.53%, 취득가액/자산총액 5.57%, 거래종결일 환율 1,094.31원/USD.</t>
        </is>
      </c>
      <c r="G2948" s="41" t="inlineStr">
        <is>
          <t>DART 기타공시</t>
        </is>
      </c>
      <c r="H2948" s="40" t="inlineStr">
        <is>
          <t>2021-05-10</t>
        </is>
      </c>
      <c r="I2948" s="40" t="inlineStr">
        <is>
          <t>20210510800485</t>
        </is>
      </c>
      <c r="J2948" s="43" t="inlineStr">
        <is>
          <t>https://dart.fss.or.kr/dsaf001/main.do?rcpNo=20210510800485</t>
        </is>
      </c>
      <c r="K2948" s="41" t="inlineStr">
        <is>
          <t>status_chk,value_chk_local,value_chk_usdmm,deal_to_assets_pct,deal_to_equity_pct</t>
        </is>
      </c>
    </row>
    <row r="2949" ht="45" customHeight="1">
      <c r="A2949" s="40" t="inlineStr">
        <is>
          <t>N058</t>
        </is>
      </c>
      <c r="B2949" s="41" t="inlineStr">
        <is>
          <t>Wattpad Corp.</t>
        </is>
      </c>
      <c r="C2949" s="40" t="inlineStr">
        <is>
          <t>발표</t>
        </is>
      </c>
      <c r="D2949" s="40" t="inlineStr">
        <is>
          <t>2021-05-10</t>
        </is>
      </c>
      <c r="E2949" s="41" t="inlineStr">
        <is>
          <t>완료</t>
        </is>
      </c>
      <c r="F2949" s="41" t="inlineStr">
        <is>
          <t>NAVER 주요사항보고서(자기주식처분결정): 보통주 488,757주 × 362,000원 = 176,930,034,000원, 시간외대량매매, 처분일 2021-05-11, 처분목적 '글로벌 컨텐츠 사업 다각화 및...'(Wattpad 인수대금 지급용).</t>
        </is>
      </c>
      <c r="G2949" s="41" t="inlineStr">
        <is>
          <t>DART 주요사항보고서</t>
        </is>
      </c>
      <c r="H2949" s="40" t="inlineStr">
        <is>
          <t>2021-05-10</t>
        </is>
      </c>
      <c r="I2949" s="40" t="inlineStr">
        <is>
          <t>20210510000723</t>
        </is>
      </c>
      <c r="J2949" s="43" t="inlineStr">
        <is>
          <t>https://dart.fss.or.kr/dsaf001/main.do?rcpNo=20210510000723</t>
        </is>
      </c>
      <c r="K2949" s="41" t="inlineStr">
        <is>
          <t>value_chk_local,post_events_summary</t>
        </is>
      </c>
    </row>
    <row r="2950" ht="45" customHeight="1">
      <c r="A2950" s="40" t="inlineStr">
        <is>
          <t>N058</t>
        </is>
      </c>
      <c r="B2950" s="41" t="inlineStr">
        <is>
          <t>Wattpad Corp.</t>
        </is>
      </c>
      <c r="C2950" s="40" t="inlineStr">
        <is>
          <t>발표</t>
        </is>
      </c>
      <c r="D2950" s="40" t="inlineStr">
        <is>
          <t>2021-01-19</t>
        </is>
      </c>
      <c r="E2950" s="41" t="inlineStr">
        <is>
          <t>발표</t>
        </is>
      </c>
      <c r="F2950" s="41" t="inlineStr">
        <is>
          <t>Wattpad·NAVER 보도자료(TORONTO &amp; SEOUL): 'Naver is expected to acquire Wattpad in a cash and stock transaction valued at more than an estimated USD $600 million'; 한성숙 'Wattpad's vision ... fits perfectly with our vision for WEBTOON and Naver's content brand'; Allen Lau 'When we started Wattpad in 2006...'; 2020 이용자 9천만 명·작가 500만 명; 2019 Wattpad Books 출범; 누적 투자 USD 117.8백만, 2018 USD 51백만(Tencent 등). Wayback 스냅샷 2021-01-20 00:28 UTC로 확인.</t>
        </is>
      </c>
      <c r="G2950" s="41" t="inlineStr">
        <is>
          <t>회사 보도자료</t>
        </is>
      </c>
      <c r="H2950" s="40" t="inlineStr">
        <is>
          <t>2021-01-19</t>
        </is>
      </c>
      <c r="I2950" s="40" t="n"/>
      <c r="J2950" s="43" t="inlineStr">
        <is>
          <t>https://web.archive.org/web/20210120002805/https://www.businesswire.com/news/home/20210119006142/en/</t>
        </is>
      </c>
      <c r="K2950" s="41" t="inlineStr">
        <is>
          <t>announce_date_chk,purpose_quote,pre_events_summary,first_filing_date,core_basis</t>
        </is>
      </c>
    </row>
    <row r="2951" ht="45" customHeight="1">
      <c r="A2951" s="40" t="inlineStr">
        <is>
          <t>N058</t>
        </is>
      </c>
      <c r="B2951" s="41" t="inlineStr">
        <is>
          <t>Wattpad Corp.</t>
        </is>
      </c>
      <c r="C2951" s="40" t="inlineStr">
        <is>
          <t>발표</t>
        </is>
      </c>
      <c r="D2951" s="40" t="inlineStr">
        <is>
          <t>2021-01-19</t>
        </is>
      </c>
      <c r="E2951" s="41" t="inlineStr">
        <is>
          <t>발표</t>
        </is>
      </c>
      <c r="F2951" s="41" t="inlineStr">
        <is>
          <t>TechCrunch 2021-01-19 17:51 PST: 'Wattpad ... is selling to South Korea's Naver for $600 million' (cash-and-stock), 월 9천만 명, 누적 투자 USD 117.8백만, PitchBook 기준 post-money USD 398백만.</t>
        </is>
      </c>
      <c r="G2951" s="41" t="inlineStr">
        <is>
          <t>언론 보도</t>
        </is>
      </c>
      <c r="H2951" s="40" t="inlineStr">
        <is>
          <t>2021-01-19</t>
        </is>
      </c>
      <c r="I2951" s="40" t="n"/>
      <c r="J2951" s="43" t="inlineStr">
        <is>
          <t>https://techcrunch.com/2021/01/19/wattpad-the-storytelling-platform-is-selling-to-south-koreas-naver-for-600-million</t>
        </is>
      </c>
      <c r="K2951" s="41" t="inlineStr">
        <is>
          <t>first_filing_date,pre_events_summary</t>
        </is>
      </c>
    </row>
    <row r="2952" ht="45" customHeight="1">
      <c r="A2952" s="40" t="inlineStr">
        <is>
          <t>N058</t>
        </is>
      </c>
      <c r="B2952" s="41" t="inlineStr">
        <is>
          <t>Wattpad Corp.</t>
        </is>
      </c>
      <c r="C2952" s="40" t="inlineStr">
        <is>
          <t>발표</t>
        </is>
      </c>
      <c r="D2952" s="40" t="inlineStr">
        <is>
          <t>2021-01-20</t>
        </is>
      </c>
      <c r="E2952" s="41" t="inlineStr">
        <is>
          <t>발표</t>
        </is>
      </c>
      <c r="F2952" s="41" t="inlineStr">
        <is>
          <t>NAVER 보도자료 '네이버, 글로벌 1위 웹소설 플랫폼 왓패드 인수': 19일 이사회 결의, '약 6억여 달러에 왓패드 지분 100%를 인수', '네이버는 이번 인수를 통해 웹툰과 웹소설 분야에서 각각 세계 1위 플랫폼을 보유하게 됐다'; 김준구 '네이버웹툰은 왓패드를 통해 한층 더 다양한 글로벌 스토리텔링 IP를 확보하게 되었다'.</t>
        </is>
      </c>
      <c r="G2952" s="41" t="inlineStr">
        <is>
          <t>회사 보도자료</t>
        </is>
      </c>
      <c r="H2952" s="40" t="inlineStr">
        <is>
          <t>2021-01-20</t>
        </is>
      </c>
      <c r="I2952" s="40" t="n"/>
      <c r="J2952" s="43" t="inlineStr">
        <is>
          <t>https://navercorp.com/media/pressReleasesDetail?seq=30341</t>
        </is>
      </c>
      <c r="K2952" s="41" t="inlineStr">
        <is>
          <t>purpose_quote,announce_date_chk</t>
        </is>
      </c>
    </row>
    <row r="2953" ht="45" customHeight="1">
      <c r="A2953" s="40" t="inlineStr">
        <is>
          <t>N058</t>
        </is>
      </c>
      <c r="B2953" s="41" t="inlineStr">
        <is>
          <t>Wattpad Corp.</t>
        </is>
      </c>
      <c r="C2953" s="40" t="inlineStr">
        <is>
          <t>인수 후</t>
        </is>
      </c>
      <c r="D2953" s="40" t="inlineStr">
        <is>
          <t>2021-05-11</t>
        </is>
      </c>
      <c r="E2953" s="41" t="inlineStr">
        <is>
          <t>완료</t>
        </is>
      </c>
      <c r="F2953" s="41" t="inlineStr">
        <is>
          <t>NAVER 보도자료 '네이버, 왓패드 인수 절차 완료': '약 6억 달러에 왓패드 지분 100%를 인수', 한성숙 '이번 인수를 통해서 웹툰과 왓패드 간의 시너지가 더욱 커질 것으로 기대한다'.</t>
        </is>
      </c>
      <c r="G2953" s="41" t="inlineStr">
        <is>
          <t>회사 보도자료</t>
        </is>
      </c>
      <c r="H2953" s="40" t="inlineStr">
        <is>
          <t>2021-05-11</t>
        </is>
      </c>
      <c r="I2953" s="40" t="n"/>
      <c r="J2953" s="43" t="inlineStr">
        <is>
          <t>https://navercorp.com/media/pressReleasesDetail?seq=30437</t>
        </is>
      </c>
      <c r="K2953" s="41" t="inlineStr">
        <is>
          <t>post_events_summary,status_chk</t>
        </is>
      </c>
    </row>
    <row r="2954" ht="45" customHeight="1">
      <c r="A2954" s="40" t="inlineStr">
        <is>
          <t>N058</t>
        </is>
      </c>
      <c r="B2954" s="41" t="inlineStr">
        <is>
          <t>Wattpad Corp.</t>
        </is>
      </c>
      <c r="C2954" s="40" t="inlineStr">
        <is>
          <t>발표</t>
        </is>
      </c>
      <c r="D2954" s="40" t="inlineStr">
        <is>
          <t>2021-01-28</t>
        </is>
      </c>
      <c r="E2954" s="41" t="inlineStr">
        <is>
          <t>어닝콜</t>
        </is>
      </c>
      <c r="F2954" s="41" t="inlineStr">
        <is>
          <t>아시아경제 영문(AI 번역 표기): NAVER 4Q20 컨퍼런스콜에서 한성숙 'The acquisition of Wattpad is a strategic decision to preempt the increasingly important global IP market', 박상진 CFO 'Through the acquisition of Wattpad, it has become possible to secure globally verified webtoon and web novel content'.</t>
        </is>
      </c>
      <c r="G2954" s="41" t="inlineStr">
        <is>
          <t>어닝콜</t>
        </is>
      </c>
      <c r="H2954" s="40" t="inlineStr">
        <is>
          <t>2021-01-28</t>
        </is>
      </c>
      <c r="I2954" s="40" t="n"/>
      <c r="J2954" s="43" t="inlineStr">
        <is>
          <t>https://view.asiae.co.kr/en/article/2021012810463776617</t>
        </is>
      </c>
      <c r="K2954" s="41" t="inlineStr">
        <is>
          <t>earnings_call_note</t>
        </is>
      </c>
    </row>
    <row r="2955" ht="45" customHeight="1">
      <c r="A2955" s="40" t="inlineStr">
        <is>
          <t>N058</t>
        </is>
      </c>
      <c r="B2955" s="41" t="inlineStr">
        <is>
          <t>Wattpad Corp.</t>
        </is>
      </c>
      <c r="C2955" s="40" t="inlineStr">
        <is>
          <t>인수 후</t>
        </is>
      </c>
      <c r="D2955" s="40" t="inlineStr">
        <is>
          <t>2021-04-29</t>
        </is>
      </c>
      <c r="E2955" s="41" t="inlineStr">
        <is>
          <t>어닝콜</t>
        </is>
      </c>
      <c r="F2955" s="41" t="inlineStr">
        <is>
          <t>아주경제: NAVER 1Q21 콜에서 한성숙 '왓패드 인수가 마무리되는 5월부터 본격적으로 양사의 이용자 트래픽 교류를 시작할 것', '하반기에는 양사의 인기 콘텐츠와 왓패드에서 진행 중인 90여개의 영상화 프로젝트를 포함해 시너지를 만들어나갈 것'.</t>
        </is>
      </c>
      <c r="G2955" s="41" t="inlineStr">
        <is>
          <t>언론 보도</t>
        </is>
      </c>
      <c r="H2955" s="40" t="inlineStr">
        <is>
          <t>2021-04-30</t>
        </is>
      </c>
      <c r="I2955" s="40" t="n"/>
      <c r="J2955" s="43" t="inlineStr">
        <is>
          <t>https://www.ajunews.com/view/20210429184013407</t>
        </is>
      </c>
      <c r="K2955" s="41" t="inlineStr">
        <is>
          <t>earnings_call_note,post_events_summary</t>
        </is>
      </c>
    </row>
    <row r="2956" ht="45" customHeight="1">
      <c r="A2956" s="40" t="inlineStr">
        <is>
          <t>N058</t>
        </is>
      </c>
      <c r="B2956" s="41" t="inlineStr">
        <is>
          <t>Wattpad Corp.</t>
        </is>
      </c>
      <c r="C2956" s="40" t="inlineStr">
        <is>
          <t>인수 후</t>
        </is>
      </c>
      <c r="D2956" s="40" t="inlineStr">
        <is>
          <t>2021-12-31</t>
        </is>
      </c>
      <c r="E2956" s="41" t="inlineStr">
        <is>
          <t>실적</t>
        </is>
      </c>
      <c r="F2956" s="41" t="inlineStr">
        <is>
          <t>NAVER 2021 사업보고서: 연결주석 33 '2021년 5월 Wattpad Corporation의 지분 100%를 인수', 이전대가 698,168,630천원, 식별가능순자산 145,225,999천원, 영업권 552,942,631천원, '취득일 이후 Wattpad Corporation의 영업수익 및 순손실은 각각 42,303백만원 및 3,184백만원'; Wattpad·NAVER 자기주식 처분 언급; 서비스별 영업수익 2020 서치플랫폼 52.8%·커머스 20.5%·핀테크 12.8%·콘텐츠 8.7%·클라우드 5.2%.</t>
        </is>
      </c>
      <c r="G2956" s="41" t="inlineStr">
        <is>
          <t>DART 사업보고서</t>
        </is>
      </c>
      <c r="H2956" s="40" t="inlineStr">
        <is>
          <t>2022-03-04</t>
        </is>
      </c>
      <c r="I2956" s="40" t="inlineStr">
        <is>
          <t>20220304000687</t>
        </is>
      </c>
      <c r="J2956" s="43" t="inlineStr">
        <is>
          <t>https://dart.fss.or.kr/dsaf001/main.do?rcpNo=20220304000687</t>
        </is>
      </c>
      <c r="K2956" s="41" t="inlineStr">
        <is>
          <t>acquirer_core,core_basis,target_rev_post,target_op_post,impairment,post_events_summary,value_chk_local</t>
        </is>
      </c>
    </row>
    <row r="2957" ht="45" customHeight="1">
      <c r="A2957" s="40" t="inlineStr">
        <is>
          <t>N058</t>
        </is>
      </c>
      <c r="B2957" s="41" t="inlineStr">
        <is>
          <t>Wattpad Corp.</t>
        </is>
      </c>
      <c r="C2957" s="40" t="inlineStr">
        <is>
          <t>인수 전</t>
        </is>
      </c>
      <c r="D2957" s="40" t="inlineStr">
        <is>
          <t>2020-12-31</t>
        </is>
      </c>
      <c r="E2957" s="41" t="inlineStr">
        <is>
          <t>실적</t>
        </is>
      </c>
      <c r="F2957" s="41" t="inlineStr">
        <is>
          <t>NAVER 2020 사업보고서: 연결 자산총계 17,014,239백만원(2019 12,299,527), 자본총계 8,255,132백만원; 주석 20 '당기말 현재 회사가 발행한 주식수는 ... 164,263,395주(1주당: 100원)와 16,804,360주'(자기주식).</t>
        </is>
      </c>
      <c r="G2957" s="41" t="inlineStr">
        <is>
          <t>DART 사업보고서</t>
        </is>
      </c>
      <c r="H2957" s="40" t="inlineStr">
        <is>
          <t>2021-03-16</t>
        </is>
      </c>
      <c r="I2957" s="40" t="inlineStr">
        <is>
          <t>20210316001214</t>
        </is>
      </c>
      <c r="J2957" s="43" t="inlineStr">
        <is>
          <t>https://dart.fss.or.kr/dsaf001/main.do?rcpNo=20210316001214</t>
        </is>
      </c>
      <c r="K2957" s="41" t="inlineStr">
        <is>
          <t>acq_total_assets,apex_total_assets,acq_mktcap,size_basis</t>
        </is>
      </c>
    </row>
    <row r="2958" ht="45" customHeight="1">
      <c r="A2958" s="40" t="inlineStr">
        <is>
          <t>N058</t>
        </is>
      </c>
      <c r="B2958" s="41" t="inlineStr">
        <is>
          <t>Wattpad Corp.</t>
        </is>
      </c>
      <c r="C2958" s="40" t="inlineStr">
        <is>
          <t>발표</t>
        </is>
      </c>
      <c r="D2958" s="40" t="inlineStr">
        <is>
          <t>2021-01-19</t>
        </is>
      </c>
      <c r="E2958" s="41" t="inlineStr">
        <is>
          <t>기타</t>
        </is>
      </c>
      <c r="F2958" s="41" t="inlineStr">
        <is>
          <t>네이버금융 일별 시세(035420): 2021-01-19 종가 308,000원, 2021-01-20 308,000원, 2021-01-21 322,500원, 2021-01-22 343,500원.</t>
        </is>
      </c>
      <c r="G2958" s="41" t="inlineStr">
        <is>
          <t>기타</t>
        </is>
      </c>
      <c r="H2958" s="40" t="inlineStr">
        <is>
          <t>2021-01-22</t>
        </is>
      </c>
      <c r="I2958" s="40" t="n"/>
      <c r="J2958" s="43" t="inlineStr">
        <is>
          <t>https://api.finance.naver.com/siseJson.naver?symbol=035420&amp;requestType=1&amp;startTime=20210114&amp;endTime=20210122&amp;timeframe=day</t>
        </is>
      </c>
      <c r="K2958" s="41" t="inlineStr">
        <is>
          <t>acq_mktcap</t>
        </is>
      </c>
    </row>
    <row r="2959" ht="45" customHeight="1">
      <c r="A2959" s="40" t="inlineStr">
        <is>
          <t>N058</t>
        </is>
      </c>
      <c r="B2959" s="41" t="inlineStr">
        <is>
          <t>Wattpad Corp.</t>
        </is>
      </c>
      <c r="C2959" s="40" t="inlineStr">
        <is>
          <t>인수 후</t>
        </is>
      </c>
      <c r="D2959" s="40" t="inlineStr">
        <is>
          <t>2021-06-25</t>
        </is>
      </c>
      <c r="E2959" s="41" t="inlineStr">
        <is>
          <t>통합</t>
        </is>
      </c>
      <c r="F2959" s="41" t="inlineStr">
        <is>
          <t>The Beat: Wattpad와 WEBTOON이 스튜디오 부문을 합쳐 Wattpad WEBTOON Studios 출범, NAVER가 개발·제작 재원 USD 100백만 약정, 100여 개 프로젝트, 대표 Aron Levitz(보도자료 2021-06-23).</t>
        </is>
      </c>
      <c r="G2959" s="41" t="inlineStr">
        <is>
          <t>언론 보도</t>
        </is>
      </c>
      <c r="H2959" s="40" t="inlineStr">
        <is>
          <t>2021-06-25</t>
        </is>
      </c>
      <c r="I2959" s="40" t="n"/>
      <c r="J2959" s="43" t="inlineStr">
        <is>
          <t>https://www.comicsbeat.com/wattpad-webtoon-studios-announced-with-100-million-in-financing</t>
        </is>
      </c>
      <c r="K2959" s="41" t="inlineStr">
        <is>
          <t>post_events_summary</t>
        </is>
      </c>
    </row>
    <row r="2960" ht="45" customHeight="1">
      <c r="A2960" s="40" t="inlineStr">
        <is>
          <t>N058</t>
        </is>
      </c>
      <c r="B2960" s="41" t="inlineStr">
        <is>
          <t>Wattpad Corp.</t>
        </is>
      </c>
      <c r="C2960" s="40" t="inlineStr">
        <is>
          <t>인수 후</t>
        </is>
      </c>
      <c r="D2960" s="40" t="inlineStr">
        <is>
          <t>2022-03-07</t>
        </is>
      </c>
      <c r="E2960" s="41" t="inlineStr">
        <is>
          <t>실적</t>
        </is>
      </c>
      <c r="F2960" s="41" t="inlineStr">
        <is>
          <t>MTN: '왓패드는 네이버에 인수돼 연결대상으로 포함된 지난해 5월부터 연말까지 매출 423억원, 순손실 31억8400만원'; 인수금액 '우리 화폐 기준 약 6980억원'; NAVER 관계자 '단기 수익보다 성장성에 더욱 집중할 계획'.</t>
        </is>
      </c>
      <c r="G2960" s="41" t="inlineStr">
        <is>
          <t>언론 보도</t>
        </is>
      </c>
      <c r="H2960" s="40" t="inlineStr">
        <is>
          <t>2022-03-07</t>
        </is>
      </c>
      <c r="I2960" s="40" t="n"/>
      <c r="J2960" s="43" t="inlineStr">
        <is>
          <t>https://news.mtn.co.kr/news-detail/2022030711400976322</t>
        </is>
      </c>
      <c r="K2960" s="41" t="inlineStr">
        <is>
          <t>post_events_summary,target_rev_post,earnings_call_note</t>
        </is>
      </c>
    </row>
    <row r="2961" ht="45" customHeight="1">
      <c r="A2961" s="40" t="inlineStr">
        <is>
          <t>N058</t>
        </is>
      </c>
      <c r="B2961" s="41" t="inlineStr">
        <is>
          <t>Wattpad Corp.</t>
        </is>
      </c>
      <c r="C2961" s="40" t="inlineStr">
        <is>
          <t>인수 후</t>
        </is>
      </c>
      <c r="D2961" s="40" t="inlineStr">
        <is>
          <t>2022-05-09</t>
        </is>
      </c>
      <c r="E2961" s="41" t="inlineStr">
        <is>
          <t>경영진변경</t>
        </is>
      </c>
      <c r="F2961" s="41" t="inlineStr">
        <is>
          <t>BetaKit: 공동창업자 Allen Lau가 CEO에서 물러나 Wattpad·Webtoon 임원 고문으로, 2021 여름부터 사장이던 Jeanne Lam이 일상 경영 담당(둘 다 Webtoon Americas CEO Ken Kim에게 보고); Lau와 Ivan Yuen은 2006년 공동창업.</t>
        </is>
      </c>
      <c r="G2961" s="41" t="inlineStr">
        <is>
          <t>언론 보도</t>
        </is>
      </c>
      <c r="H2961" s="40" t="inlineStr">
        <is>
          <t>2022-05-09</t>
        </is>
      </c>
      <c r="I2961" s="40" t="n"/>
      <c r="J2961" s="43" t="inlineStr">
        <is>
          <t>https://betakit.com/wattpad-co-founder-allen-lau-to-step-down-as-ceo-become-executive-advisor/</t>
        </is>
      </c>
      <c r="K2961" s="41" t="inlineStr">
        <is>
          <t>post_events_summary</t>
        </is>
      </c>
    </row>
    <row r="2962" ht="45" customHeight="1">
      <c r="A2962" s="40" t="inlineStr">
        <is>
          <t>N058</t>
        </is>
      </c>
      <c r="B2962" s="41" t="inlineStr">
        <is>
          <t>Wattpad Corp.</t>
        </is>
      </c>
      <c r="C2962" s="40" t="inlineStr">
        <is>
          <t>인수 후</t>
        </is>
      </c>
      <c r="D2962" s="40" t="inlineStr">
        <is>
          <t>2023-03-08</t>
        </is>
      </c>
      <c r="E2962" s="41" t="inlineStr">
        <is>
          <t>경영진변경</t>
        </is>
      </c>
      <c r="F2962" s="41" t="inlineStr">
        <is>
          <t>BetaKit: Wattpad가 267명 중 42명(15%) 감원; Jeanne Lam 2022말 퇴임, 임시 사장 KB Nam(Webtoon 전략·리서치 책임 출신)이 '변화하는 경제 환경'과 인수 후 2년간 약 100명 채용을 이유로 설명.</t>
        </is>
      </c>
      <c r="G2962" s="41" t="inlineStr">
        <is>
          <t>언론 보도</t>
        </is>
      </c>
      <c r="H2962" s="40" t="inlineStr">
        <is>
          <t>2023-03-08</t>
        </is>
      </c>
      <c r="I2962" s="40" t="n"/>
      <c r="J2962" s="43" t="inlineStr">
        <is>
          <t>https://betakit.com/wattpad-lays-off-15-percent-of-workforce/</t>
        </is>
      </c>
      <c r="K2962" s="41" t="inlineStr">
        <is>
          <t>post_events_summary</t>
        </is>
      </c>
    </row>
    <row r="2963" ht="45" customHeight="1">
      <c r="A2963" s="40" t="inlineStr">
        <is>
          <t>N058</t>
        </is>
      </c>
      <c r="B2963" s="41" t="inlineStr">
        <is>
          <t>Wattpad Corp.</t>
        </is>
      </c>
      <c r="C2963" s="40" t="inlineStr">
        <is>
          <t>인수 후</t>
        </is>
      </c>
      <c r="D2963" s="40" t="inlineStr">
        <is>
          <t>2023-05-03</t>
        </is>
      </c>
      <c r="E2963" s="41" t="inlineStr">
        <is>
          <t>기타</t>
        </is>
      </c>
      <c r="F2963" s="41" t="inlineStr">
        <is>
          <t>NAVER 거래소 공시(타법인주식처분결정): Wattpad Corporation 100주 전부를 WEBTOON Entertainment Inc. 유상증자에 현물출자, 처분금액 838,894,867,826원(USD 6.3억 × 1,339.10원), 처분예정일 2023-06-01, 목적 '웹툰 글로벌 사업 역량 집중화'; 요약재무(원) 2022 매출 90,879,036,551·순이익 -9,764,813,133, 2021 77,643,893,008·-19,853,938,088, 2020 47,010,693,177·-2,801,034,170.</t>
        </is>
      </c>
      <c r="G2963" s="41" t="inlineStr">
        <is>
          <t>DART 기타공시</t>
        </is>
      </c>
      <c r="H2963" s="40" t="inlineStr">
        <is>
          <t>2023-05-03</t>
        </is>
      </c>
      <c r="I2963" s="40" t="inlineStr">
        <is>
          <t>20230503800769</t>
        </is>
      </c>
      <c r="J2963" s="43" t="inlineStr">
        <is>
          <t>https://dart.fss.or.kr/dsaf001/main.do?rcpNo=20230503800769</t>
        </is>
      </c>
      <c r="K2963" s="41" t="inlineStr">
        <is>
          <t>post_events_summary,target_rev_post,target_op_post,perf_basis,notes,pre_incorp_chk</t>
        </is>
      </c>
    </row>
    <row r="2964" ht="45" customHeight="1">
      <c r="A2964" s="40" t="inlineStr">
        <is>
          <t>N058</t>
        </is>
      </c>
      <c r="B2964" s="41" t="inlineStr">
        <is>
          <t>Wattpad Corp.</t>
        </is>
      </c>
      <c r="C2964" s="40" t="inlineStr">
        <is>
          <t>인수 후</t>
        </is>
      </c>
      <c r="D2964" s="40" t="inlineStr">
        <is>
          <t>2023-05-03</t>
        </is>
      </c>
      <c r="E2964" s="41" t="inlineStr">
        <is>
          <t>기타</t>
        </is>
      </c>
      <c r="F2964" s="41" t="inlineStr">
        <is>
          <t>NAVER 거래소 공시(타법인주식취득결정): WEBTOON Entertainment Inc. 413,782주 838,894,867,826원 현물출자 취득, 취득 후 71.20%, 취득예정일 2023-06-01.</t>
        </is>
      </c>
      <c r="G2964" s="41" t="inlineStr">
        <is>
          <t>DART 기타공시</t>
        </is>
      </c>
      <c r="H2964" s="40" t="inlineStr">
        <is>
          <t>2023-05-03</t>
        </is>
      </c>
      <c r="I2964" s="40" t="inlineStr">
        <is>
          <t>20230503800759</t>
        </is>
      </c>
      <c r="J2964" s="43" t="inlineStr">
        <is>
          <t>https://dart.fss.or.kr/dsaf001/main.do?rcpNo=20230503800759</t>
        </is>
      </c>
      <c r="K2964" s="41" t="inlineStr">
        <is>
          <t>post_events_summary,notes</t>
        </is>
      </c>
    </row>
    <row r="2965" ht="45" customHeight="1">
      <c r="A2965" s="40" t="inlineStr">
        <is>
          <t>N058</t>
        </is>
      </c>
      <c r="B2965" s="41" t="inlineStr">
        <is>
          <t>Wattpad Corp.</t>
        </is>
      </c>
      <c r="C2965" s="40" t="inlineStr">
        <is>
          <t>인수 후</t>
        </is>
      </c>
      <c r="D2965" s="40" t="inlineStr">
        <is>
          <t>2024-06-27</t>
        </is>
      </c>
      <c r="E2965" s="41" t="inlineStr">
        <is>
          <t>기타</t>
        </is>
      </c>
      <c r="F2965" s="41" t="inlineStr">
        <is>
          <t>WEBTOON 424B4: 'Wattpad ... was acquired by NAVER in May 2021 and subsequently acquired by us from NAVER in June 2023'; 2022-12-01 Wattpad WEBTOON Studios Inc.가 Wattpad 스튜디오 사업을 USD 15.4백만에 인수; 2023-06-01 413,482주와 교환한 Wattpad Transfer(동일지배 거래); 2020-07 Wattpad DB 무단접근으로 약 2억7천만 건 유출; 2023 손상평가에서 Wattpad 보고단위 손상 없음(WWS USD 6.1백만 손상).</t>
        </is>
      </c>
      <c r="G2965" s="41" t="inlineStr">
        <is>
          <t>SEC</t>
        </is>
      </c>
      <c r="H2965" s="40" t="inlineStr">
        <is>
          <t>2024-06-27</t>
        </is>
      </c>
      <c r="I2965" s="40" t="inlineStr">
        <is>
          <t>0001193125-24-169730</t>
        </is>
      </c>
      <c r="J2965" s="43" t="inlineStr">
        <is>
          <t>https://www.sec.gov/Archives/edgar/data/1997859/000119312524169730/d396527d424b4.htm</t>
        </is>
      </c>
      <c r="K2965" s="41" t="inlineStr">
        <is>
          <t>chk_note,post_events_summary,notes,impairment,pre_events_summary,pre_incorp_chk,event_ticker_basis</t>
        </is>
      </c>
    </row>
    <row r="2966" ht="45" customHeight="1">
      <c r="A2966" s="40" t="inlineStr">
        <is>
          <t>N058</t>
        </is>
      </c>
      <c r="B2966" s="41" t="inlineStr">
        <is>
          <t>Wattpad Corp.</t>
        </is>
      </c>
      <c r="C2966" s="40" t="inlineStr">
        <is>
          <t>인수 후</t>
        </is>
      </c>
      <c r="D2966" s="40" t="inlineStr">
        <is>
          <t>2022-12-31</t>
        </is>
      </c>
      <c r="E2966" s="41" t="inlineStr">
        <is>
          <t>기타</t>
        </is>
      </c>
      <c r="F2966" s="41" t="inlineStr">
        <is>
          <t>NAVER 2022 사업보고서 연결주석 영업권 피투자회사별: Wattpad Corporation 당기말(2022) 628,815,054천원, 전기말(2021) 588,227,134천원; 무형자산 손상 '인식된 손상차손은 없습니다'(브랜드).</t>
        </is>
      </c>
      <c r="G2966" s="41" t="inlineStr">
        <is>
          <t>DART 사업보고서</t>
        </is>
      </c>
      <c r="H2966" s="40" t="inlineStr">
        <is>
          <t>2023-03-14</t>
        </is>
      </c>
      <c r="I2966" s="40" t="inlineStr">
        <is>
          <t>20230314001049</t>
        </is>
      </c>
      <c r="J2966" s="43" t="inlineStr">
        <is>
          <t>https://dart.fss.or.kr/dsaf001/main.do?rcpNo=20230314001049</t>
        </is>
      </c>
      <c r="K2966" s="41" t="inlineStr">
        <is>
          <t>impairment</t>
        </is>
      </c>
    </row>
    <row r="2967" ht="45" customHeight="1">
      <c r="A2967" s="40" t="inlineStr">
        <is>
          <t>N058</t>
        </is>
      </c>
      <c r="B2967" s="41" t="inlineStr">
        <is>
          <t>Wattpad Corp.</t>
        </is>
      </c>
      <c r="C2967" s="40" t="inlineStr">
        <is>
          <t>인수 후</t>
        </is>
      </c>
      <c r="D2967" s="40" t="inlineStr">
        <is>
          <t>2024-01-30</t>
        </is>
      </c>
      <c r="E2967" s="41" t="inlineStr">
        <is>
          <t>기타</t>
        </is>
      </c>
      <c r="F2967" s="41" t="inlineStr">
        <is>
          <t>TechCrunch: Wattpad 약 20명(10% 미만) 감원, 잔여 약 200명, 비용 절감 구조조정; 2023-10 'Wattpad Originals' 부분 유료 모델 도입.</t>
        </is>
      </c>
      <c r="G2967" s="41" t="inlineStr">
        <is>
          <t>언론 보도</t>
        </is>
      </c>
      <c r="H2967" s="40" t="inlineStr">
        <is>
          <t>2024-01-30</t>
        </is>
      </c>
      <c r="I2967" s="40" t="n"/>
      <c r="J2967" s="43" t="inlineStr">
        <is>
          <t>https://techcrunch.com/2024/01/30/wattpad-a-storytelling-platform-conducts-another-layoff-round</t>
        </is>
      </c>
      <c r="K2967" s="41" t="inlineStr">
        <is>
          <t>post_events_summary</t>
        </is>
      </c>
    </row>
    <row r="2968" ht="45" customHeight="1">
      <c r="A2968" s="40" t="inlineStr">
        <is>
          <t>N058</t>
        </is>
      </c>
      <c r="B2968" s="41" t="inlineStr">
        <is>
          <t>Wattpad Corp.</t>
        </is>
      </c>
      <c r="C2968" s="40" t="inlineStr">
        <is>
          <t>인수 후</t>
        </is>
      </c>
      <c r="D2968" s="40" t="inlineStr">
        <is>
          <t>2024-07-12</t>
        </is>
      </c>
      <c r="E2968" s="41" t="inlineStr">
        <is>
          <t>기타</t>
        </is>
      </c>
      <c r="F2968" s="41" t="inlineStr">
        <is>
          <t>Publishing Perspectives: Wattpad가 7월 중순부터 튀르키예에서 차단, 튀르키예 출판협회는 'Ankara 10th Criminal Court of Peace' 결정이라고 밝힘(PEN International은 7월 12일 명령으로 보도).</t>
        </is>
      </c>
      <c r="G2968" s="41" t="inlineStr">
        <is>
          <t>언론 보도</t>
        </is>
      </c>
      <c r="H2968" s="40" t="inlineStr">
        <is>
          <t>2024-08-01</t>
        </is>
      </c>
      <c r="I2968" s="40" t="n"/>
      <c r="J2968" s="43" t="inlineStr">
        <is>
          <t>https://publishingperspectives.com/2024/08/wattpads-disruption-in-turkiye-no-explanation/</t>
        </is>
      </c>
      <c r="K2968" s="41" t="inlineStr">
        <is>
          <t>post_events_summary</t>
        </is>
      </c>
    </row>
    <row r="2969" ht="45" customHeight="1">
      <c r="A2969" s="40" t="inlineStr">
        <is>
          <t>N058</t>
        </is>
      </c>
      <c r="B2969" s="41" t="inlineStr">
        <is>
          <t>Wattpad Corp.</t>
        </is>
      </c>
      <c r="C2969" s="40" t="inlineStr">
        <is>
          <t>인수 후</t>
        </is>
      </c>
      <c r="D2969" s="40" t="inlineStr">
        <is>
          <t>2024-10-01</t>
        </is>
      </c>
      <c r="E2969" s="41" t="inlineStr">
        <is>
          <t>손상차손</t>
        </is>
      </c>
      <c r="F2969" s="41" t="inlineStr">
        <is>
          <t>WEBTOON 10-K 2024: Wattpad 보고단위 영업권 손상 USD 46.7백만(잔액 USD 437.2백만), WWS USD 2.7백만; 'For Wattpad, strategic shifts toward an ad-based revenue model has not yet yielded significant revenue improvement'; 한 국가의 정부 차단으로 Rest of World MAU 감소.</t>
        </is>
      </c>
      <c r="G2969" s="41" t="inlineStr">
        <is>
          <t>SEC</t>
        </is>
      </c>
      <c r="H2969" s="40" t="inlineStr">
        <is>
          <t>2025-03-11</t>
        </is>
      </c>
      <c r="I2969" s="40" t="inlineStr">
        <is>
          <t>0001997859-25-000017</t>
        </is>
      </c>
      <c r="J2969" s="43" t="inlineStr">
        <is>
          <t>https://www.sec.gov/Archives/edgar/data/1997859/000199785925000017/wbtn-20241231.htm</t>
        </is>
      </c>
      <c r="K2969" s="41" t="inlineStr">
        <is>
          <t>impairment,earnings_call_note,post_events_summary</t>
        </is>
      </c>
    </row>
    <row r="2970" ht="45" customHeight="1">
      <c r="A2970" s="40" t="inlineStr">
        <is>
          <t>N058</t>
        </is>
      </c>
      <c r="B2970" s="41" t="inlineStr">
        <is>
          <t>Wattpad Corp.</t>
        </is>
      </c>
      <c r="C2970" s="40" t="inlineStr">
        <is>
          <t>인수 후</t>
        </is>
      </c>
      <c r="D2970" s="40" t="inlineStr">
        <is>
          <t>2025-10-01</t>
        </is>
      </c>
      <c r="E2970" s="41" t="inlineStr">
        <is>
          <t>손상차손</t>
        </is>
      </c>
      <c r="F2970" s="41" t="inlineStr">
        <is>
          <t>WEBTOON 10-K 2025: Wattpad 영업권 손상 USD 257.2백만(잔액 USD 179.9백만), WWS USD 2.9백만(잔액 0); 'a sustained decrease in traffic at Wattpad resulting from prolonged service bans in certain countries combined with technical issues affecting search engine functionality'.</t>
        </is>
      </c>
      <c r="G2970" s="41" t="inlineStr">
        <is>
          <t>SEC</t>
        </is>
      </c>
      <c r="H2970" s="40" t="inlineStr">
        <is>
          <t>2026-03-05</t>
        </is>
      </c>
      <c r="I2970" s="40" t="inlineStr">
        <is>
          <t>0001997859-26-000028</t>
        </is>
      </c>
      <c r="J2970" s="43" t="inlineStr">
        <is>
          <t>https://www.sec.gov/Archives/edgar/data/1997859/000199785926000028/wbtn-20251231.htm</t>
        </is>
      </c>
      <c r="K2970" s="41" t="inlineStr">
        <is>
          <t>impairment,earnings_call_note,post_events_summary</t>
        </is>
      </c>
    </row>
    <row r="2971" ht="45" customHeight="1">
      <c r="A2971" s="40" t="inlineStr">
        <is>
          <t>N058</t>
        </is>
      </c>
      <c r="B2971" s="41" t="inlineStr">
        <is>
          <t>Wattpad Corp.</t>
        </is>
      </c>
      <c r="C2971" s="40" t="inlineStr">
        <is>
          <t>인수 후</t>
        </is>
      </c>
      <c r="D2971" s="40" t="inlineStr">
        <is>
          <t>2023-12-31</t>
        </is>
      </c>
      <c r="E2971" s="41" t="inlineStr">
        <is>
          <t>기타</t>
        </is>
      </c>
      <c r="F2971" s="41" t="inlineStr">
        <is>
          <t>NAVER 2023 사업보고서 영업권 CGU표: Wattpad Corporation 당기말(2023) 639,780,739천원, 전기말(2022) 628,815,054천원.</t>
        </is>
      </c>
      <c r="G2971" s="41" t="inlineStr">
        <is>
          <t>DART 사업보고서</t>
        </is>
      </c>
      <c r="H2971" s="40" t="inlineStr">
        <is>
          <t>2024-03-18</t>
        </is>
      </c>
      <c r="I2971" s="40" t="inlineStr">
        <is>
          <t>20240318000844</t>
        </is>
      </c>
      <c r="J2971" s="43" t="inlineStr">
        <is>
          <t>https://dart.fss.or.kr/dsaf001/main.do?rcpNo=20240318000844</t>
        </is>
      </c>
      <c r="K2971" s="41" t="inlineStr">
        <is>
          <t>impairment</t>
        </is>
      </c>
    </row>
    <row r="2972" ht="45" customHeight="1">
      <c r="A2972" s="40" t="inlineStr">
        <is>
          <t>N058</t>
        </is>
      </c>
      <c r="B2972" s="41" t="inlineStr">
        <is>
          <t>Wattpad Corp.</t>
        </is>
      </c>
      <c r="C2972" s="40" t="inlineStr">
        <is>
          <t>인수 후</t>
        </is>
      </c>
      <c r="D2972" s="40" t="inlineStr">
        <is>
          <t>2024-12-31</t>
        </is>
      </c>
      <c r="E2972" s="41" t="inlineStr">
        <is>
          <t>손상차손</t>
        </is>
      </c>
      <c r="F2972" s="41" t="inlineStr">
        <is>
          <t>NAVER 2024 사업보고서: Wattpad Corporation 영업권 632,996,169천원; 당기 영업권 손상 137,561백만원(CGU별 내역 없음); Wattpad 손상평가 가정 매출성장률 26.70%, 영구성장률 2.0%, 할인율 16.00%.</t>
        </is>
      </c>
      <c r="G2972" s="41" t="inlineStr">
        <is>
          <t>DART 사업보고서</t>
        </is>
      </c>
      <c r="H2972" s="40" t="inlineStr">
        <is>
          <t>2025-03-18</t>
        </is>
      </c>
      <c r="I2972" s="40" t="inlineStr">
        <is>
          <t>20250318000645</t>
        </is>
      </c>
      <c r="J2972" s="43" t="inlineStr">
        <is>
          <t>https://dart.fss.or.kr/dsaf001/main.do?rcpNo=20250318000645</t>
        </is>
      </c>
      <c r="K2972" s="41" t="inlineStr">
        <is>
          <t>impairment</t>
        </is>
      </c>
    </row>
    <row r="2973" ht="45" customHeight="1">
      <c r="A2973" s="40" t="inlineStr">
        <is>
          <t>N058</t>
        </is>
      </c>
      <c r="B2973" s="41" t="inlineStr">
        <is>
          <t>Wattpad Corp.</t>
        </is>
      </c>
      <c r="C2973" s="40" t="inlineStr">
        <is>
          <t>인수 후</t>
        </is>
      </c>
      <c r="D2973" s="40" t="inlineStr">
        <is>
          <t>2025-12-31</t>
        </is>
      </c>
      <c r="E2973" s="41" t="inlineStr">
        <is>
          <t>손상차손</t>
        </is>
      </c>
      <c r="F2973" s="41" t="inlineStr">
        <is>
          <t>NAVER 2025 사업보고서: Wattpad Corporation 영업권 269,754,700천원(전기 632,996,169천원), 당기 영업권 손상 411,965백만원; Wattpad 가정 매출성장률 14.90%, 영구성장률 1.0%, 할인율 12.50%.</t>
        </is>
      </c>
      <c r="G2973" s="41" t="inlineStr">
        <is>
          <t>DART 사업보고서</t>
        </is>
      </c>
      <c r="H2973" s="40" t="inlineStr">
        <is>
          <t>2026-03-13</t>
        </is>
      </c>
      <c r="I2973" s="40" t="inlineStr">
        <is>
          <t>20260313001021</t>
        </is>
      </c>
      <c r="J2973" s="43" t="inlineStr">
        <is>
          <t>https://dart.fss.or.kr/dsaf001/main.do?rcpNo=20260313001021</t>
        </is>
      </c>
      <c r="K2973" s="41" t="inlineStr">
        <is>
          <t>impairment,post_events_summary</t>
        </is>
      </c>
    </row>
    <row r="2974" ht="45" customHeight="1">
      <c r="A2974" s="40" t="inlineStr">
        <is>
          <t>N058</t>
        </is>
      </c>
      <c r="B2974" s="41" t="inlineStr">
        <is>
          <t>Wattpad Corp.</t>
        </is>
      </c>
      <c r="C2974" s="40" t="inlineStr">
        <is>
          <t>인수 후</t>
        </is>
      </c>
      <c r="D2974" s="40" t="inlineStr">
        <is>
          <t>2026-03-11</t>
        </is>
      </c>
      <c r="E2974" s="41" t="inlineStr">
        <is>
          <t>손상차손</t>
        </is>
      </c>
      <c r="F2974" s="41" t="inlineStr">
        <is>
          <t>이데일리(다음 게재): NAVER가 2025년 왓패드 영업권에 3,632억원 손상 반영(전체 영업권 손상 4,120억원의 88.2%), 왓패드 장부가 6,330억원 → 2,698억원(-57.4%).</t>
        </is>
      </c>
      <c r="G2974" s="41" t="inlineStr">
        <is>
          <t>언론 보도</t>
        </is>
      </c>
      <c r="H2974" s="40" t="inlineStr">
        <is>
          <t>2026-03-11</t>
        </is>
      </c>
      <c r="I2974" s="40" t="n"/>
      <c r="J2974" s="43" t="inlineStr">
        <is>
          <t>https://v.daum.net/v/20260311180202216</t>
        </is>
      </c>
      <c r="K2974" s="41" t="inlineStr">
        <is>
          <t>impairment,post_events_summary</t>
        </is>
      </c>
    </row>
    <row r="2975" ht="45" customHeight="1">
      <c r="A2975" s="40" t="inlineStr">
        <is>
          <t>N058</t>
        </is>
      </c>
      <c r="B2975" s="41" t="inlineStr">
        <is>
          <t>Wattpad Corp.</t>
        </is>
      </c>
      <c r="C2975" s="40" t="inlineStr">
        <is>
          <t>인수 후</t>
        </is>
      </c>
      <c r="D2975" s="40" t="inlineStr">
        <is>
          <t>2026-04-17</t>
        </is>
      </c>
      <c r="E2975" s="41" t="inlineStr">
        <is>
          <t>경영진변경</t>
        </is>
      </c>
      <c r="F2975" s="41" t="inlineStr">
        <is>
          <t>BetaKit: Wattpad 사장 Aron Levitz 퇴임, WEBTOON CFO David Lee가 사장 겸임; WEBTOON 'Wattpad continues its transformation efforts' with 'deepened focus on ad-supported free content'; Levitz는 2024말 공동사장, 2025-05 단독 사장(KB Nam은 IP 사업으로).</t>
        </is>
      </c>
      <c r="G2975" s="41" t="inlineStr">
        <is>
          <t>언론 보도</t>
        </is>
      </c>
      <c r="H2975" s="40" t="inlineStr">
        <is>
          <t>2026-04-17</t>
        </is>
      </c>
      <c r="I2975" s="40" t="n"/>
      <c r="J2975" s="43" t="inlineStr">
        <is>
          <t>https://betakit.com/?p=403183</t>
        </is>
      </c>
      <c r="K2975" s="41" t="inlineStr">
        <is>
          <t>post_events_summary,earnings_call_note</t>
        </is>
      </c>
    </row>
    <row r="2976" ht="45" customHeight="1">
      <c r="A2976" s="40" t="inlineStr">
        <is>
          <t>N058</t>
        </is>
      </c>
      <c r="B2976" s="41" t="inlineStr">
        <is>
          <t>Wattpad Corp.</t>
        </is>
      </c>
      <c r="C2976" s="40" t="inlineStr">
        <is>
          <t>인수 후</t>
        </is>
      </c>
      <c r="D2976" s="40" t="inlineStr">
        <is>
          <t>2026-06-30</t>
        </is>
      </c>
      <c r="E2976" s="41" t="inlineStr">
        <is>
          <t>기타</t>
        </is>
      </c>
      <c r="F2976" s="41" t="inlineStr">
        <is>
          <t>WEBTOON 10-Q 2026-06-30: 2분기 비경상비용에 'professional fees and severance costs directly related to the strategic restructuring initiative of our Wattpad business'; 2026 상반기 손상 징후 없음·영업권 손상 미인식.</t>
        </is>
      </c>
      <c r="G2976" s="41" t="inlineStr">
        <is>
          <t>SEC</t>
        </is>
      </c>
      <c r="H2976" s="40" t="inlineStr">
        <is>
          <t>2026-08-10</t>
        </is>
      </c>
      <c r="I2976" s="40" t="inlineStr">
        <is>
          <t>0001997859-26-000089</t>
        </is>
      </c>
      <c r="J2976" s="43" t="inlineStr">
        <is>
          <t>https://www.sec.gov/Archives/edgar/data/1997859/000199785926000089/wbtn-20260630.htm</t>
        </is>
      </c>
      <c r="K2976" s="41" t="inlineStr">
        <is>
          <t>post_events_summary,impairment</t>
        </is>
      </c>
    </row>
    <row r="2977" ht="45" customHeight="1">
      <c r="A2977" s="40" t="inlineStr">
        <is>
          <t>N059</t>
        </is>
      </c>
      <c r="B2977" s="41" t="inlineStr">
        <is>
          <t>Fan Community Service Platform Business (V-Live Division) of NAVER Corporation</t>
        </is>
      </c>
      <c r="C2977" s="40" t="inlineStr">
        <is>
          <t>발표</t>
        </is>
      </c>
      <c r="D2977" s="40" t="inlineStr">
        <is>
          <t>2021-01-27</t>
        </is>
      </c>
      <c r="E2977" s="41" t="inlineStr">
        <is>
          <t>발표</t>
        </is>
      </c>
      <c r="F2977" s="41" t="inlineStr">
        <is>
          <t>빅히트 영업양수결정(종속회사 비엔엑스): 양수영업 '네이버(주)의 팬 커뮤니티 서비스 플랫폼 사업(V-live 사업부)', 양수가액 199,999,533,288원, 양수목적 '팬 커뮤니티 서비스 플랫폼 구축을 통한 경쟁력 강화', 영향 '팬 커뮤니티 서비스 역량 강화 및 통합 플랫폼 구축 시 효율성 증대', 양수대금 '양수일 일시 지급', 종속회사 자산총액 43,856,387,822원, 지배회사 연결 자산총액 362,989,836,166원(2019년말), 사명 위버스컴퍼니 변경 결의.</t>
        </is>
      </c>
      <c r="G2977" s="41" t="inlineStr">
        <is>
          <t>DART 기타공시</t>
        </is>
      </c>
      <c r="H2977" s="40" t="inlineStr">
        <is>
          <t>2021-01-27</t>
        </is>
      </c>
      <c r="I2977" s="40" t="inlineStr">
        <is>
          <t>20210127800738</t>
        </is>
      </c>
      <c r="J2977" s="43" t="inlineStr">
        <is>
          <t>https://dart.fss.or.kr/dsaf001/main.do?rcpNo=20210127800738</t>
        </is>
      </c>
      <c r="K2977" s="41" t="inlineStr">
        <is>
          <t>subtype_chk,value_chk_local,value_chk_usdmm,announce_date_chk,acquirer_entity,purpose_quote,acq_total_assets,apex_total_assets,deal_to_assets_pct,first_filing_date</t>
        </is>
      </c>
    </row>
    <row r="2978" ht="45" customHeight="1">
      <c r="A2978" s="40" t="inlineStr">
        <is>
          <t>N059</t>
        </is>
      </c>
      <c r="B2978" s="41" t="inlineStr">
        <is>
          <t>Fan Community Service Platform Business (V-Live Division) of NAVER Corporation</t>
        </is>
      </c>
      <c r="C2978" s="40" t="inlineStr">
        <is>
          <t>인수 후</t>
        </is>
      </c>
      <c r="D2978" s="40" t="inlineStr">
        <is>
          <t>2022-03-02</t>
        </is>
      </c>
      <c r="E2978" s="41" t="inlineStr">
        <is>
          <t>완료</t>
        </is>
      </c>
      <c r="F2978" s="41" t="inlineStr">
        <is>
          <t>빅히트(하이브) 영업양수결정 정정: 양수예정일자 '-' → '2022년 3월 2일', '계약체결일 : 2021-01-27 - 양수대금 지급일 : 2022-03-02'.</t>
        </is>
      </c>
      <c r="G2978" s="41" t="inlineStr">
        <is>
          <t>DART 기타공시</t>
        </is>
      </c>
      <c r="H2978" s="40" t="inlineStr">
        <is>
          <t>2022-02-24</t>
        </is>
      </c>
      <c r="I2978" s="40" t="inlineStr">
        <is>
          <t>20220224801232</t>
        </is>
      </c>
      <c r="J2978" s="43" t="inlineStr">
        <is>
          <t>https://dart.fss.or.kr/dsaf001/main.do?rcpNo=20220224801232</t>
        </is>
      </c>
      <c r="K2978" s="41" t="inlineStr">
        <is>
          <t>status_chk,chk_note,post_events_summary</t>
        </is>
      </c>
    </row>
    <row r="2979" ht="45" customHeight="1">
      <c r="A2979" s="40" t="inlineStr">
        <is>
          <t>N059</t>
        </is>
      </c>
      <c r="B2979" s="41" t="inlineStr">
        <is>
          <t>Fan Community Service Platform Business (V-Live Division) of NAVER Corporation</t>
        </is>
      </c>
      <c r="C2979" s="40" t="inlineStr">
        <is>
          <t>발표</t>
        </is>
      </c>
      <c r="D2979" s="40" t="inlineStr">
        <is>
          <t>2021-01-27</t>
        </is>
      </c>
      <c r="E2979" s="41" t="inlineStr">
        <is>
          <t>발표</t>
        </is>
      </c>
      <c r="F2979" s="41" t="inlineStr">
        <is>
          <t>빅히트 유상증자결정(종속회사 비엔엑스): 보통주 2,882,353주, 발행가 123,108원, 자금 목적 영업양수자금 199,999,533,288원·운영자금 154,841,179,836원, 제3자배정 대상 네이버(주) 2,882,353주(5년간 양도 제한), '2차 납입예정일(199,999,533천원) : 통합 플랫폼 개발 완료일 또는 계약 후 1년 중 빠른날'.</t>
        </is>
      </c>
      <c r="G2979" s="41" t="inlineStr">
        <is>
          <t>DART 기타공시</t>
        </is>
      </c>
      <c r="H2979" s="40" t="inlineStr">
        <is>
          <t>2021-01-27</t>
        </is>
      </c>
      <c r="I2979" s="40" t="inlineStr">
        <is>
          <t>20210127800731</t>
        </is>
      </c>
      <c r="J2979" s="43" t="inlineStr">
        <is>
          <t>https://dart.fss.or.kr/dsaf001/main.do?rcpNo=20210127800731</t>
        </is>
      </c>
      <c r="K2979" s="41" t="inlineStr">
        <is>
          <t>notes,value_chk_local</t>
        </is>
      </c>
    </row>
    <row r="2980" ht="45" customHeight="1">
      <c r="A2980" s="40" t="inlineStr">
        <is>
          <t>N059</t>
        </is>
      </c>
      <c r="B2980" s="41" t="inlineStr">
        <is>
          <t>Fan Community Service Platform Business (V-Live Division) of NAVER Corporation</t>
        </is>
      </c>
      <c r="C2980" s="40" t="inlineStr">
        <is>
          <t>인수 후</t>
        </is>
      </c>
      <c r="D2980" s="40" t="inlineStr">
        <is>
          <t>2021-05-14</t>
        </is>
      </c>
      <c r="E2980" s="41" t="inlineStr">
        <is>
          <t>기타</t>
        </is>
      </c>
      <c r="F2980" s="41" t="inlineStr">
        <is>
          <t>하이브 유상증자결정 정정: '1차 납입예정일(154,841,180천원) : 2021-05-17', '공정거래위원회의 기업결합신고 승인 이후, 1차 납입예정일을 확정하는 이사회 결의에 따른 정정공시'.</t>
        </is>
      </c>
      <c r="G2980" s="41" t="inlineStr">
        <is>
          <t>DART 기타공시</t>
        </is>
      </c>
      <c r="H2980" s="40" t="inlineStr">
        <is>
          <t>2021-05-14</t>
        </is>
      </c>
      <c r="I2980" s="40" t="inlineStr">
        <is>
          <t>20210514800722</t>
        </is>
      </c>
      <c r="J2980" s="43" t="inlineStr">
        <is>
          <t>https://dart.fss.or.kr/dsaf001/main.do?rcpNo=20210514800722</t>
        </is>
      </c>
      <c r="K2980" s="41" t="inlineStr">
        <is>
          <t>chk_note,post_events_summary,notes</t>
        </is>
      </c>
    </row>
    <row r="2981" ht="45" customHeight="1">
      <c r="A2981" s="40" t="inlineStr">
        <is>
          <t>N059</t>
        </is>
      </c>
      <c r="B2981" s="41" t="inlineStr">
        <is>
          <t>Fan Community Service Platform Business (V-Live Division) of NAVER Corporation</t>
        </is>
      </c>
      <c r="C2981" s="40" t="inlineStr">
        <is>
          <t>발표</t>
        </is>
      </c>
      <c r="D2981" s="40" t="inlineStr">
        <is>
          <t>2021-01-27</t>
        </is>
      </c>
      <c r="E2981" s="41" t="inlineStr">
        <is>
          <t>발표</t>
        </is>
      </c>
      <c r="F2981" s="41" t="inlineStr">
        <is>
          <t>NAVER 타법인주식및출자증권취득결정: 비엔엑스 3,485,801주, 411,884,049,116원, 지분 49.00%, 취득목적 '엔터 플랫폼 시장에서의 글로벌 성장 가속화', '570억원은 구주주 지분의 현금취득, 3,548억원은 발행회사의 유상증자에 참여할 계획(1차 1,548억원, 2차 2,000억원)'.</t>
        </is>
      </c>
      <c r="G2981" s="41" t="inlineStr">
        <is>
          <t>DART 기타공시</t>
        </is>
      </c>
      <c r="H2981" s="40" t="inlineStr">
        <is>
          <t>2021-01-27</t>
        </is>
      </c>
      <c r="I2981" s="40" t="inlineStr">
        <is>
          <t>20210127800733</t>
        </is>
      </c>
      <c r="J2981" s="43" t="inlineStr">
        <is>
          <t>https://dart.fss.or.kr/dsaf001/main.do?rcpNo=20210127800733</t>
        </is>
      </c>
      <c r="K2981" s="41" t="inlineStr">
        <is>
          <t>purpose_quote,notes,first_filing_date</t>
        </is>
      </c>
    </row>
    <row r="2982" ht="45" customHeight="1">
      <c r="A2982" s="40" t="inlineStr">
        <is>
          <t>N059</t>
        </is>
      </c>
      <c r="B2982" s="41" t="inlineStr">
        <is>
          <t>Fan Community Service Platform Business (V-Live Division) of NAVER Corporation</t>
        </is>
      </c>
      <c r="C2982" s="40" t="inlineStr">
        <is>
          <t>발표</t>
        </is>
      </c>
      <c r="D2982" s="40" t="inlineStr">
        <is>
          <t>2021-01-27</t>
        </is>
      </c>
      <c r="E2982" s="41" t="inlineStr">
        <is>
          <t>발표</t>
        </is>
      </c>
      <c r="F2982" s="41" t="inlineStr">
        <is>
          <t>NAVER 보도자료 '네이버, 빅히트엔터테인먼트와 손잡고 ... ‘브이라이브’와 ‘위버스’ 통합해 글로벌 NO.1 팬커뮤니티 플랫폼 만들 것': 비엔엑스에 49% 지분 투자, '플랫폼 통합 작업은 1년 정도 진행될 예정', 한성숙 '시너지를 낼 수 있는 경쟁력 있는 플랫폼 간의 긴밀한 협업이 필요하다'.</t>
        </is>
      </c>
      <c r="G2982" s="41" t="inlineStr">
        <is>
          <t>회사 보도자료</t>
        </is>
      </c>
      <c r="H2982" s="40" t="inlineStr">
        <is>
          <t>2021-01-27</t>
        </is>
      </c>
      <c r="I2982" s="40" t="n"/>
      <c r="J2982" s="43" t="inlineStr">
        <is>
          <t>https://navercorp.com/media/pressReleasesDetail?seq=30351</t>
        </is>
      </c>
      <c r="K2982" s="41" t="inlineStr">
        <is>
          <t>purpose_quote,earnings_call_note,core_basis</t>
        </is>
      </c>
    </row>
    <row r="2983" ht="45" customHeight="1">
      <c r="A2983" s="40" t="inlineStr">
        <is>
          <t>N059</t>
        </is>
      </c>
      <c r="B2983" s="41" t="inlineStr">
        <is>
          <t>Fan Community Service Platform Business (V-Live Division) of NAVER Corporation</t>
        </is>
      </c>
      <c r="C2983" s="40" t="inlineStr">
        <is>
          <t>발표</t>
        </is>
      </c>
      <c r="D2983" s="40" t="inlineStr">
        <is>
          <t>2021-01-27</t>
        </is>
      </c>
      <c r="E2983" s="41" t="inlineStr">
        <is>
          <t>발표</t>
        </is>
      </c>
      <c r="F2983" s="41" t="inlineStr">
        <is>
          <t>뉴시스: 네이버가 비엔엑스 지분 49%를 4119억원에 취득, 비엔엑스가 V LIVE 사업부를 넘겨받고 위버스컴퍼니로 사명 변경, 통합 약 1년, 김주관 그룹장 CTO; V LIVE 누적 다운로드 1억 건, 위버스 1700만 건, 이용자 85% 이상 해외 팬.</t>
        </is>
      </c>
      <c r="G2983" s="41" t="inlineStr">
        <is>
          <t>언론 보도</t>
        </is>
      </c>
      <c r="H2983" s="40" t="inlineStr">
        <is>
          <t>2021-01-27</t>
        </is>
      </c>
      <c r="I2983" s="40" t="n"/>
      <c r="J2983" s="43" t="inlineStr">
        <is>
          <t>https://www.newsis.com/view/NISX20210127_0001320462</t>
        </is>
      </c>
      <c r="K2983" s="41" t="inlineStr">
        <is>
          <t>core_basis,pre_events_summary,post_events_summary,earnings_call_note</t>
        </is>
      </c>
    </row>
    <row r="2984" ht="45" customHeight="1">
      <c r="A2984" s="40" t="inlineStr">
        <is>
          <t>N059</t>
        </is>
      </c>
      <c r="B2984" s="41" t="inlineStr">
        <is>
          <t>Fan Community Service Platform Business (V-Live Division) of NAVER Corporation</t>
        </is>
      </c>
      <c r="C2984" s="40" t="inlineStr">
        <is>
          <t>인수 전</t>
        </is>
      </c>
      <c r="D2984" s="40" t="inlineStr">
        <is>
          <t>2015-09-02</t>
        </is>
      </c>
      <c r="E2984" s="41" t="inlineStr">
        <is>
          <t>설립</t>
        </is>
      </c>
      <c r="F2984" s="41" t="inlineStr">
        <is>
          <t>아주경제: 네이버 'V(브이)' 안드로이드 정식 버전 2일 출시, '지난 7월 31일 베타서비스 출시 이후', 빅뱅 'V LIVE' 시작.</t>
        </is>
      </c>
      <c r="G2984" s="41" t="inlineStr">
        <is>
          <t>언론 보도</t>
        </is>
      </c>
      <c r="H2984" s="40" t="inlineStr">
        <is>
          <t>2015-09-02</t>
        </is>
      </c>
      <c r="I2984" s="40" t="n"/>
      <c r="J2984" s="43" t="inlineStr">
        <is>
          <t>https://www.ajunews.com/view/20150902153946007</t>
        </is>
      </c>
      <c r="K2984" s="41" t="inlineStr">
        <is>
          <t>pre_events_summary</t>
        </is>
      </c>
    </row>
    <row r="2985" ht="45" customHeight="1">
      <c r="A2985" s="40" t="inlineStr">
        <is>
          <t>N059</t>
        </is>
      </c>
      <c r="B2985" s="41" t="inlineStr">
        <is>
          <t>Fan Community Service Platform Business (V-Live Division) of NAVER Corporation</t>
        </is>
      </c>
      <c r="C2985" s="40" t="inlineStr">
        <is>
          <t>인수 전</t>
        </is>
      </c>
      <c r="D2985" s="40" t="inlineStr">
        <is>
          <t>2020-12-31</t>
        </is>
      </c>
      <c r="E2985" s="41" t="inlineStr">
        <is>
          <t>실적</t>
        </is>
      </c>
      <c r="F2985" s="41" t="inlineStr">
        <is>
          <t>위버스컴퍼니(구 비엔엑스) 2020 감사보고서: 2018-07-02 빅히트에서 물적분할 설립, 주요주주 빅히트 70.9%, 2021-01-27 상호 변경; 매출 2020 219,117,104,785원·2019 78,216,564,148원, 영업손익 2020 15,562,824,173원·2019 -3,032,073,118원, 자산총계 2020 92,271,658,525원·2019 43,856,387,822원.</t>
        </is>
      </c>
      <c r="G2985" s="41" t="inlineStr">
        <is>
          <t>DART 감사보고서</t>
        </is>
      </c>
      <c r="H2985" s="40" t="inlineStr">
        <is>
          <t>2021-04-09</t>
        </is>
      </c>
      <c r="I2985" s="40" t="inlineStr">
        <is>
          <t>20210409000039</t>
        </is>
      </c>
      <c r="J2985" s="43" t="inlineStr">
        <is>
          <t>https://dart.fss.or.kr/dsaf001/main.do?rcpNo=20210409000039</t>
        </is>
      </c>
      <c r="K2985" s="41" t="inlineStr">
        <is>
          <t>pre_incorp_chk,acquirer_core,acq_total_assets,pre_events_summary,target_rev_pre,target_op_pre</t>
        </is>
      </c>
    </row>
    <row r="2986" ht="45" customHeight="1">
      <c r="A2986" s="40" t="inlineStr">
        <is>
          <t>N059</t>
        </is>
      </c>
      <c r="B2986" s="41" t="inlineStr">
        <is>
          <t>Fan Community Service Platform Business (V-Live Division) of NAVER Corporation</t>
        </is>
      </c>
      <c r="C2986" s="40" t="inlineStr">
        <is>
          <t>인수 후</t>
        </is>
      </c>
      <c r="D2986" s="40" t="inlineStr">
        <is>
          <t>2022-03-02</t>
        </is>
      </c>
      <c r="E2986" s="41" t="inlineStr">
        <is>
          <t>통합</t>
        </is>
      </c>
      <c r="F2986" s="41" t="inlineStr">
        <is>
          <t>위버스컴퍼니 2022 감사보고서 주석 34 사업결합: '2022년 3월 2일에 네이버 주식회사로부터 팬 커뮤니티 서비스플랫폼 사업을 양수', 이전대가 '주식(보통주 1,624,586주) 199,999,533'천원, 식별가능 순자산 6,096,621천원, 영업권 193,902,912천원, '취득일 이후 ... (VLIVE)의 영업수익 및 순손실은 각각 2,527백만원 및 430백만원', '2022년 7월 VLIVE와 Weverse의 통합이 완료'; 매출 307,722,682,362원, 영업손실 -1,523,256,631원.</t>
        </is>
      </c>
      <c r="G2986" s="41" t="inlineStr">
        <is>
          <t>DART 감사보고서</t>
        </is>
      </c>
      <c r="H2986" s="40" t="inlineStr">
        <is>
          <t>2023-03-31</t>
        </is>
      </c>
      <c r="I2986" s="40" t="inlineStr">
        <is>
          <t>20230331002050</t>
        </is>
      </c>
      <c r="J2986" s="43" t="inlineStr">
        <is>
          <t>https://dart.fss.or.kr/dsaf001/main.do?rcpNo=20230331002050</t>
        </is>
      </c>
      <c r="K2986" s="41" t="inlineStr">
        <is>
          <t>value_chk_local,status_chk,post_events_summary,target_rev_post,target_op_post,perf_basis,impairment</t>
        </is>
      </c>
    </row>
    <row r="2987" ht="45" customHeight="1">
      <c r="A2987" s="40" t="inlineStr">
        <is>
          <t>N059</t>
        </is>
      </c>
      <c r="B2987" s="41" t="inlineStr">
        <is>
          <t>Fan Community Service Platform Business (V-Live Division) of NAVER Corporation</t>
        </is>
      </c>
      <c r="C2987" s="40" t="inlineStr">
        <is>
          <t>인수 후</t>
        </is>
      </c>
      <c r="D2987" s="40" t="inlineStr">
        <is>
          <t>2023-12-31</t>
        </is>
      </c>
      <c r="E2987" s="41" t="inlineStr">
        <is>
          <t>실적</t>
        </is>
      </c>
      <c r="F2987" s="41" t="inlineStr">
        <is>
          <t>위버스컴퍼니 2023 감사보고서: 매출 337,912,400,870원, 영업손실 -8,010,805,860원; VLIVE 영업권 193,902,912천원(전기말 동일); 주요 주주 하이브 55.42%.</t>
        </is>
      </c>
      <c r="G2987" s="41" t="inlineStr">
        <is>
          <t>DART 감사보고서</t>
        </is>
      </c>
      <c r="H2987" s="40" t="inlineStr">
        <is>
          <t>2024-04-08</t>
        </is>
      </c>
      <c r="I2987" s="40" t="inlineStr">
        <is>
          <t>20240408003362</t>
        </is>
      </c>
      <c r="J2987" s="43" t="inlineStr">
        <is>
          <t>https://dart.fss.or.kr/dsaf001/main.do?rcpNo=20240408003362</t>
        </is>
      </c>
      <c r="K2987" s="41" t="inlineStr">
        <is>
          <t>target_rev_post,target_op_post,impairment,pre_incorp_chk</t>
        </is>
      </c>
    </row>
    <row r="2988" ht="45" customHeight="1">
      <c r="A2988" s="40" t="inlineStr">
        <is>
          <t>N059</t>
        </is>
      </c>
      <c r="B2988" s="41" t="inlineStr">
        <is>
          <t>Fan Community Service Platform Business (V-Live Division) of NAVER Corporation</t>
        </is>
      </c>
      <c r="C2988" s="40" t="inlineStr">
        <is>
          <t>인수 후</t>
        </is>
      </c>
      <c r="D2988" s="40" t="inlineStr">
        <is>
          <t>2024-12-31</t>
        </is>
      </c>
      <c r="E2988" s="41" t="inlineStr">
        <is>
          <t>실적</t>
        </is>
      </c>
      <c r="F2988" s="41" t="inlineStr">
        <is>
          <t>위버스컴퍼니 2024 감사보고서: 매출 255,567,124,713원, 영업손실 -14,120,011,880원, 당기순손실 -10,705,550,107원; VLIVE 영업권 193,902,912천원 유지.</t>
        </is>
      </c>
      <c r="G2988" s="41" t="inlineStr">
        <is>
          <t>DART 감사보고서</t>
        </is>
      </c>
      <c r="H2988" s="40" t="inlineStr">
        <is>
          <t>2025-04-04</t>
        </is>
      </c>
      <c r="I2988" s="40" t="inlineStr">
        <is>
          <t>20250404003309</t>
        </is>
      </c>
      <c r="J2988" s="43" t="inlineStr">
        <is>
          <t>https://dart.fss.or.kr/dsaf001/main.do?rcpNo=20250404003309</t>
        </is>
      </c>
      <c r="K2988" s="41" t="inlineStr">
        <is>
          <t>post_events_summary,impairment</t>
        </is>
      </c>
    </row>
    <row r="2989" ht="45" customHeight="1">
      <c r="A2989" s="40" t="inlineStr">
        <is>
          <t>N059</t>
        </is>
      </c>
      <c r="B2989" s="41" t="inlineStr">
        <is>
          <t>Fan Community Service Platform Business (V-Live Division) of NAVER Corporation</t>
        </is>
      </c>
      <c r="C2989" s="40" t="inlineStr">
        <is>
          <t>인수 후</t>
        </is>
      </c>
      <c r="D2989" s="40" t="inlineStr">
        <is>
          <t>2025-12-31</t>
        </is>
      </c>
      <c r="E2989" s="41" t="inlineStr">
        <is>
          <t>실적</t>
        </is>
      </c>
      <c r="F2989" s="41" t="inlineStr">
        <is>
          <t>위버스컴퍼니 2025 감사보고서: 매출 299,662,255,606원, 영업손익 2,020,658,337원, 당기순손익 3,030,085,743원; 영업권 193,902,912천원(전기말 동일), VLIVE CGU 손상검사 가정; 주요 주주 하이브 55.24%.</t>
        </is>
      </c>
      <c r="G2989" s="41" t="inlineStr">
        <is>
          <t>DART 감사보고서</t>
        </is>
      </c>
      <c r="H2989" s="40" t="inlineStr">
        <is>
          <t>2026-04-03</t>
        </is>
      </c>
      <c r="I2989" s="40" t="inlineStr">
        <is>
          <t>20260403003507</t>
        </is>
      </c>
      <c r="J2989" s="43" t="inlineStr">
        <is>
          <t>https://dart.fss.or.kr/dsaf001/main.do?rcpNo=20260403003507</t>
        </is>
      </c>
      <c r="K2989" s="41" t="inlineStr">
        <is>
          <t>target_rev_post,target_op_post,impairment,post_events_summary</t>
        </is>
      </c>
    </row>
    <row r="2990" ht="45" customHeight="1">
      <c r="A2990" s="40" t="inlineStr">
        <is>
          <t>N059</t>
        </is>
      </c>
      <c r="B2990" s="41" t="inlineStr">
        <is>
          <t>Fan Community Service Platform Business (V-Live Division) of NAVER Corporation</t>
        </is>
      </c>
      <c r="C2990" s="40" t="inlineStr">
        <is>
          <t>인수 후</t>
        </is>
      </c>
      <c r="D2990" s="40" t="inlineStr">
        <is>
          <t>2021-12-31</t>
        </is>
      </c>
      <c r="E2990" s="41" t="inlineStr">
        <is>
          <t>실적</t>
        </is>
      </c>
      <c r="F2990" s="41" t="inlineStr">
        <is>
          <t>위버스컴퍼니 2021 감사보고서: 매출 239,401,073,733원, 영업이익 8,474,682,446원, 당기순이익 8,024,339,189원.</t>
        </is>
      </c>
      <c r="G2990" s="41" t="inlineStr">
        <is>
          <t>DART 감사보고서</t>
        </is>
      </c>
      <c r="H2990" s="40" t="inlineStr">
        <is>
          <t>2022-03-31</t>
        </is>
      </c>
      <c r="I2990" s="40" t="inlineStr">
        <is>
          <t>20220331002291</t>
        </is>
      </c>
      <c r="J2990" s="43" t="inlineStr">
        <is>
          <t>https://dart.fss.or.kr/dsaf001/main.do?rcpNo=20220331002291</t>
        </is>
      </c>
      <c r="K2990" s="41" t="inlineStr">
        <is>
          <t>post_events_summary</t>
        </is>
      </c>
    </row>
    <row r="2991" ht="45" customHeight="1">
      <c r="A2991" s="40" t="inlineStr">
        <is>
          <t>N059</t>
        </is>
      </c>
      <c r="B2991" s="41" t="inlineStr">
        <is>
          <t>Fan Community Service Platform Business (V-Live Division) of NAVER Corporation</t>
        </is>
      </c>
      <c r="C2991" s="40" t="inlineStr">
        <is>
          <t>인수 후</t>
        </is>
      </c>
      <c r="D2991" s="40" t="inlineStr">
        <is>
          <t>2022-03-31</t>
        </is>
      </c>
      <c r="E2991" s="41" t="inlineStr">
        <is>
          <t>추가취득</t>
        </is>
      </c>
      <c r="F2991" s="41" t="inlineStr">
        <is>
          <t>NAVER 2022 1분기보고서 연결주석: '당분기 중 주식회사 위버스컴퍼니에 대한 지분 200,000백만원을 사업양수도 대가로 취득', 위버스컴퍼니 49.00%, '(*7) 당분기말 현재 보유 지분 중 15.09%는 사업양수도 대가로 취득'.</t>
        </is>
      </c>
      <c r="G2991" s="41" t="inlineStr">
        <is>
          <t>DART 사업보고서</t>
        </is>
      </c>
      <c r="H2991" s="40" t="inlineStr">
        <is>
          <t>2022-05-13</t>
        </is>
      </c>
      <c r="I2991" s="40" t="inlineStr">
        <is>
          <t>20220513001543</t>
        </is>
      </c>
      <c r="J2991" s="43" t="inlineStr">
        <is>
          <t>https://dart.fss.or.kr/dsaf001/main.do?rcpNo=20220513001543</t>
        </is>
      </c>
      <c r="K2991" s="41" t="inlineStr">
        <is>
          <t>value_chk_local,post_events_summary</t>
        </is>
      </c>
    </row>
    <row r="2992" ht="45" customHeight="1">
      <c r="A2992" s="40" t="inlineStr">
        <is>
          <t>N059</t>
        </is>
      </c>
      <c r="B2992" s="41" t="inlineStr">
        <is>
          <t>Fan Community Service Platform Business (V-Live Division) of NAVER Corporation</t>
        </is>
      </c>
      <c r="C2992" s="40" t="inlineStr">
        <is>
          <t>인수 후</t>
        </is>
      </c>
      <c r="D2992" s="40" t="inlineStr">
        <is>
          <t>2022-12-31</t>
        </is>
      </c>
      <c r="E2992" s="41" t="inlineStr">
        <is>
          <t>기타</t>
        </is>
      </c>
      <c r="F2992" s="41" t="inlineStr">
        <is>
          <t>NAVER 2022 사업보고서 연결주석: 위버스컴퍼니 44.55%, 장부 282,807,558천원, '(*9) 당기 중 사업양수도의 대가로 15.09% 지분을 추가 취득하였으나, 제 3자 유상증자로 인해 지분율이 일부 하락'; 기타수익 중 무형자산처분이익 198,301,511천원(전기 239천원); 사업양수도로 처분한 유형자산 81백만원·무형자산 14백만원.</t>
        </is>
      </c>
      <c r="G2992" s="41" t="inlineStr">
        <is>
          <t>DART 사업보고서</t>
        </is>
      </c>
      <c r="H2992" s="40" t="inlineStr">
        <is>
          <t>2023-03-14</t>
        </is>
      </c>
      <c r="I2992" s="40" t="inlineStr">
        <is>
          <t>20230314001049</t>
        </is>
      </c>
      <c r="J2992" s="43" t="inlineStr">
        <is>
          <t>https://dart.fss.or.kr/dsaf001/main.do?rcpNo=20230314001049</t>
        </is>
      </c>
      <c r="K2992" s="41" t="inlineStr">
        <is>
          <t>notes,post_events_summary,impairment</t>
        </is>
      </c>
    </row>
    <row r="2993" ht="45" customHeight="1">
      <c r="A2993" s="40" t="inlineStr">
        <is>
          <t>N059</t>
        </is>
      </c>
      <c r="B2993" s="41" t="inlineStr">
        <is>
          <t>Fan Community Service Platform Business (V-Live Division) of NAVER Corporation</t>
        </is>
      </c>
      <c r="C2993" s="40" t="inlineStr">
        <is>
          <t>인수 후</t>
        </is>
      </c>
      <c r="D2993" s="40" t="inlineStr">
        <is>
          <t>2021-12-31</t>
        </is>
      </c>
      <c r="E2993" s="41" t="inlineStr">
        <is>
          <t>지분취득</t>
        </is>
      </c>
      <c r="F2993" s="41" t="inlineStr">
        <is>
          <t>NAVER 2021 사업보고서 연결주석: 위버스컴퍼니 관계기업 33.91%, 장부 219,182,017천원, 현금출자 211,884,516천원, '2022년 3월 2일 최종 49%의 지분인수를 완료할 예정'.</t>
        </is>
      </c>
      <c r="G2993" s="41" t="inlineStr">
        <is>
          <t>DART 사업보고서</t>
        </is>
      </c>
      <c r="H2993" s="40" t="inlineStr">
        <is>
          <t>2022-03-04</t>
        </is>
      </c>
      <c r="I2993" s="40" t="inlineStr">
        <is>
          <t>20220304000687</t>
        </is>
      </c>
      <c r="J2993" s="43" t="inlineStr">
        <is>
          <t>https://dart.fss.or.kr/dsaf001/main.do?rcpNo=20220304000687</t>
        </is>
      </c>
      <c r="K2993" s="41" t="inlineStr">
        <is>
          <t>post_events_summary</t>
        </is>
      </c>
    </row>
    <row r="2994" ht="45" customHeight="1">
      <c r="A2994" s="40" t="inlineStr">
        <is>
          <t>N059</t>
        </is>
      </c>
      <c r="B2994" s="41" t="inlineStr">
        <is>
          <t>Fan Community Service Platform Business (V-Live Division) of NAVER Corporation</t>
        </is>
      </c>
      <c r="C2994" s="40" t="inlineStr">
        <is>
          <t>인수 후</t>
        </is>
      </c>
      <c r="D2994" s="40" t="inlineStr">
        <is>
          <t>2025-12-31</t>
        </is>
      </c>
      <c r="E2994" s="41" t="inlineStr">
        <is>
          <t>기타</t>
        </is>
      </c>
      <c r="F2994" s="41" t="inlineStr">
        <is>
          <t>NAVER 2025 사업보고서 연결주석: 위버스컴퍼니 44.37%, 기초 268,493,499천원 → 기말 285,063,379천원, 손상 '-'; 2024년 44.50%.</t>
        </is>
      </c>
      <c r="G2994" s="41" t="inlineStr">
        <is>
          <t>DART 사업보고서</t>
        </is>
      </c>
      <c r="H2994" s="40" t="inlineStr">
        <is>
          <t>2026-03-13</t>
        </is>
      </c>
      <c r="I2994" s="40" t="inlineStr">
        <is>
          <t>20260313001021</t>
        </is>
      </c>
      <c r="J2994" s="43" t="inlineStr">
        <is>
          <t>https://dart.fss.or.kr/dsaf001/main.do?rcpNo=20260313001021</t>
        </is>
      </c>
      <c r="K2994" s="41" t="inlineStr">
        <is>
          <t>pre_incorp_chk,post_events_summary,impairment</t>
        </is>
      </c>
    </row>
    <row r="2995" ht="45" customHeight="1">
      <c r="A2995" s="40" t="inlineStr">
        <is>
          <t>N059</t>
        </is>
      </c>
      <c r="B2995" s="41" t="inlineStr">
        <is>
          <t>Fan Community Service Platform Business (V-Live Division) of NAVER Corporation</t>
        </is>
      </c>
      <c r="C2995" s="40" t="inlineStr">
        <is>
          <t>발표</t>
        </is>
      </c>
      <c r="D2995" s="40" t="inlineStr">
        <is>
          <t>2021-01-28</t>
        </is>
      </c>
      <c r="E2995" s="41" t="inlineStr">
        <is>
          <t>어닝콜</t>
        </is>
      </c>
      <c r="F2995" s="41" t="inlineStr">
        <is>
          <t>NAVER 2020년 4분기 실적발표 자료: 콘텐츠(웹툰, 뮤직, V, SNOW 등) 항목에 'YG, SM엔터테인먼트에 이어 빅히트와의 협력을 강화하며 글로벌 엔터테인먼트 시장 공략'.</t>
        </is>
      </c>
      <c r="G2995" s="41" t="inlineStr">
        <is>
          <t>IR 자료</t>
        </is>
      </c>
      <c r="H2995" s="40" t="inlineStr">
        <is>
          <t>2021-01-28</t>
        </is>
      </c>
      <c r="I2995" s="40" t="n"/>
      <c r="J2995" s="43" t="inlineStr">
        <is>
          <t>https://www.navercorp.com/api/article/download/1bcc4fae-c24f-47fc-a8b9-acaebb8f62e6</t>
        </is>
      </c>
      <c r="K2995" s="41" t="inlineStr">
        <is>
          <t>earnings_call_note,pre_events_summary</t>
        </is>
      </c>
    </row>
    <row r="2996" ht="45" customHeight="1">
      <c r="A2996" s="40" t="inlineStr">
        <is>
          <t>N059</t>
        </is>
      </c>
      <c r="B2996" s="41" t="inlineStr">
        <is>
          <t>Fan Community Service Platform Business (V-Live Division) of NAVER Corporation</t>
        </is>
      </c>
      <c r="C2996" s="40" t="inlineStr">
        <is>
          <t>인수 후</t>
        </is>
      </c>
      <c r="D2996" s="40" t="inlineStr">
        <is>
          <t>2022-04-21</t>
        </is>
      </c>
      <c r="E2996" s="41" t="inlineStr">
        <is>
          <t>어닝콜</t>
        </is>
      </c>
      <c r="F2996" s="41" t="inlineStr">
        <is>
          <t>NAVER 2022년 1분기 실적발표 자료: '웹툰 회계처리 변경*, V LIVE 연결 제외, 크림/어뮤즈 재분류 영향으로 콘텐츠 매출은 전분기 대비 감소'.</t>
        </is>
      </c>
      <c r="G2996" s="41" t="inlineStr">
        <is>
          <t>IR 자료</t>
        </is>
      </c>
      <c r="H2996" s="40" t="inlineStr">
        <is>
          <t>2022-04-21</t>
        </is>
      </c>
      <c r="I2996" s="40" t="n"/>
      <c r="J2996" s="43" t="inlineStr">
        <is>
          <t>https://www.navercorp.com/api/article/download/62646973-b330-40c4-8c1b-77f3f90a3dcd</t>
        </is>
      </c>
      <c r="K2996" s="41" t="inlineStr">
        <is>
          <t>earnings_call_note</t>
        </is>
      </c>
    </row>
    <row r="2997" ht="45" customHeight="1">
      <c r="A2997" s="40" t="inlineStr">
        <is>
          <t>N059</t>
        </is>
      </c>
      <c r="B2997" s="41" t="inlineStr">
        <is>
          <t>Fan Community Service Platform Business (V-Live Division) of NAVER Corporation</t>
        </is>
      </c>
      <c r="C2997" s="40" t="inlineStr">
        <is>
          <t>인수 후</t>
        </is>
      </c>
      <c r="D2997" s="40" t="inlineStr">
        <is>
          <t>2022-12-31</t>
        </is>
      </c>
      <c r="E2997" s="41" t="inlineStr">
        <is>
          <t>사업철수</t>
        </is>
      </c>
      <c r="F2997" s="41" t="inlineStr">
        <is>
          <t>뉴시스(다음 게재): '네이버 팬 플랫폼 V(브이)라이브가 오는 31일 약 7년 만에 서비스를 종료', '하이브 팬덤 플랫폼 위버스로 서비스가 일원화'.</t>
        </is>
      </c>
      <c r="G2997" s="41" t="inlineStr">
        <is>
          <t>언론 보도</t>
        </is>
      </c>
      <c r="H2997" s="40" t="inlineStr">
        <is>
          <t>2022-12-30</t>
        </is>
      </c>
      <c r="I2997" s="40" t="n"/>
      <c r="J2997" s="43" t="inlineStr">
        <is>
          <t>https://v.daum.net/v/20221230134623706</t>
        </is>
      </c>
      <c r="K2997" s="41" t="inlineStr">
        <is>
          <t>post_events_summary</t>
        </is>
      </c>
    </row>
    <row r="2998" ht="45" customHeight="1">
      <c r="A2998" s="40" t="inlineStr">
        <is>
          <t>N059</t>
        </is>
      </c>
      <c r="B2998" s="41" t="inlineStr">
        <is>
          <t>Fan Community Service Platform Business (V-Live Division) of NAVER Corporation</t>
        </is>
      </c>
      <c r="C2998" s="40" t="inlineStr">
        <is>
          <t>인수 후</t>
        </is>
      </c>
      <c r="D2998" s="40" t="inlineStr">
        <is>
          <t>2022-11-03</t>
        </is>
      </c>
      <c r="E2998" s="41" t="inlineStr">
        <is>
          <t>어닝콜</t>
        </is>
      </c>
      <c r="F2998" s="41" t="inlineStr">
        <is>
          <t>텐아시아(하이브 3Q22 실적): '새로워진 위버스 출범 및 위버스 라이브 출시에 따라 다양한 지표들이 고른 성장세', '3분기 평균 MAU ... 약 16% 증가한 700만명'.</t>
        </is>
      </c>
      <c r="G2998" s="41" t="inlineStr">
        <is>
          <t>언론 보도</t>
        </is>
      </c>
      <c r="H2998" s="40" t="inlineStr">
        <is>
          <t>2022-11-03</t>
        </is>
      </c>
      <c r="I2998" s="40" t="n"/>
      <c r="J2998" s="43" t="inlineStr">
        <is>
          <t>https://www.tenasia.co.kr/article/2022110337314</t>
        </is>
      </c>
      <c r="K2998" s="41" t="inlineStr">
        <is>
          <t>earnings_call_note,post_events_summary</t>
        </is>
      </c>
    </row>
    <row r="2999" ht="45" customHeight="1">
      <c r="A2999" s="40" t="inlineStr">
        <is>
          <t>N059</t>
        </is>
      </c>
      <c r="B2999" s="41" t="inlineStr">
        <is>
          <t>Fan Community Service Platform Business (V-Live Division) of NAVER Corporation</t>
        </is>
      </c>
      <c r="C2999" s="40" t="inlineStr">
        <is>
          <t>인수 후</t>
        </is>
      </c>
      <c r="D2999" s="40" t="inlineStr">
        <is>
          <t>2026-04-07</t>
        </is>
      </c>
      <c r="E2999" s="41" t="inlineStr">
        <is>
          <t>실적</t>
        </is>
      </c>
      <c r="F2999" s="41" t="inlineStr">
        <is>
          <t>MTN: 위버스컴퍼니 2025년 영업이익 20억2066만원으로 연간 흑자 전환, '2024년까지 3년 연속 적자를 보던 중', '2022년에는 네이버 브이라이브를 양수하고 위버스 라이브 서비스를 시작'.</t>
        </is>
      </c>
      <c r="G2999" s="41" t="inlineStr">
        <is>
          <t>언론 보도</t>
        </is>
      </c>
      <c r="H2999" s="40" t="inlineStr">
        <is>
          <t>2026-04-07</t>
        </is>
      </c>
      <c r="I2999" s="40" t="n"/>
      <c r="J2999" s="43" t="inlineStr">
        <is>
          <t>https://news.mtn.co.kr/news-detail/2026040610472848289</t>
        </is>
      </c>
      <c r="K2999" s="41" t="inlineStr">
        <is>
          <t>earnings_call_note,post_events_summary</t>
        </is>
      </c>
    </row>
    <row r="3000" ht="45" customHeight="1">
      <c r="A3000" s="40" t="inlineStr">
        <is>
          <t>N059</t>
        </is>
      </c>
      <c r="B3000" s="41" t="inlineStr">
        <is>
          <t>Fan Community Service Platform Business (V-Live Division) of NAVER Corporation</t>
        </is>
      </c>
      <c r="C3000" s="40" t="inlineStr">
        <is>
          <t>인수 후</t>
        </is>
      </c>
      <c r="D3000" s="40" t="inlineStr">
        <is>
          <t>2022-09-15</t>
        </is>
      </c>
      <c r="E3000" s="41" t="inlineStr">
        <is>
          <t>기타</t>
        </is>
      </c>
      <c r="F3000" s="41" t="inlineStr">
        <is>
          <t>하이브 유상증자결정(종속회사 위버스컴퍼니): 보통주 711,385주, 발행가 140,571원, 100,000,100,835원, 제3자배정 대상 주식회사 하이브(최대주주), 납입일 2022-09-15.</t>
        </is>
      </c>
      <c r="G3000" s="41" t="inlineStr">
        <is>
          <t>DART 기타공시</t>
        </is>
      </c>
      <c r="H3000" s="40" t="inlineStr">
        <is>
          <t>2022-08-30</t>
        </is>
      </c>
      <c r="I3000" s="40" t="inlineStr">
        <is>
          <t>20220830800517</t>
        </is>
      </c>
      <c r="J3000" s="43" t="inlineStr">
        <is>
          <t>https://dart.fss.or.kr/dsaf001/main.do?rcpNo=20220830800517</t>
        </is>
      </c>
      <c r="K3000" s="41" t="inlineStr">
        <is>
          <t>post_events_summary</t>
        </is>
      </c>
    </row>
    <row r="3001" ht="45" customHeight="1">
      <c r="A3001" s="40" t="inlineStr">
        <is>
          <t>N059</t>
        </is>
      </c>
      <c r="B3001" s="41" t="inlineStr">
        <is>
          <t>Fan Community Service Platform Business (V-Live Division) of NAVER Corporation</t>
        </is>
      </c>
      <c r="C3001" s="40" t="inlineStr">
        <is>
          <t>인수 후</t>
        </is>
      </c>
      <c r="D3001" s="40" t="inlineStr">
        <is>
          <t>2022-10-01</t>
        </is>
      </c>
      <c r="E3001" s="41" t="inlineStr">
        <is>
          <t>추가취득</t>
        </is>
      </c>
      <c r="F3001" s="41" t="inlineStr">
        <is>
          <t>하이브 영업양수결정(종속회사 Weverse Japan): HYBE JAPAN의 일본 플랫폼 사업 155,000,000,000원, 양수예정일 2022-10-01, 목적 '위버스의 글로벌 플랫폼으로서의 통합적인 운영'.</t>
        </is>
      </c>
      <c r="G3001" s="41" t="inlineStr">
        <is>
          <t>DART 기타공시</t>
        </is>
      </c>
      <c r="H3001" s="40" t="inlineStr">
        <is>
          <t>2022-08-30</t>
        </is>
      </c>
      <c r="I3001" s="40" t="inlineStr">
        <is>
          <t>20220830800533</t>
        </is>
      </c>
      <c r="J3001" s="43" t="inlineStr">
        <is>
          <t>https://dart.fss.or.kr/dsaf001/main.do?rcpNo=20220830800533</t>
        </is>
      </c>
      <c r="K3001" s="41" t="inlineStr">
        <is>
          <t>post_events_summary</t>
        </is>
      </c>
    </row>
    <row r="3002" ht="45" customHeight="1">
      <c r="A3002" s="40" t="inlineStr">
        <is>
          <t>N059</t>
        </is>
      </c>
      <c r="B3002" s="41" t="inlineStr">
        <is>
          <t>Fan Community Service Platform Business (V-Live Division) of NAVER Corporation</t>
        </is>
      </c>
      <c r="C3002" s="40" t="inlineStr">
        <is>
          <t>인수 전</t>
        </is>
      </c>
      <c r="D3002" s="40" t="inlineStr">
        <is>
          <t>2020-12-31</t>
        </is>
      </c>
      <c r="E3002" s="41" t="inlineStr">
        <is>
          <t>실적</t>
        </is>
      </c>
      <c r="F3002" s="41" t="inlineStr">
        <is>
          <t>빅히트 2020 사업보고서: 발행주식총수 35,623,760주(2020-12-31); 요약연결 자산총계 1,924,442,638천원, 자본총계 1,198,939,410천원, 매출액 796,283,397천원, 영업이익 145,515,649천원.</t>
        </is>
      </c>
      <c r="G3002" s="41" t="inlineStr">
        <is>
          <t>DART 사업보고서</t>
        </is>
      </c>
      <c r="H3002" s="40" t="inlineStr">
        <is>
          <t>2021-03-22</t>
        </is>
      </c>
      <c r="I3002" s="40" t="inlineStr">
        <is>
          <t>20210322000890</t>
        </is>
      </c>
      <c r="J3002" s="43" t="inlineStr">
        <is>
          <t>https://dart.fss.or.kr/dsaf001/main.do?rcpNo=20210322000890</t>
        </is>
      </c>
      <c r="K3002" s="41" t="inlineStr">
        <is>
          <t>apex_total_assets,deal_to_assets_pct,deal_to_equity_pct,acq_mktcap,acquirer_core,size_basis</t>
        </is>
      </c>
    </row>
    <row r="3003" ht="45" customHeight="1">
      <c r="A3003" s="40" t="inlineStr">
        <is>
          <t>N059</t>
        </is>
      </c>
      <c r="B3003" s="41" t="inlineStr">
        <is>
          <t>Fan Community Service Platform Business (V-Live Division) of NAVER Corporation</t>
        </is>
      </c>
      <c r="C3003" s="40" t="inlineStr">
        <is>
          <t>발표</t>
        </is>
      </c>
      <c r="D3003" s="40" t="inlineStr">
        <is>
          <t>2021-01-27</t>
        </is>
      </c>
      <c r="E3003" s="41" t="inlineStr">
        <is>
          <t>기타</t>
        </is>
      </c>
      <c r="F3003" s="41" t="inlineStr">
        <is>
          <t>빅히트 타법인주식및출자증권취득결정(YG PLUS, 자율공시): 자기자본 1,136,072,921,215원 '당사의 2019년말 연결 자기자본에서 2020년 10월의 유상증자 금액을 더한 금액'.</t>
        </is>
      </c>
      <c r="G3003" s="41" t="inlineStr">
        <is>
          <t>DART 기타공시</t>
        </is>
      </c>
      <c r="H3003" s="40" t="inlineStr">
        <is>
          <t>2021-01-27</t>
        </is>
      </c>
      <c r="I3003" s="40" t="inlineStr">
        <is>
          <t>20210127800640</t>
        </is>
      </c>
      <c r="J3003" s="43" t="inlineStr">
        <is>
          <t>https://dart.fss.or.kr/dsaf001/main.do?rcpNo=20210127800640</t>
        </is>
      </c>
      <c r="K3003" s="41" t="inlineStr">
        <is>
          <t>deal_to_equity_pct,size_basis</t>
        </is>
      </c>
    </row>
    <row r="3004" ht="45" customHeight="1">
      <c r="A3004" s="40" t="inlineStr">
        <is>
          <t>N059</t>
        </is>
      </c>
      <c r="B3004" s="41" t="inlineStr">
        <is>
          <t>Fan Community Service Platform Business (V-Live Division) of NAVER Corporation</t>
        </is>
      </c>
      <c r="C3004" s="40" t="inlineStr">
        <is>
          <t>인수 전</t>
        </is>
      </c>
      <c r="D3004" s="40" t="inlineStr">
        <is>
          <t>2020-12-31</t>
        </is>
      </c>
      <c r="E3004" s="41" t="inlineStr">
        <is>
          <t>실적</t>
        </is>
      </c>
      <c r="F3004" s="41" t="inlineStr">
        <is>
          <t>NAVER 2020 사업보고서: 요약연결 자산총계 17,014,239백만원, 자본총계 8,255,132백만원; 발행주식 총수 164,263,395주.</t>
        </is>
      </c>
      <c r="G3004" s="41" t="inlineStr">
        <is>
          <t>DART 사업보고서</t>
        </is>
      </c>
      <c r="H3004" s="40" t="inlineStr">
        <is>
          <t>2021-03-16</t>
        </is>
      </c>
      <c r="I3004" s="40" t="inlineStr">
        <is>
          <t>20210316001214</t>
        </is>
      </c>
      <c r="J3004" s="43" t="inlineStr">
        <is>
          <t>https://dart.fss.or.kr/dsaf001/main.do?rcpNo=20210316001214</t>
        </is>
      </c>
      <c r="K3004" s="41" t="inlineStr">
        <is>
          <t>apex_total_assets,deal_to_assets_pct,deal_to_equity_pct,acq_mktcap,size_basis</t>
        </is>
      </c>
    </row>
    <row r="3005" ht="45" customHeight="1">
      <c r="A3005" s="40" t="inlineStr">
        <is>
          <t>N059</t>
        </is>
      </c>
      <c r="B3005" s="41" t="inlineStr">
        <is>
          <t>Fan Community Service Platform Business (V-Live Division) of NAVER Corporation</t>
        </is>
      </c>
      <c r="C3005" s="40" t="inlineStr">
        <is>
          <t>발표</t>
        </is>
      </c>
      <c r="D3005" s="40" t="inlineStr">
        <is>
          <t>2021-01-26</t>
        </is>
      </c>
      <c r="E3005" s="41" t="inlineStr">
        <is>
          <t>기타</t>
        </is>
      </c>
      <c r="F3005" s="41" t="inlineStr">
        <is>
          <t>Yahoo Finance 352820.KS: 2021-01-26 조정 종가 208,022.05, 2020-10-16 조정 종가 198,139.77 (조정계수 산출용).</t>
        </is>
      </c>
      <c r="G3005" s="41" t="inlineStr">
        <is>
          <t>기타</t>
        </is>
      </c>
      <c r="H3005" s="40" t="inlineStr">
        <is>
          <t>2026-10-26</t>
        </is>
      </c>
      <c r="I3005" s="40" t="n"/>
      <c r="J3005" s="43" t="inlineStr">
        <is>
          <t>https://query1.finance.yahoo.com/v8/finance/chart/352820.KS?period1=1611100800&amp;period2=1611964800&amp;interval=1d</t>
        </is>
      </c>
      <c r="K3005" s="41" t="inlineStr">
        <is>
          <t>acq_mktcap,size_basis</t>
        </is>
      </c>
    </row>
    <row r="3006" ht="45" customHeight="1">
      <c r="A3006" s="40" t="inlineStr">
        <is>
          <t>N059</t>
        </is>
      </c>
      <c r="B3006" s="41" t="inlineStr">
        <is>
          <t>Fan Community Service Platform Business (V-Live Division) of NAVER Corporation</t>
        </is>
      </c>
      <c r="C3006" s="40" t="inlineStr">
        <is>
          <t>인수 전</t>
        </is>
      </c>
      <c r="D3006" s="40" t="inlineStr">
        <is>
          <t>2020-10-16</t>
        </is>
      </c>
      <c r="E3006" s="41" t="inlineStr">
        <is>
          <t>상장</t>
        </is>
      </c>
      <c r="F3006" s="41" t="inlineStr">
        <is>
          <t>에너지경제: 빅히트 상장 이틀째 '전 거래일보다 22.29% 내린 20만500원에 거래를 마치며', 시가총액 6조7862억원.</t>
        </is>
      </c>
      <c r="G3006" s="41" t="inlineStr">
        <is>
          <t>언론 보도</t>
        </is>
      </c>
      <c r="H3006" s="40" t="inlineStr">
        <is>
          <t>2020-10-16</t>
        </is>
      </c>
      <c r="I3006" s="40" t="n"/>
      <c r="J3006" s="43" t="inlineStr">
        <is>
          <t>https://m.ekn.kr/view.php?key=528818</t>
        </is>
      </c>
      <c r="K3006" s="41" t="inlineStr">
        <is>
          <t>acq_mktcap,size_basis</t>
        </is>
      </c>
    </row>
    <row r="3007" ht="45" customHeight="1">
      <c r="A3007" s="40" t="inlineStr">
        <is>
          <t>N059</t>
        </is>
      </c>
      <c r="B3007" s="41" t="inlineStr">
        <is>
          <t>Fan Community Service Platform Business (V-Live Division) of NAVER Corporation</t>
        </is>
      </c>
      <c r="C3007" s="40" t="inlineStr">
        <is>
          <t>발표</t>
        </is>
      </c>
      <c r="D3007" s="40" t="inlineStr">
        <is>
          <t>2021-01-26</t>
        </is>
      </c>
      <c r="E3007" s="41" t="inlineStr">
        <is>
          <t>기타</t>
        </is>
      </c>
      <c r="F3007" s="41" t="inlineStr">
        <is>
          <t>Yahoo Finance 035420.KS: 2021-01-26 종가 342,000원, 2021-01-27 종가 341,500원; KRW=X 2021-01-27 종가 1,101.0.</t>
        </is>
      </c>
      <c r="G3007" s="41" t="inlineStr">
        <is>
          <t>기타</t>
        </is>
      </c>
      <c r="H3007" s="40" t="inlineStr">
        <is>
          <t>2026-10-25</t>
        </is>
      </c>
      <c r="I3007" s="40" t="n"/>
      <c r="J3007" s="43" t="inlineStr">
        <is>
          <t>https://query1.finance.yahoo.com/v8/finance/chart/035420.KS?period1=1611100800&amp;period2=1611964800&amp;interval=1d</t>
        </is>
      </c>
      <c r="K3007" s="41" t="inlineStr">
        <is>
          <t>acq_mktcap,size_basis,value_chk_usdmm</t>
        </is>
      </c>
    </row>
    <row r="3008" ht="45" customHeight="1">
      <c r="A3008" s="40" t="inlineStr">
        <is>
          <t>N060</t>
        </is>
      </c>
      <c r="B3008" s="41" t="inlineStr">
        <is>
          <t>SNOW Corp.</t>
        </is>
      </c>
      <c r="C3008" s="40" t="inlineStr">
        <is>
          <t>발표</t>
        </is>
      </c>
      <c r="D3008" s="40" t="inlineStr">
        <is>
          <t>2021-02-28</t>
        </is>
      </c>
      <c r="E3008" s="41" t="inlineStr">
        <is>
          <t>완료</t>
        </is>
      </c>
      <c r="F3008" s="41" t="inlineStr">
        <is>
          <t>스노우(주) 최대주주등의주식보유변동: A Holdings Corporation (132,593주, -7.56%), LINE Corporation +132,593주(7.56%), 변동일 2021.02.28, 50,983,918,818원, 단가 384,514원; 'A Holdings Corporation에서 LINE Corporation으로의 분할에 따른 자산부채 승계로 인한 것으로, 취득/처분 금액은 A Holdings Corporation 장부에 계상된 스노우(주) 주식가액', '사명을 LINE Corporation에서 A Holdings Corporation로 변경', '기존 주주인 LINE Corporation에서 물적분할되었으며, 사명을 LINE Split Preparation Corporation에서 LINE Corporation으로 변경'.</t>
        </is>
      </c>
      <c r="G3008" s="41" t="inlineStr">
        <is>
          <t>DART 기타공시</t>
        </is>
      </c>
      <c r="H3008" s="40" t="inlineStr">
        <is>
          <t>2021-03-03</t>
        </is>
      </c>
      <c r="I3008" s="40" t="inlineStr">
        <is>
          <t>20210303000075</t>
        </is>
      </c>
      <c r="J3008" s="43" t="inlineStr">
        <is>
          <t>https://dart.fss.or.kr/dsaf001/main.do?rcpNo=20210303000075</t>
        </is>
      </c>
      <c r="K3008" s="41" t="inlineStr">
        <is>
          <t>subtype_chk,status_chk,value_chk_local,value_chk_usdmm,chk_note,first_filing_date,purpose_quote</t>
        </is>
      </c>
    </row>
    <row r="3009" ht="45" customHeight="1">
      <c r="A3009" s="40" t="inlineStr">
        <is>
          <t>N060</t>
        </is>
      </c>
      <c r="B3009" s="41" t="inlineStr">
        <is>
          <t>SNOW Corp.</t>
        </is>
      </c>
      <c r="C3009" s="40" t="inlineStr">
        <is>
          <t>인수 전</t>
        </is>
      </c>
      <c r="D3009" s="40" t="inlineStr">
        <is>
          <t>2021-02-26</t>
        </is>
      </c>
      <c r="E3009" s="41" t="inlineStr">
        <is>
          <t>추가취득</t>
        </is>
      </c>
      <c r="F3009" s="41" t="inlineStr">
        <is>
          <t>스노우 최대주주등의주식보유변동: 네이버 +363,362주(80.55%), 119,999,937,138원, 단가 330,249원; 라인플러스 208,455주(15.00→11.89%), LINE Corporation 132,593주(9.54→7.56%), 변동일 2021.02.26.</t>
        </is>
      </c>
      <c r="G3009" s="41" t="inlineStr">
        <is>
          <t>DART 기타공시</t>
        </is>
      </c>
      <c r="H3009" s="40" t="inlineStr">
        <is>
          <t>2021-03-02</t>
        </is>
      </c>
      <c r="I3009" s="40" t="inlineStr">
        <is>
          <t>20210302000779</t>
        </is>
      </c>
      <c r="J3009" s="43" t="inlineStr">
        <is>
          <t>https://dart.fss.or.kr/dsaf001/main.do?rcpNo=20210302000779</t>
        </is>
      </c>
      <c r="K3009" s="41" t="inlineStr">
        <is>
          <t>pre_events_summary,notes</t>
        </is>
      </c>
    </row>
    <row r="3010" ht="45" customHeight="1">
      <c r="A3010" s="40" t="inlineStr">
        <is>
          <t>N060</t>
        </is>
      </c>
      <c r="B3010" s="41" t="inlineStr">
        <is>
          <t>SNOW Corp.</t>
        </is>
      </c>
      <c r="C3010" s="40" t="inlineStr">
        <is>
          <t>인수 전</t>
        </is>
      </c>
      <c r="D3010" s="40" t="inlineStr">
        <is>
          <t>2021-02-23</t>
        </is>
      </c>
      <c r="E3010" s="41" t="inlineStr">
        <is>
          <t>추가취득</t>
        </is>
      </c>
      <c r="F3010" s="41" t="inlineStr">
        <is>
          <t>스노우 특수관계인의유상증자참여: 참여자 네이버(주), 출자금액 120,000백만원, 363,362주, 출자 후 지분율 80.55%, 1주당 330,249원, 이사회 2021.02.23.</t>
        </is>
      </c>
      <c r="G3010" s="41" t="inlineStr">
        <is>
          <t>DART 기타공시</t>
        </is>
      </c>
      <c r="H3010" s="40" t="inlineStr">
        <is>
          <t>2021-02-23</t>
        </is>
      </c>
      <c r="I3010" s="40" t="inlineStr">
        <is>
          <t>20210223003187</t>
        </is>
      </c>
      <c r="J3010" s="43" t="inlineStr">
        <is>
          <t>https://dart.fss.or.kr/dsaf001/main.do?rcpNo=20210223003187</t>
        </is>
      </c>
      <c r="K3010" s="41" t="inlineStr">
        <is>
          <t>pre_events_summary</t>
        </is>
      </c>
    </row>
    <row r="3011" ht="45" customHeight="1">
      <c r="A3011" s="40" t="inlineStr">
        <is>
          <t>N060</t>
        </is>
      </c>
      <c r="B3011" s="41" t="inlineStr">
        <is>
          <t>SNOW Corp.</t>
        </is>
      </c>
      <c r="C3011" s="40" t="inlineStr">
        <is>
          <t>발표</t>
        </is>
      </c>
      <c r="D3011" s="40" t="inlineStr">
        <is>
          <t>2019-11-18</t>
        </is>
      </c>
      <c r="E3011" s="41" t="inlineStr">
        <is>
          <t>발표</t>
        </is>
      </c>
      <c r="F3011" s="41" t="inlineStr">
        <is>
          <t>NAVER 기타경영사항(자율공시) 기본합의서 체결: '라인의 완전자회사("라인운영회사")에게 라인의 전체 사업을 승계시키는 흡수분할을 한 이후, Z홀딩스를 완전모회사, 라인운영회사를 완전자회사 ... 주식교환을 실시하여 라인이 수행하는 사업 전부를 Z홀딩스 아래로 이관하고'.</t>
        </is>
      </c>
      <c r="G3011" s="41" t="inlineStr">
        <is>
          <t>DART 기타공시</t>
        </is>
      </c>
      <c r="H3011" s="40" t="inlineStr">
        <is>
          <t>2019-11-18</t>
        </is>
      </c>
      <c r="I3011" s="40" t="inlineStr">
        <is>
          <t>20191118800003</t>
        </is>
      </c>
      <c r="J3011" s="43" t="inlineStr">
        <is>
          <t>https://dart.fss.or.kr/dsaf001/main.do?rcpNo=20191118800003</t>
        </is>
      </c>
      <c r="K3011" s="41" t="inlineStr">
        <is>
          <t>announce_date_chk,purpose_quote,pre_events_summary,chk_note</t>
        </is>
      </c>
    </row>
    <row r="3012" ht="45" customHeight="1">
      <c r="A3012" s="40" t="inlineStr">
        <is>
          <t>N060</t>
        </is>
      </c>
      <c r="B3012" s="41" t="inlineStr">
        <is>
          <t>SNOW Corp.</t>
        </is>
      </c>
      <c r="C3012" s="40" t="inlineStr">
        <is>
          <t>발표</t>
        </is>
      </c>
      <c r="D3012" s="40" t="inlineStr">
        <is>
          <t>2019-12-23</t>
        </is>
      </c>
      <c r="E3012" s="41" t="inlineStr">
        <is>
          <t>발표</t>
        </is>
      </c>
      <c r="F3012" s="41" t="inlineStr">
        <is>
          <t>NAVER 기타경영사항(자율공시) 경영통합계약 등 체결: '각자의 사업 영역에서 시너지를 추구함과 동시에 인공지능(AI), 커머스, 핀테크, 광고, O2O, 기타 사업영역에서의 성장을 목표로', '본건 합작회사는 분할신설 완전자회사("라인운영회사")에게 본건 합작회사의 전체 사업을 승계시키는 흡수분할'.</t>
        </is>
      </c>
      <c r="G3012" s="41" t="inlineStr">
        <is>
          <t>DART 기타공시</t>
        </is>
      </c>
      <c r="H3012" s="40" t="inlineStr">
        <is>
          <t>2019-12-23</t>
        </is>
      </c>
      <c r="I3012" s="40" t="inlineStr">
        <is>
          <t>20191223800376</t>
        </is>
      </c>
      <c r="J3012" s="43" t="inlineStr">
        <is>
          <t>https://dart.fss.or.kr/dsaf001/main.do?rcpNo=20191223800376</t>
        </is>
      </c>
      <c r="K3012" s="41" t="inlineStr">
        <is>
          <t>purpose_quote,pre_events_summary</t>
        </is>
      </c>
    </row>
    <row r="3013" ht="45" customHeight="1">
      <c r="A3013" s="40" t="inlineStr">
        <is>
          <t>N060</t>
        </is>
      </c>
      <c r="B3013" s="41" t="inlineStr">
        <is>
          <t>SNOW Corp.</t>
        </is>
      </c>
      <c r="C3013" s="40" t="inlineStr">
        <is>
          <t>인수 전</t>
        </is>
      </c>
      <c r="D3013" s="40" t="inlineStr">
        <is>
          <t>2019-11-14</t>
        </is>
      </c>
      <c r="E3013" s="41" t="inlineStr">
        <is>
          <t>기타</t>
        </is>
      </c>
      <c r="F3013" s="41" t="inlineStr">
        <is>
          <t>NAVER 풍문또는보도에대한해명(미확정): '종속회사 LINE주식회사의 야후재팬과의 경영통합 보도에 대한 해명', 매체 매일경제 등, 발생일 2019-11-14.</t>
        </is>
      </c>
      <c r="G3013" s="41" t="inlineStr">
        <is>
          <t>DART 기타공시</t>
        </is>
      </c>
      <c r="H3013" s="40" t="inlineStr">
        <is>
          <t>2019-11-14</t>
        </is>
      </c>
      <c r="I3013" s="40" t="inlineStr">
        <is>
          <t>20191114800164</t>
        </is>
      </c>
      <c r="J3013" s="43" t="inlineStr">
        <is>
          <t>https://dart.fss.or.kr/dsaf001/main.do?rcpNo=20191114800164</t>
        </is>
      </c>
      <c r="K3013" s="41" t="inlineStr">
        <is>
          <t>first_filing_date,acq_mktcap</t>
        </is>
      </c>
    </row>
    <row r="3014" ht="45" customHeight="1">
      <c r="A3014" s="40" t="inlineStr">
        <is>
          <t>N060</t>
        </is>
      </c>
      <c r="B3014" s="41" t="inlineStr">
        <is>
          <t>SNOW Corp.</t>
        </is>
      </c>
      <c r="C3014" s="40" t="inlineStr">
        <is>
          <t>인수 전</t>
        </is>
      </c>
      <c r="D3014" s="40" t="inlineStr">
        <is>
          <t>2019-12-23</t>
        </is>
      </c>
      <c r="E3014" s="41" t="inlineStr">
        <is>
          <t>기타</t>
        </is>
      </c>
      <c r="F3014" s="41" t="inlineStr">
        <is>
          <t>Business Integration Agreement(LINE 20-F 2019 EX-4.1) 부속 Absorption-Type Company Split Agreement 서식: LINE(분할회사)과 LINE Split Preparation(승계회사), '(the trade name is scheduled to be changed on the Effective Date)'; 2019-11-30 Snow Corporation 1,169,467주 중 'LINE and LINE Plus Corporation: 341,048 shares'.</t>
        </is>
      </c>
      <c r="G3014" s="41" t="inlineStr">
        <is>
          <t>SEC</t>
        </is>
      </c>
      <c r="H3014" s="40" t="inlineStr">
        <is>
          <t>2020-03-27</t>
        </is>
      </c>
      <c r="I3014" s="40" t="inlineStr">
        <is>
          <t>0001193125-20-087676</t>
        </is>
      </c>
      <c r="J3014" s="43" t="inlineStr">
        <is>
          <t>https://www.sec.gov/Archives/edgar/data/1611820/000119312520087676/d773604dex41.htm</t>
        </is>
      </c>
      <c r="K3014" s="41" t="inlineStr">
        <is>
          <t>chk_note,acquirer_entity</t>
        </is>
      </c>
    </row>
    <row r="3015" ht="45" customHeight="1">
      <c r="A3015" s="40" t="inlineStr">
        <is>
          <t>N060</t>
        </is>
      </c>
      <c r="B3015" s="41" t="inlineStr">
        <is>
          <t>SNOW Corp.</t>
        </is>
      </c>
      <c r="C3015" s="40" t="inlineStr">
        <is>
          <t>인수 전</t>
        </is>
      </c>
      <c r="D3015" s="40" t="inlineStr">
        <is>
          <t>2020-12-23</t>
        </is>
      </c>
      <c r="E3015" s="41" t="inlineStr">
        <is>
          <t>기타</t>
        </is>
      </c>
      <c r="F3015" s="41" t="inlineStr">
        <is>
          <t>LINE 6-K: LINE Split Preparation Corporation — Business preparation company, Capital JPY 651,500,000, Date of Incorporation December 13, 2019, LINE 100%; 라인플러스 주식 현물출자(2020-12-28 예정).</t>
        </is>
      </c>
      <c r="G3015" s="41" t="inlineStr">
        <is>
          <t>SEC</t>
        </is>
      </c>
      <c r="H3015" s="40" t="inlineStr">
        <is>
          <t>2020-12-23</t>
        </is>
      </c>
      <c r="I3015" s="40" t="inlineStr">
        <is>
          <t>0001193125-20-325169</t>
        </is>
      </c>
      <c r="J3015" s="43" t="inlineStr">
        <is>
          <t>https://www.sec.gov/Archives/edgar/data/1611820/000119312520325169/d77095d6k.htm</t>
        </is>
      </c>
      <c r="K3015" s="41" t="inlineStr">
        <is>
          <t>acquirer_entity,acq_total_assets</t>
        </is>
      </c>
    </row>
    <row r="3016" ht="45" customHeight="1">
      <c r="A3016" s="40" t="inlineStr">
        <is>
          <t>N060</t>
        </is>
      </c>
      <c r="B3016" s="41" t="inlineStr">
        <is>
          <t>SNOW Corp.</t>
        </is>
      </c>
      <c r="C3016" s="40" t="inlineStr">
        <is>
          <t>발표</t>
        </is>
      </c>
      <c r="D3016" s="40" t="inlineStr">
        <is>
          <t>2021-02-28</t>
        </is>
      </c>
      <c r="E3016" s="41" t="inlineStr">
        <is>
          <t>통합</t>
        </is>
      </c>
      <c r="F3016" s="41" t="inlineStr">
        <is>
          <t>SoftBank Group 'Change in Subsidiaries (Sub-Subsidiaries)': LINE과 Shiodome Z Holdings의 흡수합병 2021-02-26, 'LINE transferred its entire business to LINE Demerger Preparatory Company as of February 28, 2021' 및 A Holdings로 사명 변경, 'For accounting purposes, the acquisition date is February 28, 2021'.</t>
        </is>
      </c>
      <c r="G3016" s="41" t="inlineStr">
        <is>
          <t>기타</t>
        </is>
      </c>
      <c r="H3016" s="40" t="inlineStr">
        <is>
          <t>2021-05-11</t>
        </is>
      </c>
      <c r="I3016" s="40" t="n"/>
      <c r="J3016" s="43" t="inlineStr">
        <is>
          <t>https://group.softbank/en/news/press/20210511</t>
        </is>
      </c>
      <c r="K3016" s="41" t="inlineStr">
        <is>
          <t>pre_incorp_chk,status_chk</t>
        </is>
      </c>
    </row>
    <row r="3017" ht="45" customHeight="1">
      <c r="A3017" s="40" t="inlineStr">
        <is>
          <t>N060</t>
        </is>
      </c>
      <c r="B3017" s="41" t="inlineStr">
        <is>
          <t>SNOW Corp.</t>
        </is>
      </c>
      <c r="C3017" s="40" t="inlineStr">
        <is>
          <t>인수 후</t>
        </is>
      </c>
      <c r="D3017" s="40" t="inlineStr">
        <is>
          <t>2021-12-31</t>
        </is>
      </c>
      <c r="E3017" s="41" t="inlineStr">
        <is>
          <t>통합</t>
        </is>
      </c>
      <c r="F3017" s="41" t="inlineStr">
        <is>
          <t>NAVER 2021 사업보고서 연결주석: 경영통합 '동 거래는 2021년 3월 1일 완료'; 전기말 매각예정자산 합계 6,660,253,458천원·매각예정부채 4,675,241,281천원; 중단영업 영업수익 전기 2,665,777,895천원; '(*5) 전기말까지 연결회사의 종속기업이었던 LINE이 ... A-Holdings로 회사 이름을 변경 ... 기존 사업부와 투자주식은 A-Holdings의 종속기업 LINE corp으로 이전'; 스노우 80.55%.</t>
        </is>
      </c>
      <c r="G3017" s="41" t="inlineStr">
        <is>
          <t>DART 사업보고서</t>
        </is>
      </c>
      <c r="H3017" s="40" t="inlineStr">
        <is>
          <t>2022-03-04</t>
        </is>
      </c>
      <c r="I3017" s="40" t="inlineStr">
        <is>
          <t>20220304000687</t>
        </is>
      </c>
      <c r="J3017" s="43" t="inlineStr">
        <is>
          <t>https://dart.fss.or.kr/dsaf001/main.do?rcpNo=20220304000687</t>
        </is>
      </c>
      <c r="K3017" s="41" t="inlineStr">
        <is>
          <t>pre_incorp_chk,acq_total_assets,deal_to_assets_pct,deal_to_equity_pct,acquirer_core,post_events_summary</t>
        </is>
      </c>
    </row>
    <row r="3018" ht="45" customHeight="1">
      <c r="A3018" s="40" t="inlineStr">
        <is>
          <t>N060</t>
        </is>
      </c>
      <c r="B3018" s="41" t="inlineStr">
        <is>
          <t>SNOW Corp.</t>
        </is>
      </c>
      <c r="C3018" s="40" t="inlineStr">
        <is>
          <t>인수 후</t>
        </is>
      </c>
      <c r="D3018" s="40" t="inlineStr">
        <is>
          <t>2021-03-01</t>
        </is>
      </c>
      <c r="E3018" s="41" t="inlineStr">
        <is>
          <t>통합</t>
        </is>
      </c>
      <c r="F3018" s="41" t="inlineStr">
        <is>
          <t>NAVER 2022 1분기보고서 연결주석(전분기 중단영업): '중단영업처분이익 16,120,144백만원', 세후 처분이익 14,934,594,612천원, '매각시점 전까지의 손익'.</t>
        </is>
      </c>
      <c r="G3018" s="41" t="inlineStr">
        <is>
          <t>DART 사업보고서</t>
        </is>
      </c>
      <c r="H3018" s="40" t="inlineStr">
        <is>
          <t>2022-05-13</t>
        </is>
      </c>
      <c r="I3018" s="40" t="inlineStr">
        <is>
          <t>20220513001543</t>
        </is>
      </c>
      <c r="J3018" s="43" t="inlineStr">
        <is>
          <t>https://dart.fss.or.kr/dsaf001/main.do?rcpNo=20220513001543</t>
        </is>
      </c>
      <c r="K3018" s="41" t="inlineStr">
        <is>
          <t>post_events_summary</t>
        </is>
      </c>
    </row>
    <row r="3019" ht="45" customHeight="1">
      <c r="A3019" s="40" t="inlineStr">
        <is>
          <t>N060</t>
        </is>
      </c>
      <c r="B3019" s="41" t="inlineStr">
        <is>
          <t>SNOW Corp.</t>
        </is>
      </c>
      <c r="C3019" s="40" t="inlineStr">
        <is>
          <t>인수 후</t>
        </is>
      </c>
      <c r="D3019" s="40" t="inlineStr">
        <is>
          <t>2021-04-29</t>
        </is>
      </c>
      <c r="E3019" s="41" t="inlineStr">
        <is>
          <t>어닝콜</t>
        </is>
      </c>
      <c r="F3019" s="41" t="inlineStr">
        <is>
          <t>NAVER 2021년 1분기 실적발표 자료: '라인-Z홀딩스 경영통합 관련 당기순이익 증가분 14.9조원이 반영', 'AHD 및 라인 공동보유 투자주식 공정가치17.9조원 ... 14.9조원이 현금유출입이 수반되지 않는 회계상 이익'.</t>
        </is>
      </c>
      <c r="G3019" s="41" t="inlineStr">
        <is>
          <t>IR 자료</t>
        </is>
      </c>
      <c r="H3019" s="40" t="inlineStr">
        <is>
          <t>2021-04-29</t>
        </is>
      </c>
      <c r="I3019" s="40" t="n"/>
      <c r="J3019" s="43" t="inlineStr">
        <is>
          <t>https://www.navercorp.com/api/article/download/b7dffbf5-8286-4aff-87bd-855abb8508f7</t>
        </is>
      </c>
      <c r="K3019" s="41" t="inlineStr">
        <is>
          <t>earnings_call_note</t>
        </is>
      </c>
    </row>
    <row r="3020" ht="45" customHeight="1">
      <c r="A3020" s="40" t="inlineStr">
        <is>
          <t>N060</t>
        </is>
      </c>
      <c r="B3020" s="41" t="inlineStr">
        <is>
          <t>SNOW Corp.</t>
        </is>
      </c>
      <c r="C3020" s="40" t="inlineStr">
        <is>
          <t>인수 전</t>
        </is>
      </c>
      <c r="D3020" s="40" t="inlineStr">
        <is>
          <t>2021-01-28</t>
        </is>
      </c>
      <c r="E3020" s="41" t="inlineStr">
        <is>
          <t>어닝콜</t>
        </is>
      </c>
      <c r="F3020" s="41" t="inlineStr">
        <is>
          <t>NAVER 2020년 4분기 실적발표 자료: 콘텐츠 부문 '웹툰, 뮤직, V, SNOW등 분기 별 매출'.</t>
        </is>
      </c>
      <c r="G3020" s="41" t="inlineStr">
        <is>
          <t>IR 자료</t>
        </is>
      </c>
      <c r="H3020" s="40" t="inlineStr">
        <is>
          <t>2021-01-28</t>
        </is>
      </c>
      <c r="I3020" s="40" t="n"/>
      <c r="J3020" s="43" t="inlineStr">
        <is>
          <t>https://www.navercorp.com/api/article/download/1bcc4fae-c24f-47fc-a8b9-acaebb8f62e6</t>
        </is>
      </c>
      <c r="K3020" s="41" t="inlineStr">
        <is>
          <t>earnings_call_note,core_basis</t>
        </is>
      </c>
    </row>
    <row r="3021" ht="45" customHeight="1">
      <c r="A3021" s="40" t="inlineStr">
        <is>
          <t>N060</t>
        </is>
      </c>
      <c r="B3021" s="41" t="inlineStr">
        <is>
          <t>SNOW Corp.</t>
        </is>
      </c>
      <c r="C3021" s="40" t="inlineStr">
        <is>
          <t>인수 전</t>
        </is>
      </c>
      <c r="D3021" s="40" t="inlineStr">
        <is>
          <t>2016-09-29</t>
        </is>
      </c>
      <c r="E3021" s="41" t="inlineStr">
        <is>
          <t>지분취득</t>
        </is>
      </c>
      <c r="F3021" s="41" t="inlineStr">
        <is>
          <t>LINE 'Notice Regarding Investment in Snow Corporation': 이사회 2016-09-29, 제3자배정 신주 약 110,000주로 25% 의결권 취득·지분법 피투자회사화, Snow 설립 2016-08-01·NAVER 100%, 'help the Company expand its business in these regions'.</t>
        </is>
      </c>
      <c r="G3021" s="41" t="inlineStr">
        <is>
          <t>회사 보도자료</t>
        </is>
      </c>
      <c r="H3021" s="40" t="inlineStr">
        <is>
          <t>2016-09-29</t>
        </is>
      </c>
      <c r="I3021" s="40" t="n"/>
      <c r="J3021" s="43" t="inlineStr">
        <is>
          <t>https://www.lycorp.co.jp/en/ir/news/irnews20160929103055/main/0/link/SNOW0929.pdf</t>
        </is>
      </c>
      <c r="K3021" s="41" t="inlineStr">
        <is>
          <t>pre_events_summary,chk_note,notes</t>
        </is>
      </c>
    </row>
    <row r="3022" ht="45" customHeight="1">
      <c r="A3022" s="40" t="inlineStr">
        <is>
          <t>N060</t>
        </is>
      </c>
      <c r="B3022" s="41" t="inlineStr">
        <is>
          <t>SNOW Corp.</t>
        </is>
      </c>
      <c r="C3022" s="40" t="inlineStr">
        <is>
          <t>인수 전</t>
        </is>
      </c>
      <c r="D3022" s="40" t="inlineStr">
        <is>
          <t>2016-09-29</t>
        </is>
      </c>
      <c r="E3022" s="41" t="inlineStr">
        <is>
          <t>지분취득</t>
        </is>
      </c>
      <c r="F3022" s="41" t="inlineStr">
        <is>
          <t>TechCrunch: 'Line invests $45 million into Snapchat clone Snow' — 'invested $45 million (50 billion KRW) in Snow', 'Line take 25 percent equity in Snow'.</t>
        </is>
      </c>
      <c r="G3022" s="41" t="inlineStr">
        <is>
          <t>언론 보도</t>
        </is>
      </c>
      <c r="H3022" s="40" t="inlineStr">
        <is>
          <t>2016-09-29</t>
        </is>
      </c>
      <c r="I3022" s="40" t="n"/>
      <c r="J3022" s="43" t="inlineStr">
        <is>
          <t>https://techcrunch.com/2016/09/29/line-investment-snow-45-million/amp/</t>
        </is>
      </c>
      <c r="K3022" s="41" t="inlineStr">
        <is>
          <t>pre_events_summary,chk_note</t>
        </is>
      </c>
    </row>
    <row r="3023" ht="45" customHeight="1">
      <c r="A3023" s="40" t="inlineStr">
        <is>
          <t>N060</t>
        </is>
      </c>
      <c r="B3023" s="41" t="inlineStr">
        <is>
          <t>SNOW Corp.</t>
        </is>
      </c>
      <c r="C3023" s="40" t="inlineStr">
        <is>
          <t>인수 전</t>
        </is>
      </c>
      <c r="D3023" s="40" t="inlineStr">
        <is>
          <t>2018-12-31</t>
        </is>
      </c>
      <c r="E3023" s="41" t="inlineStr">
        <is>
          <t>기타</t>
        </is>
      </c>
      <c r="F3023" s="41" t="inlineStr">
        <is>
          <t>LINE 20-F 2018: 2016-10 Snow 25.0% 취득, 2017-05 카메라 앱 사업(B612·LINE Camera) 이전 대가 신주 208,455주(¥10,651백만) → 48.6%, 2017-08 45.0%, 2018-03·10 NAVER 배정으로 34.0%.</t>
        </is>
      </c>
      <c r="G3023" s="41" t="inlineStr">
        <is>
          <t>SEC</t>
        </is>
      </c>
      <c r="H3023" s="40" t="inlineStr">
        <is>
          <t>2019-03-29</t>
        </is>
      </c>
      <c r="I3023" s="40" t="inlineStr">
        <is>
          <t>0001193125-19-091931</t>
        </is>
      </c>
      <c r="J3023" s="43" t="inlineStr">
        <is>
          <t>https://www.sec.gov/Archives/edgar/data/1611820/000119312519091931/d669530d20f.htm</t>
        </is>
      </c>
      <c r="K3023" s="41" t="inlineStr">
        <is>
          <t>pre_events_summary,core_basis</t>
        </is>
      </c>
    </row>
    <row r="3024" ht="45" customHeight="1">
      <c r="A3024" s="40" t="inlineStr">
        <is>
          <t>N060</t>
        </is>
      </c>
      <c r="B3024" s="41" t="inlineStr">
        <is>
          <t>SNOW Corp.</t>
        </is>
      </c>
      <c r="C3024" s="40" t="inlineStr">
        <is>
          <t>인수 전</t>
        </is>
      </c>
      <c r="D3024" s="40" t="inlineStr">
        <is>
          <t>2019-12-31</t>
        </is>
      </c>
      <c r="E3024" s="41" t="inlineStr">
        <is>
          <t>기타</t>
        </is>
      </c>
      <c r="F3024" s="41" t="inlineStr">
        <is>
          <t>LINE 20-F 2019: 2019-08 NAVER ¥6,137백만 출자로 Snow 지분 34.0%→29.2%; 감사인 핵심감사사항 'investments in ... Snow Corporation ... 5,317 million yen', 'indications of impairment ... existed', 'management did not recognize impairment losses'; 2019 코어사업 ¥196,711백만(86.5%), 전략사업 ¥30,774백만.</t>
        </is>
      </c>
      <c r="G3024" s="41" t="inlineStr">
        <is>
          <t>SEC</t>
        </is>
      </c>
      <c r="H3024" s="40" t="inlineStr">
        <is>
          <t>2020-03-27</t>
        </is>
      </c>
      <c r="I3024" s="40" t="inlineStr">
        <is>
          <t>0001193125-20-087676</t>
        </is>
      </c>
      <c r="J3024" s="43" t="inlineStr">
        <is>
          <t>https://www.sec.gov/Archives/edgar/data/1611820/000119312520087676/d773604d20f.htm</t>
        </is>
      </c>
      <c r="K3024" s="41" t="inlineStr">
        <is>
          <t>pre_events_summary,impairment,acquirer_core</t>
        </is>
      </c>
    </row>
    <row r="3025" ht="45" customHeight="1">
      <c r="A3025" s="40" t="inlineStr">
        <is>
          <t>N060</t>
        </is>
      </c>
      <c r="B3025" s="41" t="inlineStr">
        <is>
          <t>SNOW Corp.</t>
        </is>
      </c>
      <c r="C3025" s="40" t="inlineStr">
        <is>
          <t>인수 전</t>
        </is>
      </c>
      <c r="D3025" s="40" t="inlineStr">
        <is>
          <t>2017-12-31</t>
        </is>
      </c>
      <c r="E3025" s="41" t="inlineStr">
        <is>
          <t>기타</t>
        </is>
      </c>
      <c r="F3025" s="41" t="inlineStr">
        <is>
          <t>스노우 2017 감사보고서 주석: '2016년 8월 1일자로 캠프모바일 주식회사의 카메라 앱 사업부문이 인적분할되어 설립', 주주 네이버 417,063주(55.01%), LINE Corporation 132,593주(17.49%), 라인플러스 208,455주(27.50%).</t>
        </is>
      </c>
      <c r="G3025" s="41" t="inlineStr">
        <is>
          <t>DART 감사보고서</t>
        </is>
      </c>
      <c r="H3025" s="40" t="inlineStr">
        <is>
          <t>2018-03-26</t>
        </is>
      </c>
      <c r="I3025" s="40" t="inlineStr">
        <is>
          <t>20180326000860</t>
        </is>
      </c>
      <c r="J3025" s="43" t="inlineStr">
        <is>
          <t>https://dart.fss.or.kr/dsaf001/main.do?rcpNo=20180326000860</t>
        </is>
      </c>
      <c r="K3025" s="41" t="inlineStr">
        <is>
          <t>pre_events_summary</t>
        </is>
      </c>
    </row>
    <row r="3026" ht="45" customHeight="1">
      <c r="A3026" s="40" t="inlineStr">
        <is>
          <t>N060</t>
        </is>
      </c>
      <c r="B3026" s="41" t="inlineStr">
        <is>
          <t>SNOW Corp.</t>
        </is>
      </c>
      <c r="C3026" s="40" t="inlineStr">
        <is>
          <t>인수 전</t>
        </is>
      </c>
      <c r="D3026" s="40" t="inlineStr">
        <is>
          <t>2019-12-31</t>
        </is>
      </c>
      <c r="E3026" s="41" t="inlineStr">
        <is>
          <t>실적</t>
        </is>
      </c>
      <c r="F3026" s="41" t="inlineStr">
        <is>
          <t>스노우 2019 감사보고서: 영업수익 11,132,669,146원(2018: 8,324,285,545원), 영업손실 -86,696,987,224원, 당기순손실 -93,364,724,968원, 자산총계 117,762,121,749원.</t>
        </is>
      </c>
      <c r="G3026" s="41" t="inlineStr">
        <is>
          <t>DART 감사보고서</t>
        </is>
      </c>
      <c r="H3026" s="40" t="inlineStr">
        <is>
          <t>2020-04-01</t>
        </is>
      </c>
      <c r="I3026" s="40" t="inlineStr">
        <is>
          <t>20200401001374</t>
        </is>
      </c>
      <c r="J3026" s="43" t="inlineStr">
        <is>
          <t>https://dart.fss.or.kr/dsaf001/main.do?rcpNo=20200401001374</t>
        </is>
      </c>
      <c r="K3026" s="41" t="inlineStr">
        <is>
          <t>target_rev_pre,target_op_pre</t>
        </is>
      </c>
    </row>
    <row r="3027" ht="45" customHeight="1">
      <c r="A3027" s="40" t="inlineStr">
        <is>
          <t>N060</t>
        </is>
      </c>
      <c r="B3027" s="41" t="inlineStr">
        <is>
          <t>SNOW Corp.</t>
        </is>
      </c>
      <c r="C3027" s="40" t="inlineStr">
        <is>
          <t>인수 전</t>
        </is>
      </c>
      <c r="D3027" s="40" t="inlineStr">
        <is>
          <t>2020-12-31</t>
        </is>
      </c>
      <c r="E3027" s="41" t="inlineStr">
        <is>
          <t>실적</t>
        </is>
      </c>
      <c r="F3027" s="41" t="inlineStr">
        <is>
          <t>스노우 2020 감사보고서: 주주 네이버 75.46%, LINE Corporation 9.54%, 라인플러스 15.00%; 영업수익 6,697,345,662원, 영업손실 -107,564,853,892원, 당기순손실 -74,372,470,687원.</t>
        </is>
      </c>
      <c r="G3027" s="41" t="inlineStr">
        <is>
          <t>DART 감사보고서</t>
        </is>
      </c>
      <c r="H3027" s="40" t="inlineStr">
        <is>
          <t>2021-04-06</t>
        </is>
      </c>
      <c r="I3027" s="40" t="inlineStr">
        <is>
          <t>20210405003160</t>
        </is>
      </c>
      <c r="J3027" s="43" t="inlineStr">
        <is>
          <t>https://dart.fss.or.kr/dsaf001/main.do?rcpNo=20210405003160</t>
        </is>
      </c>
      <c r="K3027" s="41" t="inlineStr">
        <is>
          <t>target_rev_pre,target_op_pre,pre_events_summary,perf_basis</t>
        </is>
      </c>
    </row>
    <row r="3028" ht="45" customHeight="1">
      <c r="A3028" s="40" t="inlineStr">
        <is>
          <t>N060</t>
        </is>
      </c>
      <c r="B3028" s="41" t="inlineStr">
        <is>
          <t>SNOW Corp.</t>
        </is>
      </c>
      <c r="C3028" s="40" t="inlineStr">
        <is>
          <t>인수 후</t>
        </is>
      </c>
      <c r="D3028" s="40" t="inlineStr">
        <is>
          <t>2021-12-31</t>
        </is>
      </c>
      <c r="E3028" s="41" t="inlineStr">
        <is>
          <t>실적</t>
        </is>
      </c>
      <c r="F3028" s="41" t="inlineStr">
        <is>
          <t>스노우 2021 감사보고서: 영업수익 8,624,034,079원, 영업손실 -57,371,897,369원, 당기순손실 -61,074,586,116원(전기 재작성 -58,897,838,915원).</t>
        </is>
      </c>
      <c r="G3028" s="41" t="inlineStr">
        <is>
          <t>DART 감사보고서</t>
        </is>
      </c>
      <c r="H3028" s="40" t="inlineStr">
        <is>
          <t>2022-04-11</t>
        </is>
      </c>
      <c r="I3028" s="40" t="inlineStr">
        <is>
          <t>20220411002391</t>
        </is>
      </c>
      <c r="J3028" s="43" t="inlineStr">
        <is>
          <t>https://dart.fss.or.kr/dsaf001/main.do?rcpNo=20220411002391</t>
        </is>
      </c>
      <c r="K3028" s="41" t="inlineStr">
        <is>
          <t>target_rev_post,target_op_post,perf_basis</t>
        </is>
      </c>
    </row>
    <row r="3029" ht="45" customHeight="1">
      <c r="A3029" s="40" t="inlineStr">
        <is>
          <t>N060</t>
        </is>
      </c>
      <c r="B3029" s="41" t="inlineStr">
        <is>
          <t>SNOW Corp.</t>
        </is>
      </c>
      <c r="C3029" s="40" t="inlineStr">
        <is>
          <t>인수 후</t>
        </is>
      </c>
      <c r="D3029" s="40" t="inlineStr">
        <is>
          <t>2022-12-31</t>
        </is>
      </c>
      <c r="E3029" s="41" t="inlineStr">
        <is>
          <t>실적</t>
        </is>
      </c>
      <c r="F3029" s="41" t="inlineStr">
        <is>
          <t>스노우 2022 감사보고서: 영업수익 19,294,834,349원, 영업손실 -61,932,365,687원, 당기순손실 -85,350,078,717원.</t>
        </is>
      </c>
      <c r="G3029" s="41" t="inlineStr">
        <is>
          <t>DART 감사보고서</t>
        </is>
      </c>
      <c r="H3029" s="40" t="inlineStr">
        <is>
          <t>2023-04-10</t>
        </is>
      </c>
      <c r="I3029" s="40" t="inlineStr">
        <is>
          <t>20230410002318</t>
        </is>
      </c>
      <c r="J3029" s="43" t="inlineStr">
        <is>
          <t>https://dart.fss.or.kr/dsaf001/main.do?rcpNo=20230410002318</t>
        </is>
      </c>
      <c r="K3029" s="41" t="inlineStr">
        <is>
          <t>target_rev_post,target_op_post</t>
        </is>
      </c>
    </row>
    <row r="3030" ht="45" customHeight="1">
      <c r="A3030" s="40" t="inlineStr">
        <is>
          <t>N060</t>
        </is>
      </c>
      <c r="B3030" s="41" t="inlineStr">
        <is>
          <t>SNOW Corp.</t>
        </is>
      </c>
      <c r="C3030" s="40" t="inlineStr">
        <is>
          <t>인수 후</t>
        </is>
      </c>
      <c r="D3030" s="40" t="inlineStr">
        <is>
          <t>2024-12-31</t>
        </is>
      </c>
      <c r="E3030" s="41" t="inlineStr">
        <is>
          <t>실적</t>
        </is>
      </c>
      <c r="F3030" s="41" t="inlineStr">
        <is>
          <t>스노우 2024 감사보고서: 영업수익 73,350,916,133원(2023: 68,538,572,403원), 영업손실 -37,288,673,695원(2023: -41,451,947,263원), 당기순이익 42,566,568,431원.</t>
        </is>
      </c>
      <c r="G3030" s="41" t="inlineStr">
        <is>
          <t>DART 감사보고서</t>
        </is>
      </c>
      <c r="H3030" s="40" t="inlineStr">
        <is>
          <t>2025-04-07</t>
        </is>
      </c>
      <c r="I3030" s="40" t="inlineStr">
        <is>
          <t>20250407000271</t>
        </is>
      </c>
      <c r="J3030" s="43" t="inlineStr">
        <is>
          <t>https://dart.fss.or.kr/dsaf001/main.do?rcpNo=20250407000271</t>
        </is>
      </c>
      <c r="K3030" s="41" t="inlineStr">
        <is>
          <t>post_events_summary</t>
        </is>
      </c>
    </row>
    <row r="3031" ht="45" customHeight="1">
      <c r="A3031" s="40" t="inlineStr">
        <is>
          <t>N060</t>
        </is>
      </c>
      <c r="B3031" s="41" t="inlineStr">
        <is>
          <t>SNOW Corp.</t>
        </is>
      </c>
      <c r="C3031" s="40" t="inlineStr">
        <is>
          <t>인수 후</t>
        </is>
      </c>
      <c r="D3031" s="40" t="inlineStr">
        <is>
          <t>2025-12-31</t>
        </is>
      </c>
      <c r="E3031" s="41" t="inlineStr">
        <is>
          <t>실적</t>
        </is>
      </c>
      <c r="F3031" s="41" t="inlineStr">
        <is>
          <t>스노우 2025 감사보고서: 영업수익 96,583,926,610원, 영업손실 -19,159,526,743원, 당기순손실 -32,791,975,550원, 자산총계 171,829,402,961원.</t>
        </is>
      </c>
      <c r="G3031" s="41" t="inlineStr">
        <is>
          <t>DART 감사보고서</t>
        </is>
      </c>
      <c r="H3031" s="40" t="inlineStr">
        <is>
          <t>2026-04-03</t>
        </is>
      </c>
      <c r="I3031" s="40" t="inlineStr">
        <is>
          <t>20260403003349</t>
        </is>
      </c>
      <c r="J3031" s="43" t="inlineStr">
        <is>
          <t>https://dart.fss.or.kr/dsaf001/main.do?rcpNo=20260403003349</t>
        </is>
      </c>
      <c r="K3031" s="41" t="inlineStr">
        <is>
          <t>target_rev_post,target_op_post,post_events_summary</t>
        </is>
      </c>
    </row>
    <row r="3032" ht="45" customHeight="1">
      <c r="A3032" s="40" t="inlineStr">
        <is>
          <t>N060</t>
        </is>
      </c>
      <c r="B3032" s="41" t="inlineStr">
        <is>
          <t>SNOW Corp.</t>
        </is>
      </c>
      <c r="C3032" s="40" t="inlineStr">
        <is>
          <t>인수 후</t>
        </is>
      </c>
      <c r="D3032" s="40" t="inlineStr">
        <is>
          <t>2021-03-17</t>
        </is>
      </c>
      <c r="E3032" s="41" t="inlineStr">
        <is>
          <t>기타</t>
        </is>
      </c>
      <c r="F3032" s="41" t="inlineStr">
        <is>
          <t>스노우 특수관계인에대한출자: 거래상대방 크림(주)(계열회사), 출자일자 2021.03.17, 보통주 28,571주, 출자금액 20,000백만원, 목적 '지속적인 투자를 통한 추가 가치 창츨', 크림 유상증자 참여.</t>
        </is>
      </c>
      <c r="G3032" s="41" t="inlineStr">
        <is>
          <t>DART 기타공시</t>
        </is>
      </c>
      <c r="H3032" s="40" t="inlineStr">
        <is>
          <t>2021-03-16</t>
        </is>
      </c>
      <c r="I3032" s="40" t="inlineStr">
        <is>
          <t>20210316000771</t>
        </is>
      </c>
      <c r="J3032" s="43" t="inlineStr">
        <is>
          <t>https://dart.fss.or.kr/dsaf001/main.do?rcpNo=20210316000771</t>
        </is>
      </c>
      <c r="K3032" s="41" t="inlineStr">
        <is>
          <t>post_events_summary</t>
        </is>
      </c>
    </row>
    <row r="3033" ht="45" customHeight="1">
      <c r="A3033" s="40" t="inlineStr">
        <is>
          <t>N060</t>
        </is>
      </c>
      <c r="B3033" s="41" t="inlineStr">
        <is>
          <t>SNOW Corp.</t>
        </is>
      </c>
      <c r="C3033" s="40" t="inlineStr">
        <is>
          <t>인수 후</t>
        </is>
      </c>
      <c r="D3033" s="40" t="inlineStr">
        <is>
          <t>2022-02-17</t>
        </is>
      </c>
      <c r="E3033" s="41" t="inlineStr">
        <is>
          <t>추가취득</t>
        </is>
      </c>
      <c r="F3033" s="41" t="inlineStr">
        <is>
          <t>스노우 최대주주등의주식보유변동: 네이버 +248,425주(82.96%), 149,999,760,275원, 단가 603,803원; 라인플러스 10.42%, LINE Corporation 132,593주(6.62%).</t>
        </is>
      </c>
      <c r="G3033" s="41" t="inlineStr">
        <is>
          <t>DART 기타공시</t>
        </is>
      </c>
      <c r="H3033" s="40" t="inlineStr">
        <is>
          <t>2022-02-17</t>
        </is>
      </c>
      <c r="I3033" s="40" t="inlineStr">
        <is>
          <t>20220217001161</t>
        </is>
      </c>
      <c r="J3033" s="43" t="inlineStr">
        <is>
          <t>https://dart.fss.or.kr/dsaf001/main.do?rcpNo=20220217001161</t>
        </is>
      </c>
      <c r="K3033" s="41" t="inlineStr">
        <is>
          <t>post_events_summary</t>
        </is>
      </c>
    </row>
    <row r="3034" ht="45" customHeight="1">
      <c r="A3034" s="40" t="inlineStr">
        <is>
          <t>N060</t>
        </is>
      </c>
      <c r="B3034" s="41" t="inlineStr">
        <is>
          <t>SNOW Corp.</t>
        </is>
      </c>
      <c r="C3034" s="40" t="inlineStr">
        <is>
          <t>인수 후</t>
        </is>
      </c>
      <c r="D3034" s="40" t="inlineStr">
        <is>
          <t>2023-11-22</t>
        </is>
      </c>
      <c r="E3034" s="41" t="inlineStr">
        <is>
          <t>매각</t>
        </is>
      </c>
      <c r="F3034" s="41" t="inlineStr">
        <is>
          <t>스노우 감자결정: 보통주 147,893주 차등(불균등) 유상감자, 대상 Z Intermediate Global Corporation 132,593주(6.38%)·라인플러스 15,300주(0.74%), 매수가 1주당 637,764원, 감자기준일 2023.12.26, '당사가 보유하고 있는 네이버제트(주) 발행 보통주식을 본건 주주에게 매도하는 내용의 주식매매계약이 ... 체결되지 않는 경우 본 유상감자는 ... 철회될 수 있음'.</t>
        </is>
      </c>
      <c r="G3034" s="41" t="inlineStr">
        <is>
          <t>DART 기타공시</t>
        </is>
      </c>
      <c r="H3034" s="40" t="inlineStr">
        <is>
          <t>2023-11-24</t>
        </is>
      </c>
      <c r="I3034" s="40" t="inlineStr">
        <is>
          <t>20231124000548</t>
        </is>
      </c>
      <c r="J3034" s="43" t="inlineStr">
        <is>
          <t>https://dart.fss.or.kr/dsaf001/main.do?rcpNo=20231124000548</t>
        </is>
      </c>
      <c r="K3034" s="41" t="inlineStr">
        <is>
          <t>post_events_summary,notes</t>
        </is>
      </c>
    </row>
    <row r="3035" ht="45" customHeight="1">
      <c r="A3035" s="40" t="inlineStr">
        <is>
          <t>N060</t>
        </is>
      </c>
      <c r="B3035" s="41" t="inlineStr">
        <is>
          <t>SNOW Corp.</t>
        </is>
      </c>
      <c r="C3035" s="40" t="inlineStr">
        <is>
          <t>인수 후</t>
        </is>
      </c>
      <c r="D3035" s="40" t="inlineStr">
        <is>
          <t>2023-12-26</t>
        </is>
      </c>
      <c r="E3035" s="41" t="inlineStr">
        <is>
          <t>매각</t>
        </is>
      </c>
      <c r="F3035" s="41" t="inlineStr">
        <is>
          <t>스노우 최대주주등의주식보유변동: Z Intermediate Global Corporation (132,593주) 처분, 금액 (84,563,042,052)[표 단위는 천원으로 적혀 있으나 132,593주 × 637,764원과 일치해 원 단위], 단가 637,764원, '구 LINE Corporation에서 현 Z Intermediate Global Corporation으로 사명 변경'; 네이버 90.00%, 라인플러스 10.00%.</t>
        </is>
      </c>
      <c r="G3035" s="41" t="inlineStr">
        <is>
          <t>DART 기타공시</t>
        </is>
      </c>
      <c r="H3035" s="40" t="inlineStr">
        <is>
          <t>2023-12-29</t>
        </is>
      </c>
      <c r="I3035" s="40" t="inlineStr">
        <is>
          <t>20231229000305</t>
        </is>
      </c>
      <c r="J3035" s="43" t="inlineStr">
        <is>
          <t>https://dart.fss.or.kr/dsaf001/main.do?rcpNo=20231229000305</t>
        </is>
      </c>
      <c r="K3035" s="41" t="inlineStr">
        <is>
          <t>post_events_summary,notes,impairment</t>
        </is>
      </c>
    </row>
    <row r="3036" ht="45" customHeight="1">
      <c r="A3036" s="40" t="inlineStr">
        <is>
          <t>N060</t>
        </is>
      </c>
      <c r="B3036" s="41" t="inlineStr">
        <is>
          <t>SNOW Corp.</t>
        </is>
      </c>
      <c r="C3036" s="40" t="inlineStr">
        <is>
          <t>인수 전</t>
        </is>
      </c>
      <c r="D3036" s="40" t="inlineStr">
        <is>
          <t>2020-03-16</t>
        </is>
      </c>
      <c r="E3036" s="41" t="inlineStr">
        <is>
          <t>기타</t>
        </is>
      </c>
      <c r="F3036" s="41" t="inlineStr">
        <is>
          <t>스노우 회사분할결정: '아바타 기반의 제페토 서비스를 개발 및 운영하는 사업부문 일체를 분할하여 분할신설회사를 설립', 단순 물적분할.</t>
        </is>
      </c>
      <c r="G3036" s="41" t="inlineStr">
        <is>
          <t>DART 기타공시</t>
        </is>
      </c>
      <c r="H3036" s="40" t="inlineStr">
        <is>
          <t>2020-03-16</t>
        </is>
      </c>
      <c r="I3036" s="40" t="inlineStr">
        <is>
          <t>20200316000662</t>
        </is>
      </c>
      <c r="J3036" s="43" t="inlineStr">
        <is>
          <t>https://dart.fss.or.kr/dsaf001/main.do?rcpNo=20200316000662</t>
        </is>
      </c>
      <c r="K3036" s="41" t="inlineStr">
        <is>
          <t>pre_events_summary,perf_basis</t>
        </is>
      </c>
    </row>
    <row r="3037" ht="45" customHeight="1">
      <c r="A3037" s="40" t="inlineStr">
        <is>
          <t>N060</t>
        </is>
      </c>
      <c r="B3037" s="41" t="inlineStr">
        <is>
          <t>SNOW Corp.</t>
        </is>
      </c>
      <c r="C3037" s="40" t="inlineStr">
        <is>
          <t>인수 전</t>
        </is>
      </c>
      <c r="D3037" s="40" t="inlineStr">
        <is>
          <t>2020-11-20</t>
        </is>
      </c>
      <c r="E3037" s="41" t="inlineStr">
        <is>
          <t>기타</t>
        </is>
      </c>
      <c r="F3037" s="41" t="inlineStr">
        <is>
          <t>스노우 회사분할결정: '스니커즈 거래 플랫폼 기반의 크림 서비스를 개발 및 운영하는 사업부문 일체를 분할', 단순 물적분할.</t>
        </is>
      </c>
      <c r="G3037" s="41" t="inlineStr">
        <is>
          <t>DART 기타공시</t>
        </is>
      </c>
      <c r="H3037" s="40" t="inlineStr">
        <is>
          <t>2020-11-20</t>
        </is>
      </c>
      <c r="I3037" s="40" t="inlineStr">
        <is>
          <t>20201120000560</t>
        </is>
      </c>
      <c r="J3037" s="43" t="inlineStr">
        <is>
          <t>https://dart.fss.or.kr/dsaf001/main.do?rcpNo=20201120000560</t>
        </is>
      </c>
      <c r="K3037" s="41" t="inlineStr">
        <is>
          <t>pre_events_summary,perf_basis</t>
        </is>
      </c>
    </row>
    <row r="3038" ht="45" customHeight="1">
      <c r="A3038" s="40" t="inlineStr">
        <is>
          <t>N060</t>
        </is>
      </c>
      <c r="B3038" s="41" t="inlineStr">
        <is>
          <t>SNOW Corp.</t>
        </is>
      </c>
      <c r="C3038" s="40" t="inlineStr">
        <is>
          <t>인수 전</t>
        </is>
      </c>
      <c r="D3038" s="40" t="inlineStr">
        <is>
          <t>2020-08-26</t>
        </is>
      </c>
      <c r="E3038" s="41" t="inlineStr">
        <is>
          <t>매각</t>
        </is>
      </c>
      <c r="F3038" s="41" t="inlineStr">
        <is>
          <t>스노우 특수관계인에대한영업양도: 영업양수자 네이버(주), 양도일자 2020년 10월 5일, 양도목적물 잼라이브 서비스, 양도가액 15,000백만원.</t>
        </is>
      </c>
      <c r="G3038" s="41" t="inlineStr">
        <is>
          <t>DART 기타공시</t>
        </is>
      </c>
      <c r="H3038" s="40" t="inlineStr">
        <is>
          <t>2020-08-27</t>
        </is>
      </c>
      <c r="I3038" s="40" t="inlineStr">
        <is>
          <t>20200827000569</t>
        </is>
      </c>
      <c r="J3038" s="43" t="inlineStr">
        <is>
          <t>https://dart.fss.or.kr/dsaf001/main.do?rcpNo=20200827000569</t>
        </is>
      </c>
      <c r="K3038" s="41" t="inlineStr">
        <is>
          <t>pre_events_summary,perf_basis</t>
        </is>
      </c>
    </row>
    <row r="3039" ht="45" customHeight="1">
      <c r="A3039" s="40" t="inlineStr">
        <is>
          <t>N060</t>
        </is>
      </c>
      <c r="B3039" s="41" t="inlineStr">
        <is>
          <t>SNOW Corp.</t>
        </is>
      </c>
      <c r="C3039" s="40" t="inlineStr">
        <is>
          <t>인수 후</t>
        </is>
      </c>
      <c r="D3039" s="40" t="inlineStr">
        <is>
          <t>2023-10-16</t>
        </is>
      </c>
      <c r="E3039" s="41" t="inlineStr">
        <is>
          <t>합병</t>
        </is>
      </c>
      <c r="F3039" s="41" t="inlineStr">
        <is>
          <t>스노우 회사합병결정: 스노우가 슈퍼랩스(주)(모바일 앱 서비스, 100% 자회사)를 흡수합병, 목적 '경영 효율성 증대 및 사업 경쟁력 강화'.</t>
        </is>
      </c>
      <c r="G3039" s="41" t="inlineStr">
        <is>
          <t>DART 기타공시</t>
        </is>
      </c>
      <c r="H3039" s="40" t="inlineStr">
        <is>
          <t>2023-10-16</t>
        </is>
      </c>
      <c r="I3039" s="40" t="inlineStr">
        <is>
          <t>20231016000304</t>
        </is>
      </c>
      <c r="J3039" s="43" t="inlineStr">
        <is>
          <t>https://dart.fss.or.kr/dsaf001/main.do?rcpNo=20231016000304</t>
        </is>
      </c>
      <c r="K3039" s="41" t="inlineStr">
        <is>
          <t>post_events_summary,perf_basis</t>
        </is>
      </c>
    </row>
    <row r="3040" ht="45" customHeight="1">
      <c r="A3040" s="40" t="inlineStr">
        <is>
          <t>N060</t>
        </is>
      </c>
      <c r="B3040" s="41" t="inlineStr">
        <is>
          <t>SNOW Corp.</t>
        </is>
      </c>
      <c r="C3040" s="40" t="inlineStr">
        <is>
          <t>인수 후</t>
        </is>
      </c>
      <c r="D3040" s="40" t="inlineStr">
        <is>
          <t>2024-08-02</t>
        </is>
      </c>
      <c r="E3040" s="41" t="inlineStr">
        <is>
          <t>매각</t>
        </is>
      </c>
      <c r="F3040" s="41" t="inlineStr">
        <is>
          <t>스노우 특수관계인에대한주식의처분: 거래상대방 (주)신세계인터내셔날, (주)어뮤즈 290,000주, 처분금액 55,341백만원, 처분후 지분율 0.00%, 목적 '경영 효율성 제고 및 투자금 회수'.</t>
        </is>
      </c>
      <c r="G3040" s="41" t="inlineStr">
        <is>
          <t>DART 기타공시</t>
        </is>
      </c>
      <c r="H3040" s="40" t="inlineStr">
        <is>
          <t>2024-08-02</t>
        </is>
      </c>
      <c r="I3040" s="40" t="inlineStr">
        <is>
          <t>20240802000286</t>
        </is>
      </c>
      <c r="J3040" s="43" t="inlineStr">
        <is>
          <t>https://dart.fss.or.kr/dsaf001/main.do?rcpNo=20240802000286</t>
        </is>
      </c>
      <c r="K3040" s="41" t="inlineStr">
        <is>
          <t>post_events_summary,perf_basis</t>
        </is>
      </c>
    </row>
    <row r="3041" ht="45" customHeight="1">
      <c r="A3041" s="40" t="inlineStr">
        <is>
          <t>N060</t>
        </is>
      </c>
      <c r="B3041" s="41" t="inlineStr">
        <is>
          <t>SNOW Corp.</t>
        </is>
      </c>
      <c r="C3041" s="40" t="inlineStr">
        <is>
          <t>인수 후</t>
        </is>
      </c>
      <c r="D3041" s="40" t="inlineStr">
        <is>
          <t>2024-04-30</t>
        </is>
      </c>
      <c r="E3041" s="41" t="inlineStr">
        <is>
          <t>매각</t>
        </is>
      </c>
      <c r="F3041" s="41" t="inlineStr">
        <is>
          <t>스노우 특수관계인에대한주식의처분: 거래상대방 큐파트너스(주), (주)스프링캠프 49,569,329주, 처분금액 10,459백만원, 처분후 지분율 45.00%.</t>
        </is>
      </c>
      <c r="G3041" s="41" t="inlineStr">
        <is>
          <t>DART 기타공시</t>
        </is>
      </c>
      <c r="H3041" s="40" t="inlineStr">
        <is>
          <t>2024-04-26</t>
        </is>
      </c>
      <c r="I3041" s="40" t="inlineStr">
        <is>
          <t>20240426000900</t>
        </is>
      </c>
      <c r="J3041" s="43" t="inlineStr">
        <is>
          <t>https://dart.fss.or.kr/dsaf001/main.do?rcpNo=20240426000900</t>
        </is>
      </c>
      <c r="K3041" s="41" t="inlineStr">
        <is>
          <t>post_events_summary</t>
        </is>
      </c>
    </row>
    <row r="3042" ht="45" customHeight="1">
      <c r="A3042" s="40" t="inlineStr">
        <is>
          <t>N060</t>
        </is>
      </c>
      <c r="B3042" s="41" t="inlineStr">
        <is>
          <t>SNOW Corp.</t>
        </is>
      </c>
      <c r="C3042" s="40" t="inlineStr">
        <is>
          <t>인수 후</t>
        </is>
      </c>
      <c r="D3042" s="40" t="inlineStr">
        <is>
          <t>2026-09-09</t>
        </is>
      </c>
      <c r="E3042" s="41" t="inlineStr">
        <is>
          <t>합병</t>
        </is>
      </c>
      <c r="F3042" s="41" t="inlineStr">
        <is>
          <t>스노우 회사합병결정: (주)세미콜론스튜디오(영화 제작 및 배급, 100% 자회사) 흡수합병, 합병기일 2026.10.31.</t>
        </is>
      </c>
      <c r="G3042" s="41" t="inlineStr">
        <is>
          <t>DART 기타공시</t>
        </is>
      </c>
      <c r="H3042" s="40" t="inlineStr">
        <is>
          <t>2026-09-09</t>
        </is>
      </c>
      <c r="I3042" s="40" t="inlineStr">
        <is>
          <t>20260909000191</t>
        </is>
      </c>
      <c r="J3042" s="43" t="inlineStr">
        <is>
          <t>https://dart.fss.or.kr/dsaf001/main.do?rcpNo=20260909000191</t>
        </is>
      </c>
      <c r="K3042" s="41" t="inlineStr">
        <is>
          <t>post_events_summary</t>
        </is>
      </c>
    </row>
    <row r="3043" ht="45" customHeight="1">
      <c r="A3043" s="40" t="inlineStr">
        <is>
          <t>N060</t>
        </is>
      </c>
      <c r="B3043" s="41" t="inlineStr">
        <is>
          <t>SNOW Corp.</t>
        </is>
      </c>
      <c r="C3043" s="40" t="inlineStr">
        <is>
          <t>인수 전</t>
        </is>
      </c>
      <c r="D3043" s="40" t="inlineStr">
        <is>
          <t>2020-12-31</t>
        </is>
      </c>
      <c r="E3043" s="41" t="inlineStr">
        <is>
          <t>실적</t>
        </is>
      </c>
      <c r="F3043" s="41" t="inlineStr">
        <is>
          <t>NAVER 2020 사업보고서: 요약연결 자산총계 17,014,239백만원, 자본총계 8,255,132백만원; 발행주식 164,263,395주.</t>
        </is>
      </c>
      <c r="G3043" s="41" t="inlineStr">
        <is>
          <t>DART 사업보고서</t>
        </is>
      </c>
      <c r="H3043" s="40" t="inlineStr">
        <is>
          <t>2021-03-16</t>
        </is>
      </c>
      <c r="I3043" s="40" t="inlineStr">
        <is>
          <t>20210316001214</t>
        </is>
      </c>
      <c r="J3043" s="43" t="inlineStr">
        <is>
          <t>https://dart.fss.or.kr/dsaf001/main.do?rcpNo=20210316001214</t>
        </is>
      </c>
      <c r="K3043" s="41" t="inlineStr">
        <is>
          <t>apex_total_assets,deal_to_assets_pct,deal_to_equity_pct,acq_mktcap,size_basis</t>
        </is>
      </c>
    </row>
    <row r="3044" ht="45" customHeight="1">
      <c r="A3044" s="40" t="inlineStr">
        <is>
          <t>N060</t>
        </is>
      </c>
      <c r="B3044" s="41" t="inlineStr">
        <is>
          <t>SNOW Corp.</t>
        </is>
      </c>
      <c r="C3044" s="40" t="inlineStr">
        <is>
          <t>인수 전</t>
        </is>
      </c>
      <c r="D3044" s="40" t="inlineStr">
        <is>
          <t>2019-09-30</t>
        </is>
      </c>
      <c r="E3044" s="41" t="inlineStr">
        <is>
          <t>기타</t>
        </is>
      </c>
      <c r="F3044" s="41" t="inlineStr">
        <is>
          <t>NAVER 2019 3분기보고서: '2019년 9월 30일 현재 발행주식 총수는 164,813,395주'.</t>
        </is>
      </c>
      <c r="G3044" s="41" t="inlineStr">
        <is>
          <t>DART 사업보고서</t>
        </is>
      </c>
      <c r="H3044" s="40" t="inlineStr">
        <is>
          <t>2019-11-14</t>
        </is>
      </c>
      <c r="I3044" s="40" t="inlineStr">
        <is>
          <t>20191114002479</t>
        </is>
      </c>
      <c r="J3044" s="43" t="inlineStr">
        <is>
          <t>https://dart.fss.or.kr/dsaf001/main.do?rcpNo=20191114002479</t>
        </is>
      </c>
      <c r="K3044" s="41" t="inlineStr">
        <is>
          <t>acq_mktcap</t>
        </is>
      </c>
    </row>
    <row r="3045" ht="45" customHeight="1">
      <c r="A3045" s="40" t="inlineStr">
        <is>
          <t>N060</t>
        </is>
      </c>
      <c r="B3045" s="41" t="inlineStr">
        <is>
          <t>SNOW Corp.</t>
        </is>
      </c>
      <c r="C3045" s="40" t="inlineStr">
        <is>
          <t>발표</t>
        </is>
      </c>
      <c r="D3045" s="40" t="inlineStr">
        <is>
          <t>2019-11-15</t>
        </is>
      </c>
      <c r="E3045" s="41" t="inlineStr">
        <is>
          <t>기타</t>
        </is>
      </c>
      <c r="F3045" s="41" t="inlineStr">
        <is>
          <t>Yahoo Finance 035420.KS: 2019-11-13 종가 158,000원, 2019-11-14 180,000원, 2019-11-15 173,500원, 2019-11-18 178,500원.</t>
        </is>
      </c>
      <c r="G3045" s="41" t="inlineStr">
        <is>
          <t>기타</t>
        </is>
      </c>
      <c r="H3045" s="40" t="inlineStr">
        <is>
          <t>2026-10-25</t>
        </is>
      </c>
      <c r="I3045" s="40" t="n"/>
      <c r="J3045" s="43" t="inlineStr">
        <is>
          <t>https://query1.finance.yahoo.com/v8/finance/chart/035420.KS?period1=1573516800&amp;period2=1574208000&amp;interval=1d</t>
        </is>
      </c>
      <c r="K3045" s="41" t="inlineStr">
        <is>
          <t>acq_mktcap,first_filing_date,size_basis</t>
        </is>
      </c>
    </row>
    <row r="3046" ht="45" customHeight="1">
      <c r="A3046" s="40" t="inlineStr">
        <is>
          <t>N060</t>
        </is>
      </c>
      <c r="B3046" s="41" t="inlineStr">
        <is>
          <t>SNOW Corp.</t>
        </is>
      </c>
      <c r="C3046" s="40" t="inlineStr">
        <is>
          <t>발표</t>
        </is>
      </c>
      <c r="D3046" s="40" t="inlineStr">
        <is>
          <t>2021-03-02</t>
        </is>
      </c>
      <c r="E3046" s="41" t="inlineStr">
        <is>
          <t>기타</t>
        </is>
      </c>
      <c r="F3046" s="41" t="inlineStr">
        <is>
          <t>Yahoo Finance 035420.KS: 2021-02-26 종가 375,000원, 2021-03-02 377,500원; KRW=X 2021-02-26 1,119.13·2021-03-01 1,123.37; JPY=X 2021-02-26 106.379.</t>
        </is>
      </c>
      <c r="G3046" s="41" t="inlineStr">
        <is>
          <t>기타</t>
        </is>
      </c>
      <c r="H3046" s="40" t="inlineStr">
        <is>
          <t>2026-10-25</t>
        </is>
      </c>
      <c r="I3046" s="40" t="n"/>
      <c r="J3046" s="43" t="inlineStr">
        <is>
          <t>https://query1.finance.yahoo.com/v8/finance/chart/035420.KS?period1=1613952000&amp;period2=1614902400&amp;interval=1d</t>
        </is>
      </c>
      <c r="K3046" s="41" t="inlineStr">
        <is>
          <t>acq_mktcap,value_chk_usdmm,deal_to_assets_pct,size_basis</t>
        </is>
      </c>
    </row>
    <row r="3047" ht="45" customHeight="1">
      <c r="A3047" s="40" t="inlineStr">
        <is>
          <t>N061</t>
        </is>
      </c>
      <c r="B3047" s="41" t="inlineStr">
        <is>
          <t>Kream Corporation</t>
        </is>
      </c>
      <c r="C3047" s="40" t="inlineStr">
        <is>
          <t>발표</t>
        </is>
      </c>
      <c r="D3047" s="40" t="inlineStr">
        <is>
          <t>2021-03-15</t>
        </is>
      </c>
      <c r="E3047" s="41" t="inlineStr">
        <is>
          <t>완료</t>
        </is>
      </c>
      <c r="F3047" s="41" t="inlineStr">
        <is>
          <t>스노우㈜(계열회사) 보통주 100,000주(100.00%)→90,000주(90.00%), 처분 10,000주, 금액 431,780,000원, 단가 43,178원. 같은 10,000주가 '기타 소계(C)'로 이동.</t>
        </is>
      </c>
      <c r="G3047" s="41" t="inlineStr">
        <is>
          <t>DART 기타공시</t>
        </is>
      </c>
      <c r="H3047" s="40" t="inlineStr">
        <is>
          <t>2021-03-15</t>
        </is>
      </c>
      <c r="I3047" s="40" t="inlineStr">
        <is>
          <t>20210315000736</t>
        </is>
      </c>
      <c r="J3047" s="43" t="inlineStr">
        <is>
          <t>https://dart.fss.or.kr/dsaf001/main.do?rcpNo=20210315000736</t>
        </is>
      </c>
      <c r="K3047" s="41" t="inlineStr">
        <is>
          <t>subtype_chk,status_chk,value_chk_local,announce_date_chk,acquirer_entity,first_filing_date</t>
        </is>
      </c>
    </row>
    <row r="3048" ht="45" customHeight="1">
      <c r="A3048" s="40" t="inlineStr">
        <is>
          <t>N061</t>
        </is>
      </c>
      <c r="B3048" s="41" t="inlineStr">
        <is>
          <t>Kream Corporation</t>
        </is>
      </c>
      <c r="C3048" s="40" t="inlineStr">
        <is>
          <t>인수 전</t>
        </is>
      </c>
      <c r="D3048" s="40" t="inlineStr">
        <is>
          <t>2020-11-17</t>
        </is>
      </c>
      <c r="E3048" s="41" t="inlineStr">
        <is>
          <t>기타</t>
        </is>
      </c>
      <c r="F3048" s="41" t="inlineStr">
        <is>
          <t>스노우 회사분할결정: 크림 서비스 사업부문 물적분할. 분할목적 '독립적이고 전문적인 의사결정이 가능한 지배구조 체계를 확립하여 경영 효율성을 제고'.</t>
        </is>
      </c>
      <c r="G3048" s="41" t="inlineStr">
        <is>
          <t>DART 주요사항보고서</t>
        </is>
      </c>
      <c r="H3048" s="40" t="inlineStr">
        <is>
          <t>2020-11-20</t>
        </is>
      </c>
      <c r="I3048" s="40" t="inlineStr">
        <is>
          <t>20201120000560</t>
        </is>
      </c>
      <c r="J3048" s="43" t="inlineStr">
        <is>
          <t>https://dart.fss.or.kr/dsaf001/main.do?rcpNo=20201120000560</t>
        </is>
      </c>
      <c r="K3048" s="41" t="inlineStr">
        <is>
          <t>pre_events_summary</t>
        </is>
      </c>
    </row>
    <row r="3049" ht="45" customHeight="1">
      <c r="A3049" s="40" t="inlineStr">
        <is>
          <t>N061</t>
        </is>
      </c>
      <c r="B3049" s="41" t="inlineStr">
        <is>
          <t>Kream Corporation</t>
        </is>
      </c>
      <c r="C3049" s="40" t="inlineStr">
        <is>
          <t>인수 후</t>
        </is>
      </c>
      <c r="D3049" s="40" t="inlineStr">
        <is>
          <t>2021-12-31</t>
        </is>
      </c>
      <c r="E3049" s="41" t="inlineStr">
        <is>
          <t>실적</t>
        </is>
      </c>
      <c r="F3049" s="41" t="inlineStr">
        <is>
          <t>크림 제1기 감사보고서: 2021-01-01 스노우에서 물적분할 설립(이전 자산 11,136,427천원, 순자산 3,666,006천원). 주주현황 스노우 53.13%, 기타 10,000주 4.48%. 영업수익 3,284,943,182원, 영업손실 59,549,118,226원. '최상위 지배기업은 네이버 주식회사'.</t>
        </is>
      </c>
      <c r="G3049" s="41" t="inlineStr">
        <is>
          <t>DART 감사보고서</t>
        </is>
      </c>
      <c r="H3049" s="40" t="inlineStr">
        <is>
          <t>2022-04-04</t>
        </is>
      </c>
      <c r="I3049" s="40" t="inlineStr">
        <is>
          <t>20220401003163</t>
        </is>
      </c>
      <c r="J3049" s="43" t="inlineStr">
        <is>
          <t>https://dart.fss.or.kr/dsaf001/main.do?rcpNo=20220401003163</t>
        </is>
      </c>
      <c r="K3049" s="41" t="inlineStr">
        <is>
          <t>pre_events_summary,pre_incorp_chk,target_rev_post,target_op_post,notes,acquirer_core</t>
        </is>
      </c>
    </row>
    <row r="3050" ht="45" customHeight="1">
      <c r="A3050" s="40" t="inlineStr">
        <is>
          <t>N061</t>
        </is>
      </c>
      <c r="B3050" s="41" t="inlineStr">
        <is>
          <t>Kream Corporation</t>
        </is>
      </c>
      <c r="C3050" s="40" t="inlineStr">
        <is>
          <t>인수 후</t>
        </is>
      </c>
      <c r="D3050" s="40" t="inlineStr">
        <is>
          <t>2021-03-16</t>
        </is>
      </c>
      <c r="E3050" s="41" t="inlineStr">
        <is>
          <t>기타</t>
        </is>
      </c>
      <c r="F3050" s="41" t="inlineStr">
        <is>
          <t>크림 유상증자결정: 주주배정 보통주 31,746주, 주당 700,000원, 운영자금 22,222,200,000원, 납입일 2021-03-17.</t>
        </is>
      </c>
      <c r="G3050" s="41" t="inlineStr">
        <is>
          <t>DART 기타공시</t>
        </is>
      </c>
      <c r="H3050" s="40" t="inlineStr">
        <is>
          <t>2021-03-16</t>
        </is>
      </c>
      <c r="I3050" s="40" t="inlineStr">
        <is>
          <t>20210316000762</t>
        </is>
      </c>
      <c r="J3050" s="43" t="inlineStr">
        <is>
          <t>https://dart.fss.or.kr/dsaf001/main.do?rcpNo=20210316000762</t>
        </is>
      </c>
      <c r="K3050" s="41" t="inlineStr">
        <is>
          <t>post_events_summary</t>
        </is>
      </c>
    </row>
    <row r="3051" ht="45" customHeight="1">
      <c r="A3051" s="40" t="inlineStr">
        <is>
          <t>N061</t>
        </is>
      </c>
      <c r="B3051" s="41" t="inlineStr">
        <is>
          <t>Kream Corporation</t>
        </is>
      </c>
      <c r="C3051" s="40" t="inlineStr">
        <is>
          <t>인수 후</t>
        </is>
      </c>
      <c r="D3051" s="40" t="inlineStr">
        <is>
          <t>2021-03-18</t>
        </is>
      </c>
      <c r="E3051" s="41" t="inlineStr">
        <is>
          <t>추가취득</t>
        </is>
      </c>
      <c r="F3051" s="41" t="inlineStr">
        <is>
          <t>스노우 보통주 28,571주 취득(19,999,700,000원, 주당 700,000원) → 92.22%, 기타 10,000주 7.78%.</t>
        </is>
      </c>
      <c r="G3051" s="41" t="inlineStr">
        <is>
          <t>DART 기타공시</t>
        </is>
      </c>
      <c r="H3051" s="40" t="inlineStr">
        <is>
          <t>2021-03-18</t>
        </is>
      </c>
      <c r="I3051" s="40" t="inlineStr">
        <is>
          <t>20210318001156</t>
        </is>
      </c>
      <c r="J3051" s="43" t="inlineStr">
        <is>
          <t>https://dart.fss.or.kr/dsaf001/main.do?rcpNo=20210318001156</t>
        </is>
      </c>
      <c r="K3051" s="41" t="inlineStr">
        <is>
          <t>post_events_summary</t>
        </is>
      </c>
    </row>
    <row r="3052" ht="45" customHeight="1">
      <c r="A3052" s="40" t="inlineStr">
        <is>
          <t>N061</t>
        </is>
      </c>
      <c r="B3052" s="41" t="inlineStr">
        <is>
          <t>Kream Corporation</t>
        </is>
      </c>
      <c r="C3052" s="40" t="inlineStr">
        <is>
          <t>인수 후</t>
        </is>
      </c>
      <c r="D3052" s="40" t="inlineStr">
        <is>
          <t>2021-03-30</t>
        </is>
      </c>
      <c r="E3052" s="41" t="inlineStr">
        <is>
          <t>투자유치</t>
        </is>
      </c>
      <c r="F3052" s="41" t="inlineStr">
        <is>
          <t>기타 주주에 상환전환우선주 36,734주 발행(20,001,663,000원, 주당 544,500원) → 의결권 기준 스노우 71.73%.</t>
        </is>
      </c>
      <c r="G3052" s="41" t="inlineStr">
        <is>
          <t>DART 기타공시</t>
        </is>
      </c>
      <c r="H3052" s="40" t="inlineStr">
        <is>
          <t>2021-04-01</t>
        </is>
      </c>
      <c r="I3052" s="40" t="inlineStr">
        <is>
          <t>20210401000434</t>
        </is>
      </c>
      <c r="J3052" s="43" t="inlineStr">
        <is>
          <t>https://dart.fss.or.kr/dsaf001/main.do?rcpNo=20210401000434</t>
        </is>
      </c>
      <c r="K3052" s="41" t="inlineStr">
        <is>
          <t>post_events_summary</t>
        </is>
      </c>
    </row>
    <row r="3053" ht="45" customHeight="1">
      <c r="A3053" s="40" t="inlineStr">
        <is>
          <t>N061</t>
        </is>
      </c>
      <c r="B3053" s="41" t="inlineStr">
        <is>
          <t>Kream Corporation</t>
        </is>
      </c>
      <c r="C3053" s="40" t="inlineStr">
        <is>
          <t>인수 후</t>
        </is>
      </c>
      <c r="D3053" s="40" t="inlineStr">
        <is>
          <t>2021-12-31</t>
        </is>
      </c>
      <c r="E3053" s="41" t="inlineStr">
        <is>
          <t>기타</t>
        </is>
      </c>
      <c r="F3053" s="41" t="inlineStr">
        <is>
          <t>스노우 2021 감사보고서: 크림(주) 지분율 53.13%, 장부금액 23,299,106천원. 기타수익 중 관계기업투자처분이익 65,180천원. 크림 RCPS(발행가액 120,000백만원) 관련 2021-10-13 Altos 등과 주주간 협약. 자산총계 전기(2020말) 211,863,578,896원.</t>
        </is>
      </c>
      <c r="G3053" s="41" t="inlineStr">
        <is>
          <t>DART 감사보고서</t>
        </is>
      </c>
      <c r="H3053" s="40" t="inlineStr">
        <is>
          <t>2022-04-11</t>
        </is>
      </c>
      <c r="I3053" s="40" t="inlineStr">
        <is>
          <t>20220411002391</t>
        </is>
      </c>
      <c r="J3053" s="43" t="inlineStr">
        <is>
          <t>https://dart.fss.or.kr/dsaf001/main.do?rcpNo=20220411002391</t>
        </is>
      </c>
      <c r="K3053" s="41" t="inlineStr">
        <is>
          <t>chk_note,impairment,acq_total_assets,post_events_summary</t>
        </is>
      </c>
    </row>
    <row r="3054" ht="45" customHeight="1">
      <c r="A3054" s="40" t="inlineStr">
        <is>
          <t>N061</t>
        </is>
      </c>
      <c r="B3054" s="41" t="inlineStr">
        <is>
          <t>Kream Corporation</t>
        </is>
      </c>
      <c r="C3054" s="40" t="inlineStr">
        <is>
          <t>인수 후</t>
        </is>
      </c>
      <c r="D3054" s="40" t="inlineStr">
        <is>
          <t>2022-12-31</t>
        </is>
      </c>
      <c r="E3054" s="41" t="inlineStr">
        <is>
          <t>실적</t>
        </is>
      </c>
      <c r="F3054" s="41" t="inlineStr">
        <is>
          <t>크림 2022 감사보고서: 스노우 43.31%, 네이버 14,877주 5.43%, 기타 3.65%. 영업수익 45,958,158,464원, 영업손실 86,060,851,519원.</t>
        </is>
      </c>
      <c r="G3054" s="41" t="inlineStr">
        <is>
          <t>DART 감사보고서</t>
        </is>
      </c>
      <c r="H3054" s="40" t="inlineStr">
        <is>
          <t>2023-04-10</t>
        </is>
      </c>
      <c r="I3054" s="40" t="inlineStr">
        <is>
          <t>20230410000641</t>
        </is>
      </c>
      <c r="J3054" s="43" t="inlineStr">
        <is>
          <t>https://dart.fss.or.kr/dsaf001/main.do?rcpNo=20230410000641</t>
        </is>
      </c>
      <c r="K3054" s="41" t="inlineStr">
        <is>
          <t>post_events_summary,target_rev_post,target_op_post</t>
        </is>
      </c>
    </row>
    <row r="3055" ht="45" customHeight="1">
      <c r="A3055" s="40" t="inlineStr">
        <is>
          <t>N061</t>
        </is>
      </c>
      <c r="B3055" s="41" t="inlineStr">
        <is>
          <t>Kream Corporation</t>
        </is>
      </c>
      <c r="C3055" s="40" t="inlineStr">
        <is>
          <t>인수 후</t>
        </is>
      </c>
      <c r="D3055" s="40" t="inlineStr">
        <is>
          <t>2023-12-31</t>
        </is>
      </c>
      <c r="E3055" s="41" t="inlineStr">
        <is>
          <t>실적</t>
        </is>
      </c>
      <c r="F3055" s="41" t="inlineStr">
        <is>
          <t>크림 2023 감사보고서: 영업수익 122,222,477,388원, 영업손실 40,800,149,876원.</t>
        </is>
      </c>
      <c r="G3055" s="41" t="inlineStr">
        <is>
          <t>DART 감사보고서</t>
        </is>
      </c>
      <c r="H3055" s="40" t="inlineStr">
        <is>
          <t>2024-03-29</t>
        </is>
      </c>
      <c r="I3055" s="40" t="inlineStr">
        <is>
          <t>20240329001064</t>
        </is>
      </c>
      <c r="J3055" s="43" t="inlineStr">
        <is>
          <t>https://dart.fss.or.kr/dsaf001/main.do?rcpNo=20240329001064</t>
        </is>
      </c>
      <c r="K3055" s="41" t="inlineStr">
        <is>
          <t>target_rev_post,target_op_post</t>
        </is>
      </c>
    </row>
    <row r="3056" ht="45" customHeight="1">
      <c r="A3056" s="40" t="inlineStr">
        <is>
          <t>N061</t>
        </is>
      </c>
      <c r="B3056" s="41" t="inlineStr">
        <is>
          <t>Kream Corporation</t>
        </is>
      </c>
      <c r="C3056" s="40" t="inlineStr">
        <is>
          <t>인수 후</t>
        </is>
      </c>
      <c r="D3056" s="40" t="inlineStr">
        <is>
          <t>2024-12-31</t>
        </is>
      </c>
      <c r="E3056" s="41" t="inlineStr">
        <is>
          <t>실적</t>
        </is>
      </c>
      <c r="F3056" s="41" t="inlineStr">
        <is>
          <t>크림 2024 감사보고서: 스노우 38.82%, 네이버 4.87%, 기타주주 10,226주 3.34%. 영업수익 177,556,301,172원, 영업손실 8,881,325,003원.</t>
        </is>
      </c>
      <c r="G3056" s="41" t="inlineStr">
        <is>
          <t>DART 감사보고서</t>
        </is>
      </c>
      <c r="H3056" s="40" t="inlineStr">
        <is>
          <t>2025-04-09</t>
        </is>
      </c>
      <c r="I3056" s="40" t="inlineStr">
        <is>
          <t>20250409000271</t>
        </is>
      </c>
      <c r="J3056" s="43" t="inlineStr">
        <is>
          <t>https://dart.fss.or.kr/dsaf001/main.do?rcpNo=20250409000271</t>
        </is>
      </c>
      <c r="K3056" s="41" t="inlineStr">
        <is>
          <t>post_events_summary,target_rev_post,target_op_post,notes</t>
        </is>
      </c>
    </row>
    <row r="3057" ht="45" customHeight="1">
      <c r="A3057" s="40" t="inlineStr">
        <is>
          <t>N061</t>
        </is>
      </c>
      <c r="B3057" s="41" t="inlineStr">
        <is>
          <t>Kream Corporation</t>
        </is>
      </c>
      <c r="C3057" s="40" t="inlineStr">
        <is>
          <t>인수 후</t>
        </is>
      </c>
      <c r="D3057" s="40" t="inlineStr">
        <is>
          <t>2025-12-31</t>
        </is>
      </c>
      <c r="E3057" s="41" t="inlineStr">
        <is>
          <t>실적</t>
        </is>
      </c>
      <c r="F3057" s="41" t="inlineStr">
        <is>
          <t>크림 2025 감사보고서: 스노우 38.48%, 네이버 4.83%, 기타주주 10,197주 3.31%. 영업수익 202,534,732,721원, 영업손실 8,103,883,146원.</t>
        </is>
      </c>
      <c r="G3057" s="41" t="inlineStr">
        <is>
          <t>DART 감사보고서</t>
        </is>
      </c>
      <c r="H3057" s="40" t="inlineStr">
        <is>
          <t>2026-04-10</t>
        </is>
      </c>
      <c r="I3057" s="40" t="inlineStr">
        <is>
          <t>20260410000429</t>
        </is>
      </c>
      <c r="J3057" s="43" t="inlineStr">
        <is>
          <t>https://dart.fss.or.kr/dsaf001/main.do?rcpNo=20260410000429</t>
        </is>
      </c>
      <c r="K3057" s="41" t="inlineStr">
        <is>
          <t>post_events_summary,target_rev_post,target_op_post,notes</t>
        </is>
      </c>
    </row>
    <row r="3058" ht="45" customHeight="1">
      <c r="A3058" s="40" t="inlineStr">
        <is>
          <t>N061</t>
        </is>
      </c>
      <c r="B3058" s="41" t="inlineStr">
        <is>
          <t>Kream Corporation</t>
        </is>
      </c>
      <c r="C3058" s="40" t="inlineStr">
        <is>
          <t>인수 후</t>
        </is>
      </c>
      <c r="D3058" s="40" t="inlineStr">
        <is>
          <t>2024-12-31</t>
        </is>
      </c>
      <c r="E3058" s="41" t="inlineStr">
        <is>
          <t>기타</t>
        </is>
      </c>
      <c r="F3058" s="41" t="inlineStr">
        <is>
          <t>스노우 2024 감사보고서: 크림(주) 지분율 38.82%(전기 39.04%), 장부금액 23,299,106천원(전기와 같음). 손상 기재 없음.</t>
        </is>
      </c>
      <c r="G3058" s="41" t="inlineStr">
        <is>
          <t>DART 감사보고서</t>
        </is>
      </c>
      <c r="H3058" s="40" t="inlineStr">
        <is>
          <t>2025-04-07</t>
        </is>
      </c>
      <c r="I3058" s="40" t="inlineStr">
        <is>
          <t>20250407000271</t>
        </is>
      </c>
      <c r="J3058" s="43" t="inlineStr">
        <is>
          <t>https://dart.fss.or.kr/dsaf001/main.do?rcpNo=20250407000271</t>
        </is>
      </c>
      <c r="K3058" s="41" t="inlineStr">
        <is>
          <t>impairment</t>
        </is>
      </c>
    </row>
    <row r="3059" ht="45" customHeight="1">
      <c r="A3059" s="40" t="inlineStr">
        <is>
          <t>N061</t>
        </is>
      </c>
      <c r="B3059" s="41" t="inlineStr">
        <is>
          <t>Kream Corporation</t>
        </is>
      </c>
      <c r="C3059" s="40" t="inlineStr">
        <is>
          <t>인수 후</t>
        </is>
      </c>
      <c r="D3059" s="40" t="inlineStr">
        <is>
          <t>2026-09-21</t>
        </is>
      </c>
      <c r="E3059" s="41" t="inlineStr">
        <is>
          <t>추가취득</t>
        </is>
      </c>
      <c r="F3059" s="41" t="inlineStr">
        <is>
          <t>네이버(주) 보통주 38,681주 취득, 129,999,182천원(주당 3,361천원) → 4.83%→15.44%, 동일인측 합계 43.32%→49.64%(정정 공시).</t>
        </is>
      </c>
      <c r="G3059" s="41" t="inlineStr">
        <is>
          <t>DART 기타공시</t>
        </is>
      </c>
      <c r="H3059" s="40" t="inlineStr">
        <is>
          <t>2026-09-30</t>
        </is>
      </c>
      <c r="I3059" s="40" t="inlineStr">
        <is>
          <t>20260930000611</t>
        </is>
      </c>
      <c r="J3059" s="43" t="inlineStr">
        <is>
          <t>https://dart.fss.or.kr/dsaf001/main.do?rcpNo=20260930000611</t>
        </is>
      </c>
      <c r="K3059" s="41" t="inlineStr">
        <is>
          <t>post_events_summary</t>
        </is>
      </c>
    </row>
    <row r="3060" ht="45" customHeight="1">
      <c r="A3060" s="40" t="inlineStr">
        <is>
          <t>N061</t>
        </is>
      </c>
      <c r="B3060" s="41" t="inlineStr">
        <is>
          <t>Kream Corporation</t>
        </is>
      </c>
      <c r="C3060" s="40" t="inlineStr">
        <is>
          <t>발표</t>
        </is>
      </c>
      <c r="D3060" s="40" t="inlineStr">
        <is>
          <t>2020-12-31</t>
        </is>
      </c>
      <c r="E3060" s="41" t="inlineStr">
        <is>
          <t>기타</t>
        </is>
      </c>
      <c r="F3060" s="41" t="inlineStr">
        <is>
          <t>NAVER 2020 사업보고서: 연결 자산총계 17,014,239백만원, 자본총계 8,255,132백만원. 발행주식총수 164,263,395주(2020-12-31).</t>
        </is>
      </c>
      <c r="G3060" s="41" t="inlineStr">
        <is>
          <t>DART 사업보고서</t>
        </is>
      </c>
      <c r="H3060" s="40" t="inlineStr">
        <is>
          <t>2021-03-16</t>
        </is>
      </c>
      <c r="I3060" s="40" t="inlineStr">
        <is>
          <t>20210316001214</t>
        </is>
      </c>
      <c r="J3060" s="43" t="inlineStr">
        <is>
          <t>https://dart.fss.or.kr/dsaf001/main.do?rcpNo=20210316001214</t>
        </is>
      </c>
      <c r="K3060" s="41" t="inlineStr">
        <is>
          <t>apex_total_assets,deal_to_assets_pct,deal_to_equity_pct,acq_mktcap</t>
        </is>
      </c>
    </row>
    <row r="3061" ht="45" customHeight="1">
      <c r="A3061" s="40" t="inlineStr">
        <is>
          <t>N061</t>
        </is>
      </c>
      <c r="B3061" s="41" t="inlineStr">
        <is>
          <t>Kream Corporation</t>
        </is>
      </c>
      <c r="C3061" s="40" t="inlineStr">
        <is>
          <t>발표</t>
        </is>
      </c>
      <c r="D3061" s="40" t="inlineStr">
        <is>
          <t>2021-03-12</t>
        </is>
      </c>
      <c r="E3061" s="41" t="inlineStr">
        <is>
          <t>기타</t>
        </is>
      </c>
      <c r="F3061" s="41" t="inlineStr">
        <is>
          <t>NAVER(035420.KS) 일별 종가: 2021-03-12 380,500원, 2021-03-15 383,000원.</t>
        </is>
      </c>
      <c r="G3061" s="41" t="inlineStr">
        <is>
          <t>기타</t>
        </is>
      </c>
      <c r="H3061" s="40" t="inlineStr">
        <is>
          <t>2026-10-26</t>
        </is>
      </c>
      <c r="I3061" s="40" t="n"/>
      <c r="J3061" s="43" t="inlineStr">
        <is>
          <t>https://query1.finance.yahoo.com/v8/finance/chart/035420.KS?period1=1615420800&amp;period2=1615939200&amp;interval=1d</t>
        </is>
      </c>
      <c r="K3061" s="41" t="inlineStr">
        <is>
          <t>acq_mktcap</t>
        </is>
      </c>
    </row>
    <row r="3062" ht="45" customHeight="1">
      <c r="A3062" s="40" t="inlineStr">
        <is>
          <t>N061</t>
        </is>
      </c>
      <c r="B3062" s="41" t="inlineStr">
        <is>
          <t>Kream Corporation</t>
        </is>
      </c>
      <c r="C3062" s="40" t="inlineStr">
        <is>
          <t>인수 후</t>
        </is>
      </c>
      <c r="D3062" s="40" t="inlineStr">
        <is>
          <t>2024-11-25</t>
        </is>
      </c>
      <c r="E3062" s="41" t="inlineStr">
        <is>
          <t>기타</t>
        </is>
      </c>
      <c r="F3062" s="41" t="inlineStr">
        <is>
          <t>아시아경제: 크림은 2020년 플랫폼으로 시작, 2021년 1월 스노우에서 물적분할. '미래에셋캐피탈은 이번 투자과정에서 크림의 기업가치를 1조2000억원으로 평가했다'(2024-07 CB 140억원).</t>
        </is>
      </c>
      <c r="G3062" s="41" t="inlineStr">
        <is>
          <t>언론 보도</t>
        </is>
      </c>
      <c r="H3062" s="40" t="inlineStr">
        <is>
          <t>2024-11-25</t>
        </is>
      </c>
      <c r="I3062" s="40" t="n"/>
      <c r="J3062" s="43" t="inlineStr">
        <is>
          <t>https://view.asiae.co.kr/article/2024112119243668161</t>
        </is>
      </c>
      <c r="K3062" s="41" t="inlineStr">
        <is>
          <t>pre_events_summary,post_events_summary</t>
        </is>
      </c>
    </row>
    <row r="3063" ht="45" customHeight="1">
      <c r="A3063" s="40" t="inlineStr">
        <is>
          <t>N061</t>
        </is>
      </c>
      <c r="B3063" s="41" t="inlineStr">
        <is>
          <t>Kream Corporation</t>
        </is>
      </c>
      <c r="C3063" s="40" t="inlineStr">
        <is>
          <t>인수 후</t>
        </is>
      </c>
      <c r="D3063" s="40" t="inlineStr">
        <is>
          <t>2026-04-10</t>
        </is>
      </c>
      <c r="E3063" s="41" t="inlineStr">
        <is>
          <t>실적</t>
        </is>
      </c>
      <c r="F3063" s="41" t="inlineStr">
        <is>
          <t>바이라인네트워크: 크림 2025 합산 매출 3,975억원, 별도 매출 2,025억원(14%↑), '영업손실은 약 9% 개선된 81억원', 연결 자회사 SODA 매출 1,904억원.</t>
        </is>
      </c>
      <c r="G3063" s="41" t="inlineStr">
        <is>
          <t>언론 보도</t>
        </is>
      </c>
      <c r="H3063" s="40" t="inlineStr">
        <is>
          <t>2026-04-10</t>
        </is>
      </c>
      <c r="I3063" s="40" t="n"/>
      <c r="J3063" s="43" t="inlineStr">
        <is>
          <t>https://byline.network/2026/04/10_20918274/</t>
        </is>
      </c>
      <c r="K3063" s="41" t="inlineStr">
        <is>
          <t>perf_basis</t>
        </is>
      </c>
    </row>
    <row r="3064" ht="45" customHeight="1">
      <c r="A3064" s="40" t="inlineStr">
        <is>
          <t>N062</t>
        </is>
      </c>
      <c r="B3064" s="41" t="inlineStr">
        <is>
          <t>UJU Electronics Co. Ltd (KOSDAQ:A065680)</t>
        </is>
      </c>
      <c r="C3064" s="40" t="inlineStr">
        <is>
          <t>발표</t>
        </is>
      </c>
      <c r="D3064" s="40" t="inlineStr">
        <is>
          <t>2021-06-08</t>
        </is>
      </c>
      <c r="E3064" s="41" t="inlineStr">
        <is>
          <t>발표</t>
        </is>
      </c>
      <c r="F3064" s="41" t="inlineStr">
        <is>
          <t>라인게임즈 '타법인 주식 및 출자증권 취득결정': 발행회사 ㈜우주(대한민국), 대표이사 최동조, 자본금 525,957,000원, 회사와의 관계 자회사, 발행주식총수 1,051,914주, 주요사업 게임 소프트웨어 개발 및 공급업; 취득 328,146주, 21,687,737,108원, 자기자본 129,170,053,002원, 자기자본대비 16.79%, 취득후 1,051,914주 100%, 취득방법 '현금지급 및 주식교환', 목적 '개발력 확보 및 시너지 창출', 취득예정일 2021.06.08, 이사회 2021.06.07; '취득금액(원)은 현금지급액과 교환되는 당사의 자기주식의 가치를 합한 금액'; 우주 2020 자산 5,775·자본 2,382·매출 16,724·순이익 9,019, 2019 매출 2,337·순이익 -3,304, 2018 매출 18·순이익 -4,199백만원.</t>
        </is>
      </c>
      <c r="G3064" s="41" t="inlineStr">
        <is>
          <t>DART 기타공시</t>
        </is>
      </c>
      <c r="H3064" s="40" t="inlineStr">
        <is>
          <t>2021-06-14</t>
        </is>
      </c>
      <c r="I3064" s="40" t="inlineStr">
        <is>
          <t>20210614000286</t>
        </is>
      </c>
      <c r="J3064" s="43" t="inlineStr">
        <is>
          <t>https://dart.fss.or.kr/dsaf001/main.do?rcpNo=20210614000286</t>
        </is>
      </c>
      <c r="K3064" s="41" t="inlineStr">
        <is>
          <t>subtype_chk,status_chk,value_chk_local,announce_date_chk,purpose_quote,deal_to_equity_pct,target_rev_pre,target_op_pre,chk_note,first_filing_date</t>
        </is>
      </c>
    </row>
    <row r="3065" ht="45" customHeight="1">
      <c r="A3065" s="40" t="inlineStr">
        <is>
          <t>N062</t>
        </is>
      </c>
      <c r="B3065" s="41" t="inlineStr">
        <is>
          <t>UJU Electronics Co. Ltd (KOSDAQ:A065680)</t>
        </is>
      </c>
      <c r="C3065" s="40" t="inlineStr">
        <is>
          <t>발표</t>
        </is>
      </c>
      <c r="D3065" s="40" t="inlineStr">
        <is>
          <t>2021-06-08</t>
        </is>
      </c>
      <c r="E3065" s="41" t="inlineStr">
        <is>
          <t>발표</t>
        </is>
      </c>
      <c r="F3065" s="41" t="inlineStr">
        <is>
          <t>라인게임즈 '비유동자산 취득결정': ㈜우주 보통주 328,146주, 취득가액 21,687,737,108원, '최근 사업연도말 자산총액 211,677,852,009원', 자산총액 대비 10.25%, 거래상대방 ㈜우주(자회사), 목적 '개발력 확보 및 시너지 창출', 자본조달 자기자본; ''최근 사업연도말 자산총액(원)'은 2020년도 말 재무제표 기준'.</t>
        </is>
      </c>
      <c r="G3065" s="41" t="inlineStr">
        <is>
          <t>DART 기타공시</t>
        </is>
      </c>
      <c r="H3065" s="40" t="inlineStr">
        <is>
          <t>2021-06-14</t>
        </is>
      </c>
      <c r="I3065" s="40" t="inlineStr">
        <is>
          <t>20210614000287</t>
        </is>
      </c>
      <c r="J3065" s="43" t="inlineStr">
        <is>
          <t>https://dart.fss.or.kr/dsaf001/main.do?rcpNo=20210614000287</t>
        </is>
      </c>
      <c r="K3065" s="41" t="inlineStr">
        <is>
          <t>deal_to_assets_pct,acq_total_assets,notes,purpose_quote</t>
        </is>
      </c>
    </row>
    <row r="3066" ht="45" customHeight="1">
      <c r="A3066" s="40" t="inlineStr">
        <is>
          <t>N062</t>
        </is>
      </c>
      <c r="B3066" s="41" t="inlineStr">
        <is>
          <t>UJU Electronics Co. Ltd (KOSDAQ:A065680)</t>
        </is>
      </c>
      <c r="C3066" s="40" t="inlineStr">
        <is>
          <t>발표</t>
        </is>
      </c>
      <c r="D3066" s="40" t="inlineStr">
        <is>
          <t>2021-06-14</t>
        </is>
      </c>
      <c r="E3066" s="41" t="inlineStr">
        <is>
          <t>기타</t>
        </is>
      </c>
      <c r="F3066" s="41" t="inlineStr">
        <is>
          <t>같은 날 라인게임즈 '유상증자 결정': 상환전환우선주 9,500주, 발행가 1,493,644원, 운영자금 14,189,618,000원, 제3자배정 대상 LGM INVESTMENT LTD.(기타), 이사회 2021.06.07(2021-07-02 정정: 납입일 2021.06.25).</t>
        </is>
      </c>
      <c r="G3066" s="41" t="inlineStr">
        <is>
          <t>DART 기타공시</t>
        </is>
      </c>
      <c r="H3066" s="40" t="inlineStr">
        <is>
          <t>2021-06-14</t>
        </is>
      </c>
      <c r="I3066" s="40" t="inlineStr">
        <is>
          <t>20210614000288</t>
        </is>
      </c>
      <c r="J3066" s="43" t="inlineStr">
        <is>
          <t>https://dart.fss.or.kr/dsaf001/main.do?rcpNo=20210614000288</t>
        </is>
      </c>
      <c r="K3066" s="41" t="inlineStr">
        <is>
          <t>notes</t>
        </is>
      </c>
    </row>
    <row r="3067" ht="45" customHeight="1">
      <c r="A3067" s="40" t="inlineStr">
        <is>
          <t>N062</t>
        </is>
      </c>
      <c r="B3067" s="41" t="inlineStr">
        <is>
          <t>UJU Electronics Co. Ltd (KOSDAQ:A065680)</t>
        </is>
      </c>
      <c r="C3067" s="40" t="inlineStr">
        <is>
          <t>인수 후</t>
        </is>
      </c>
      <c r="D3067" s="40" t="inlineStr">
        <is>
          <t>2021-12-31</t>
        </is>
      </c>
      <c r="E3067" s="41" t="inlineStr">
        <is>
          <t>완료</t>
        </is>
      </c>
      <c r="F3067" s="41" t="inlineStr">
        <is>
          <t>라인게임즈 2021 연결감사보고서: 종속기업 주식회사 우주 100.00%(전기말 68.80%); 자기주식 주석 '당기 중 취득한 자기주식수는 14,569주이며, 종속회사인 주식회사 우주의 풋옵션 행사에 따른 자기주식 7,391주를 교부'; 영업권 손상 표 '주식회사 우주 | 1,967,270 | 1,967,270 | 2,742,164 | 4,709,434 | - | (1,967,270)'; 우주 2021 자산 4,379,181·부채 2,861,346·자본 1,517,835·영업수익 6,029,013·순손익 (864,273)천원; 비지배지분부채 당기말 -(전기말 4,598,591천원); 주주 LINE Corporation 219,232주 35.65%.</t>
        </is>
      </c>
      <c r="G3067" s="41" t="inlineStr">
        <is>
          <t>DART 감사보고서</t>
        </is>
      </c>
      <c r="H3067" s="40" t="inlineStr">
        <is>
          <t>2022-04-12</t>
        </is>
      </c>
      <c r="I3067" s="40" t="inlineStr">
        <is>
          <t>20220412002158</t>
        </is>
      </c>
      <c r="J3067" s="43" t="inlineStr">
        <is>
          <t>https://dart.fss.or.kr/dsaf001/main.do?rcpNo=20220412002158</t>
        </is>
      </c>
      <c r="K3067" s="41" t="inlineStr">
        <is>
          <t>status_chk,chk_note,notes,post_events_summary,impairment,target_rev_post,target_op_post</t>
        </is>
      </c>
    </row>
    <row r="3068" ht="45" customHeight="1">
      <c r="A3068" s="40" t="inlineStr">
        <is>
          <t>N062</t>
        </is>
      </c>
      <c r="B3068" s="41" t="inlineStr">
        <is>
          <t>UJU Electronics Co. Ltd (KOSDAQ:A065680)</t>
        </is>
      </c>
      <c r="C3068" s="40" t="inlineStr">
        <is>
          <t>인수 후</t>
        </is>
      </c>
      <c r="D3068" s="40" t="inlineStr">
        <is>
          <t>2021-12-31</t>
        </is>
      </c>
      <c r="E3068" s="41" t="inlineStr">
        <is>
          <t>손상차손</t>
        </is>
      </c>
      <c r="F3068" s="41" t="inlineStr">
        <is>
          <t>라인게임즈 2021 (별도)감사보고서: 종속기업투자 주식회사 우주 100 당기말 - / 전기말 68.8 5,870,658천원; 손상 (42,646,832)천원('일부 종속기업 및 관계기업의 투자지분'); 파생금융부채 전기말 1,421,153천원 '(*) 주식회사 우주의 지분 취득시 약정한 주요 주주들의 보유 지분 매각권리(Put option)에 따라 인식한 파생부채로, 당기 중 전액 행사되었음'.</t>
        </is>
      </c>
      <c r="G3068" s="41" t="inlineStr">
        <is>
          <t>DART 감사보고서</t>
        </is>
      </c>
      <c r="H3068" s="40" t="inlineStr">
        <is>
          <t>2022-04-12</t>
        </is>
      </c>
      <c r="I3068" s="40" t="inlineStr">
        <is>
          <t>20220412002153</t>
        </is>
      </c>
      <c r="J3068" s="43" t="inlineStr">
        <is>
          <t>https://dart.fss.or.kr/dsaf001/main.do?rcpNo=20220412002153</t>
        </is>
      </c>
      <c r="K3068" s="41" t="inlineStr">
        <is>
          <t>impairment,notes</t>
        </is>
      </c>
    </row>
    <row r="3069" ht="45" customHeight="1">
      <c r="A3069" s="40" t="inlineStr">
        <is>
          <t>N062</t>
        </is>
      </c>
      <c r="B3069" s="41" t="inlineStr">
        <is>
          <t>UJU Electronics Co. Ltd (KOSDAQ:A065680)</t>
        </is>
      </c>
      <c r="C3069" s="40" t="inlineStr">
        <is>
          <t>인수 전</t>
        </is>
      </c>
      <c r="D3069" s="40" t="inlineStr">
        <is>
          <t>2020-12-31</t>
        </is>
      </c>
      <c r="E3069" s="41" t="inlineStr">
        <is>
          <t>손상차손</t>
        </is>
      </c>
      <c r="F3069" s="41" t="inlineStr">
        <is>
          <t>라인게임즈 2020 연결감사보고서: 영업권 손상 표 '주식회사 우주 | 4,183,665 | 7,820,969 | (1,918,911) | 5,902,058 | 3,685,662 | (2,216,395)'; 비지배지분부채 4,598,591천원 '(*) 주식회사 우주 등의 지분 취득시 약정한 주요 주주들의 보유 지분 매각 권리(Put option)'; 우주 2020 자산 5,774,743·자본 2,382,108·영업수익 16,724,325·순손익 9,018,729천원; 2020 연결 영업수익 73,608,916,600원, 영업손실 (36,788,220,532)원, 자산총계 172,674,005,047원; 주주 LINE Split Preparation Corporation 40.95%.</t>
        </is>
      </c>
      <c r="G3069" s="41" t="inlineStr">
        <is>
          <t>DART 감사보고서</t>
        </is>
      </c>
      <c r="H3069" s="40" t="inlineStr">
        <is>
          <t>2021-04-14</t>
        </is>
      </c>
      <c r="I3069" s="40" t="inlineStr">
        <is>
          <t>20210414001815</t>
        </is>
      </c>
      <c r="J3069" s="43" t="inlineStr">
        <is>
          <t>https://dart.fss.or.kr/dsaf001/main.do?rcpNo=20210414001815</t>
        </is>
      </c>
      <c r="K3069" s="41" t="inlineStr">
        <is>
          <t>impairment,pre_events_summary,notes</t>
        </is>
      </c>
    </row>
    <row r="3070" ht="45" customHeight="1">
      <c r="A3070" s="40" t="inlineStr">
        <is>
          <t>N062</t>
        </is>
      </c>
      <c r="B3070" s="41" t="inlineStr">
        <is>
          <t>UJU Electronics Co. Ltd (KOSDAQ:A065680)</t>
        </is>
      </c>
      <c r="C3070" s="40" t="inlineStr">
        <is>
          <t>인수 전</t>
        </is>
      </c>
      <c r="D3070" s="40" t="inlineStr">
        <is>
          <t>2020-12-31</t>
        </is>
      </c>
      <c r="E3070" s="41" t="inlineStr">
        <is>
          <t>실적</t>
        </is>
      </c>
      <c r="F3070" s="41" t="inlineStr">
        <is>
          <t>라인게임즈 2020 (별도)감사보고서: 자산총계 176,493,433,555원(전기 211,677,852,009원), 자본총계 129,170,053,002원(전기 187,442,477,804원); 종속기업투자 주식회사 우주 68.80% 5,870,658천원; 파생금융부채(유동) 1,421,153천원 '주식회사 락스퀘어 및 주식회사 우주의 지분 취득시 약정한 주요 주주들의 보유 지분 매각 권리(Put option)'.</t>
        </is>
      </c>
      <c r="G3070" s="41" t="inlineStr">
        <is>
          <t>DART 감사보고서</t>
        </is>
      </c>
      <c r="H3070" s="40" t="inlineStr">
        <is>
          <t>2021-04-14</t>
        </is>
      </c>
      <c r="I3070" s="40" t="inlineStr">
        <is>
          <t>20210414001813</t>
        </is>
      </c>
      <c r="J3070" s="43" t="inlineStr">
        <is>
          <t>https://dart.fss.or.kr/dsaf001/main.do?rcpNo=20210414001813</t>
        </is>
      </c>
      <c r="K3070" s="41" t="inlineStr">
        <is>
          <t>acq_total_assets,deal_to_assets_pct,notes,impairment</t>
        </is>
      </c>
    </row>
    <row r="3071" ht="45" customHeight="1">
      <c r="A3071" s="40" t="inlineStr">
        <is>
          <t>N062</t>
        </is>
      </c>
      <c r="B3071" s="41" t="inlineStr">
        <is>
          <t>UJU Electronics Co. Ltd (KOSDAQ:A065680)</t>
        </is>
      </c>
      <c r="C3071" s="40" t="inlineStr">
        <is>
          <t>인수 전</t>
        </is>
      </c>
      <c r="D3071" s="40" t="inlineStr">
        <is>
          <t>2018-02-28</t>
        </is>
      </c>
      <c r="E3071" s="41" t="inlineStr">
        <is>
          <t>소유주변경</t>
        </is>
      </c>
      <c r="F3071" s="41" t="inlineStr">
        <is>
          <t>라인게임즈 2018 연결감사보고서 사업결합: '전기말 현재 … 주식회사 우주의 지분 44.52%를 보유 … 2018년 2월 28일 추가 지분취득을 통해 지분이 53.49%가 되어 … 지배력', 이전대가 3,791,938천원(현금 1,144,975, 기존 지분 공정가치 2,646,963), 식별가능 순자산 (1,435,881), 영업권 4,183,665천원; 비지배지분부채 9,659,733천원 '주식회사 우주 등의 지분 취득시 약정한 주요 주주들의 … Put option'; 우주 2018 영업수익 18,162·순손익 (4,198,555)천원.</t>
        </is>
      </c>
      <c r="G3071" s="41" t="inlineStr">
        <is>
          <t>DART 감사보고서</t>
        </is>
      </c>
      <c r="H3071" s="40" t="inlineStr">
        <is>
          <t>2019-04-09</t>
        </is>
      </c>
      <c r="I3071" s="40" t="inlineStr">
        <is>
          <t>20190409002704</t>
        </is>
      </c>
      <c r="J3071" s="43" t="inlineStr">
        <is>
          <t>https://dart.fss.or.kr/dsaf001/main.do?rcpNo=20190409002704</t>
        </is>
      </c>
      <c r="K3071" s="41" t="inlineStr">
        <is>
          <t>pre_events_summary,notes</t>
        </is>
      </c>
    </row>
    <row r="3072" ht="45" customHeight="1">
      <c r="A3072" s="40" t="inlineStr">
        <is>
          <t>N062</t>
        </is>
      </c>
      <c r="B3072" s="41" t="inlineStr">
        <is>
          <t>UJU Electronics Co. Ltd (KOSDAQ:A065680)</t>
        </is>
      </c>
      <c r="C3072" s="40" t="inlineStr">
        <is>
          <t>인수 전</t>
        </is>
      </c>
      <c r="D3072" s="40" t="inlineStr">
        <is>
          <t>2018-02-28</t>
        </is>
      </c>
      <c r="E3072" s="41" t="inlineStr">
        <is>
          <t>추가취득</t>
        </is>
      </c>
      <c r="F3072" s="41" t="inlineStr">
        <is>
          <t>우주 '유상증자 결정': 보통주 135,500주, 발행가액 8,450원, 운영자금 1,144,975,000원, 제3자배정 대상 주식회사 넥스트플로어(계열회사, 최대주주), 납입일 2018-02-28, 이사회 2018-02-22.</t>
        </is>
      </c>
      <c r="G3072" s="41" t="inlineStr">
        <is>
          <t>DART 기타공시</t>
        </is>
      </c>
      <c r="H3072" s="40" t="inlineStr">
        <is>
          <t>2018-02-26</t>
        </is>
      </c>
      <c r="I3072" s="40" t="inlineStr">
        <is>
          <t>20180226000421</t>
        </is>
      </c>
      <c r="J3072" s="43" t="inlineStr">
        <is>
          <t>https://dart.fss.or.kr/dsaf001/main.do?rcpNo=20180226000421</t>
        </is>
      </c>
      <c r="K3072" s="41" t="inlineStr">
        <is>
          <t>pre_events_summary</t>
        </is>
      </c>
    </row>
    <row r="3073" ht="45" customHeight="1">
      <c r="A3073" s="40" t="inlineStr">
        <is>
          <t>N062</t>
        </is>
      </c>
      <c r="B3073" s="41" t="inlineStr">
        <is>
          <t>UJU Electronics Co. Ltd (KOSDAQ:A065680)</t>
        </is>
      </c>
      <c r="C3073" s="40" t="inlineStr">
        <is>
          <t>인수 전</t>
        </is>
      </c>
      <c r="D3073" s="40" t="inlineStr">
        <is>
          <t>2018-03-01</t>
        </is>
      </c>
      <c r="E3073" s="41" t="inlineStr">
        <is>
          <t>추가취득</t>
        </is>
      </c>
      <c r="F3073" s="41" t="inlineStr">
        <is>
          <t>우주 '최대주주 등의 주식보유 변동': 넥스트플로어 313,250주 44.53% → 448,750주 53.49%(+135,500주, 1,144,975,000원), 최동조(계열회사 임원) 190,250주 27.05%→22.68%, 발행주식 703,396→838,896주.</t>
        </is>
      </c>
      <c r="G3073" s="41" t="inlineStr">
        <is>
          <t>DART 기타공시</t>
        </is>
      </c>
      <c r="H3073" s="40" t="inlineStr">
        <is>
          <t>2018-03-05</t>
        </is>
      </c>
      <c r="I3073" s="40" t="inlineStr">
        <is>
          <t>20180305000475</t>
        </is>
      </c>
      <c r="J3073" s="43" t="inlineStr">
        <is>
          <t>https://dart.fss.or.kr/dsaf001/main.do?rcpNo=20180305000475</t>
        </is>
      </c>
      <c r="K3073" s="41" t="inlineStr">
        <is>
          <t>pre_events_summary</t>
        </is>
      </c>
    </row>
    <row r="3074" ht="45" customHeight="1">
      <c r="A3074" s="40" t="inlineStr">
        <is>
          <t>N062</t>
        </is>
      </c>
      <c r="B3074" s="41" t="inlineStr">
        <is>
          <t>UJU Electronics Co. Ltd (KOSDAQ:A065680)</t>
        </is>
      </c>
      <c r="C3074" s="40" t="inlineStr">
        <is>
          <t>인수 전</t>
        </is>
      </c>
      <c r="D3074" s="40" t="inlineStr">
        <is>
          <t>2017-12-31</t>
        </is>
      </c>
      <c r="E3074" s="41" t="inlineStr">
        <is>
          <t>실적</t>
        </is>
      </c>
      <c r="F3074" s="41" t="inlineStr">
        <is>
          <t>넥스트플로어 2017 감사보고서: 관계기업 주식회사 우주 당기말 2,401,781천원 44.53% / 전기말 1,511,064천원 37.88%; 우주 2017 자산 599,704·부채 2,675,558·자본 (2,075,854)·영업수익 240,675·순손익 (3,523,145)천원; 특수관계자 자금거래 우주 대여 1,100,000·현금출자 1,022,450천원(전기 대여 555,000·회수 150,000·현금출자 722,475천원).</t>
        </is>
      </c>
      <c r="G3074" s="41" t="inlineStr">
        <is>
          <t>DART 감사보고서</t>
        </is>
      </c>
      <c r="H3074" s="40" t="inlineStr">
        <is>
          <t>2018-03-26</t>
        </is>
      </c>
      <c r="I3074" s="40" t="inlineStr">
        <is>
          <t>20180326000480</t>
        </is>
      </c>
      <c r="J3074" s="43" t="inlineStr">
        <is>
          <t>https://dart.fss.or.kr/dsaf001/main.do?rcpNo=20180326000480</t>
        </is>
      </c>
      <c r="K3074" s="41" t="inlineStr">
        <is>
          <t>pre_events_summary</t>
        </is>
      </c>
    </row>
    <row r="3075" ht="45" customHeight="1">
      <c r="A3075" s="40" t="inlineStr">
        <is>
          <t>N062</t>
        </is>
      </c>
      <c r="B3075" s="41" t="inlineStr">
        <is>
          <t>UJU Electronics Co. Ltd (KOSDAQ:A065680)</t>
        </is>
      </c>
      <c r="C3075" s="40" t="inlineStr">
        <is>
          <t>인수 전</t>
        </is>
      </c>
      <c r="D3075" s="40" t="inlineStr">
        <is>
          <t>2017-07</t>
        </is>
      </c>
      <c r="E3075" s="41" t="inlineStr">
        <is>
          <t>지분취득</t>
        </is>
      </c>
      <c r="F3075" s="41" t="inlineStr">
        <is>
          <t>LINE 20-F 2017 관계기업 주석: 'Oozoo Inc. (6) | Game Development | Korea | … 44.5%'; '… interest in Oozoo Inc., a game developing company. As the Group has significant influence over Oozoo Inc., the Group accounts for its ownership in Oozoo Inc. using the equity method'.</t>
        </is>
      </c>
      <c r="G3075" s="41" t="inlineStr">
        <is>
          <t>SEC</t>
        </is>
      </c>
      <c r="H3075" s="40" t="inlineStr">
        <is>
          <t>2018-03-30</t>
        </is>
      </c>
      <c r="I3075" s="40" t="inlineStr">
        <is>
          <t>0001193125-18-102738</t>
        </is>
      </c>
      <c r="J3075" s="43" t="inlineStr">
        <is>
          <t>https://www.sec.gov/Archives/edgar/data/1611820/000119312518102738/d661717d20f.htm</t>
        </is>
      </c>
      <c r="K3075" s="41" t="inlineStr">
        <is>
          <t>pre_events_summary</t>
        </is>
      </c>
    </row>
    <row r="3076" ht="45" customHeight="1">
      <c r="A3076" s="40" t="inlineStr">
        <is>
          <t>N062</t>
        </is>
      </c>
      <c r="B3076" s="41" t="inlineStr">
        <is>
          <t>UJU Electronics Co. Ltd (KOSDAQ:A065680)</t>
        </is>
      </c>
      <c r="C3076" s="40" t="inlineStr">
        <is>
          <t>인수 전</t>
        </is>
      </c>
      <c r="D3076" s="40" t="inlineStr">
        <is>
          <t>2019-12-31</t>
        </is>
      </c>
      <c r="E3076" s="41" t="inlineStr">
        <is>
          <t>실적</t>
        </is>
      </c>
      <c r="F3076" s="41" t="inlineStr">
        <is>
          <t>라인게임즈 2019 연결감사보고서: 종속기업 주식회사 우주 68.80%(전기말 53.49%); 우주 2019 자산 2,276,500·부채 8,913,121·자본 (6,636,621)·영업수익 2,337,499·순손익 (3,303,838)천원.</t>
        </is>
      </c>
      <c r="G3076" s="41" t="inlineStr">
        <is>
          <t>DART 감사보고서</t>
        </is>
      </c>
      <c r="H3076" s="40" t="inlineStr">
        <is>
          <t>2020-04-09</t>
        </is>
      </c>
      <c r="I3076" s="40" t="inlineStr">
        <is>
          <t>20200409002196</t>
        </is>
      </c>
      <c r="J3076" s="43" t="inlineStr">
        <is>
          <t>https://dart.fss.or.kr/dsaf001/main.do?rcpNo=20200409002196</t>
        </is>
      </c>
      <c r="K3076" s="41" t="inlineStr">
        <is>
          <t>pre_events_summary,target_rev_pre</t>
        </is>
      </c>
    </row>
    <row r="3077" ht="45" customHeight="1">
      <c r="A3077" s="40" t="inlineStr">
        <is>
          <t>N062</t>
        </is>
      </c>
      <c r="B3077" s="41" t="inlineStr">
        <is>
          <t>UJU Electronics Co. Ltd (KOSDAQ:A065680)</t>
        </is>
      </c>
      <c r="C3077" s="40" t="inlineStr">
        <is>
          <t>인수 후</t>
        </is>
      </c>
      <c r="D3077" s="40" t="inlineStr">
        <is>
          <t>2022-12-31</t>
        </is>
      </c>
      <c r="E3077" s="41" t="inlineStr">
        <is>
          <t>실적</t>
        </is>
      </c>
      <c r="F3077" s="41" t="inlineStr">
        <is>
          <t>라인게임즈 2022 연결감사보고서: 우주 100.00%, 2022 자산 98,556·부채 21,566·자본 76,990·영업수익 333,073·당기순손익 (1,440,845)천원.</t>
        </is>
      </c>
      <c r="G3077" s="41" t="inlineStr">
        <is>
          <t>DART 감사보고서</t>
        </is>
      </c>
      <c r="H3077" s="40" t="inlineStr">
        <is>
          <t>2023-04-12</t>
        </is>
      </c>
      <c r="I3077" s="40" t="inlineStr">
        <is>
          <t>20230412002751</t>
        </is>
      </c>
      <c r="J3077" s="43" t="inlineStr">
        <is>
          <t>https://dart.fss.or.kr/dsaf001/main.do?rcpNo=20230412002751</t>
        </is>
      </c>
      <c r="K3077" s="41" t="inlineStr">
        <is>
          <t>target_rev_post,target_op_post,post_events_summary</t>
        </is>
      </c>
    </row>
    <row r="3078" ht="45" customHeight="1">
      <c r="A3078" s="40" t="inlineStr">
        <is>
          <t>N062</t>
        </is>
      </c>
      <c r="B3078" s="41" t="inlineStr">
        <is>
          <t>UJU Electronics Co. Ltd (KOSDAQ:A065680)</t>
        </is>
      </c>
      <c r="C3078" s="40" t="inlineStr">
        <is>
          <t>인수 후</t>
        </is>
      </c>
      <c r="D3078" s="40" t="inlineStr">
        <is>
          <t>2023-05-01</t>
        </is>
      </c>
      <c r="E3078" s="41" t="inlineStr">
        <is>
          <t>합병</t>
        </is>
      </c>
      <c r="F3078" s="41" t="inlineStr">
        <is>
          <t>라인게임즈 '회사합병 결정': 라인게임즈㈜가 ㈜우주를 흡수합병(100% 보유, 무증자), 목적 '사업운영 효율성 제고 및 사업 성장동력 확보', 합병기일 2023.05.01, 이사회 2023.03.16; 우주 2021년말 자산 4,379·부채 2,861·매출 6,029·순이익 -864백만원.</t>
        </is>
      </c>
      <c r="G3078" s="41" t="inlineStr">
        <is>
          <t>DART 기타공시</t>
        </is>
      </c>
      <c r="H3078" s="40" t="inlineStr">
        <is>
          <t>2023-03-20</t>
        </is>
      </c>
      <c r="I3078" s="40" t="inlineStr">
        <is>
          <t>20230320000947</t>
        </is>
      </c>
      <c r="J3078" s="43" t="inlineStr">
        <is>
          <t>https://dart.fss.or.kr/dsaf001/main.do?rcpNo=20230320000947</t>
        </is>
      </c>
      <c r="K3078" s="41" t="inlineStr">
        <is>
          <t>post_events_summary</t>
        </is>
      </c>
    </row>
    <row r="3079" ht="45" customHeight="1">
      <c r="A3079" s="40" t="inlineStr">
        <is>
          <t>N062</t>
        </is>
      </c>
      <c r="B3079" s="41" t="inlineStr">
        <is>
          <t>UJU Electronics Co. Ltd (KOSDAQ:A065680)</t>
        </is>
      </c>
      <c r="C3079" s="40" t="inlineStr">
        <is>
          <t>인수 후</t>
        </is>
      </c>
      <c r="D3079" s="40" t="inlineStr">
        <is>
          <t>2023-12-31</t>
        </is>
      </c>
      <c r="E3079" s="41" t="inlineStr">
        <is>
          <t>합병</t>
        </is>
      </c>
      <c r="F3079" s="41" t="inlineStr">
        <is>
          <t>라인게임즈 2023 연결감사보고서: 당기말 종속기업 목록에 우주 없음(전기말 '주식회사 우주 | … | 100.00').</t>
        </is>
      </c>
      <c r="G3079" s="41" t="inlineStr">
        <is>
          <t>DART 감사보고서</t>
        </is>
      </c>
      <c r="H3079" s="40" t="inlineStr">
        <is>
          <t>2024-04-12</t>
        </is>
      </c>
      <c r="I3079" s="40" t="inlineStr">
        <is>
          <t>20240412003306</t>
        </is>
      </c>
      <c r="J3079" s="43" t="inlineStr">
        <is>
          <t>https://dart.fss.or.kr/dsaf001/main.do?rcpNo=20240412003306</t>
        </is>
      </c>
      <c r="K3079" s="41" t="inlineStr">
        <is>
          <t>post_events_summary</t>
        </is>
      </c>
    </row>
    <row r="3080" ht="45" customHeight="1">
      <c r="A3080" s="40" t="inlineStr">
        <is>
          <t>N062</t>
        </is>
      </c>
      <c r="B3080" s="41" t="inlineStr">
        <is>
          <t>UJU Electronics Co. Ltd (KOSDAQ:A065680)</t>
        </is>
      </c>
      <c r="C3080" s="40" t="inlineStr">
        <is>
          <t>발표</t>
        </is>
      </c>
      <c r="D3080" s="40" t="inlineStr">
        <is>
          <t>2021-06-30</t>
        </is>
      </c>
      <c r="E3080" s="41" t="inlineStr">
        <is>
          <t>기타</t>
        </is>
      </c>
      <c r="F3080" s="41" t="inlineStr">
        <is>
          <t>우주일렉트로닉스(KOSDAQ 065680) 반기보고서(2021.06): 최대주주 노영백(대표이사) 21.25%, 특수관계인 합계 30.52%, 최대주주 변동내역 없음; 사업 'Mobile, Display용 초정밀 커넥터'·'차량용 커넥터' — 라인게임즈와 지분 관계 없음. 같은 회사의 2021-05~07 DART 공시는 분기보고서(2021.03) 1건뿐.</t>
        </is>
      </c>
      <c r="G3080" s="41" t="inlineStr">
        <is>
          <t>DART 사업보고서</t>
        </is>
      </c>
      <c r="H3080" s="40" t="inlineStr">
        <is>
          <t>2021-08-13</t>
        </is>
      </c>
      <c r="I3080" s="40" t="inlineStr">
        <is>
          <t>20210813000853</t>
        </is>
      </c>
      <c r="J3080" s="43" t="inlineStr">
        <is>
          <t>https://dart.fss.or.kr/dsaf001/main.do?rcpNo=20210813000853</t>
        </is>
      </c>
      <c r="K3080" s="41" t="inlineStr">
        <is>
          <t>chk_note,notes,event_ticker_basis</t>
        </is>
      </c>
    </row>
    <row r="3081" ht="45" customHeight="1">
      <c r="A3081" s="40" t="inlineStr">
        <is>
          <t>N062</t>
        </is>
      </c>
      <c r="B3081" s="41" t="inlineStr">
        <is>
          <t>UJU Electronics Co. Ltd (KOSDAQ:A065680)</t>
        </is>
      </c>
      <c r="C3081" s="40" t="inlineStr">
        <is>
          <t>인수 전</t>
        </is>
      </c>
      <c r="D3081" s="40" t="inlineStr">
        <is>
          <t>2020-02-03</t>
        </is>
      </c>
      <c r="E3081" s="41" t="inlineStr">
        <is>
          <t>기타</t>
        </is>
      </c>
      <c r="F3081" s="41" t="inlineStr">
        <is>
          <t>디지털데일리: '우주(대표 최동조)가 개발한' 엑소스 히어로즈를 '라인게임즈(대표 김민규)가 서비스', '지난해 11월 출시돼', '구글플레이 매출 4위까지 급상승'.</t>
        </is>
      </c>
      <c r="G3081" s="41" t="inlineStr">
        <is>
          <t>언론 보도</t>
        </is>
      </c>
      <c r="H3081" s="40" t="inlineStr">
        <is>
          <t>2020-02-03</t>
        </is>
      </c>
      <c r="I3081" s="40" t="n"/>
      <c r="J3081" s="43" t="inlineStr">
        <is>
          <t>https://www.ddaily.co.kr/page/view/2020020314454326193</t>
        </is>
      </c>
      <c r="K3081" s="41" t="inlineStr">
        <is>
          <t>core_basis,pre_events_summary</t>
        </is>
      </c>
    </row>
    <row r="3082" ht="45" customHeight="1">
      <c r="A3082" s="40" t="inlineStr">
        <is>
          <t>N062</t>
        </is>
      </c>
      <c r="B3082" s="41" t="inlineStr">
        <is>
          <t>UJU Electronics Co. Ltd (KOSDAQ:A065680)</t>
        </is>
      </c>
      <c r="C3082" s="40" t="inlineStr">
        <is>
          <t>인수 전</t>
        </is>
      </c>
      <c r="D3082" s="40" t="inlineStr">
        <is>
          <t>2020-05-29</t>
        </is>
      </c>
      <c r="E3082" s="41" t="inlineStr">
        <is>
          <t>기타</t>
        </is>
      </c>
      <c r="F3082" s="41" t="inlineStr">
        <is>
          <t>아이뉴스24: '우주(대표 최동조)가 개발하고 자사가 서비스하는 모바일 게임 엑소스 히어로즈', '글로벌 서비스 하루 만에 일본 구글플레이 및 애플 앱스토어 인기 게임순위 1위'.</t>
        </is>
      </c>
      <c r="G3082" s="41" t="inlineStr">
        <is>
          <t>언론 보도</t>
        </is>
      </c>
      <c r="H3082" s="40" t="inlineStr">
        <is>
          <t>2020-05-29</t>
        </is>
      </c>
      <c r="I3082" s="40" t="n"/>
      <c r="J3082" s="43" t="inlineStr">
        <is>
          <t>https://www.inews24.com/view/1269291</t>
        </is>
      </c>
      <c r="K3082" s="41" t="inlineStr">
        <is>
          <t>pre_events_summary,earnings_call_note</t>
        </is>
      </c>
    </row>
    <row r="3083" ht="45" customHeight="1">
      <c r="A3083" s="40" t="inlineStr">
        <is>
          <t>N062</t>
        </is>
      </c>
      <c r="B3083" s="41" t="inlineStr">
        <is>
          <t>UJU Electronics Co. Ltd (KOSDAQ:A065680)</t>
        </is>
      </c>
      <c r="C3083" s="40" t="inlineStr">
        <is>
          <t>인수 후</t>
        </is>
      </c>
      <c r="D3083" s="40" t="inlineStr">
        <is>
          <t>2022-05-19</t>
        </is>
      </c>
      <c r="E3083" s="41" t="inlineStr">
        <is>
          <t>사업철수</t>
        </is>
      </c>
      <c r="F3083" s="41" t="inlineStr">
        <is>
          <t>MTN: ''엑소스 히어로즈'는 라인게임즈의 자회사 우주가 제작한 모바일 수집형 RPG', '너디스타가 이 게임의 서비스를 맡기로 했다', 라인게임즈 '본사에서 진행하는 내부 개발 프로젝트가 많지 않아'.</t>
        </is>
      </c>
      <c r="G3083" s="41" t="inlineStr">
        <is>
          <t>언론 보도</t>
        </is>
      </c>
      <c r="H3083" s="40" t="inlineStr">
        <is>
          <t>2022-05-19</t>
        </is>
      </c>
      <c r="I3083" s="40" t="n"/>
      <c r="J3083" s="43" t="inlineStr">
        <is>
          <t>https://news.mtn.co.kr/news-detail/2022051915015890062</t>
        </is>
      </c>
      <c r="K3083" s="41" t="inlineStr">
        <is>
          <t>post_events_summary,earnings_call_note,core_basis</t>
        </is>
      </c>
    </row>
    <row r="3084" ht="45" customHeight="1">
      <c r="A3084" s="40" t="inlineStr">
        <is>
          <t>N062</t>
        </is>
      </c>
      <c r="B3084" s="41" t="inlineStr">
        <is>
          <t>UJU Electronics Co. Ltd (KOSDAQ:A065680)</t>
        </is>
      </c>
      <c r="C3084" s="40" t="inlineStr">
        <is>
          <t>인수 후</t>
        </is>
      </c>
      <c r="D3084" s="40" t="inlineStr">
        <is>
          <t>2021-12-31</t>
        </is>
      </c>
      <c r="E3084" s="41" t="inlineStr">
        <is>
          <t>기타</t>
        </is>
      </c>
      <c r="F3084" s="41" t="inlineStr">
        <is>
          <t>NAVER 2021 사업보고서 연결주석: 관계기업 'A Holdings(구, LINE)'; 관계기업 표 '라인게임즈(*5)(*6)' 장부금액 당기말 -·전기말 65,277,244천원, '(*6) 전기말 매각예정자산으로 분류되었으며 당기 중 경영통합이 완료됨에 따라 처분되었습니다'.</t>
        </is>
      </c>
      <c r="G3084" s="41" t="inlineStr">
        <is>
          <t>DART 사업보고서</t>
        </is>
      </c>
      <c r="H3084" s="40" t="inlineStr">
        <is>
          <t>2022-03-04</t>
        </is>
      </c>
      <c r="I3084" s="40" t="inlineStr">
        <is>
          <t>20220304000687</t>
        </is>
      </c>
      <c r="J3084" s="43" t="inlineStr">
        <is>
          <t>https://dart.fss.or.kr/dsaf001/main.do?rcpNo=20220304000687</t>
        </is>
      </c>
      <c r="K3084" s="41" t="inlineStr">
        <is>
          <t>pre_incorp_chk</t>
        </is>
      </c>
    </row>
    <row r="3085" ht="45" customHeight="1">
      <c r="A3085" s="40" t="inlineStr">
        <is>
          <t>N062</t>
        </is>
      </c>
      <c r="B3085" s="41" t="inlineStr">
        <is>
          <t>UJU Electronics Co. Ltd (KOSDAQ:A065680)</t>
        </is>
      </c>
      <c r="C3085" s="40" t="inlineStr">
        <is>
          <t>인수 전</t>
        </is>
      </c>
      <c r="D3085" s="40" t="inlineStr">
        <is>
          <t>2020-12-31</t>
        </is>
      </c>
      <c r="E3085" s="41" t="inlineStr">
        <is>
          <t>기타</t>
        </is>
      </c>
      <c r="F3085" s="41" t="inlineStr">
        <is>
          <t>NAVER 2020 사업보고서: 요약연결재무정보 2020-12-31 자산총계 17,014,239백만원; 관계기업 라인게임즈 손상 (77,339,103)천원, 매각예정 대체 (65,277,244)천원; 라인게임즈의 종속기업에 우주 기재.</t>
        </is>
      </c>
      <c r="G3085" s="41" t="inlineStr">
        <is>
          <t>DART 사업보고서</t>
        </is>
      </c>
      <c r="H3085" s="40" t="inlineStr">
        <is>
          <t>2021-03-16</t>
        </is>
      </c>
      <c r="I3085" s="40" t="inlineStr">
        <is>
          <t>20210316001214</t>
        </is>
      </c>
      <c r="J3085" s="43" t="inlineStr">
        <is>
          <t>https://dart.fss.or.kr/dsaf001/main.do?rcpNo=20210316001214</t>
        </is>
      </c>
      <c r="K3085" s="41" t="inlineStr">
        <is>
          <t>apex_total_assets,deal_to_assets_pct,impairment</t>
        </is>
      </c>
    </row>
    <row r="3086" ht="45" customHeight="1">
      <c r="A3086" s="40" t="inlineStr">
        <is>
          <t>N062</t>
        </is>
      </c>
      <c r="B3086" s="41" t="inlineStr">
        <is>
          <t>UJU Electronics Co. Ltd (KOSDAQ:A065680)</t>
        </is>
      </c>
      <c r="C3086" s="40" t="inlineStr">
        <is>
          <t>발표</t>
        </is>
      </c>
      <c r="D3086" s="40" t="inlineStr">
        <is>
          <t>2021-06-30</t>
        </is>
      </c>
      <c r="E3086" s="41" t="inlineStr">
        <is>
          <t>기타</t>
        </is>
      </c>
      <c r="F3086" s="41" t="inlineStr">
        <is>
          <t>NAVER 반기보고서(2021.06) '주식의 총수': '2021년 6월 30일 기준 발행주식 총수는 164,263,395주'.</t>
        </is>
      </c>
      <c r="G3086" s="41" t="inlineStr">
        <is>
          <t>DART 기타공시</t>
        </is>
      </c>
      <c r="H3086" s="40" t="inlineStr">
        <is>
          <t>2021-08-17</t>
        </is>
      </c>
      <c r="I3086" s="40" t="inlineStr">
        <is>
          <t>20210817001824</t>
        </is>
      </c>
      <c r="J3086" s="43" t="inlineStr">
        <is>
          <t>https://dart.fss.or.kr/dsaf001/main.do?rcpNo=20210817001824</t>
        </is>
      </c>
      <c r="K3086" s="41" t="inlineStr">
        <is>
          <t>acq_mktcap</t>
        </is>
      </c>
    </row>
    <row r="3087" ht="45" customHeight="1">
      <c r="A3087" s="40" t="inlineStr">
        <is>
          <t>N062</t>
        </is>
      </c>
      <c r="B3087" s="41" t="inlineStr">
        <is>
          <t>UJU Electronics Co. Ltd (KOSDAQ:A065680)</t>
        </is>
      </c>
      <c r="C3087" s="40" t="inlineStr">
        <is>
          <t>발표</t>
        </is>
      </c>
      <c r="D3087" s="40" t="inlineStr">
        <is>
          <t>2021-06-04</t>
        </is>
      </c>
      <c r="E3087" s="41" t="inlineStr">
        <is>
          <t>기타</t>
        </is>
      </c>
      <c r="F3087" s="41" t="inlineStr">
        <is>
          <t>Yahoo Finance 일별 시세: 035420.KS 2021-06-04 종가 357,000원; KRW=X 2021-06-07 종가 1,109.68.</t>
        </is>
      </c>
      <c r="G3087" s="41" t="inlineStr">
        <is>
          <t>기타</t>
        </is>
      </c>
      <c r="H3087" s="40" t="inlineStr">
        <is>
          <t>2026-10-26</t>
        </is>
      </c>
      <c r="I3087" s="40" t="n"/>
      <c r="J3087" s="43" t="inlineStr">
        <is>
          <t>https://query1.finance.yahoo.com/v8/finance/chart/035420.KS?period1=1622592000&amp;period2=1623196800&amp;interval=1d</t>
        </is>
      </c>
      <c r="K3087" s="41" t="inlineStr">
        <is>
          <t>acq_mktcap,value_chk_usdmm,size_basis</t>
        </is>
      </c>
    </row>
    <row r="3088" ht="45" customHeight="1">
      <c r="A3088" s="40" t="inlineStr">
        <is>
          <t>N063</t>
        </is>
      </c>
      <c r="B3088" s="41" t="inlineStr">
        <is>
          <t>GrayLab</t>
        </is>
      </c>
      <c r="C3088" s="40" t="inlineStr">
        <is>
          <t>인수 전</t>
        </is>
      </c>
      <c r="D3088" s="40" t="inlineStr">
        <is>
          <t>2018-12</t>
        </is>
      </c>
      <c r="E3088" s="41" t="inlineStr">
        <is>
          <t>지분취득</t>
        </is>
      </c>
      <c r="F3088" s="41" t="inlineStr">
        <is>
          <t>라인플러스가 그레이해쉬 지분 40% 취득, 이사회 전원 선임권으로 종속기업 분류, 잔여 60%를 3년에 걸쳐 취득할 의무를 미지급금으로 인식</t>
        </is>
      </c>
      <c r="G3088" s="41" t="inlineStr">
        <is>
          <t>DART 감사보고서</t>
        </is>
      </c>
      <c r="H3088" s="40" t="inlineStr">
        <is>
          <t>2019-03-29</t>
        </is>
      </c>
      <c r="I3088" s="40" t="inlineStr">
        <is>
          <t>20190329002102</t>
        </is>
      </c>
      <c r="J3088" s="43" t="inlineStr">
        <is>
          <t>https://dart.fss.or.kr/dsaf001/main.do?rcpNo=20190329002102</t>
        </is>
      </c>
      <c r="K3088" s="41" t="inlineStr">
        <is>
          <t>pre_events_summary,chk_note,subtype_chk</t>
        </is>
      </c>
    </row>
    <row r="3089" ht="45" customHeight="1">
      <c r="A3089" s="40" t="inlineStr">
        <is>
          <t>N063</t>
        </is>
      </c>
      <c r="B3089" s="41" t="inlineStr">
        <is>
          <t>GrayLab</t>
        </is>
      </c>
      <c r="C3089" s="40" t="inlineStr">
        <is>
          <t>인수 전</t>
        </is>
      </c>
      <c r="D3089" s="40" t="inlineStr">
        <is>
          <t>2018-12-12</t>
        </is>
      </c>
      <c r="E3089" s="41" t="inlineStr">
        <is>
          <t>발표</t>
        </is>
      </c>
      <c r="F3089" s="41" t="inlineStr">
        <is>
          <t>LINE Plus가 GrayHash 인수 발표, 사명을 GrayLab으로 변경. "LINE の各種サービス向けのセキュリティソリューションを開発・最適化する任を負う"</t>
        </is>
      </c>
      <c r="G3089" s="41" t="inlineStr">
        <is>
          <t>언론 보도</t>
        </is>
      </c>
      <c r="H3089" s="40" t="inlineStr">
        <is>
          <t>2018-12-17</t>
        </is>
      </c>
      <c r="I3089" s="40" t="n"/>
      <c r="J3089" s="43" t="inlineStr">
        <is>
          <t>https://thebridge.jp/2018/12/line-acquires-korea-based-cyber-security-company-grayhash-20181212</t>
        </is>
      </c>
      <c r="K3089" s="41" t="inlineStr">
        <is>
          <t>pre_events_summary,purpose_quote</t>
        </is>
      </c>
    </row>
    <row r="3090" ht="45" customHeight="1">
      <c r="A3090" s="40" t="inlineStr">
        <is>
          <t>N063</t>
        </is>
      </c>
      <c r="B3090" s="41" t="inlineStr">
        <is>
          <t>GrayLab</t>
        </is>
      </c>
      <c r="C3090" s="40" t="inlineStr">
        <is>
          <t>인수 전</t>
        </is>
      </c>
      <c r="D3090" s="40" t="inlineStr">
        <is>
          <t>2020-06-12</t>
        </is>
      </c>
      <c r="E3090" s="41" t="inlineStr">
        <is>
          <t>추가취득</t>
        </is>
      </c>
      <c r="F3090" s="41" t="inlineStr">
        <is>
          <t>라인플러스 2,490주(18.48%) 취득, 1,015,920,000원, 58.51%→76.99% (N054)</t>
        </is>
      </c>
      <c r="G3090" s="41" t="inlineStr">
        <is>
          <t>DART 기타공시</t>
        </is>
      </c>
      <c r="H3090" s="40" t="inlineStr">
        <is>
          <t>2020-06-15</t>
        </is>
      </c>
      <c r="I3090" s="40" t="inlineStr">
        <is>
          <t>20200615000068</t>
        </is>
      </c>
      <c r="J3090" s="43" t="inlineStr">
        <is>
          <t>https://dart.fss.or.kr/dsaf001/main.do?rcpNo=20200615000068</t>
        </is>
      </c>
      <c r="K3090" s="41" t="inlineStr">
        <is>
          <t>pre_events_summary</t>
        </is>
      </c>
    </row>
    <row r="3091" ht="45" customHeight="1">
      <c r="A3091" s="40" t="inlineStr">
        <is>
          <t>N063</t>
        </is>
      </c>
      <c r="B3091" s="41" t="inlineStr">
        <is>
          <t>GrayLab</t>
        </is>
      </c>
      <c r="C3091" s="40" t="inlineStr">
        <is>
          <t>인수 전</t>
        </is>
      </c>
      <c r="D3091" s="40" t="inlineStr">
        <is>
          <t>2020-12-31</t>
        </is>
      </c>
      <c r="E3091" s="41" t="inlineStr">
        <is>
          <t>손상차손</t>
        </is>
      </c>
      <c r="F3091" s="41" t="inlineStr">
        <is>
          <t>그레이해쉬 손상차손 3,850백만원; "잔여지분 23.01%를 향후 1년 이내에 취득할 의무를 보유"</t>
        </is>
      </c>
      <c r="G3091" s="41" t="inlineStr">
        <is>
          <t>DART 감사보고서</t>
        </is>
      </c>
      <c r="H3091" s="40" t="inlineStr">
        <is>
          <t>2021-04-08</t>
        </is>
      </c>
      <c r="I3091" s="40" t="inlineStr">
        <is>
          <t>20210408000520</t>
        </is>
      </c>
      <c r="J3091" s="43" t="inlineStr">
        <is>
          <t>https://dart.fss.or.kr/dsaf001/main.do?rcpNo=20210408000520</t>
        </is>
      </c>
      <c r="K3091" s="41" t="inlineStr">
        <is>
          <t>pre_events_summary,impairment,first_filing_date</t>
        </is>
      </c>
    </row>
    <row r="3092" ht="45" customHeight="1">
      <c r="A3092" s="40" t="inlineStr">
        <is>
          <t>N063</t>
        </is>
      </c>
      <c r="B3092" s="41" t="inlineStr">
        <is>
          <t>GrayLab</t>
        </is>
      </c>
      <c r="C3092" s="40" t="inlineStr">
        <is>
          <t>인수 전</t>
        </is>
      </c>
      <c r="D3092" s="40" t="inlineStr">
        <is>
          <t>2021-05-28</t>
        </is>
      </c>
      <c r="E3092" s="41" t="inlineStr">
        <is>
          <t>실적</t>
        </is>
      </c>
      <c r="F3092" s="41" t="inlineStr">
        <is>
          <t>FY2020 매출 76백만원, 영업이익 -13백만원; "2021년 3월 1일부로 일본 Softbank社의 연결 종속회사로 편입되면서 3월 결산법인"</t>
        </is>
      </c>
      <c r="G3092" s="41" t="inlineStr">
        <is>
          <t>DART 기타공시</t>
        </is>
      </c>
      <c r="H3092" s="40" t="inlineStr">
        <is>
          <t>2021-05-28</t>
        </is>
      </c>
      <c r="I3092" s="40" t="inlineStr">
        <is>
          <t>20210528000821</t>
        </is>
      </c>
      <c r="J3092" s="43" t="inlineStr">
        <is>
          <t>https://dart.fss.or.kr/dsaf001/main.do?rcpNo=20210528000821</t>
        </is>
      </c>
      <c r="K3092" s="41" t="inlineStr">
        <is>
          <t>target_rev_pre,target_op_pre,pre_incorp_chk</t>
        </is>
      </c>
    </row>
    <row r="3093" ht="45" customHeight="1">
      <c r="A3093" s="40" t="inlineStr">
        <is>
          <t>N063</t>
        </is>
      </c>
      <c r="B3093" s="41" t="inlineStr">
        <is>
          <t>GrayLab</t>
        </is>
      </c>
      <c r="C3093" s="40" t="inlineStr">
        <is>
          <t>인수 전</t>
        </is>
      </c>
      <c r="D3093" s="40" t="inlineStr">
        <is>
          <t>2021-03-31</t>
        </is>
      </c>
      <c r="E3093" s="41" t="inlineStr">
        <is>
          <t>기타</t>
        </is>
      </c>
      <c r="F3093" s="41" t="inlineStr">
        <is>
          <t>라인플러스 별도 자산총계 691,280,782,315원, 자본총계 431,643,385,023원; 지배기업 LINE Corporation(구, LINE Split Preparation Corporation), 최상위 지배기업 SoftBank Group Corp.; 그레이해쉬 76.99%, 장부가액 0</t>
        </is>
      </c>
      <c r="G3093" s="41" t="inlineStr">
        <is>
          <t>DART 감사보고서</t>
        </is>
      </c>
      <c r="H3093" s="40" t="inlineStr">
        <is>
          <t>2021-07-12</t>
        </is>
      </c>
      <c r="I3093" s="40" t="inlineStr">
        <is>
          <t>20210712000234</t>
        </is>
      </c>
      <c r="J3093" s="43" t="inlineStr">
        <is>
          <t>https://dart.fss.or.kr/dsaf001/main.do?rcpNo=20210712000234</t>
        </is>
      </c>
      <c r="K3093" s="41" t="inlineStr">
        <is>
          <t>acq_total_assets,deal_to_assets_pct,deal_to_equity_pct,pre_incorp_chk,acquirer_entity,impairment</t>
        </is>
      </c>
    </row>
    <row r="3094" ht="45" customHeight="1">
      <c r="A3094" s="40" t="inlineStr">
        <is>
          <t>N063</t>
        </is>
      </c>
      <c r="B3094" s="41" t="inlineStr">
        <is>
          <t>GrayLab</t>
        </is>
      </c>
      <c r="C3094" s="40" t="inlineStr">
        <is>
          <t>발표</t>
        </is>
      </c>
      <c r="D3094" s="40" t="inlineStr">
        <is>
          <t>2021-06-14</t>
        </is>
      </c>
      <c r="E3094" s="41" t="inlineStr">
        <is>
          <t>완료</t>
        </is>
      </c>
      <c r="F3094" s="41" t="inlineStr">
        <is>
          <t>변동일 2021-06-14, 라인플러스 2,490주(18.48%) 취득, 1,015,920,000원, 단가 408,000원, 76.99%→95.47%; 이승진 611주(-249,288,000원) 매도, 동일인 관련자 합계 100%</t>
        </is>
      </c>
      <c r="G3094" s="41" t="inlineStr">
        <is>
          <t>DART 기타공시</t>
        </is>
      </c>
      <c r="H3094" s="40" t="inlineStr">
        <is>
          <t>2021-06-16</t>
        </is>
      </c>
      <c r="I3094" s="40" t="inlineStr">
        <is>
          <t>20210616000347</t>
        </is>
      </c>
      <c r="J3094" s="43" t="inlineStr">
        <is>
          <t>https://dart.fss.or.kr/dsaf001/main.do?rcpNo=20210616000347</t>
        </is>
      </c>
      <c r="K3094" s="41" t="inlineStr">
        <is>
          <t>value_chk_local,status_chk,announce_date_chk,first_filing_date</t>
        </is>
      </c>
    </row>
    <row r="3095" ht="45" customHeight="1">
      <c r="A3095" s="40" t="inlineStr">
        <is>
          <t>N063</t>
        </is>
      </c>
      <c r="B3095" s="41" t="inlineStr">
        <is>
          <t>GrayLab</t>
        </is>
      </c>
      <c r="C3095" s="40" t="inlineStr">
        <is>
          <t>발표</t>
        </is>
      </c>
      <c r="D3095" s="40" t="inlineStr">
        <is>
          <t>2021-03-31</t>
        </is>
      </c>
      <c r="E3095" s="41" t="inlineStr">
        <is>
          <t>기타</t>
        </is>
      </c>
      <c r="F3095" s="41" t="inlineStr">
        <is>
          <t>Z홀딩스 2021年3月期 連結 資産合計 6,696,680百万円; 期末発行済株式数 7,655,201,395株, 自己株式 60,141,521株</t>
        </is>
      </c>
      <c r="G3095" s="41" t="inlineStr">
        <is>
          <t>TDnet</t>
        </is>
      </c>
      <c r="H3095" s="40" t="inlineStr">
        <is>
          <t>2021-04-28</t>
        </is>
      </c>
      <c r="I3095" s="40" t="n"/>
      <c r="J3095" s="43" t="inlineStr">
        <is>
          <t>https://www2.jpx.co.jp/disc/46890/140120210427401527.pdf</t>
        </is>
      </c>
      <c r="K3095" s="41" t="inlineStr">
        <is>
          <t>apex_total_assets,acq_mktcap</t>
        </is>
      </c>
    </row>
    <row r="3096" ht="45" customHeight="1">
      <c r="A3096" s="40" t="inlineStr">
        <is>
          <t>N063</t>
        </is>
      </c>
      <c r="B3096" s="41" t="inlineStr">
        <is>
          <t>GrayLab</t>
        </is>
      </c>
      <c r="C3096" s="40" t="inlineStr">
        <is>
          <t>발표</t>
        </is>
      </c>
      <c r="D3096" s="40" t="inlineStr">
        <is>
          <t>2021-06-15</t>
        </is>
      </c>
      <c r="E3096" s="41" t="inlineStr">
        <is>
          <t>기타</t>
        </is>
      </c>
      <c r="F3096" s="41" t="inlineStr">
        <is>
          <t>Z홀딩스(4689.T) 2021-06-15 종가 524.8円; NAVER(035420.KS) 2021-06-15 종가 387,000원</t>
        </is>
      </c>
      <c r="G3096" s="41" t="inlineStr">
        <is>
          <t>기타</t>
        </is>
      </c>
      <c r="H3096" s="40" t="inlineStr">
        <is>
          <t>2026-10-31</t>
        </is>
      </c>
      <c r="I3096" s="40" t="n"/>
      <c r="J3096" s="43" t="inlineStr">
        <is>
          <t>https://query1.finance.yahoo.com/v8/finance/chart/4689.T?period1=1623628800&amp;period2=1623888000&amp;interval=1d</t>
        </is>
      </c>
      <c r="K3096" s="41" t="inlineStr">
        <is>
          <t>acq_mktcap</t>
        </is>
      </c>
    </row>
    <row r="3097" ht="45" customHeight="1">
      <c r="A3097" s="40" t="inlineStr">
        <is>
          <t>N063</t>
        </is>
      </c>
      <c r="B3097" s="41" t="inlineStr">
        <is>
          <t>GrayLab</t>
        </is>
      </c>
      <c r="C3097" s="40" t="inlineStr">
        <is>
          <t>인수 후</t>
        </is>
      </c>
      <c r="D3097" s="40" t="inlineStr">
        <is>
          <t>2021-03-01</t>
        </is>
      </c>
      <c r="E3097" s="41" t="inlineStr">
        <is>
          <t>기타</t>
        </is>
      </c>
      <c r="F3097" s="41" t="inlineStr">
        <is>
          <t>NAVER 2021 사업보고서: 경영통합완료일자 2021년 3월 1일; 그레이해쉬는 '소프트뱅크와의 경영통합에 따라 ... 당기 중에 지배구조가 개편되어 연결대상에서 제외'된 종속기업 목록에 기재</t>
        </is>
      </c>
      <c r="G3097" s="41" t="inlineStr">
        <is>
          <t>DART 사업보고서</t>
        </is>
      </c>
      <c r="H3097" s="40" t="inlineStr">
        <is>
          <t>2022-03-04</t>
        </is>
      </c>
      <c r="I3097" s="40" t="inlineStr">
        <is>
          <t>20220304000687</t>
        </is>
      </c>
      <c r="J3097" s="43" t="inlineStr">
        <is>
          <t>https://dart.fss.or.kr/dsaf001/main.do?rcpNo=20220304000687</t>
        </is>
      </c>
      <c r="K3097" s="41" t="inlineStr">
        <is>
          <t>pre_incorp_chk</t>
        </is>
      </c>
    </row>
    <row r="3098" ht="45" customHeight="1">
      <c r="A3098" s="40" t="inlineStr">
        <is>
          <t>N063</t>
        </is>
      </c>
      <c r="B3098" s="41" t="inlineStr">
        <is>
          <t>GrayLab</t>
        </is>
      </c>
      <c r="C3098" s="40" t="inlineStr">
        <is>
          <t>인수 후</t>
        </is>
      </c>
      <c r="D3098" s="40" t="inlineStr">
        <is>
          <t>2022-01-19</t>
        </is>
      </c>
      <c r="E3098" s="41" t="inlineStr">
        <is>
          <t>추가취득</t>
        </is>
      </c>
      <c r="F3098" s="41" t="inlineStr">
        <is>
          <t>라인플러스가 이승진 보유 611주(4.53%)를 249,288천원에 취득해 100%</t>
        </is>
      </c>
      <c r="G3098" s="41" t="inlineStr">
        <is>
          <t>DART 기타공시</t>
        </is>
      </c>
      <c r="H3098" s="40" t="inlineStr">
        <is>
          <t>2022-01-25</t>
        </is>
      </c>
      <c r="I3098" s="40" t="inlineStr">
        <is>
          <t>20220125000541</t>
        </is>
      </c>
      <c r="J3098" s="43" t="inlineStr">
        <is>
          <t>https://dart.fss.or.kr/dsaf001/main.do?rcpNo=20220125000541</t>
        </is>
      </c>
      <c r="K3098" s="41" t="inlineStr">
        <is>
          <t>post_events_summary</t>
        </is>
      </c>
    </row>
    <row r="3099" ht="45" customHeight="1">
      <c r="A3099" s="40" t="inlineStr">
        <is>
          <t>N063</t>
        </is>
      </c>
      <c r="B3099" s="41" t="inlineStr">
        <is>
          <t>GrayLab</t>
        </is>
      </c>
      <c r="C3099" s="40" t="inlineStr">
        <is>
          <t>인수 후</t>
        </is>
      </c>
      <c r="D3099" s="40" t="inlineStr">
        <is>
          <t>2022-02-25</t>
        </is>
      </c>
      <c r="E3099" s="41" t="inlineStr">
        <is>
          <t>합병</t>
        </is>
      </c>
      <c r="F3099" s="41" t="inlineStr">
        <is>
          <t>라인플러스가 그레이해쉬 흡수합병 결정, 목적 "합병을 통한 경영 효율성 제고", 합병기일 2022-03-30. 그레이해쉬 2021-03 별도: 자산 294백만원, 매출 0, 당기순이익 -21백만원</t>
        </is>
      </c>
      <c r="G3099" s="41" t="inlineStr">
        <is>
          <t>DART 기타공시</t>
        </is>
      </c>
      <c r="H3099" s="40" t="inlineStr">
        <is>
          <t>2022-03-04</t>
        </is>
      </c>
      <c r="I3099" s="40" t="inlineStr">
        <is>
          <t>20220304000551</t>
        </is>
      </c>
      <c r="J3099" s="43" t="inlineStr">
        <is>
          <t>https://dart.fss.or.kr/dsaf001/main.do?rcpNo=20220304000551</t>
        </is>
      </c>
      <c r="K3099" s="41" t="inlineStr">
        <is>
          <t>post_events_summary,target_rev_pre,target_op_pre</t>
        </is>
      </c>
    </row>
    <row r="3100" ht="45" customHeight="1">
      <c r="A3100" s="40" t="inlineStr">
        <is>
          <t>N063</t>
        </is>
      </c>
      <c r="B3100" s="41" t="inlineStr">
        <is>
          <t>GrayLab</t>
        </is>
      </c>
      <c r="C3100" s="40" t="inlineStr">
        <is>
          <t>인수 후</t>
        </is>
      </c>
      <c r="D3100" s="40" t="inlineStr">
        <is>
          <t>2022-03-30</t>
        </is>
      </c>
      <c r="E3100" s="41" t="inlineStr">
        <is>
          <t>합병</t>
        </is>
      </c>
      <c r="F3100" s="41" t="inlineStr">
        <is>
          <t>"2022년 3월 30일을 합병기일로 하여 완전 자회사인 주식회사 그레이해쉬를 흡수합병"; 동일지배 사업결합, 인수 순자산 304,014천원</t>
        </is>
      </c>
      <c r="G3100" s="41" t="inlineStr">
        <is>
          <t>DART 감사보고서</t>
        </is>
      </c>
      <c r="H3100" s="40" t="inlineStr">
        <is>
          <t>2022-07-13</t>
        </is>
      </c>
      <c r="I3100" s="40" t="inlineStr">
        <is>
          <t>20220713000194</t>
        </is>
      </c>
      <c r="J3100" s="43" t="inlineStr">
        <is>
          <t>https://dart.fss.or.kr/dsaf001/main.do?rcpNo=20220713000194</t>
        </is>
      </c>
      <c r="K3100" s="41" t="inlineStr">
        <is>
          <t>post_events_summary,impairment,perf_basis</t>
        </is>
      </c>
    </row>
    <row r="3101" ht="45" customHeight="1">
      <c r="A3101" s="40" t="inlineStr">
        <is>
          <t>N064</t>
        </is>
      </c>
      <c r="B3101" s="41" t="inlineStr">
        <is>
          <t>SODA inc.</t>
        </is>
      </c>
      <c r="C3101" s="40" t="inlineStr">
        <is>
          <t>발표</t>
        </is>
      </c>
      <c r="D3101" s="40" t="inlineStr">
        <is>
          <t>2021-07-01</t>
        </is>
      </c>
      <c r="E3101" s="41" t="inlineStr">
        <is>
          <t>발표</t>
        </is>
      </c>
      <c r="F3101" s="41" t="inlineStr">
        <is>
          <t>크림 타법인주식취득결정: Soda Inc.(일본) 우선주 4,409주, 취득금액 35,576,304,266원(JPY 3,499,365,983), 자기자본대비 970.44%, 취득후 지분비율 14.89%, 취득목적 '전략적 사업 시너지 강화 및 글로벌 시장 진출', 이사회결의일 2021-07-01, 취득예정일 2021-07-23. 발행주식총수 23,744주. 발행회사 요약재무(백만원): FY2020/5 매출 742·순손실 221, FY2019/5 매출 181·순이익 8.</t>
        </is>
      </c>
      <c r="G3101" s="41" t="inlineStr">
        <is>
          <t>DART 기타공시</t>
        </is>
      </c>
      <c r="H3101" s="40" t="inlineStr">
        <is>
          <t>2021-07-06</t>
        </is>
      </c>
      <c r="I3101" s="40" t="inlineStr">
        <is>
          <t>20210706000442</t>
        </is>
      </c>
      <c r="J3101" s="43" t="inlineStr">
        <is>
          <t>https://dart.fss.or.kr/dsaf001/main.do?rcpNo=20210706000442</t>
        </is>
      </c>
      <c r="K3101" s="41" t="inlineStr">
        <is>
          <t>purpose_quote,value_chk_local,deal_to_equity_pct,announce_date_chk,target_rev_pre,target_op_pre,chk_note</t>
        </is>
      </c>
    </row>
    <row r="3102" ht="45" customHeight="1">
      <c r="A3102" s="40" t="inlineStr">
        <is>
          <t>N064</t>
        </is>
      </c>
      <c r="B3102" s="41" t="inlineStr">
        <is>
          <t>SODA inc.</t>
        </is>
      </c>
      <c r="C3102" s="40" t="inlineStr">
        <is>
          <t>발표</t>
        </is>
      </c>
      <c r="D3102" s="40" t="inlineStr">
        <is>
          <t>2021-07-01</t>
        </is>
      </c>
      <c r="E3102" s="41" t="inlineStr">
        <is>
          <t>발표</t>
        </is>
      </c>
      <c r="F3102" s="41" t="inlineStr">
        <is>
          <t>크림 비유동자산취득결정: 일본 Soda Inc.의 우선주 4,409주, 취득가액 35,576,304,266원, 최근 사업연도말 자산총액 11,136,427,654원(2021-01-01 분할 재무제표), 자산총액 대비 319.46%, 거래상대방 'Soda Inc.(발행회사)', 자본조달방법 '차입'.</t>
        </is>
      </c>
      <c r="G3102" s="41" t="inlineStr">
        <is>
          <t>DART 기타공시</t>
        </is>
      </c>
      <c r="H3102" s="40" t="inlineStr">
        <is>
          <t>2021-07-06</t>
        </is>
      </c>
      <c r="I3102" s="40" t="inlineStr">
        <is>
          <t>20210706000445</t>
        </is>
      </c>
      <c r="J3102" s="43" t="inlineStr">
        <is>
          <t>https://dart.fss.or.kr/dsaf001/main.do?rcpNo=20210706000445</t>
        </is>
      </c>
      <c r="K3102" s="41" t="inlineStr">
        <is>
          <t>deal_to_assets_pct,acq_total_assets,notes</t>
        </is>
      </c>
    </row>
    <row r="3103" ht="45" customHeight="1">
      <c r="A3103" s="40" t="inlineStr">
        <is>
          <t>N064</t>
        </is>
      </c>
      <c r="B3103" s="41" t="inlineStr">
        <is>
          <t>SODA inc.</t>
        </is>
      </c>
      <c r="C3103" s="40" t="inlineStr">
        <is>
          <t>발표</t>
        </is>
      </c>
      <c r="D3103" s="40" t="inlineStr">
        <is>
          <t>2021-07-01</t>
        </is>
      </c>
      <c r="E3103" s="41" t="inlineStr">
        <is>
          <t>기타</t>
        </is>
      </c>
      <c r="F3103" s="41" t="inlineStr">
        <is>
          <t>크림 특수관계인으로부터 자금차입: 2021-07-01 네이버파이낸셜㈜에서 단기차입 50,000백만원(2021-07-02~12-31, 연 2.8%), 자금용도 운영자금.</t>
        </is>
      </c>
      <c r="G3103" s="41" t="inlineStr">
        <is>
          <t>DART 기타공시</t>
        </is>
      </c>
      <c r="H3103" s="40" t="inlineStr">
        <is>
          <t>2021-07-01</t>
        </is>
      </c>
      <c r="I3103" s="40" t="inlineStr">
        <is>
          <t>20210701000261</t>
        </is>
      </c>
      <c r="J3103" s="43" t="inlineStr">
        <is>
          <t>https://dart.fss.or.kr/dsaf001/main.do?rcpNo=20210701000261</t>
        </is>
      </c>
      <c r="K3103" s="41" t="inlineStr">
        <is>
          <t>notes,pre_events_summary</t>
        </is>
      </c>
    </row>
    <row r="3104" ht="45" customHeight="1">
      <c r="A3104" s="40" t="inlineStr">
        <is>
          <t>N064</t>
        </is>
      </c>
      <c r="B3104" s="41" t="inlineStr">
        <is>
          <t>SODA inc.</t>
        </is>
      </c>
      <c r="C3104" s="40" t="inlineStr">
        <is>
          <t>인수 후</t>
        </is>
      </c>
      <c r="D3104" s="40" t="inlineStr">
        <is>
          <t>2021-08-02</t>
        </is>
      </c>
      <c r="E3104" s="41" t="inlineStr">
        <is>
          <t>기타</t>
        </is>
      </c>
      <c r="F3104" s="41" t="inlineStr">
        <is>
          <t>SODA 시리즈C 발표 보도: 'KREAM Corporation(NAVER子会社)をリード投資家に、Altos Ventures、SoftBank Ventures Asia、JAFCO Group…約62億円の第三者割当増資(シリーズC)'; 누적 약 87억엔, 평가액 약 240억엔; 자금은 국내 사업과 인도네시아·필리핀 등 아시아 시장에 투자.</t>
        </is>
      </c>
      <c r="G3104" s="41" t="inlineStr">
        <is>
          <t>언론 보도</t>
        </is>
      </c>
      <c r="H3104" s="40" t="inlineStr">
        <is>
          <t>2021-08-02</t>
        </is>
      </c>
      <c r="I3104" s="40" t="n"/>
      <c r="J3104" s="43" t="inlineStr">
        <is>
          <t>https://tomoruba.eiicon.net/articles/2885</t>
        </is>
      </c>
      <c r="K3104" s="41" t="inlineStr">
        <is>
          <t>post_events_summary,notes,purpose_quote</t>
        </is>
      </c>
    </row>
    <row r="3105" ht="45" customHeight="1">
      <c r="A3105" s="40" t="inlineStr">
        <is>
          <t>N064</t>
        </is>
      </c>
      <c r="B3105" s="41" t="inlineStr">
        <is>
          <t>SODA inc.</t>
        </is>
      </c>
      <c r="C3105" s="40" t="inlineStr">
        <is>
          <t>인수 후</t>
        </is>
      </c>
      <c r="D3105" s="40" t="inlineStr">
        <is>
          <t>2021-07-28</t>
        </is>
      </c>
      <c r="E3105" s="41" t="inlineStr">
        <is>
          <t>기타</t>
        </is>
      </c>
      <c r="F3105" s="41" t="inlineStr">
        <is>
          <t>TechCrunch: SODA 시리즈C USD 56.4백만, SoftBank Ventures Asia가 리드(보도 표현), KREAM·Altos·JAFCO 참여, post-money 약 240억엔, 2021-01 시리즈B USD 22백만(SoftBank Ventures Asia 리드), 모노카부 인수로 일본 리셀 시장 약 80% 점유 주장, 2018년 출시.</t>
        </is>
      </c>
      <c r="G3105" s="41" t="inlineStr">
        <is>
          <t>언론 보도</t>
        </is>
      </c>
      <c r="H3105" s="40" t="inlineStr">
        <is>
          <t>2021-07-28</t>
        </is>
      </c>
      <c r="I3105" s="40" t="n"/>
      <c r="J3105" s="43" t="inlineStr">
        <is>
          <t>https://techcrunch.com/2021/07/28/japanese-sneaker-platform-soda-raises-56-4m-accquires-rival-monokabu</t>
        </is>
      </c>
      <c r="K3105" s="41" t="inlineStr">
        <is>
          <t>post_events_summary,notes,pre_events_summary</t>
        </is>
      </c>
    </row>
    <row r="3106" ht="45" customHeight="1">
      <c r="A3106" s="40" t="inlineStr">
        <is>
          <t>N064</t>
        </is>
      </c>
      <c r="B3106" s="41" t="inlineStr">
        <is>
          <t>SODA inc.</t>
        </is>
      </c>
      <c r="C3106" s="40" t="inlineStr">
        <is>
          <t>인수 전</t>
        </is>
      </c>
      <c r="D3106" s="40" t="inlineStr">
        <is>
          <t>2018-07-31</t>
        </is>
      </c>
      <c r="E3106" s="41" t="inlineStr">
        <is>
          <t>설립</t>
        </is>
      </c>
      <c r="F3106" s="41" t="inlineStr">
        <is>
          <t>FASHIONSNAP: SODA는 '2018年7月31日に代表取締役の内山雄太氏が設立'; 시리즈C 약 62억엔은 KREAM 리드, 모노카부 전 주식 취득(금액 비공개).</t>
        </is>
      </c>
      <c r="G3106" s="41" t="inlineStr">
        <is>
          <t>언론 보도</t>
        </is>
      </c>
      <c r="H3106" s="40" t="inlineStr">
        <is>
          <t>2021-07-29</t>
        </is>
      </c>
      <c r="I3106" s="40" t="n"/>
      <c r="J3106" s="43" t="inlineStr">
        <is>
          <t>https://www.fashionsnap.com/article/2021-07-29/snkrdunk-monokabu/</t>
        </is>
      </c>
      <c r="K3106" s="41" t="inlineStr">
        <is>
          <t>pre_events_summary</t>
        </is>
      </c>
    </row>
    <row r="3107" ht="45" customHeight="1">
      <c r="A3107" s="40" t="inlineStr">
        <is>
          <t>N064</t>
        </is>
      </c>
      <c r="B3107" s="41" t="inlineStr">
        <is>
          <t>SODA inc.</t>
        </is>
      </c>
      <c r="C3107" s="40" t="inlineStr">
        <is>
          <t>인수 전</t>
        </is>
      </c>
      <c r="D3107" s="40" t="inlineStr">
        <is>
          <t>2021-01</t>
        </is>
      </c>
      <c r="E3107" s="41" t="inlineStr">
        <is>
          <t>투자유치</t>
        </is>
      </c>
      <c r="F3107" s="41" t="inlineStr">
        <is>
          <t>ECのミカタ: SODA 시리즈B, SoftBank Ventures Asia 등에서 조달, '累計約25億円の資金調達を実施', 스니커덩크 월 250만 명 이상 이용.</t>
        </is>
      </c>
      <c r="G3107" s="41" t="inlineStr">
        <is>
          <t>언론 보도</t>
        </is>
      </c>
      <c r="H3107" s="40" t="inlineStr">
        <is>
          <t>2021-01-15</t>
        </is>
      </c>
      <c r="I3107" s="40" t="n"/>
      <c r="J3107" s="43" t="inlineStr">
        <is>
          <t>https://ecnomikata.com/ecnews/ec_construction/28917/</t>
        </is>
      </c>
      <c r="K3107" s="41" t="inlineStr">
        <is>
          <t>pre_events_summary</t>
        </is>
      </c>
    </row>
    <row r="3108" ht="45" customHeight="1">
      <c r="A3108" s="40" t="inlineStr">
        <is>
          <t>N064</t>
        </is>
      </c>
      <c r="B3108" s="41" t="inlineStr">
        <is>
          <t>SODA inc.</t>
        </is>
      </c>
      <c r="C3108" s="40" t="inlineStr">
        <is>
          <t>인수 후</t>
        </is>
      </c>
      <c r="D3108" s="40" t="inlineStr">
        <is>
          <t>2021-12-31</t>
        </is>
      </c>
      <c r="E3108" s="41" t="inlineStr">
        <is>
          <t>실적</t>
        </is>
      </c>
      <c r="F3108" s="41" t="inlineStr">
        <is>
          <t>크림 2021 감사보고서 주석: 2021-01-01 스노우 스니커즈 거래플랫폼 사업부문 물적분할 설립, '한정판 스니커즈 중개 앱 개발 및 운영'; 지배기업 스노우(보통주 92.22%), 최상위 지배기업 네이버. 관계기업 SODA 지분 13.57%, 장부 36,309,422천원('당기 중 신규로 취득'); 종속기업 에스브이에이소다사모투자 합자회사 98.10%('네이버·스노우에서 크림으로 보유 지분 이전', 분할 시 승계분은 FVPL에서 계정대체). SODA 요약재무(천원): 매출 19,123,022, 순손실 42,431,522.</t>
        </is>
      </c>
      <c r="G3108" s="41" t="inlineStr">
        <is>
          <t>DART 감사보고서</t>
        </is>
      </c>
      <c r="H3108" s="40" t="inlineStr">
        <is>
          <t>2022-04-01</t>
        </is>
      </c>
      <c r="I3108" s="40" t="inlineStr">
        <is>
          <t>20220401003163</t>
        </is>
      </c>
      <c r="J3108" s="43" t="inlineStr">
        <is>
          <t>https://dart.fss.or.kr/dsaf001/main.do?rcpNo=20220401003163</t>
        </is>
      </c>
      <c r="K3108" s="41" t="inlineStr">
        <is>
          <t>pre_incorp_chk,acquirer_core,chk_note,notes,post_events_summary,target_rev_post,target_op_post</t>
        </is>
      </c>
    </row>
    <row r="3109" ht="45" customHeight="1">
      <c r="A3109" s="40" t="inlineStr">
        <is>
          <t>N064</t>
        </is>
      </c>
      <c r="B3109" s="41" t="inlineStr">
        <is>
          <t>SODA inc.</t>
        </is>
      </c>
      <c r="C3109" s="40" t="inlineStr">
        <is>
          <t>인수 후</t>
        </is>
      </c>
      <c r="D3109" s="40" t="inlineStr">
        <is>
          <t>2022-12-31</t>
        </is>
      </c>
      <c r="E3109" s="41" t="inlineStr">
        <is>
          <t>기타</t>
        </is>
      </c>
      <c r="F3109" s="41" t="inlineStr">
        <is>
          <t>NAVER 2022 사업보고서 연결 주석 관계기업: 'SODA inc. | 스니커즈 거래 플랫폼 운영 | 일본 | 5월 | 33.93' 장부 108,882,537천원(2021말 109,108,961천원; 2021년 취득 89,973,169천원). (*2) '연결회사가 보유한 일부 지분은 공정가치로 평가…당기손익-공정가치측정 금융자산', 2021말 평가금액 78,044백만원·평가이익 24,380백만원. 요약재무 3개년: 자산총계 2022 33,899,043 / 2021 33,691,006 / 2020 17,014,239(백만원).</t>
        </is>
      </c>
      <c r="G3109" s="41" t="inlineStr">
        <is>
          <t>DART 사업보고서</t>
        </is>
      </c>
      <c r="H3109" s="40" t="inlineStr">
        <is>
          <t>2023-03-14</t>
        </is>
      </c>
      <c r="I3109" s="40" t="inlineStr">
        <is>
          <t>20230314001049</t>
        </is>
      </c>
      <c r="J3109" s="43" t="inlineStr">
        <is>
          <t>https://dart.fss.or.kr/dsaf001/main.do?rcpNo=20230314001049</t>
        </is>
      </c>
      <c r="K3109" s="41" t="inlineStr">
        <is>
          <t>chk_note,notes,pre_events_summary,impairment</t>
        </is>
      </c>
    </row>
    <row r="3110" ht="45" customHeight="1">
      <c r="A3110" s="40" t="inlineStr">
        <is>
          <t>N064</t>
        </is>
      </c>
      <c r="B3110" s="41" t="inlineStr">
        <is>
          <t>SODA inc.</t>
        </is>
      </c>
      <c r="C3110" s="40" t="inlineStr">
        <is>
          <t>인수 후</t>
        </is>
      </c>
      <c r="D3110" s="40" t="inlineStr">
        <is>
          <t>2023-12-22</t>
        </is>
      </c>
      <c r="E3110" s="41" t="inlineStr">
        <is>
          <t>실적</t>
        </is>
      </c>
      <c r="F3110" s="41" t="inlineStr">
        <is>
          <t>크림 SODA 추가취득 공시(2023-12-22)의 발행회사 요약재무(백만원, JPY1=9.1204원): FY21/22 매출 32,941·순손실 55,202, FY20/21 매출 8,604·순손실 26,010, FY19/20 매출 666·순손실 198.</t>
        </is>
      </c>
      <c r="G3110" s="41" t="inlineStr">
        <is>
          <t>DART 기타공시</t>
        </is>
      </c>
      <c r="H3110" s="40" t="inlineStr">
        <is>
          <t>2023-12-22</t>
        </is>
      </c>
      <c r="I3110" s="40" t="inlineStr">
        <is>
          <t>20231222000472</t>
        </is>
      </c>
      <c r="J3110" s="43" t="inlineStr">
        <is>
          <t>https://dart.fss.or.kr/dsaf001/main.do?rcpNo=20231222000472</t>
        </is>
      </c>
      <c r="K3110" s="41" t="inlineStr">
        <is>
          <t>target_rev_post,target_op_post,target_rev_pre,target_op_pre,post_events_summary</t>
        </is>
      </c>
    </row>
    <row r="3111" ht="45" customHeight="1">
      <c r="A3111" s="40" t="inlineStr">
        <is>
          <t>N064</t>
        </is>
      </c>
      <c r="B3111" s="41" t="inlineStr">
        <is>
          <t>SODA inc.</t>
        </is>
      </c>
      <c r="C3111" s="40" t="inlineStr">
        <is>
          <t>인수 후</t>
        </is>
      </c>
      <c r="D3111" s="40" t="inlineStr">
        <is>
          <t>2023-12</t>
        </is>
      </c>
      <c r="E3111" s="41" t="inlineStr">
        <is>
          <t>통합</t>
        </is>
      </c>
      <c r="F3111" s="41" t="inlineStr">
        <is>
          <t>NAVER 2023 사업보고서 연결 주석 34 사업결합: '2023년 12월 일본 지역 한정판 커머스 플랫폼…SODA inc.의 의결권 있는 주식 64.85%(선도계약 포함)를 인수'; 이전대가 210,027,413천원(현금 53,226,261 + 사업결합전 보유지분 공정가치 108,625,015 + 선도계약 48,176,137), 영업권 200,269,810천원(잠정).</t>
        </is>
      </c>
      <c r="G3111" s="41" t="inlineStr">
        <is>
          <t>DART 사업보고서</t>
        </is>
      </c>
      <c r="H3111" s="40" t="inlineStr">
        <is>
          <t>2024-03-18</t>
        </is>
      </c>
      <c r="I3111" s="40" t="inlineStr">
        <is>
          <t>20240318000844</t>
        </is>
      </c>
      <c r="J3111" s="43" t="inlineStr">
        <is>
          <t>https://dart.fss.or.kr/dsaf001/main.do?rcpNo=20240318000844</t>
        </is>
      </c>
      <c r="K3111" s="41" t="inlineStr">
        <is>
          <t>post_events_summary,impairment</t>
        </is>
      </c>
    </row>
    <row r="3112" ht="45" customHeight="1">
      <c r="A3112" s="40" t="inlineStr">
        <is>
          <t>N064</t>
        </is>
      </c>
      <c r="B3112" s="41" t="inlineStr">
        <is>
          <t>SODA inc.</t>
        </is>
      </c>
      <c r="C3112" s="40" t="inlineStr">
        <is>
          <t>인수 후</t>
        </is>
      </c>
      <c r="D3112" s="40" t="inlineStr">
        <is>
          <t>2024-12-31</t>
        </is>
      </c>
      <c r="E3112" s="41" t="inlineStr">
        <is>
          <t>기타</t>
        </is>
      </c>
      <c r="F3112" s="41" t="inlineStr">
        <is>
          <t>NAVER 2024 사업보고서 주석 34: SODA PPA 확정, 이전대가 210,027,413천원(현금 101,402,398, 보유지분 공정가치 108,625,015), 비지배지분 29,477,810, 식별가능 순자산 82,396,535(무형자산 94,036,642), 영업권 157,108,688천원. 주석 13: SODA CGU 영업권 2024말 161,209,152천원; 당기 영업권 손상 137,561백만원(CGU별 미공시).</t>
        </is>
      </c>
      <c r="G3112" s="41" t="inlineStr">
        <is>
          <t>DART 사업보고서</t>
        </is>
      </c>
      <c r="H3112" s="40" t="inlineStr">
        <is>
          <t>2025-03-18</t>
        </is>
      </c>
      <c r="I3112" s="40" t="inlineStr">
        <is>
          <t>20250318000645</t>
        </is>
      </c>
      <c r="J3112" s="43" t="inlineStr">
        <is>
          <t>https://dart.fss.or.kr/dsaf001/main.do?rcpNo=20250318000645</t>
        </is>
      </c>
      <c r="K3112" s="41" t="inlineStr">
        <is>
          <t>post_events_summary,impairment</t>
        </is>
      </c>
    </row>
    <row r="3113" ht="45" customHeight="1">
      <c r="A3113" s="40" t="inlineStr">
        <is>
          <t>N064</t>
        </is>
      </c>
      <c r="B3113" s="41" t="inlineStr">
        <is>
          <t>SODA inc.</t>
        </is>
      </c>
      <c r="C3113" s="40" t="inlineStr">
        <is>
          <t>인수 후</t>
        </is>
      </c>
      <c r="D3113" s="40" t="inlineStr">
        <is>
          <t>2025-12-31</t>
        </is>
      </c>
      <c r="E3113" s="41" t="inlineStr">
        <is>
          <t>기타</t>
        </is>
      </c>
      <c r="F3113" s="41" t="inlineStr">
        <is>
          <t>NAVER 2025 사업보고서 주석 13: SODA inc. CGU 영업권 157,964,243천원(전기 161,209,152); 당기 영업권 손상 411,965백만원(CGU별 미공시, Wattpad·문피아 잔액이 크게 감소).</t>
        </is>
      </c>
      <c r="G3113" s="41" t="inlineStr">
        <is>
          <t>DART 사업보고서</t>
        </is>
      </c>
      <c r="H3113" s="40" t="inlineStr">
        <is>
          <t>2026-03-13</t>
        </is>
      </c>
      <c r="I3113" s="40" t="inlineStr">
        <is>
          <t>20260313001021</t>
        </is>
      </c>
      <c r="J3113" s="43" t="inlineStr">
        <is>
          <t>https://dart.fss.or.kr/dsaf001/main.do?rcpNo=20260313001021</t>
        </is>
      </c>
      <c r="K3113" s="41" t="inlineStr">
        <is>
          <t>impairment</t>
        </is>
      </c>
    </row>
    <row r="3114" ht="45" customHeight="1">
      <c r="A3114" s="40" t="inlineStr">
        <is>
          <t>N064</t>
        </is>
      </c>
      <c r="B3114" s="41" t="inlineStr">
        <is>
          <t>SODA inc.</t>
        </is>
      </c>
      <c r="C3114" s="40" t="inlineStr">
        <is>
          <t>인수 후</t>
        </is>
      </c>
      <c r="D3114" s="40" t="inlineStr">
        <is>
          <t>2025-12-31</t>
        </is>
      </c>
      <c r="E3114" s="41" t="inlineStr">
        <is>
          <t>실적</t>
        </is>
      </c>
      <c r="F3114" s="41" t="inlineStr">
        <is>
          <t>크림 2025 감사보고서 주석: SODA Inc 지분율 49.92%(전기 49.85%), 장부 152,227,872천원, '종속기업인 에스브이에이소다사모투자 합작회사가 보유한 지분율 15.11%를 고려할 때 지배력을 보유'; SVA 펀드 '전기 중 청산 절차를 진행'; 손상은 팹·SHAKE HANDS만. SODA 요약재무(천원): 2025 매출 190,393,066·순손실 5,857,109, 2024 매출 121,263,666·순손실 5,703,962.</t>
        </is>
      </c>
      <c r="G3114" s="41" t="inlineStr">
        <is>
          <t>DART 감사보고서</t>
        </is>
      </c>
      <c r="H3114" s="40" t="inlineStr">
        <is>
          <t>2026-04-10</t>
        </is>
      </c>
      <c r="I3114" s="40" t="inlineStr">
        <is>
          <t>20260410000429</t>
        </is>
      </c>
      <c r="J3114" s="43" t="inlineStr">
        <is>
          <t>https://dart.fss.or.kr/dsaf001/main.do?rcpNo=20260410000429</t>
        </is>
      </c>
      <c r="K3114" s="41" t="inlineStr">
        <is>
          <t>post_events_summary,impairment,target_rev_post,target_op_post</t>
        </is>
      </c>
    </row>
    <row r="3115" ht="45" customHeight="1">
      <c r="A3115" s="40" t="inlineStr">
        <is>
          <t>N064</t>
        </is>
      </c>
      <c r="B3115" s="41" t="inlineStr">
        <is>
          <t>SODA inc.</t>
        </is>
      </c>
      <c r="C3115" s="40" t="inlineStr">
        <is>
          <t>인수 후</t>
        </is>
      </c>
      <c r="D3115" s="40" t="inlineStr">
        <is>
          <t>2023-12-31</t>
        </is>
      </c>
      <c r="E3115" s="41" t="inlineStr">
        <is>
          <t>실적</t>
        </is>
      </c>
      <c r="F3115" s="41" t="inlineStr">
        <is>
          <t>크림 2023·2022 감사보고서 주석 요약재무(천원): SODA 2023 매출 82,000,608·순손실 7,943,098; 2022 매출 45,539,700·순손실 40,049,823. SODA 2023말 55.77%(종속기업, '추가 지분 취득으로 지배력을 획득하여 관계기업에서 종속기업으로 분류').</t>
        </is>
      </c>
      <c r="G3115" s="41" t="inlineStr">
        <is>
          <t>DART 감사보고서</t>
        </is>
      </c>
      <c r="H3115" s="40" t="inlineStr">
        <is>
          <t>2024-03-29</t>
        </is>
      </c>
      <c r="I3115" s="40" t="inlineStr">
        <is>
          <t>20240329001064</t>
        </is>
      </c>
      <c r="J3115" s="43" t="inlineStr">
        <is>
          <t>https://dart.fss.or.kr/dsaf001/main.do?rcpNo=20240329001064</t>
        </is>
      </c>
      <c r="K3115" s="41" t="inlineStr">
        <is>
          <t>target_rev_post,target_op_post</t>
        </is>
      </c>
    </row>
    <row r="3116" ht="45" customHeight="1">
      <c r="A3116" s="40" t="inlineStr">
        <is>
          <t>N064</t>
        </is>
      </c>
      <c r="B3116" s="41" t="inlineStr">
        <is>
          <t>SODA inc.</t>
        </is>
      </c>
      <c r="C3116" s="40" t="inlineStr">
        <is>
          <t>인수 후</t>
        </is>
      </c>
      <c r="D3116" s="40" t="inlineStr">
        <is>
          <t>2025-11-14</t>
        </is>
      </c>
      <c r="E3116" s="41" t="inlineStr">
        <is>
          <t>추가취득</t>
        </is>
      </c>
      <c r="F3116" s="41" t="inlineStr">
        <is>
          <t>크림 비유동자산취득결정: SODA inc. 우선주식 4,991주, 거래상대방 SVA Soda Private Equity Fund, 취득가액 37,665,443,900원(JPY 3,989,560,841), 목적 '해외 사업 역량 강화', 이사회 2025-11-14, 취득예정일 2026-05-16.</t>
        </is>
      </c>
      <c r="G3116" s="41" t="inlineStr">
        <is>
          <t>DART 기타공시</t>
        </is>
      </c>
      <c r="H3116" s="40" t="inlineStr">
        <is>
          <t>2025-11-19</t>
        </is>
      </c>
      <c r="I3116" s="40" t="inlineStr">
        <is>
          <t>20251119000012</t>
        </is>
      </c>
      <c r="J3116" s="43" t="inlineStr">
        <is>
          <t>https://dart.fss.or.kr/dsaf001/main.do?rcpNo=20251119000012</t>
        </is>
      </c>
      <c r="K3116" s="41" t="inlineStr">
        <is>
          <t>post_events_summary</t>
        </is>
      </c>
    </row>
    <row r="3117" ht="45" customHeight="1">
      <c r="A3117" s="40" t="inlineStr">
        <is>
          <t>N064</t>
        </is>
      </c>
      <c r="B3117" s="41" t="inlineStr">
        <is>
          <t>SODA inc.</t>
        </is>
      </c>
      <c r="C3117" s="40" t="inlineStr">
        <is>
          <t>인수 후</t>
        </is>
      </c>
      <c r="D3117" s="40" t="inlineStr">
        <is>
          <t>2024-04-01</t>
        </is>
      </c>
      <c r="E3117" s="41" t="inlineStr">
        <is>
          <t>경영진변경</t>
        </is>
      </c>
      <c r="F3117" s="41" t="inlineStr">
        <is>
          <t>크림 임원의 변동: Yuta Uchiyama(현 SODA inc CEO) 2024-04-01 기타비상무이사 선임(등기 2024-04-09).</t>
        </is>
      </c>
      <c r="G3117" s="41" t="inlineStr">
        <is>
          <t>DART 기타공시</t>
        </is>
      </c>
      <c r="H3117" s="40" t="inlineStr">
        <is>
          <t>2024-05-22</t>
        </is>
      </c>
      <c r="I3117" s="40" t="inlineStr">
        <is>
          <t>20240522000100</t>
        </is>
      </c>
      <c r="J3117" s="43" t="inlineStr">
        <is>
          <t>https://dart.fss.or.kr/dsaf001/main.do?rcpNo=20240522000100</t>
        </is>
      </c>
      <c r="K3117" s="41" t="inlineStr">
        <is>
          <t>post_events_summary</t>
        </is>
      </c>
    </row>
    <row r="3118" ht="45" customHeight="1">
      <c r="A3118" s="40" t="inlineStr">
        <is>
          <t>N064</t>
        </is>
      </c>
      <c r="B3118" s="41" t="inlineStr">
        <is>
          <t>SODA inc.</t>
        </is>
      </c>
      <c r="C3118" s="40" t="inlineStr">
        <is>
          <t>인수 후</t>
        </is>
      </c>
      <c r="D3118" s="40" t="inlineStr">
        <is>
          <t>2023-10-04</t>
        </is>
      </c>
      <c r="E3118" s="41" t="inlineStr">
        <is>
          <t>기타</t>
        </is>
      </c>
      <c r="F3118" s="41" t="inlineStr">
        <is>
          <t>딜사이트: 크림이 소다에 976억원 투자해 지분 43.6% 확보, 경영 통합·연결 자회사 편입, 2024년 상반기 사업 통합 완료 목표, 소다는 일본 상장 추진, 우치야마 대표 크림 이사진 합류.</t>
        </is>
      </c>
      <c r="G3118" s="41" t="inlineStr">
        <is>
          <t>언론 보도</t>
        </is>
      </c>
      <c r="H3118" s="40" t="inlineStr">
        <is>
          <t>2023-10-04</t>
        </is>
      </c>
      <c r="I3118" s="40" t="n"/>
      <c r="J3118" s="43" t="inlineStr">
        <is>
          <t>https://dealsite.co.kr/articles/110833</t>
        </is>
      </c>
      <c r="K3118" s="41" t="inlineStr">
        <is>
          <t>post_events_summary</t>
        </is>
      </c>
    </row>
    <row r="3119" ht="45" customHeight="1">
      <c r="A3119" s="40" t="inlineStr">
        <is>
          <t>N064</t>
        </is>
      </c>
      <c r="B3119" s="41" t="inlineStr">
        <is>
          <t>SODA inc.</t>
        </is>
      </c>
      <c r="C3119" s="40" t="inlineStr">
        <is>
          <t>인수 후</t>
        </is>
      </c>
      <c r="D3119" s="40" t="inlineStr">
        <is>
          <t>2026-04-10</t>
        </is>
      </c>
      <c r="E3119" s="41" t="inlineStr">
        <is>
          <t>실적</t>
        </is>
      </c>
      <c r="F3119" s="41" t="inlineStr">
        <is>
          <t>벤처스퀘어: 소다(SODA) 2025년 매출 1,904억원(전년 대비 57% 증가), 온라인 거래액 218%·오프라인 194% 증가, 일본 프리미엄 TCG 시장 1위.</t>
        </is>
      </c>
      <c r="G3119" s="41" t="inlineStr">
        <is>
          <t>언론 보도</t>
        </is>
      </c>
      <c r="H3119" s="40" t="inlineStr">
        <is>
          <t>2026-04-10</t>
        </is>
      </c>
      <c r="I3119" s="40" t="n"/>
      <c r="J3119" s="43" t="inlineStr">
        <is>
          <t>https://www.venturesquare.net/1075200/</t>
        </is>
      </c>
      <c r="K3119" s="41" t="inlineStr">
        <is>
          <t>post_events_summary,target_rev_post</t>
        </is>
      </c>
    </row>
    <row r="3120" ht="45" customHeight="1">
      <c r="A3120" s="40" t="inlineStr">
        <is>
          <t>N064</t>
        </is>
      </c>
      <c r="B3120" s="41" t="inlineStr">
        <is>
          <t>SODA inc.</t>
        </is>
      </c>
      <c r="C3120" s="40" t="inlineStr">
        <is>
          <t>인수 후</t>
        </is>
      </c>
      <c r="D3120" s="40" t="inlineStr">
        <is>
          <t>2024-05-03</t>
        </is>
      </c>
      <c r="E3120" s="41" t="inlineStr">
        <is>
          <t>어닝콜</t>
        </is>
      </c>
      <c r="F3120" s="41" t="inlineStr">
        <is>
          <t>NAVER 1Q24 실적발표 자료: '도착보장/브랜드솔루션 신규 매출 발생과 SODA 편입 영향으로 매출은 YoY 16.1% 성장'; 'SODA편입효과 제외시 전체 매출 YoY 10.4%'.</t>
        </is>
      </c>
      <c r="G3120" s="41" t="inlineStr">
        <is>
          <t>IR 자료</t>
        </is>
      </c>
      <c r="H3120" s="40" t="inlineStr">
        <is>
          <t>2024-05-03</t>
        </is>
      </c>
      <c r="I3120" s="40" t="n"/>
      <c r="J3120" s="43" t="inlineStr">
        <is>
          <t>https://www.navercorp.com/api/article/download/46472935-7f10-4891-8904-7140721d33e9</t>
        </is>
      </c>
      <c r="K3120" s="41" t="inlineStr">
        <is>
          <t>earnings_call_note</t>
        </is>
      </c>
    </row>
    <row r="3121" ht="45" customHeight="1">
      <c r="A3121" s="40" t="inlineStr">
        <is>
          <t>N064</t>
        </is>
      </c>
      <c r="B3121" s="41" t="inlineStr">
        <is>
          <t>SODA inc.</t>
        </is>
      </c>
      <c r="C3121" s="40" t="inlineStr">
        <is>
          <t>인수 후</t>
        </is>
      </c>
      <c r="D3121" s="40" t="inlineStr">
        <is>
          <t>2026-04-30</t>
        </is>
      </c>
      <c r="E3121" s="41" t="inlineStr">
        <is>
          <t>어닝콜</t>
        </is>
      </c>
      <c r="F3121" s="41" t="inlineStr">
        <is>
          <t>NAVER 1Q26 실적발표 자료: 부문 'C2C 크림 및 소다, 포시마크, 왈라팝'; '[C2C] 1분기 왈라팝 편입 완료. Poshmark 플랫폼 경쟁력 강화에 따른 거래액과 매출 가속화 및 일본 SODA 의 빠른 성장으로 전체 성장 견인'.</t>
        </is>
      </c>
      <c r="G3121" s="41" t="inlineStr">
        <is>
          <t>IR 자료</t>
        </is>
      </c>
      <c r="H3121" s="40" t="inlineStr">
        <is>
          <t>2026-04-30</t>
        </is>
      </c>
      <c r="I3121" s="40" t="n"/>
      <c r="J3121" s="43" t="inlineStr">
        <is>
          <t>https://www.navercorp.com/api/article/download/0ce4e7c3-c1ab-4628-9848-baecc3cfcf86</t>
        </is>
      </c>
      <c r="K3121" s="41" t="inlineStr">
        <is>
          <t>earnings_call_note,core_basis</t>
        </is>
      </c>
    </row>
    <row r="3122" ht="45" customHeight="1">
      <c r="A3122" s="40" t="inlineStr">
        <is>
          <t>N064</t>
        </is>
      </c>
      <c r="B3122" s="41" t="inlineStr">
        <is>
          <t>SODA inc.</t>
        </is>
      </c>
      <c r="C3122" s="40" t="inlineStr">
        <is>
          <t>인수 후</t>
        </is>
      </c>
      <c r="D3122" s="40" t="inlineStr">
        <is>
          <t>2026-08-07</t>
        </is>
      </c>
      <c r="E3122" s="41" t="inlineStr">
        <is>
          <t>어닝콜</t>
        </is>
      </c>
      <c r="F3122" s="41" t="inlineStr">
        <is>
          <t>NAVER 2Q26 실적발표 자료: '[C2C] Poshmark 서비스 개편 등 플랫폼 경쟁력 강화로 성장 폭 확대; Soda 트레이딩 카드 거래 호황이 성장 견인'.</t>
        </is>
      </c>
      <c r="G3122" s="41" t="inlineStr">
        <is>
          <t>IR 자료</t>
        </is>
      </c>
      <c r="H3122" s="40" t="inlineStr">
        <is>
          <t>2026-08-07</t>
        </is>
      </c>
      <c r="I3122" s="40" t="n"/>
      <c r="J3122" s="43" t="inlineStr">
        <is>
          <t>https://www.navercorp.com/api/article/download/a769655e-43a9-4be8-8e78-d091981b1803</t>
        </is>
      </c>
      <c r="K3122" s="41" t="inlineStr">
        <is>
          <t>earnings_call_note</t>
        </is>
      </c>
    </row>
    <row r="3123" ht="45" customHeight="1">
      <c r="A3123" s="40" t="inlineStr">
        <is>
          <t>N064</t>
        </is>
      </c>
      <c r="B3123" s="41" t="inlineStr">
        <is>
          <t>SODA inc.</t>
        </is>
      </c>
      <c r="C3123" s="40" t="inlineStr">
        <is>
          <t>발표</t>
        </is>
      </c>
      <c r="D3123" s="40" t="inlineStr">
        <is>
          <t>2021-06-30</t>
        </is>
      </c>
      <c r="E3123" s="41" t="inlineStr">
        <is>
          <t>기타</t>
        </is>
      </c>
      <c r="F3123" s="41" t="inlineStr">
        <is>
          <t>Yahoo Finance 035420.KS 일별 종가: 2021-06-30 417,500원, 2021-07-01 413,000원, 2021-07-05 410,000원, 2021-07-06 409,500원.</t>
        </is>
      </c>
      <c r="G3123" s="41" t="inlineStr">
        <is>
          <t>기타</t>
        </is>
      </c>
      <c r="H3123" s="40" t="inlineStr">
        <is>
          <t>2021-07-06</t>
        </is>
      </c>
      <c r="I3123" s="40" t="n"/>
      <c r="J3123" s="43" t="inlineStr">
        <is>
          <t>https://query1.finance.yahoo.com/v8/finance/chart/035420.KS?period1=1624752000&amp;period2=1625702400&amp;interval=1d</t>
        </is>
      </c>
      <c r="K3123" s="41" t="inlineStr">
        <is>
          <t>acq_mktcap,size_basis</t>
        </is>
      </c>
    </row>
    <row r="3124" ht="45" customHeight="1">
      <c r="A3124" s="40" t="inlineStr">
        <is>
          <t>N064</t>
        </is>
      </c>
      <c r="B3124" s="41" t="inlineStr">
        <is>
          <t>SODA inc.</t>
        </is>
      </c>
      <c r="C3124" s="40" t="inlineStr">
        <is>
          <t>발표</t>
        </is>
      </c>
      <c r="D3124" s="40" t="inlineStr">
        <is>
          <t>2023-12-31</t>
        </is>
      </c>
      <c r="E3124" s="41" t="inlineStr">
        <is>
          <t>기타</t>
        </is>
      </c>
      <c r="F3124" s="41" t="inlineStr">
        <is>
          <t>NAVER 2023 사업보고서 주식의 총수: 발행주식 162,408,594주(이익소각 누계 2,404,801주, 2023년 자기주식 소각 1,640,491주); 2023-10-31 주식소각결정(소각 예정일 2023-11-07, 소각 전 발행주식 164,049,085주).</t>
        </is>
      </c>
      <c r="G3124" s="41" t="inlineStr">
        <is>
          <t>DART 사업보고서</t>
        </is>
      </c>
      <c r="H3124" s="40" t="inlineStr">
        <is>
          <t>2024-03-18</t>
        </is>
      </c>
      <c r="I3124" s="40" t="inlineStr">
        <is>
          <t>20240318000844</t>
        </is>
      </c>
      <c r="J3124" s="43" t="inlineStr">
        <is>
          <t>https://dart.fss.or.kr/dsaf001/main.do?rcpNo=20240318000844</t>
        </is>
      </c>
      <c r="K3124" s="41" t="inlineStr">
        <is>
          <t>size_basis,acq_mktcap</t>
        </is>
      </c>
    </row>
    <row r="3125" ht="45" customHeight="1">
      <c r="A3125" s="40" t="inlineStr">
        <is>
          <t>N065</t>
        </is>
      </c>
      <c r="B3125" s="41" t="inlineStr">
        <is>
          <t>Namaein Co., Ltd</t>
        </is>
      </c>
      <c r="C3125" s="40" t="inlineStr">
        <is>
          <t>발표</t>
        </is>
      </c>
      <c r="D3125" s="40" t="inlineStr">
        <is>
          <t>2021-08-25</t>
        </is>
      </c>
      <c r="E3125" s="41" t="inlineStr">
        <is>
          <t>발표</t>
        </is>
      </c>
      <c r="F3125" s="41" t="inlineStr">
        <is>
          <t>크림㈜가 나매인 주식회사(대표 박우진, 전자상거래업) 보통주 10,000주를 80억원에 현금 취득, 취득 후 지분 100%. 취득목적 '전략적 사업 시너지 강화', 자기자본대비 218.22%, 이사회 2021-08-20, 취득예정 2021-09-29. 2020년 말 자산 151, 매출 409, 순이익 130(백만원), '2020년 중 설립'.</t>
        </is>
      </c>
      <c r="G3125" s="41" t="inlineStr">
        <is>
          <t>DART 기타공시</t>
        </is>
      </c>
      <c r="H3125" s="40" t="inlineStr">
        <is>
          <t>2021-08-25</t>
        </is>
      </c>
      <c r="I3125" s="40" t="inlineStr">
        <is>
          <t>20210825000325</t>
        </is>
      </c>
      <c r="J3125" s="43" t="inlineStr">
        <is>
          <t>https://dart.fss.or.kr/dsaf001/main.do?rcpNo=20210825000325</t>
        </is>
      </c>
      <c r="K3125" s="41" t="inlineStr">
        <is>
          <t>announce_date_chk,value_chk_local,purpose_quote,deal_to_equity_pct,pre_events_summary,target_rev_pre</t>
        </is>
      </c>
    </row>
    <row r="3126" ht="45" customHeight="1">
      <c r="A3126" s="40" t="inlineStr">
        <is>
          <t>N065</t>
        </is>
      </c>
      <c r="B3126" s="41" t="inlineStr">
        <is>
          <t>Namaein Co., Ltd</t>
        </is>
      </c>
      <c r="C3126" s="40" t="inlineStr">
        <is>
          <t>발표</t>
        </is>
      </c>
      <c r="D3126" s="40" t="inlineStr">
        <is>
          <t>2021-08-25</t>
        </is>
      </c>
      <c r="E3126" s="41" t="inlineStr">
        <is>
          <t>발표</t>
        </is>
      </c>
      <c r="F3126" s="41" t="inlineStr">
        <is>
          <t>비유동자산취득결정: '한국 나매인 주식회사의 보통주 10,000주', 취득가액 8,000,000,000원, 최근 사업연도말 자산총액 11,136,427,654원(2021-01-01 분할 재무제표), 자산총액 대비 71.84%, 거래상대방 박우진, 자본조달 '차입'.</t>
        </is>
      </c>
      <c r="G3126" s="41" t="inlineStr">
        <is>
          <t>DART 기타공시</t>
        </is>
      </c>
      <c r="H3126" s="40" t="inlineStr">
        <is>
          <t>2021-08-25</t>
        </is>
      </c>
      <c r="I3126" s="40" t="inlineStr">
        <is>
          <t>20210825000326</t>
        </is>
      </c>
      <c r="J3126" s="43" t="inlineStr">
        <is>
          <t>https://dart.fss.or.kr/dsaf001/main.do?rcpNo=20210825000326</t>
        </is>
      </c>
      <c r="K3126" s="41" t="inlineStr">
        <is>
          <t>acq_total_assets,deal_to_assets_pct</t>
        </is>
      </c>
    </row>
    <row r="3127" ht="45" customHeight="1">
      <c r="A3127" s="40" t="inlineStr">
        <is>
          <t>N065</t>
        </is>
      </c>
      <c r="B3127" s="41" t="inlineStr">
        <is>
          <t>Namaein Co., Ltd</t>
        </is>
      </c>
      <c r="C3127" s="40" t="inlineStr">
        <is>
          <t>발표</t>
        </is>
      </c>
      <c r="D3127" s="40" t="inlineStr">
        <is>
          <t>2021-08-25</t>
        </is>
      </c>
      <c r="E3127" s="41" t="inlineStr">
        <is>
          <t>기타</t>
        </is>
      </c>
      <c r="F3127" s="41" t="inlineStr">
        <is>
          <t>크림㈜가 스노우㈜로부터 단기차입 200억원(2021-08-25~2022-02-24, 연 2.8%), 운영자금.</t>
        </is>
      </c>
      <c r="G3127" s="41" t="inlineStr">
        <is>
          <t>DART 기타공시</t>
        </is>
      </c>
      <c r="H3127" s="40" t="inlineStr">
        <is>
          <t>2021-08-25</t>
        </is>
      </c>
      <c r="I3127" s="40" t="inlineStr">
        <is>
          <t>20210825000321</t>
        </is>
      </c>
      <c r="J3127" s="43" t="inlineStr">
        <is>
          <t>https://dart.fss.or.kr/dsaf001/main.do?rcpNo=20210825000321</t>
        </is>
      </c>
      <c r="K3127" s="41" t="inlineStr">
        <is>
          <t>size_basis</t>
        </is>
      </c>
    </row>
    <row r="3128" ht="45" customHeight="1">
      <c r="A3128" s="40" t="inlineStr">
        <is>
          <t>N065</t>
        </is>
      </c>
      <c r="B3128" s="41" t="inlineStr">
        <is>
          <t>Namaein Co., Ltd</t>
        </is>
      </c>
      <c r="C3128" s="40" t="inlineStr">
        <is>
          <t>발표</t>
        </is>
      </c>
      <c r="D3128" s="40" t="inlineStr">
        <is>
          <t>2021-08-31</t>
        </is>
      </c>
      <c r="E3128" s="41" t="inlineStr">
        <is>
          <t>발표</t>
        </is>
      </c>
      <c r="F3128" s="41" t="inlineStr">
        <is>
          <t>'Kream acquired a popular online resale community, Nike Mania, for 8 billion won ($6.9 million)'; Kream 이용자 약 45만명, Nike Mania 100만명 이상; 목적 'to gain an upper hand in user acquisition'.</t>
        </is>
      </c>
      <c r="G3128" s="41" t="inlineStr">
        <is>
          <t>언론 보도</t>
        </is>
      </c>
      <c r="H3128" s="40" t="inlineStr">
        <is>
          <t>2021-08-31</t>
        </is>
      </c>
      <c r="I3128" s="40" t="n"/>
      <c r="J3128" s="43" t="inlineStr">
        <is>
          <t>https://www.kedglobal.com/newsView/ked202108310008?lang=us</t>
        </is>
      </c>
      <c r="K3128" s="41" t="inlineStr">
        <is>
          <t>first_filing_date,core_basis,value_chk_usdmm</t>
        </is>
      </c>
    </row>
    <row r="3129" ht="45" customHeight="1">
      <c r="A3129" s="40" t="inlineStr">
        <is>
          <t>N065</t>
        </is>
      </c>
      <c r="B3129" s="41" t="inlineStr">
        <is>
          <t>Namaein Co., Ltd</t>
        </is>
      </c>
      <c r="C3129" s="40" t="inlineStr">
        <is>
          <t>발표</t>
        </is>
      </c>
      <c r="D3129" s="40" t="inlineStr">
        <is>
          <t>2021-09-02</t>
        </is>
      </c>
      <c r="E3129" s="41" t="inlineStr">
        <is>
          <t>발표</t>
        </is>
      </c>
      <c r="F3129" s="41" t="inlineStr">
        <is>
          <t>크림이 나매인 보통주 1만주를 80억원에 현금 취득, 지분 100%. '나매인은 가입자수가 100만명을 웃도는 국내 최대 규모 스니커즈 커뮤니티'. 회사 측: 플랫폼과 커뮤니티 간 협력으로 시장 활성화·동반 성장. 이전부터 이벤트 협업.</t>
        </is>
      </c>
      <c r="G3129" s="41" t="inlineStr">
        <is>
          <t>언론 보도</t>
        </is>
      </c>
      <c r="H3129" s="40" t="inlineStr">
        <is>
          <t>2021-09-02</t>
        </is>
      </c>
      <c r="I3129" s="40" t="n"/>
      <c r="J3129" s="43" t="inlineStr">
        <is>
          <t>https://dealsite.co.kr/articles/78028</t>
        </is>
      </c>
      <c r="K3129" s="41" t="inlineStr">
        <is>
          <t>purpose_quote,pre_events_summary</t>
        </is>
      </c>
    </row>
    <row r="3130" ht="45" customHeight="1">
      <c r="A3130" s="40" t="inlineStr">
        <is>
          <t>N065</t>
        </is>
      </c>
      <c r="B3130" s="41" t="inlineStr">
        <is>
          <t>Namaein Co., Ltd</t>
        </is>
      </c>
      <c r="C3130" s="40" t="inlineStr">
        <is>
          <t>인수 후</t>
        </is>
      </c>
      <c r="D3130" s="40" t="inlineStr">
        <is>
          <t>2021-11-01</t>
        </is>
      </c>
      <c r="E3130" s="41" t="inlineStr">
        <is>
          <t>완료</t>
        </is>
      </c>
      <c r="F3130" s="41" t="inlineStr">
        <is>
          <t>나매인㈜ 설립일 2020-02-18, 계열편입일 2021-11-01, 대표사업 '네이버 카페 서비스 운영', 크림㈜ 100% 보유, 김민국(현 크림 사업 리더) 사내이사 2021-09-29 취임. 2021년 매출 415·영업이익 3·순이익 3(백만원).</t>
        </is>
      </c>
      <c r="G3130" s="41" t="inlineStr">
        <is>
          <t>DART 기타공시</t>
        </is>
      </c>
      <c r="H3130" s="40" t="inlineStr">
        <is>
          <t>2022-05-31</t>
        </is>
      </c>
      <c r="I3130" s="40" t="inlineStr">
        <is>
          <t>20220531001715</t>
        </is>
      </c>
      <c r="J3130" s="43" t="inlineStr">
        <is>
          <t>https://dart.fss.or.kr/dsaf001/main.do?rcpNo=20220531001715</t>
        </is>
      </c>
      <c r="K3130" s="41" t="inlineStr">
        <is>
          <t>status_chk,post_events_summary,core_basis</t>
        </is>
      </c>
    </row>
    <row r="3131" ht="45" customHeight="1">
      <c r="A3131" s="40" t="inlineStr">
        <is>
          <t>N065</t>
        </is>
      </c>
      <c r="B3131" s="41" t="inlineStr">
        <is>
          <t>Namaein Co., Ltd</t>
        </is>
      </c>
      <c r="C3131" s="40" t="inlineStr">
        <is>
          <t>인수 후</t>
        </is>
      </c>
      <c r="D3131" s="40" t="inlineStr">
        <is>
          <t>2021-12-31</t>
        </is>
      </c>
      <c r="E3131" s="41" t="inlineStr">
        <is>
          <t>완료</t>
        </is>
      </c>
      <c r="F3131" s="41" t="inlineStr">
        <is>
          <t>크림 2021 감사보고서: 종속기업 나매인(*1 당기 중 신규 취득), 온라인 광고, 지분 100%, 장부금액 8,000,000천원; 요약재무 매출 76,500천원·순손실 27,728천원.</t>
        </is>
      </c>
      <c r="G3131" s="41" t="inlineStr">
        <is>
          <t>DART 감사보고서</t>
        </is>
      </c>
      <c r="H3131" s="40" t="inlineStr">
        <is>
          <t>2022-04-04</t>
        </is>
      </c>
      <c r="I3131" s="40" t="inlineStr">
        <is>
          <t>20220401003163</t>
        </is>
      </c>
      <c r="J3131" s="43" t="inlineStr">
        <is>
          <t>https://dart.fss.or.kr/dsaf001/main.do?rcpNo=20220401003163</t>
        </is>
      </c>
      <c r="K3131" s="41" t="inlineStr">
        <is>
          <t>status_chk,core_basis,perf_basis</t>
        </is>
      </c>
    </row>
    <row r="3132" ht="45" customHeight="1">
      <c r="A3132" s="40" t="inlineStr">
        <is>
          <t>N065</t>
        </is>
      </c>
      <c r="B3132" s="41" t="inlineStr">
        <is>
          <t>Namaein Co., Ltd</t>
        </is>
      </c>
      <c r="C3132" s="40" t="inlineStr">
        <is>
          <t>인수 후</t>
        </is>
      </c>
      <c r="D3132" s="40" t="inlineStr">
        <is>
          <t>2022-12-31</t>
        </is>
      </c>
      <c r="E3132" s="41" t="inlineStr">
        <is>
          <t>손상차손</t>
        </is>
      </c>
      <c r="F3132" s="41" t="inlineStr">
        <is>
          <t>크림 2022 감사보고서: 나매인 장부금액 전기 8,000,000천원→당기 0, '(*3) 당기 중 전액 손상되었습니다', 투자주식 변동표 손상 (8,000,000)천원. 나매인 2022 매출 192,000천원·순손실 99,308천원.</t>
        </is>
      </c>
      <c r="G3132" s="41" t="inlineStr">
        <is>
          <t>DART 감사보고서</t>
        </is>
      </c>
      <c r="H3132" s="40" t="inlineStr">
        <is>
          <t>2023-04-10</t>
        </is>
      </c>
      <c r="I3132" s="40" t="inlineStr">
        <is>
          <t>20230410000641</t>
        </is>
      </c>
      <c r="J3132" s="43" t="inlineStr">
        <is>
          <t>https://dart.fss.or.kr/dsaf001/main.do?rcpNo=20230410000641</t>
        </is>
      </c>
      <c r="K3132" s="41" t="inlineStr">
        <is>
          <t>impairment,post_events_summary</t>
        </is>
      </c>
    </row>
    <row r="3133" ht="45" customHeight="1">
      <c r="A3133" s="40" t="inlineStr">
        <is>
          <t>N065</t>
        </is>
      </c>
      <c r="B3133" s="41" t="inlineStr">
        <is>
          <t>Namaein Co., Ltd</t>
        </is>
      </c>
      <c r="C3133" s="40" t="inlineStr">
        <is>
          <t>인수 후</t>
        </is>
      </c>
      <c r="D3133" s="40" t="inlineStr">
        <is>
          <t>2022-12-31</t>
        </is>
      </c>
      <c r="E3133" s="41" t="inlineStr">
        <is>
          <t>실적</t>
        </is>
      </c>
      <c r="F3133" s="41" t="inlineStr">
        <is>
          <t>나매인 2022년 매출 192, 영업이익 -269, 당기순이익 -85(백만원).</t>
        </is>
      </c>
      <c r="G3133" s="41" t="inlineStr">
        <is>
          <t>DART 기타공시</t>
        </is>
      </c>
      <c r="H3133" s="40" t="inlineStr">
        <is>
          <t>2023-05-26</t>
        </is>
      </c>
      <c r="I3133" s="40" t="inlineStr">
        <is>
          <t>20230526000282</t>
        </is>
      </c>
      <c r="J3133" s="43" t="inlineStr">
        <is>
          <t>https://dart.fss.or.kr/dsaf001/main.do?rcpNo=20230526000282</t>
        </is>
      </c>
      <c r="K3133" s="41" t="inlineStr">
        <is>
          <t>target_rev_post,target_op_post</t>
        </is>
      </c>
    </row>
    <row r="3134" ht="45" customHeight="1">
      <c r="A3134" s="40" t="inlineStr">
        <is>
          <t>N065</t>
        </is>
      </c>
      <c r="B3134" s="41" t="inlineStr">
        <is>
          <t>Namaein Co., Ltd</t>
        </is>
      </c>
      <c r="C3134" s="40" t="inlineStr">
        <is>
          <t>인수 후</t>
        </is>
      </c>
      <c r="D3134" s="40" t="inlineStr">
        <is>
          <t>2023-12-31</t>
        </is>
      </c>
      <c r="E3134" s="41" t="inlineStr">
        <is>
          <t>실적</t>
        </is>
      </c>
      <c r="F3134" s="41" t="inlineStr">
        <is>
          <t>나매인 2023년 매출 177, 영업이익 -45, 당기순이익 -45(백만원).</t>
        </is>
      </c>
      <c r="G3134" s="41" t="inlineStr">
        <is>
          <t>DART 기타공시</t>
        </is>
      </c>
      <c r="H3134" s="40" t="inlineStr">
        <is>
          <t>2024-05-28</t>
        </is>
      </c>
      <c r="I3134" s="40" t="inlineStr">
        <is>
          <t>20240528000134</t>
        </is>
      </c>
      <c r="J3134" s="43" t="inlineStr">
        <is>
          <t>https://dart.fss.or.kr/dsaf001/main.do?rcpNo=20240528000134</t>
        </is>
      </c>
      <c r="K3134" s="41" t="inlineStr">
        <is>
          <t>target_rev_post,target_op_post</t>
        </is>
      </c>
    </row>
    <row r="3135" ht="45" customHeight="1">
      <c r="A3135" s="40" t="inlineStr">
        <is>
          <t>N065</t>
        </is>
      </c>
      <c r="B3135" s="41" t="inlineStr">
        <is>
          <t>Namaein Co., Ltd</t>
        </is>
      </c>
      <c r="C3135" s="40" t="inlineStr">
        <is>
          <t>인수 후</t>
        </is>
      </c>
      <c r="D3135" s="40" t="inlineStr">
        <is>
          <t>2024-12-31</t>
        </is>
      </c>
      <c r="E3135" s="41" t="inlineStr">
        <is>
          <t>실적</t>
        </is>
      </c>
      <c r="F3135" s="41" t="inlineStr">
        <is>
          <t>나매인 2024년 매출 209, 영업이익 -6, 당기순이익 -7(백만원).</t>
        </is>
      </c>
      <c r="G3135" s="41" t="inlineStr">
        <is>
          <t>DART 기타공시</t>
        </is>
      </c>
      <c r="H3135" s="40" t="inlineStr">
        <is>
          <t>2025-05-28</t>
        </is>
      </c>
      <c r="I3135" s="40" t="inlineStr">
        <is>
          <t>20250528000580</t>
        </is>
      </c>
      <c r="J3135" s="43" t="inlineStr">
        <is>
          <t>https://dart.fss.or.kr/dsaf001/main.do?rcpNo=20250528000580</t>
        </is>
      </c>
      <c r="K3135" s="41" t="inlineStr">
        <is>
          <t>target_rev_post,target_op_post</t>
        </is>
      </c>
    </row>
    <row r="3136" ht="45" customHeight="1">
      <c r="A3136" s="40" t="inlineStr">
        <is>
          <t>N065</t>
        </is>
      </c>
      <c r="B3136" s="41" t="inlineStr">
        <is>
          <t>Namaein Co., Ltd</t>
        </is>
      </c>
      <c r="C3136" s="40" t="inlineStr">
        <is>
          <t>인수 후</t>
        </is>
      </c>
      <c r="D3136" s="40" t="inlineStr">
        <is>
          <t>2026-05-28</t>
        </is>
      </c>
      <c r="E3136" s="41" t="inlineStr">
        <is>
          <t>사명변경</t>
        </is>
      </c>
      <c r="F3136" s="41" t="inlineStr">
        <is>
          <t>작성회사 '(주)퍼스트커머스'(설립 2020-02-18, 계열편입 2021-11-01, 대표사업 '네이버 카페 서비스 운영'). 2025년 매출 147, 영업이익 -21, 순이익 -26(백만원), 자본 -14 자본잠식. 2026-02-26 분기공시(20260226001342)까지는 작성회사 '나매인(주)'.</t>
        </is>
      </c>
      <c r="G3136" s="41" t="inlineStr">
        <is>
          <t>DART 기타공시</t>
        </is>
      </c>
      <c r="H3136" s="40" t="inlineStr">
        <is>
          <t>2026-05-28</t>
        </is>
      </c>
      <c r="I3136" s="40" t="inlineStr">
        <is>
          <t>20260528000814</t>
        </is>
      </c>
      <c r="J3136" s="43" t="inlineStr">
        <is>
          <t>https://dart.fss.or.kr/dsaf001/main.do?rcpNo=20260528000814</t>
        </is>
      </c>
      <c r="K3136" s="41" t="inlineStr">
        <is>
          <t>target_rev_post,target_op_post,post_events_summary</t>
        </is>
      </c>
    </row>
    <row r="3137" ht="45" customHeight="1">
      <c r="A3137" s="40" t="inlineStr">
        <is>
          <t>N065</t>
        </is>
      </c>
      <c r="B3137" s="41" t="inlineStr">
        <is>
          <t>Namaein Co., Ltd</t>
        </is>
      </c>
      <c r="C3137" s="40" t="inlineStr">
        <is>
          <t>인수 후</t>
        </is>
      </c>
      <c r="D3137" s="40" t="inlineStr">
        <is>
          <t>2025-12-31</t>
        </is>
      </c>
      <c r="E3137" s="41" t="inlineStr">
        <is>
          <t>기타</t>
        </is>
      </c>
      <c r="F3137" s="41" t="inlineStr">
        <is>
          <t>크림 2025 감사보고서: 나매인(주) 지분 100%, 장부금액 당기·전기 모두 0. 크림의 나매인 대상 영업비용 2025년 143,000천원, 2024년 193,000천원. 나매인 2025 매출 147,000천원·순손실 26,124천원.</t>
        </is>
      </c>
      <c r="G3137" s="41" t="inlineStr">
        <is>
          <t>DART 감사보고서</t>
        </is>
      </c>
      <c r="H3137" s="40" t="inlineStr">
        <is>
          <t>2026-04-10</t>
        </is>
      </c>
      <c r="I3137" s="40" t="inlineStr">
        <is>
          <t>20260410000429</t>
        </is>
      </c>
      <c r="J3137" s="43" t="inlineStr">
        <is>
          <t>https://dart.fss.or.kr/dsaf001/main.do?rcpNo=20260410000429</t>
        </is>
      </c>
      <c r="K3137" s="41" t="inlineStr">
        <is>
          <t>post_events_summary,impairment</t>
        </is>
      </c>
    </row>
    <row r="3138" ht="45" customHeight="1">
      <c r="A3138" s="40" t="inlineStr">
        <is>
          <t>N065</t>
        </is>
      </c>
      <c r="B3138" s="41" t="inlineStr">
        <is>
          <t>Namaein Co., Ltd</t>
        </is>
      </c>
      <c r="C3138" s="40" t="inlineStr">
        <is>
          <t>인수 전</t>
        </is>
      </c>
      <c r="D3138" s="40" t="inlineStr">
        <is>
          <t>2020-12-31</t>
        </is>
      </c>
      <c r="E3138" s="41" t="inlineStr">
        <is>
          <t>실적</t>
        </is>
      </c>
      <c r="F3138" s="41" t="inlineStr">
        <is>
          <t>NAVER 2020 사업보고서 요약재무정보 연결 자산총계 17,014,239백만원.</t>
        </is>
      </c>
      <c r="G3138" s="41" t="inlineStr">
        <is>
          <t>DART 사업보고서</t>
        </is>
      </c>
      <c r="H3138" s="40" t="inlineStr">
        <is>
          <t>2021-03-16</t>
        </is>
      </c>
      <c r="I3138" s="40" t="inlineStr">
        <is>
          <t>20210316001214</t>
        </is>
      </c>
      <c r="J3138" s="43" t="inlineStr">
        <is>
          <t>https://dart.fss.or.kr/dsaf001/main.do?rcpNo=20210316001214</t>
        </is>
      </c>
      <c r="K3138" s="41" t="inlineStr">
        <is>
          <t>apex_total_assets</t>
        </is>
      </c>
    </row>
    <row r="3139" ht="45" customHeight="1">
      <c r="A3139" s="40" t="inlineStr">
        <is>
          <t>N065</t>
        </is>
      </c>
      <c r="B3139" s="41" t="inlineStr">
        <is>
          <t>Namaein Co., Ltd</t>
        </is>
      </c>
      <c r="C3139" s="40" t="inlineStr">
        <is>
          <t>발표</t>
        </is>
      </c>
      <c r="D3139" s="40" t="inlineStr">
        <is>
          <t>2021-08-24</t>
        </is>
      </c>
      <c r="E3139" s="41" t="inlineStr">
        <is>
          <t>기타</t>
        </is>
      </c>
      <c r="F3139" s="41" t="inlineStr">
        <is>
          <t>NAVER 발행주식의 총수 164,263,395주(2021 반기보고서). 종가 2021-08-24 437,500원(Yahoo Finance 035420.KS).</t>
        </is>
      </c>
      <c r="G3139" s="41" t="inlineStr">
        <is>
          <t>DART 사업보고서</t>
        </is>
      </c>
      <c r="H3139" s="40" t="inlineStr">
        <is>
          <t>2021-08-17</t>
        </is>
      </c>
      <c r="I3139" s="40" t="inlineStr">
        <is>
          <t>20210817001824</t>
        </is>
      </c>
      <c r="J3139" s="43" t="inlineStr">
        <is>
          <t>https://dart.fss.or.kr/dsaf001/main.do?rcpNo=20210817001824</t>
        </is>
      </c>
      <c r="K3139" s="41" t="inlineStr">
        <is>
          <t>acq_mktcap</t>
        </is>
      </c>
    </row>
    <row r="3140" ht="45" customHeight="1">
      <c r="A3140" s="40" t="inlineStr">
        <is>
          <t>N066</t>
        </is>
      </c>
      <c r="B3140" s="41" t="inlineStr">
        <is>
          <t>Namain Korea Co., Ltd.</t>
        </is>
      </c>
      <c r="C3140" s="40" t="inlineStr">
        <is>
          <t>발표</t>
        </is>
      </c>
      <c r="D3140" s="40" t="inlineStr">
        <is>
          <t>2021-08-25</t>
        </is>
      </c>
      <c r="E3140" s="41" t="inlineStr">
        <is>
          <t>발표</t>
        </is>
      </c>
      <c r="F3140" s="41" t="inlineStr">
        <is>
          <t>크림㈜가 나매인 주식회사(대표 박우진, 전자상거래업) 보통주 10,000주를 80억원에 현금 취득, 취득 후 지분 100%. 취득목적 '전략적 사업 시너지 강화', 자기자본대비 218.22%, 이사회 2021-08-20, 취득예정 2021-09-29. 2020년 말 자산 151, 매출 409, 순이익 130(백만원), '2020년 중 설립'.</t>
        </is>
      </c>
      <c r="G3140" s="41" t="inlineStr">
        <is>
          <t>DART 기타공시</t>
        </is>
      </c>
      <c r="H3140" s="40" t="inlineStr">
        <is>
          <t>2021-08-25</t>
        </is>
      </c>
      <c r="I3140" s="40" t="inlineStr">
        <is>
          <t>20210825000325</t>
        </is>
      </c>
      <c r="J3140" s="43" t="inlineStr">
        <is>
          <t>https://dart.fss.or.kr/dsaf001/main.do?rcpNo=20210825000325</t>
        </is>
      </c>
      <c r="K3140" s="41" t="inlineStr">
        <is>
          <t>announce_date_chk,value_chk_local,purpose_quote,deal_to_equity_pct,pre_events_summary,target_rev_pre</t>
        </is>
      </c>
    </row>
    <row r="3141" ht="45" customHeight="1">
      <c r="A3141" s="40" t="inlineStr">
        <is>
          <t>N066</t>
        </is>
      </c>
      <c r="B3141" s="41" t="inlineStr">
        <is>
          <t>Namain Korea Co., Ltd.</t>
        </is>
      </c>
      <c r="C3141" s="40" t="inlineStr">
        <is>
          <t>발표</t>
        </is>
      </c>
      <c r="D3141" s="40" t="inlineStr">
        <is>
          <t>2021-08-25</t>
        </is>
      </c>
      <c r="E3141" s="41" t="inlineStr">
        <is>
          <t>발표</t>
        </is>
      </c>
      <c r="F3141" s="41" t="inlineStr">
        <is>
          <t>비유동자산취득결정: '한국 나매인 주식회사의 보통주 10,000주', 취득가액 8,000,000,000원, 최근 사업연도말 자산총액 11,136,427,654원(2021-01-01 분할 재무제표), 자산총액 대비 71.84%, 거래상대방 박우진, 자본조달 '차입'.</t>
        </is>
      </c>
      <c r="G3141" s="41" t="inlineStr">
        <is>
          <t>DART 기타공시</t>
        </is>
      </c>
      <c r="H3141" s="40" t="inlineStr">
        <is>
          <t>2021-08-25</t>
        </is>
      </c>
      <c r="I3141" s="40" t="inlineStr">
        <is>
          <t>20210825000326</t>
        </is>
      </c>
      <c r="J3141" s="43" t="inlineStr">
        <is>
          <t>https://dart.fss.or.kr/dsaf001/main.do?rcpNo=20210825000326</t>
        </is>
      </c>
      <c r="K3141" s="41" t="inlineStr">
        <is>
          <t>acq_total_assets,deal_to_assets_pct</t>
        </is>
      </c>
    </row>
    <row r="3142" ht="45" customHeight="1">
      <c r="A3142" s="40" t="inlineStr">
        <is>
          <t>N066</t>
        </is>
      </c>
      <c r="B3142" s="41" t="inlineStr">
        <is>
          <t>Namain Korea Co., Ltd.</t>
        </is>
      </c>
      <c r="C3142" s="40" t="inlineStr">
        <is>
          <t>발표</t>
        </is>
      </c>
      <c r="D3142" s="40" t="inlineStr">
        <is>
          <t>2021-08-25</t>
        </is>
      </c>
      <c r="E3142" s="41" t="inlineStr">
        <is>
          <t>기타</t>
        </is>
      </c>
      <c r="F3142" s="41" t="inlineStr">
        <is>
          <t>크림㈜가 스노우㈜로부터 단기차입 200억원(2021-08-25~2022-02-24, 연 2.8%), 운영자금.</t>
        </is>
      </c>
      <c r="G3142" s="41" t="inlineStr">
        <is>
          <t>DART 기타공시</t>
        </is>
      </c>
      <c r="H3142" s="40" t="inlineStr">
        <is>
          <t>2021-08-25</t>
        </is>
      </c>
      <c r="I3142" s="40" t="inlineStr">
        <is>
          <t>20210825000321</t>
        </is>
      </c>
      <c r="J3142" s="43" t="inlineStr">
        <is>
          <t>https://dart.fss.or.kr/dsaf001/main.do?rcpNo=20210825000321</t>
        </is>
      </c>
      <c r="K3142" s="41" t="inlineStr">
        <is>
          <t>size_basis</t>
        </is>
      </c>
    </row>
    <row r="3143" ht="45" customHeight="1">
      <c r="A3143" s="40" t="inlineStr">
        <is>
          <t>N066</t>
        </is>
      </c>
      <c r="B3143" s="41" t="inlineStr">
        <is>
          <t>Namain Korea Co., Ltd.</t>
        </is>
      </c>
      <c r="C3143" s="40" t="inlineStr">
        <is>
          <t>발표</t>
        </is>
      </c>
      <c r="D3143" s="40" t="inlineStr">
        <is>
          <t>2021-08-31</t>
        </is>
      </c>
      <c r="E3143" s="41" t="inlineStr">
        <is>
          <t>발표</t>
        </is>
      </c>
      <c r="F3143" s="41" t="inlineStr">
        <is>
          <t>'Kream acquired a popular online resale community, Nike Mania, for 8 billion won ($6.9 million)'; Kream 이용자 약 45만명, Nike Mania 100만명 이상; 목적 'to gain an upper hand in user acquisition'.</t>
        </is>
      </c>
      <c r="G3143" s="41" t="inlineStr">
        <is>
          <t>언론 보도</t>
        </is>
      </c>
      <c r="H3143" s="40" t="inlineStr">
        <is>
          <t>2021-08-31</t>
        </is>
      </c>
      <c r="I3143" s="40" t="n"/>
      <c r="J3143" s="43" t="inlineStr">
        <is>
          <t>https://www.kedglobal.com/newsView/ked202108310008?lang=us</t>
        </is>
      </c>
      <c r="K3143" s="41" t="inlineStr">
        <is>
          <t>first_filing_date,core_basis,value_chk_usdmm</t>
        </is>
      </c>
    </row>
    <row r="3144" ht="45" customHeight="1">
      <c r="A3144" s="40" t="inlineStr">
        <is>
          <t>N066</t>
        </is>
      </c>
      <c r="B3144" s="41" t="inlineStr">
        <is>
          <t>Namain Korea Co., Ltd.</t>
        </is>
      </c>
      <c r="C3144" s="40" t="inlineStr">
        <is>
          <t>발표</t>
        </is>
      </c>
      <c r="D3144" s="40" t="inlineStr">
        <is>
          <t>2021-09-02</t>
        </is>
      </c>
      <c r="E3144" s="41" t="inlineStr">
        <is>
          <t>발표</t>
        </is>
      </c>
      <c r="F3144" s="41" t="inlineStr">
        <is>
          <t>크림이 나매인 보통주 1만주를 80억원에 현금 취득, 지분 100%. '나매인은 가입자수가 100만명을 웃도는 국내 최대 규모 스니커즈 커뮤니티'. 회사 측: 플랫폼과 커뮤니티 간 협력으로 시장 활성화·동반 성장. 이전부터 이벤트 협업.</t>
        </is>
      </c>
      <c r="G3144" s="41" t="inlineStr">
        <is>
          <t>언론 보도</t>
        </is>
      </c>
      <c r="H3144" s="40" t="inlineStr">
        <is>
          <t>2021-09-02</t>
        </is>
      </c>
      <c r="I3144" s="40" t="n"/>
      <c r="J3144" s="43" t="inlineStr">
        <is>
          <t>https://dealsite.co.kr/articles/78028</t>
        </is>
      </c>
      <c r="K3144" s="41" t="inlineStr">
        <is>
          <t>purpose_quote,pre_events_summary</t>
        </is>
      </c>
    </row>
    <row r="3145" ht="45" customHeight="1">
      <c r="A3145" s="40" t="inlineStr">
        <is>
          <t>N066</t>
        </is>
      </c>
      <c r="B3145" s="41" t="inlineStr">
        <is>
          <t>Namain Korea Co., Ltd.</t>
        </is>
      </c>
      <c r="C3145" s="40" t="inlineStr">
        <is>
          <t>인수 후</t>
        </is>
      </c>
      <c r="D3145" s="40" t="inlineStr">
        <is>
          <t>2021-11-01</t>
        </is>
      </c>
      <c r="E3145" s="41" t="inlineStr">
        <is>
          <t>완료</t>
        </is>
      </c>
      <c r="F3145" s="41" t="inlineStr">
        <is>
          <t>나매인㈜ 설립일 2020-02-18, 계열편입일 2021-11-01, 대표사업 '네이버 카페 서비스 운영', 크림㈜ 100% 보유, 김민국(현 크림 사업 리더) 사내이사 2021-09-29 취임. 2021년 매출 415·영업이익 3·순이익 3(백만원).</t>
        </is>
      </c>
      <c r="G3145" s="41" t="inlineStr">
        <is>
          <t>DART 기타공시</t>
        </is>
      </c>
      <c r="H3145" s="40" t="inlineStr">
        <is>
          <t>2022-05-31</t>
        </is>
      </c>
      <c r="I3145" s="40" t="inlineStr">
        <is>
          <t>20220531001715</t>
        </is>
      </c>
      <c r="J3145" s="43" t="inlineStr">
        <is>
          <t>https://dart.fss.or.kr/dsaf001/main.do?rcpNo=20220531001715</t>
        </is>
      </c>
      <c r="K3145" s="41" t="inlineStr">
        <is>
          <t>status_chk,post_events_summary,core_basis</t>
        </is>
      </c>
    </row>
    <row r="3146" ht="45" customHeight="1">
      <c r="A3146" s="40" t="inlineStr">
        <is>
          <t>N066</t>
        </is>
      </c>
      <c r="B3146" s="41" t="inlineStr">
        <is>
          <t>Namain Korea Co., Ltd.</t>
        </is>
      </c>
      <c r="C3146" s="40" t="inlineStr">
        <is>
          <t>인수 후</t>
        </is>
      </c>
      <c r="D3146" s="40" t="inlineStr">
        <is>
          <t>2021-12-31</t>
        </is>
      </c>
      <c r="E3146" s="41" t="inlineStr">
        <is>
          <t>완료</t>
        </is>
      </c>
      <c r="F3146" s="41" t="inlineStr">
        <is>
          <t>크림 2021 감사보고서: 종속기업 나매인(*1 당기 중 신규 취득), 온라인 광고, 지분 100%, 장부금액 8,000,000천원; 요약재무 매출 76,500천원·순손실 27,728천원.</t>
        </is>
      </c>
      <c r="G3146" s="41" t="inlineStr">
        <is>
          <t>DART 감사보고서</t>
        </is>
      </c>
      <c r="H3146" s="40" t="inlineStr">
        <is>
          <t>2022-04-04</t>
        </is>
      </c>
      <c r="I3146" s="40" t="inlineStr">
        <is>
          <t>20220401003163</t>
        </is>
      </c>
      <c r="J3146" s="43" t="inlineStr">
        <is>
          <t>https://dart.fss.or.kr/dsaf001/main.do?rcpNo=20220401003163</t>
        </is>
      </c>
      <c r="K3146" s="41" t="inlineStr">
        <is>
          <t>status_chk,core_basis,perf_basis</t>
        </is>
      </c>
    </row>
    <row r="3147" ht="45" customHeight="1">
      <c r="A3147" s="40" t="inlineStr">
        <is>
          <t>N066</t>
        </is>
      </c>
      <c r="B3147" s="41" t="inlineStr">
        <is>
          <t>Namain Korea Co., Ltd.</t>
        </is>
      </c>
      <c r="C3147" s="40" t="inlineStr">
        <is>
          <t>인수 후</t>
        </is>
      </c>
      <c r="D3147" s="40" t="inlineStr">
        <is>
          <t>2022-12-31</t>
        </is>
      </c>
      <c r="E3147" s="41" t="inlineStr">
        <is>
          <t>손상차손</t>
        </is>
      </c>
      <c r="F3147" s="41" t="inlineStr">
        <is>
          <t>크림 2022 감사보고서: 나매인 장부금액 전기 8,000,000천원→당기 0, '(*3) 당기 중 전액 손상되었습니다', 투자주식 변동표 손상 (8,000,000)천원. 나매인 2022 매출 192,000천원·순손실 99,308천원.</t>
        </is>
      </c>
      <c r="G3147" s="41" t="inlineStr">
        <is>
          <t>DART 감사보고서</t>
        </is>
      </c>
      <c r="H3147" s="40" t="inlineStr">
        <is>
          <t>2023-04-10</t>
        </is>
      </c>
      <c r="I3147" s="40" t="inlineStr">
        <is>
          <t>20230410000641</t>
        </is>
      </c>
      <c r="J3147" s="43" t="inlineStr">
        <is>
          <t>https://dart.fss.or.kr/dsaf001/main.do?rcpNo=20230410000641</t>
        </is>
      </c>
      <c r="K3147" s="41" t="inlineStr">
        <is>
          <t>impairment,post_events_summary</t>
        </is>
      </c>
    </row>
    <row r="3148" ht="45" customHeight="1">
      <c r="A3148" s="40" t="inlineStr">
        <is>
          <t>N066</t>
        </is>
      </c>
      <c r="B3148" s="41" t="inlineStr">
        <is>
          <t>Namain Korea Co., Ltd.</t>
        </is>
      </c>
      <c r="C3148" s="40" t="inlineStr">
        <is>
          <t>인수 후</t>
        </is>
      </c>
      <c r="D3148" s="40" t="inlineStr">
        <is>
          <t>2022-12-31</t>
        </is>
      </c>
      <c r="E3148" s="41" t="inlineStr">
        <is>
          <t>실적</t>
        </is>
      </c>
      <c r="F3148" s="41" t="inlineStr">
        <is>
          <t>나매인 2022년 매출 192, 영업이익 -269, 당기순이익 -85(백만원).</t>
        </is>
      </c>
      <c r="G3148" s="41" t="inlineStr">
        <is>
          <t>DART 기타공시</t>
        </is>
      </c>
      <c r="H3148" s="40" t="inlineStr">
        <is>
          <t>2023-05-26</t>
        </is>
      </c>
      <c r="I3148" s="40" t="inlineStr">
        <is>
          <t>20230526000282</t>
        </is>
      </c>
      <c r="J3148" s="43" t="inlineStr">
        <is>
          <t>https://dart.fss.or.kr/dsaf001/main.do?rcpNo=20230526000282</t>
        </is>
      </c>
      <c r="K3148" s="41" t="inlineStr">
        <is>
          <t>target_rev_post,target_op_post</t>
        </is>
      </c>
    </row>
    <row r="3149" ht="45" customHeight="1">
      <c r="A3149" s="40" t="inlineStr">
        <is>
          <t>N066</t>
        </is>
      </c>
      <c r="B3149" s="41" t="inlineStr">
        <is>
          <t>Namain Korea Co., Ltd.</t>
        </is>
      </c>
      <c r="C3149" s="40" t="inlineStr">
        <is>
          <t>인수 후</t>
        </is>
      </c>
      <c r="D3149" s="40" t="inlineStr">
        <is>
          <t>2023-12-31</t>
        </is>
      </c>
      <c r="E3149" s="41" t="inlineStr">
        <is>
          <t>실적</t>
        </is>
      </c>
      <c r="F3149" s="41" t="inlineStr">
        <is>
          <t>나매인 2023년 매출 177, 영업이익 -45, 당기순이익 -45(백만원).</t>
        </is>
      </c>
      <c r="G3149" s="41" t="inlineStr">
        <is>
          <t>DART 기타공시</t>
        </is>
      </c>
      <c r="H3149" s="40" t="inlineStr">
        <is>
          <t>2024-05-28</t>
        </is>
      </c>
      <c r="I3149" s="40" t="inlineStr">
        <is>
          <t>20240528000134</t>
        </is>
      </c>
      <c r="J3149" s="43" t="inlineStr">
        <is>
          <t>https://dart.fss.or.kr/dsaf001/main.do?rcpNo=20240528000134</t>
        </is>
      </c>
      <c r="K3149" s="41" t="inlineStr">
        <is>
          <t>target_rev_post,target_op_post</t>
        </is>
      </c>
    </row>
    <row r="3150" ht="45" customHeight="1">
      <c r="A3150" s="40" t="inlineStr">
        <is>
          <t>N066</t>
        </is>
      </c>
      <c r="B3150" s="41" t="inlineStr">
        <is>
          <t>Namain Korea Co., Ltd.</t>
        </is>
      </c>
      <c r="C3150" s="40" t="inlineStr">
        <is>
          <t>인수 후</t>
        </is>
      </c>
      <c r="D3150" s="40" t="inlineStr">
        <is>
          <t>2024-12-31</t>
        </is>
      </c>
      <c r="E3150" s="41" t="inlineStr">
        <is>
          <t>실적</t>
        </is>
      </c>
      <c r="F3150" s="41" t="inlineStr">
        <is>
          <t>나매인 2024년 매출 209, 영업이익 -6, 당기순이익 -7(백만원).</t>
        </is>
      </c>
      <c r="G3150" s="41" t="inlineStr">
        <is>
          <t>DART 기타공시</t>
        </is>
      </c>
      <c r="H3150" s="40" t="inlineStr">
        <is>
          <t>2025-05-28</t>
        </is>
      </c>
      <c r="I3150" s="40" t="inlineStr">
        <is>
          <t>20250528000580</t>
        </is>
      </c>
      <c r="J3150" s="43" t="inlineStr">
        <is>
          <t>https://dart.fss.or.kr/dsaf001/main.do?rcpNo=20250528000580</t>
        </is>
      </c>
      <c r="K3150" s="41" t="inlineStr">
        <is>
          <t>target_rev_post,target_op_post</t>
        </is>
      </c>
    </row>
    <row r="3151" ht="45" customHeight="1">
      <c r="A3151" s="40" t="inlineStr">
        <is>
          <t>N066</t>
        </is>
      </c>
      <c r="B3151" s="41" t="inlineStr">
        <is>
          <t>Namain Korea Co., Ltd.</t>
        </is>
      </c>
      <c r="C3151" s="40" t="inlineStr">
        <is>
          <t>인수 후</t>
        </is>
      </c>
      <c r="D3151" s="40" t="inlineStr">
        <is>
          <t>2026-05-28</t>
        </is>
      </c>
      <c r="E3151" s="41" t="inlineStr">
        <is>
          <t>사명변경</t>
        </is>
      </c>
      <c r="F3151" s="41" t="inlineStr">
        <is>
          <t>작성회사 '(주)퍼스트커머스'(설립 2020-02-18, 계열편입 2021-11-01, 대표사업 '네이버 카페 서비스 운영'). 2025년 매출 147, 영업이익 -21, 순이익 -26(백만원), 자본 -14 자본잠식. 2026-02-26 분기공시(20260226001342)까지는 작성회사 '나매인(주)'.</t>
        </is>
      </c>
      <c r="G3151" s="41" t="inlineStr">
        <is>
          <t>DART 기타공시</t>
        </is>
      </c>
      <c r="H3151" s="40" t="inlineStr">
        <is>
          <t>2026-05-28</t>
        </is>
      </c>
      <c r="I3151" s="40" t="inlineStr">
        <is>
          <t>20260528000814</t>
        </is>
      </c>
      <c r="J3151" s="43" t="inlineStr">
        <is>
          <t>https://dart.fss.or.kr/dsaf001/main.do?rcpNo=20260528000814</t>
        </is>
      </c>
      <c r="K3151" s="41" t="inlineStr">
        <is>
          <t>target_rev_post,target_op_post,post_events_summary</t>
        </is>
      </c>
    </row>
    <row r="3152" ht="45" customHeight="1">
      <c r="A3152" s="40" t="inlineStr">
        <is>
          <t>N066</t>
        </is>
      </c>
      <c r="B3152" s="41" t="inlineStr">
        <is>
          <t>Namain Korea Co., Ltd.</t>
        </is>
      </c>
      <c r="C3152" s="40" t="inlineStr">
        <is>
          <t>인수 후</t>
        </is>
      </c>
      <c r="D3152" s="40" t="inlineStr">
        <is>
          <t>2025-12-31</t>
        </is>
      </c>
      <c r="E3152" s="41" t="inlineStr">
        <is>
          <t>기타</t>
        </is>
      </c>
      <c r="F3152" s="41" t="inlineStr">
        <is>
          <t>크림 2025 감사보고서: 나매인(주) 지분 100%, 장부금액 당기·전기 모두 0. 크림의 나매인 대상 영업비용 2025년 143,000천원, 2024년 193,000천원. 나매인 2025 매출 147,000천원·순손실 26,124천원.</t>
        </is>
      </c>
      <c r="G3152" s="41" t="inlineStr">
        <is>
          <t>DART 감사보고서</t>
        </is>
      </c>
      <c r="H3152" s="40" t="inlineStr">
        <is>
          <t>2026-04-10</t>
        </is>
      </c>
      <c r="I3152" s="40" t="inlineStr">
        <is>
          <t>20260410000429</t>
        </is>
      </c>
      <c r="J3152" s="43" t="inlineStr">
        <is>
          <t>https://dart.fss.or.kr/dsaf001/main.do?rcpNo=20260410000429</t>
        </is>
      </c>
      <c r="K3152" s="41" t="inlineStr">
        <is>
          <t>post_events_summary,impairment</t>
        </is>
      </c>
    </row>
    <row r="3153" ht="45" customHeight="1">
      <c r="A3153" s="40" t="inlineStr">
        <is>
          <t>N066</t>
        </is>
      </c>
      <c r="B3153" s="41" t="inlineStr">
        <is>
          <t>Namain Korea Co., Ltd.</t>
        </is>
      </c>
      <c r="C3153" s="40" t="inlineStr">
        <is>
          <t>인수 전</t>
        </is>
      </c>
      <c r="D3153" s="40" t="inlineStr">
        <is>
          <t>2020-12-31</t>
        </is>
      </c>
      <c r="E3153" s="41" t="inlineStr">
        <is>
          <t>실적</t>
        </is>
      </c>
      <c r="F3153" s="41" t="inlineStr">
        <is>
          <t>NAVER 2020 사업보고서 요약재무정보 연결 자산총계 17,014,239백만원.</t>
        </is>
      </c>
      <c r="G3153" s="41" t="inlineStr">
        <is>
          <t>DART 사업보고서</t>
        </is>
      </c>
      <c r="H3153" s="40" t="inlineStr">
        <is>
          <t>2021-03-16</t>
        </is>
      </c>
      <c r="I3153" s="40" t="inlineStr">
        <is>
          <t>20210316001214</t>
        </is>
      </c>
      <c r="J3153" s="43" t="inlineStr">
        <is>
          <t>https://dart.fss.or.kr/dsaf001/main.do?rcpNo=20210316001214</t>
        </is>
      </c>
      <c r="K3153" s="41" t="inlineStr">
        <is>
          <t>apex_total_assets</t>
        </is>
      </c>
    </row>
    <row r="3154" ht="45" customHeight="1">
      <c r="A3154" s="40" t="inlineStr">
        <is>
          <t>N066</t>
        </is>
      </c>
      <c r="B3154" s="41" t="inlineStr">
        <is>
          <t>Namain Korea Co., Ltd.</t>
        </is>
      </c>
      <c r="C3154" s="40" t="inlineStr">
        <is>
          <t>발표</t>
        </is>
      </c>
      <c r="D3154" s="40" t="inlineStr">
        <is>
          <t>2021-08-24</t>
        </is>
      </c>
      <c r="E3154" s="41" t="inlineStr">
        <is>
          <t>기타</t>
        </is>
      </c>
      <c r="F3154" s="41" t="inlineStr">
        <is>
          <t>NAVER 발행주식의 총수 164,263,395주(2021 반기보고서). 종가 2021-08-24 437,500원(Yahoo Finance 035420.KS).</t>
        </is>
      </c>
      <c r="G3154" s="41" t="inlineStr">
        <is>
          <t>DART 사업보고서</t>
        </is>
      </c>
      <c r="H3154" s="40" t="inlineStr">
        <is>
          <t>2021-08-17</t>
        </is>
      </c>
      <c r="I3154" s="40" t="inlineStr">
        <is>
          <t>20210817001824</t>
        </is>
      </c>
      <c r="J3154" s="43" t="inlineStr">
        <is>
          <t>https://dart.fss.or.kr/dsaf001/main.do?rcpNo=20210817001824</t>
        </is>
      </c>
      <c r="K3154" s="41" t="inlineStr">
        <is>
          <t>acq_mktcap</t>
        </is>
      </c>
    </row>
    <row r="3155" ht="45" customHeight="1">
      <c r="A3155" s="40" t="inlineStr">
        <is>
          <t>N067</t>
        </is>
      </c>
      <c r="B3155" s="41" t="inlineStr">
        <is>
          <t>Munpia Inc.</t>
        </is>
      </c>
      <c r="C3155" s="40" t="inlineStr">
        <is>
          <t>인수 전</t>
        </is>
      </c>
      <c r="D3155" s="40" t="inlineStr">
        <is>
          <t>2012-12-27</t>
        </is>
      </c>
      <c r="E3155" s="41" t="inlineStr">
        <is>
          <t>설립</t>
        </is>
      </c>
      <c r="F3155" s="41" t="inlineStr">
        <is>
          <t>문피아 2017 연결감사보고서 일반사항: ㈜문피아는 '2012년 12월 27일 설립되어 인터넷 정보제공 서비스업 및 인터넷 이북제작 및 배포업 등을 주요 사업으로 영위'. 2017말 주주는 문피아투자목적회사(주) 2,000주(100%).</t>
        </is>
      </c>
      <c r="G3155" s="41" t="inlineStr">
        <is>
          <t>DART 감사보고서</t>
        </is>
      </c>
      <c r="H3155" s="40" t="inlineStr">
        <is>
          <t>2018-04-13</t>
        </is>
      </c>
      <c r="I3155" s="40" t="inlineStr">
        <is>
          <t>20180413000963</t>
        </is>
      </c>
      <c r="J3155" s="43" t="inlineStr">
        <is>
          <t>https://dart.fss.or.kr/dsaf001/main.do?rcpNo=20180413000963</t>
        </is>
      </c>
      <c r="K3155" s="41" t="inlineStr">
        <is>
          <t>pre_events_summary</t>
        </is>
      </c>
    </row>
    <row r="3156" ht="45" customHeight="1">
      <c r="A3156" s="40" t="inlineStr">
        <is>
          <t>N067</t>
        </is>
      </c>
      <c r="B3156" s="41" t="inlineStr">
        <is>
          <t>Munpia Inc.</t>
        </is>
      </c>
      <c r="C3156" s="40" t="inlineStr">
        <is>
          <t>인수 전</t>
        </is>
      </c>
      <c r="D3156" s="40" t="inlineStr">
        <is>
          <t>2018-12-31</t>
        </is>
      </c>
      <c r="E3156" s="41" t="inlineStr">
        <is>
          <t>투자유치</t>
        </is>
      </c>
      <c r="F3156" s="41" t="inlineStr">
        <is>
          <t>문피아 2019 연결감사보고서 주주현황: 2018말 문피아투자목적회사 65.44%, Cloudary Holdings Limited 465주+우선주 94주(25.62%), ㈜엔씨소프트 6.32%; 2019말(주식 9,022,168주) 문피아투자목적회사 64.42%, Cloudary 25.22%, 엔씨소프트 6.23%, 우리사주조합 1.57%.</t>
        </is>
      </c>
      <c r="G3156" s="41" t="inlineStr">
        <is>
          <t>DART 감사보고서</t>
        </is>
      </c>
      <c r="H3156" s="40" t="inlineStr">
        <is>
          <t>2020-04-07</t>
        </is>
      </c>
      <c r="I3156" s="40" t="inlineStr">
        <is>
          <t>20200407002152</t>
        </is>
      </c>
      <c r="J3156" s="43" t="inlineStr">
        <is>
          <t>https://dart.fss.or.kr/dsaf001/main.do?rcpNo=20200407002152</t>
        </is>
      </c>
      <c r="K3156" s="41" t="inlineStr">
        <is>
          <t>pre_events_summary</t>
        </is>
      </c>
    </row>
    <row r="3157" ht="45" customHeight="1">
      <c r="A3157" s="40" t="inlineStr">
        <is>
          <t>N067</t>
        </is>
      </c>
      <c r="B3157" s="41" t="inlineStr">
        <is>
          <t>Munpia Inc.</t>
        </is>
      </c>
      <c r="C3157" s="40" t="inlineStr">
        <is>
          <t>인수 전</t>
        </is>
      </c>
      <c r="D3157" s="40" t="inlineStr">
        <is>
          <t>2018-10</t>
        </is>
      </c>
      <c r="E3157" s="41" t="inlineStr">
        <is>
          <t>투자유치</t>
        </is>
      </c>
      <c r="F3157" s="41" t="inlineStr">
        <is>
          <t>바이라인네트워크 김환철(필명 금강) 인터뷰: 전신 '고무림' 시절 2004년부터 공모전, 2013년 회당 100원 유료연재 도입, 2018년 10월 China Literature(텐센트 자회사)와 엔씨소프트가 250억원 투자.</t>
        </is>
      </c>
      <c r="G3157" s="41" t="inlineStr">
        <is>
          <t>언론 보도</t>
        </is>
      </c>
      <c r="H3157" s="40" t="inlineStr">
        <is>
          <t>2019-05-28</t>
        </is>
      </c>
      <c r="I3157" s="40" t="n"/>
      <c r="J3157" s="43" t="inlineStr">
        <is>
          <t>https://byline.network/2019/05/27-53/</t>
        </is>
      </c>
      <c r="K3157" s="41" t="inlineStr">
        <is>
          <t>pre_events_summary</t>
        </is>
      </c>
    </row>
    <row r="3158" ht="45" customHeight="1">
      <c r="A3158" s="40" t="inlineStr">
        <is>
          <t>N067</t>
        </is>
      </c>
      <c r="B3158" s="41" t="inlineStr">
        <is>
          <t>Munpia Inc.</t>
        </is>
      </c>
      <c r="C3158" s="40" t="inlineStr">
        <is>
          <t>인수 전</t>
        </is>
      </c>
      <c r="D3158" s="40" t="inlineStr">
        <is>
          <t>2021-04-15</t>
        </is>
      </c>
      <c r="E3158" s="41" t="inlineStr">
        <is>
          <t>기타</t>
        </is>
      </c>
      <c r="F3158" s="41" t="inlineStr">
        <is>
          <t>KED(한국경제) 'NAVER·카카오가 문피아 지분 64.42%(창업자 김환철·S2L파트너스 보유)와 경영권 인수 경쟁', S2L이 2016년 지분 취득 당시 기업가치 약 500억원, 현재 3,000억원 이상 추정. (같은 기사는 엔씨소프트 24%·텐센트 6%로 적었으나 감사보고서상 Cloudary 25.22%·엔씨소프트 6.23%로 반대)</t>
        </is>
      </c>
      <c r="G3158" s="41" t="inlineStr">
        <is>
          <t>언론 보도</t>
        </is>
      </c>
      <c r="H3158" s="40" t="inlineStr">
        <is>
          <t>2021-04-15</t>
        </is>
      </c>
      <c r="I3158" s="40" t="n"/>
      <c r="J3158" s="43" t="inlineStr">
        <is>
          <t>https://www.kedglobal.com/newsView/ked202104150007?lang=de</t>
        </is>
      </c>
      <c r="K3158" s="41" t="inlineStr">
        <is>
          <t>pre_events_summary,first_filing_date</t>
        </is>
      </c>
    </row>
    <row r="3159" ht="45" customHeight="1">
      <c r="A3159" s="40" t="inlineStr">
        <is>
          <t>N067</t>
        </is>
      </c>
      <c r="B3159" s="41" t="inlineStr">
        <is>
          <t>Munpia Inc.</t>
        </is>
      </c>
      <c r="C3159" s="40" t="inlineStr">
        <is>
          <t>인수 전</t>
        </is>
      </c>
      <c r="D3159" s="40" t="inlineStr">
        <is>
          <t>2021-04-15</t>
        </is>
      </c>
      <c r="E3159" s="41" t="inlineStr">
        <is>
          <t>기타</t>
        </is>
      </c>
      <c r="F3159" s="41" t="inlineStr">
        <is>
          <t>NAVER 풍문또는보도에대한해명(미확정): 매일경제 등 '네이버 문피아 인수 추진' 보도에 대해 '사업 경쟁력 강화를 위해 다양한 방안을 검토중이나, 현재 구체적으로 결정된 사안은 없습니다'. 2021-05-14·2021-08-13 재공시.</t>
        </is>
      </c>
      <c r="G3159" s="41" t="inlineStr">
        <is>
          <t>DART 기타공시</t>
        </is>
      </c>
      <c r="H3159" s="40" t="inlineStr">
        <is>
          <t>2021-04-15</t>
        </is>
      </c>
      <c r="I3159" s="40" t="inlineStr">
        <is>
          <t>20210415800164</t>
        </is>
      </c>
      <c r="J3159" s="43" t="inlineStr">
        <is>
          <t>https://dart.fss.or.kr/dsaf001/main.do?rcpNo=20210415800164</t>
        </is>
      </c>
      <c r="K3159" s="41" t="inlineStr">
        <is>
          <t>first_filing_date,pre_events_summary</t>
        </is>
      </c>
    </row>
    <row r="3160" ht="45" customHeight="1">
      <c r="A3160" s="40" t="inlineStr">
        <is>
          <t>N067</t>
        </is>
      </c>
      <c r="B3160" s="41" t="inlineStr">
        <is>
          <t>Munpia Inc.</t>
        </is>
      </c>
      <c r="C3160" s="40" t="inlineStr">
        <is>
          <t>인수 전</t>
        </is>
      </c>
      <c r="D3160" s="40" t="inlineStr">
        <is>
          <t>2021-06-02</t>
        </is>
      </c>
      <c r="E3160" s="41" t="inlineStr">
        <is>
          <t>기타</t>
        </is>
      </c>
      <c r="F3160" s="41" t="inlineStr">
        <is>
          <t>웹툰가이드: NAVER가 CJ그룹과 컨소시엄으로 문피아 최대주주 PEF S2L파트너스로부터 경영권 포함 지분 인수를 협상 중; 문피아는 '국내 최대 규모 웹소설 플랫폼'으로 '전지적 독자 시점'을 연재(웹툰판은 네이버 연재).</t>
        </is>
      </c>
      <c r="G3160" s="41" t="inlineStr">
        <is>
          <t>언론 보도</t>
        </is>
      </c>
      <c r="H3160" s="40" t="inlineStr">
        <is>
          <t>2021-06-02</t>
        </is>
      </c>
      <c r="I3160" s="40" t="n"/>
      <c r="J3160" s="43" t="inlineStr">
        <is>
          <t>https://www.webtoonguide.com/ko/board/news-column/15556</t>
        </is>
      </c>
      <c r="K3160" s="41" t="inlineStr">
        <is>
          <t>pre_events_summary,first_filing_date,core_basis</t>
        </is>
      </c>
    </row>
    <row r="3161" ht="45" customHeight="1">
      <c r="A3161" s="40" t="inlineStr">
        <is>
          <t>N067</t>
        </is>
      </c>
      <c r="B3161" s="41" t="inlineStr">
        <is>
          <t>Munpia Inc.</t>
        </is>
      </c>
      <c r="C3161" s="40" t="inlineStr">
        <is>
          <t>발표</t>
        </is>
      </c>
      <c r="D3161" s="40" t="inlineStr">
        <is>
          <t>2021-09-10</t>
        </is>
      </c>
      <c r="E3161" s="41" t="inlineStr">
        <is>
          <t>발표</t>
        </is>
      </c>
      <c r="F3161" s="41" t="inlineStr">
        <is>
          <t>NAVER 거래소 자율공시(종속회사 네이버웹툰(유)의 주요경영사항): 문피아 3,255,511주(36.08%) 108,248,836,435원 '금전대차의 현물상환(대물변제)', 취득목적 '사업제휴', 이사회 2021-09-10, NAVER 연결 자산총액(17,014,238,663,770원) 대비 0.64%, '향후 발행회사의 주식을 추가로 취득할 계획'.</t>
        </is>
      </c>
      <c r="G3161" s="41" t="inlineStr">
        <is>
          <t>DART 기타공시</t>
        </is>
      </c>
      <c r="H3161" s="40" t="inlineStr">
        <is>
          <t>2021-09-10</t>
        </is>
      </c>
      <c r="I3161" s="40" t="inlineStr">
        <is>
          <t>20210910800540</t>
        </is>
      </c>
      <c r="J3161" s="43" t="inlineStr">
        <is>
          <t>https://dart.fss.or.kr/dsaf001/main.do?rcpNo=20210910800540</t>
        </is>
      </c>
      <c r="K3161" s="41" t="inlineStr">
        <is>
          <t>value_chk_local,chk_note,pre_events_summary,announce_date_chk,purpose_quote,acquirer_entity,apex_total_assets</t>
        </is>
      </c>
    </row>
    <row r="3162" ht="45" customHeight="1">
      <c r="A3162" s="40" t="inlineStr">
        <is>
          <t>N067</t>
        </is>
      </c>
      <c r="B3162" s="41" t="inlineStr">
        <is>
          <t>Munpia Inc.</t>
        </is>
      </c>
      <c r="C3162" s="40" t="inlineStr">
        <is>
          <t>발표</t>
        </is>
      </c>
      <c r="D3162" s="40" t="inlineStr">
        <is>
          <t>2021-09-16</t>
        </is>
      </c>
      <c r="E3162" s="41" t="inlineStr">
        <is>
          <t>지분취득</t>
        </is>
      </c>
      <c r="F3162" s="41" t="inlineStr">
        <is>
          <t>NAVER 거래소 자율공시: 네이버웹툰이 문피아 1,820,061주(20.17%)를 현금 60,518,848,311원에 취득(취득예정 2021-09-30). '금번 취득으로 발행회사 지분의 20.17%를 먼저 취득하고 ... 36.08%를 추가 취득하여, 총 합계 56.26%를 취득하고, 계열편입신고를 진행 예정'.</t>
        </is>
      </c>
      <c r="G3162" s="41" t="inlineStr">
        <is>
          <t>DART 기타공시</t>
        </is>
      </c>
      <c r="H3162" s="40" t="inlineStr">
        <is>
          <t>2021-09-16</t>
        </is>
      </c>
      <c r="I3162" s="40" t="inlineStr">
        <is>
          <t>20210916800327</t>
        </is>
      </c>
      <c r="J3162" s="43" t="inlineStr">
        <is>
          <t>https://dart.fss.or.kr/dsaf001/main.do?rcpNo=20210916800327</t>
        </is>
      </c>
      <c r="K3162" s="41" t="inlineStr">
        <is>
          <t>value_chk_local,chk_note,pre_events_summary</t>
        </is>
      </c>
    </row>
    <row r="3163" ht="45" customHeight="1">
      <c r="A3163" s="40" t="inlineStr">
        <is>
          <t>N067</t>
        </is>
      </c>
      <c r="B3163" s="41" t="inlineStr">
        <is>
          <t>Munpia Inc.</t>
        </is>
      </c>
      <c r="C3163" s="40" t="inlineStr">
        <is>
          <t>발표</t>
        </is>
      </c>
      <c r="D3163" s="40" t="inlineStr">
        <is>
          <t>2021-09-16</t>
        </is>
      </c>
      <c r="E3163" s="41" t="inlineStr">
        <is>
          <t>지분취득</t>
        </is>
      </c>
      <c r="F3163" s="41" t="inlineStr">
        <is>
          <t>네이버웹툰 공정위 공시(비유동자산취득결정): 20.17% 다리의 거래상대방 'Cloudary Holdings', 현금취득, 자산총액 대비 19.03%.</t>
        </is>
      </c>
      <c r="G3163" s="41" t="inlineStr">
        <is>
          <t>DART 기타공시</t>
        </is>
      </c>
      <c r="H3163" s="40" t="inlineStr">
        <is>
          <t>2021-09-16</t>
        </is>
      </c>
      <c r="I3163" s="40" t="inlineStr">
        <is>
          <t>20210916000427</t>
        </is>
      </c>
      <c r="J3163" s="43" t="inlineStr">
        <is>
          <t>https://dart.fss.or.kr/dsaf001/main.do?rcpNo=20210916000427</t>
        </is>
      </c>
      <c r="K3163" s="41" t="inlineStr">
        <is>
          <t>chk_note,notes</t>
        </is>
      </c>
    </row>
    <row r="3164" ht="45" customHeight="1">
      <c r="A3164" s="40" t="inlineStr">
        <is>
          <t>N067</t>
        </is>
      </c>
      <c r="B3164" s="41" t="inlineStr">
        <is>
          <t>Munpia Inc.</t>
        </is>
      </c>
      <c r="C3164" s="40" t="inlineStr">
        <is>
          <t>발표</t>
        </is>
      </c>
      <c r="D3164" s="40" t="inlineStr">
        <is>
          <t>2021-09-10</t>
        </is>
      </c>
      <c r="E3164" s="41" t="inlineStr">
        <is>
          <t>발표</t>
        </is>
      </c>
      <c r="F3164" s="41" t="inlineStr">
        <is>
          <t>네이버웹툰 공정위 공시(2021-09-13): 타법인주식취득결정 자기자본 190,495,939,142원·자기자본대비 56.82%; 비유동자산취득결정 거래상대방 '프리미어루나(유)', 최근 사업연도말 자산총액 317,994,800,044원·자산총액 대비 30.04%, '당사가 프리미어루나(유)에 대여한 자금을 발행회사 주식으로 상환받을 예정'.</t>
        </is>
      </c>
      <c r="G3164" s="41" t="inlineStr">
        <is>
          <t>DART 기타공시</t>
        </is>
      </c>
      <c r="H3164" s="40" t="inlineStr">
        <is>
          <t>2021-09-13</t>
        </is>
      </c>
      <c r="I3164" s="40" t="inlineStr">
        <is>
          <t>20210913000279</t>
        </is>
      </c>
      <c r="J3164" s="43" t="inlineStr">
        <is>
          <t>https://dart.fss.or.kr/dsaf001/main.do?rcpNo=20210913000279</t>
        </is>
      </c>
      <c r="K3164" s="41" t="inlineStr">
        <is>
          <t>deal_to_assets_pct,deal_to_equity_pct,acq_total_assets,chk_note</t>
        </is>
      </c>
    </row>
    <row r="3165" ht="45" customHeight="1">
      <c r="A3165" s="40" t="inlineStr">
        <is>
          <t>N067</t>
        </is>
      </c>
      <c r="B3165" s="41" t="inlineStr">
        <is>
          <t>Munpia Inc.</t>
        </is>
      </c>
      <c r="C3165" s="40" t="inlineStr">
        <is>
          <t>발표</t>
        </is>
      </c>
      <c r="D3165" s="40" t="inlineStr">
        <is>
          <t>2021-11-30</t>
        </is>
      </c>
      <c r="E3165" s="41" t="inlineStr">
        <is>
          <t>기타</t>
        </is>
      </c>
      <c r="F3165" s="41" t="inlineStr">
        <is>
          <t>네이버웹툰 정정공시: '계약상대방과 협의에 따라 금전대차 계약의 상환일자 변경계약 체결' — 취득예정일자 2021.12.31 → 2022.03.31.</t>
        </is>
      </c>
      <c r="G3165" s="41" t="inlineStr">
        <is>
          <t>DART 기타공시</t>
        </is>
      </c>
      <c r="H3165" s="40" t="inlineStr">
        <is>
          <t>2021-11-30</t>
        </is>
      </c>
      <c r="I3165" s="40" t="inlineStr">
        <is>
          <t>20211130002001</t>
        </is>
      </c>
      <c r="J3165" s="43" t="inlineStr">
        <is>
          <t>https://dart.fss.or.kr/dsaf001/main.do?rcpNo=20211130002001</t>
        </is>
      </c>
      <c r="K3165" s="41" t="inlineStr">
        <is>
          <t>status_chk</t>
        </is>
      </c>
    </row>
    <row r="3166" ht="45" customHeight="1">
      <c r="A3166" s="40" t="inlineStr">
        <is>
          <t>N067</t>
        </is>
      </c>
      <c r="B3166" s="41" t="inlineStr">
        <is>
          <t>Munpia Inc.</t>
        </is>
      </c>
      <c r="C3166" s="40" t="inlineStr">
        <is>
          <t>인수 후</t>
        </is>
      </c>
      <c r="D3166" s="40" t="inlineStr">
        <is>
          <t>2022-02-09</t>
        </is>
      </c>
      <c r="E3166" s="41" t="inlineStr">
        <is>
          <t>완료</t>
        </is>
      </c>
      <c r="F3166" s="41" t="inlineStr">
        <is>
          <t>NAVER 정정공시: '취득예정일자 확정' 2022-02-09, 취득 후 소유주식 5,075,572주·지분율 56.26%.</t>
        </is>
      </c>
      <c r="G3166" s="41" t="inlineStr">
        <is>
          <t>DART 기타공시</t>
        </is>
      </c>
      <c r="H3166" s="40" t="inlineStr">
        <is>
          <t>2022-02-09</t>
        </is>
      </c>
      <c r="I3166" s="40" t="inlineStr">
        <is>
          <t>20220209801021</t>
        </is>
      </c>
      <c r="J3166" s="43" t="inlineStr">
        <is>
          <t>https://dart.fss.or.kr/dsaf001/main.do?rcpNo=20220209801021</t>
        </is>
      </c>
      <c r="K3166" s="41" t="inlineStr">
        <is>
          <t>status_chk,post_events_summary</t>
        </is>
      </c>
    </row>
    <row r="3167" ht="45" customHeight="1">
      <c r="A3167" s="40" t="inlineStr">
        <is>
          <t>N067</t>
        </is>
      </c>
      <c r="B3167" s="41" t="inlineStr">
        <is>
          <t>Munpia Inc.</t>
        </is>
      </c>
      <c r="C3167" s="40" t="inlineStr">
        <is>
          <t>인수 후</t>
        </is>
      </c>
      <c r="D3167" s="40" t="inlineStr">
        <is>
          <t>2022-02-09</t>
        </is>
      </c>
      <c r="E3167" s="41" t="inlineStr">
        <is>
          <t>완료</t>
        </is>
      </c>
      <c r="F3167" s="41" t="inlineStr">
        <is>
          <t>문피아 최대주주등의주식보유변동(정정본 단위 원): 2022-02-09 네이버웹툰 1,820,016→5,075,572주(56.26), 취득 108,248,836,435원·단가 33,251원; 문피아투자목적회사(주) 5,811,826주(64.42%) 전량 처분(193,249,026,326원); 기타주주 2,556,315주(28.33%) 증가.</t>
        </is>
      </c>
      <c r="G3167" s="41" t="inlineStr">
        <is>
          <t>DART 기타공시</t>
        </is>
      </c>
      <c r="H3167" s="40" t="inlineStr">
        <is>
          <t>2022-02-11</t>
        </is>
      </c>
      <c r="I3167" s="40" t="inlineStr">
        <is>
          <t>20220211000816</t>
        </is>
      </c>
      <c r="J3167" s="43" t="inlineStr">
        <is>
          <t>https://dart.fss.or.kr/dsaf001/main.do?rcpNo=20220211000816</t>
        </is>
      </c>
      <c r="K3167" s="41" t="inlineStr">
        <is>
          <t>status_chk,post_events_summary,chk_note</t>
        </is>
      </c>
    </row>
    <row r="3168" ht="45" customHeight="1">
      <c r="A3168" s="40" t="inlineStr">
        <is>
          <t>N067</t>
        </is>
      </c>
      <c r="B3168" s="41" t="inlineStr">
        <is>
          <t>Munpia Inc.</t>
        </is>
      </c>
      <c r="C3168" s="40" t="inlineStr">
        <is>
          <t>인수 후</t>
        </is>
      </c>
      <c r="D3168" s="40" t="inlineStr">
        <is>
          <t>2022-01-18</t>
        </is>
      </c>
      <c r="E3168" s="41" t="inlineStr">
        <is>
          <t>기타</t>
        </is>
      </c>
      <c r="F3168" s="41" t="inlineStr">
        <is>
          <t>아이뉴스24: 네이버웹툰이 2021년 9월 두 차례에 걸쳐 문피아 지분을 취득해 최대주주가 됐고, PEF 운용사 프리미어파트너스도 문피아 주식 약 28%를 매입해 2대 주주.</t>
        </is>
      </c>
      <c r="G3168" s="41" t="inlineStr">
        <is>
          <t>언론 보도</t>
        </is>
      </c>
      <c r="H3168" s="40" t="inlineStr">
        <is>
          <t>2022-01-18</t>
        </is>
      </c>
      <c r="I3168" s="40" t="n"/>
      <c r="J3168" s="43" t="inlineStr">
        <is>
          <t>https://www.inews24.com/view/1443828</t>
        </is>
      </c>
      <c r="K3168" s="41" t="inlineStr">
        <is>
          <t>post_events_summary,chk_note</t>
        </is>
      </c>
    </row>
    <row r="3169" ht="45" customHeight="1">
      <c r="A3169" s="40" t="inlineStr">
        <is>
          <t>N067</t>
        </is>
      </c>
      <c r="B3169" s="41" t="inlineStr">
        <is>
          <t>Munpia Inc.</t>
        </is>
      </c>
      <c r="C3169" s="40" t="inlineStr">
        <is>
          <t>인수 후</t>
        </is>
      </c>
      <c r="D3169" s="40" t="inlineStr">
        <is>
          <t>2022-01-25</t>
        </is>
      </c>
      <c r="E3169" s="41" t="inlineStr">
        <is>
          <t>경영진변경</t>
        </is>
      </c>
      <c r="F3169" s="41" t="inlineStr">
        <is>
          <t>문피아 임원의변동(2022-05-31): 신동운 대표 2022-01-24 사임, 김준구(네이버웹툰 대표) 2022-01-25 대표이사 선임; 2021-09-30 김준구·권연수(네이버웹툰)·전동훈(프리미어파트너스 파트너) 이사 선임.</t>
        </is>
      </c>
      <c r="G3169" s="41" t="inlineStr">
        <is>
          <t>DART 기타공시</t>
        </is>
      </c>
      <c r="H3169" s="40" t="inlineStr">
        <is>
          <t>2022-05-31</t>
        </is>
      </c>
      <c r="I3169" s="40" t="inlineStr">
        <is>
          <t>20220531000108</t>
        </is>
      </c>
      <c r="J3169" s="43" t="inlineStr">
        <is>
          <t>https://dart.fss.or.kr/dsaf001/main.do?rcpNo=20220531000108</t>
        </is>
      </c>
      <c r="K3169" s="41" t="inlineStr">
        <is>
          <t>post_events_summary</t>
        </is>
      </c>
    </row>
    <row r="3170" ht="45" customHeight="1">
      <c r="A3170" s="40" t="inlineStr">
        <is>
          <t>N067</t>
        </is>
      </c>
      <c r="B3170" s="41" t="inlineStr">
        <is>
          <t>Munpia Inc.</t>
        </is>
      </c>
      <c r="C3170" s="40" t="inlineStr">
        <is>
          <t>인수 후</t>
        </is>
      </c>
      <c r="D3170" s="40" t="inlineStr">
        <is>
          <t>2022-07-18</t>
        </is>
      </c>
      <c r="E3170" s="41" t="inlineStr">
        <is>
          <t>경영진변경</t>
        </is>
      </c>
      <c r="F3170" s="41" t="inlineStr">
        <is>
          <t>문피아 임원의변동(2022-08-09): 손제호((주)스튜디오제이에이치에스 대표) 2022-07-18 대표이사 선임, 김환철 대표이사 사임(이사회 의장), 김준구 2022-08-02 대표이사 사임.</t>
        </is>
      </c>
      <c r="G3170" s="41" t="inlineStr">
        <is>
          <t>DART 기타공시</t>
        </is>
      </c>
      <c r="H3170" s="40" t="inlineStr">
        <is>
          <t>2022-08-09</t>
        </is>
      </c>
      <c r="I3170" s="40" t="inlineStr">
        <is>
          <t>20220809000046</t>
        </is>
      </c>
      <c r="J3170" s="43" t="inlineStr">
        <is>
          <t>https://dart.fss.or.kr/dsaf001/main.do?rcpNo=20220809000046</t>
        </is>
      </c>
      <c r="K3170" s="41" t="inlineStr">
        <is>
          <t>post_events_summary</t>
        </is>
      </c>
    </row>
    <row r="3171" ht="45" customHeight="1">
      <c r="A3171" s="40" t="inlineStr">
        <is>
          <t>N067</t>
        </is>
      </c>
      <c r="B3171" s="41" t="inlineStr">
        <is>
          <t>Munpia Inc.</t>
        </is>
      </c>
      <c r="C3171" s="40" t="inlineStr">
        <is>
          <t>인수 후</t>
        </is>
      </c>
      <c r="D3171" s="40" t="inlineStr">
        <is>
          <t>2022-08-22</t>
        </is>
      </c>
      <c r="E3171" s="41" t="inlineStr">
        <is>
          <t>기타</t>
        </is>
      </c>
      <c r="F3171" s="41" t="inlineStr">
        <is>
          <t>문피아 최대주주등 변동: 2022-08-22 주식교환 신주 1,263,119주 발행으로 발행주식 10,285,287주, 네이버웹툰 5,517,684주(53.65%), 손제호 758,200주(7.37%), 김환철 631,551주(6.14%).</t>
        </is>
      </c>
      <c r="G3171" s="41" t="inlineStr">
        <is>
          <t>DART 기타공시</t>
        </is>
      </c>
      <c r="H3171" s="40" t="inlineStr">
        <is>
          <t>2022-08-26</t>
        </is>
      </c>
      <c r="I3171" s="40" t="inlineStr">
        <is>
          <t>20220826000206</t>
        </is>
      </c>
      <c r="J3171" s="43" t="inlineStr">
        <is>
          <t>https://dart.fss.or.kr/dsaf001/main.do?rcpNo=20220826000206</t>
        </is>
      </c>
      <c r="K3171" s="41" t="inlineStr">
        <is>
          <t>post_events_summary</t>
        </is>
      </c>
    </row>
    <row r="3172" ht="45" customHeight="1">
      <c r="A3172" s="40" t="inlineStr">
        <is>
          <t>N067</t>
        </is>
      </c>
      <c r="B3172" s="41" t="inlineStr">
        <is>
          <t>Munpia Inc.</t>
        </is>
      </c>
      <c r="C3172" s="40" t="inlineStr">
        <is>
          <t>인수 후</t>
        </is>
      </c>
      <c r="D3172" s="40" t="inlineStr">
        <is>
          <t>2022-08-31</t>
        </is>
      </c>
      <c r="E3172" s="41" t="inlineStr">
        <is>
          <t>기타</t>
        </is>
      </c>
      <c r="F3172" s="41" t="inlineStr">
        <is>
          <t>문피아 최대주주등 변동: 2022-08-31 자기주식 561,647주 취득(18,675,324천원), '(주)스튜디오제이에이치에스와의 포괄적 주식교환 절차 중 주주의 주식매수청구권 행사로 인한 것'.</t>
        </is>
      </c>
      <c r="G3172" s="41" t="inlineStr">
        <is>
          <t>DART 기타공시</t>
        </is>
      </c>
      <c r="H3172" s="40" t="inlineStr">
        <is>
          <t>2022-09-01</t>
        </is>
      </c>
      <c r="I3172" s="40" t="inlineStr">
        <is>
          <t>20220901000284</t>
        </is>
      </c>
      <c r="J3172" s="43" t="inlineStr">
        <is>
          <t>https://dart.fss.or.kr/dsaf001/main.do?rcpNo=20220901000284</t>
        </is>
      </c>
      <c r="K3172" s="41" t="inlineStr">
        <is>
          <t>post_events_summary</t>
        </is>
      </c>
    </row>
    <row r="3173" ht="45" customHeight="1">
      <c r="A3173" s="40" t="inlineStr">
        <is>
          <t>N067</t>
        </is>
      </c>
      <c r="B3173" s="41" t="inlineStr">
        <is>
          <t>Munpia Inc.</t>
        </is>
      </c>
      <c r="C3173" s="40" t="inlineStr">
        <is>
          <t>인수 후</t>
        </is>
      </c>
      <c r="D3173" s="40" t="inlineStr">
        <is>
          <t>2022-12-23</t>
        </is>
      </c>
      <c r="E3173" s="41" t="inlineStr">
        <is>
          <t>추가취득</t>
        </is>
      </c>
      <c r="F3173" s="41" t="inlineStr">
        <is>
          <t>네이버웹툰 공정위 공시(특수관계인으로부터 주식의 취득): 거래상대방 CLOUDARY HOLDINGS LIMITED, 문피아 425,016주 14,132백만원(단가 33,251원), 취득 후 5,942,700주·57.78%, 거래일자 2022.12.23, 취득목적 '거래상대방의 Put option 행사에 따른 주식 인수'.</t>
        </is>
      </c>
      <c r="G3173" s="41" t="inlineStr">
        <is>
          <t>DART 기타공시</t>
        </is>
      </c>
      <c r="H3173" s="40" t="inlineStr">
        <is>
          <t>2022-12-21</t>
        </is>
      </c>
      <c r="I3173" s="40" t="inlineStr">
        <is>
          <t>20221221000275</t>
        </is>
      </c>
      <c r="J3173" s="43" t="inlineStr">
        <is>
          <t>https://dart.fss.or.kr/dsaf001/main.do?rcpNo=20221221000275</t>
        </is>
      </c>
      <c r="K3173" s="41" t="inlineStr">
        <is>
          <t>post_events_summary</t>
        </is>
      </c>
    </row>
    <row r="3174" ht="45" customHeight="1">
      <c r="A3174" s="40" t="inlineStr">
        <is>
          <t>N067</t>
        </is>
      </c>
      <c r="B3174" s="41" t="inlineStr">
        <is>
          <t>Munpia Inc.</t>
        </is>
      </c>
      <c r="C3174" s="40" t="inlineStr">
        <is>
          <t>인수 후</t>
        </is>
      </c>
      <c r="D3174" s="40" t="inlineStr">
        <is>
          <t>2022-12-28</t>
        </is>
      </c>
      <c r="E3174" s="41" t="inlineStr">
        <is>
          <t>기타</t>
        </is>
      </c>
      <c r="F3174" s="41" t="inlineStr">
        <is>
          <t>NAVER 보도자료 '문피아 설립 10주년': '네이버웹툰은 2021년 9월 지분 인수 당시 문피아의 지분 56.26%를 취득하면서 자회사로 편입', 10년간 약 70,000개 작품; 손제호 대표 '문피아는 지난 10년 동안 웹소설 업계를 선도하는 플레이어로서 다양한 작품을 발굴, 양성하기 위해 노력해왔다'.</t>
        </is>
      </c>
      <c r="G3174" s="41" t="inlineStr">
        <is>
          <t>회사 보도자료</t>
        </is>
      </c>
      <c r="H3174" s="40" t="inlineStr">
        <is>
          <t>2022-12-28</t>
        </is>
      </c>
      <c r="I3174" s="40" t="n"/>
      <c r="J3174" s="43" t="inlineStr">
        <is>
          <t>https://navercorp.com/media/pressReleasesDetail?seq=31016</t>
        </is>
      </c>
      <c r="K3174" s="41" t="inlineStr">
        <is>
          <t>post_events_summary,earnings_call_note</t>
        </is>
      </c>
    </row>
    <row r="3175" ht="45" customHeight="1">
      <c r="A3175" s="40" t="inlineStr">
        <is>
          <t>N067</t>
        </is>
      </c>
      <c r="B3175" s="41" t="inlineStr">
        <is>
          <t>Munpia Inc.</t>
        </is>
      </c>
      <c r="C3175" s="40" t="inlineStr">
        <is>
          <t>인수 전</t>
        </is>
      </c>
      <c r="D3175" s="40" t="inlineStr">
        <is>
          <t>2020-12-31</t>
        </is>
      </c>
      <c r="E3175" s="41" t="inlineStr">
        <is>
          <t>실적</t>
        </is>
      </c>
      <c r="F3175" s="41" t="inlineStr">
        <is>
          <t>문피아 2020 연결감사보고서: 영업수익 41,717,287,916원(2019 28,719,281,840원), 영업이익 7,314,812,016원(2019 5,270,886,218원), 당기순이익 6,343,893,023원, 자산총계 42,159,408,650원.</t>
        </is>
      </c>
      <c r="G3175" s="41" t="inlineStr">
        <is>
          <t>DART 감사보고서</t>
        </is>
      </c>
      <c r="H3175" s="40" t="inlineStr">
        <is>
          <t>2021-04-06</t>
        </is>
      </c>
      <c r="I3175" s="40" t="inlineStr">
        <is>
          <t>20210406001555</t>
        </is>
      </c>
      <c r="J3175" s="43" t="inlineStr">
        <is>
          <t>https://dart.fss.or.kr/dsaf001/main.do?rcpNo=20210406001555</t>
        </is>
      </c>
      <c r="K3175" s="41" t="inlineStr">
        <is>
          <t>target_rev_pre,target_op_pre,pre_events_summary</t>
        </is>
      </c>
    </row>
    <row r="3176" ht="45" customHeight="1">
      <c r="A3176" s="40" t="inlineStr">
        <is>
          <t>N067</t>
        </is>
      </c>
      <c r="B3176" s="41" t="inlineStr">
        <is>
          <t>Munpia Inc.</t>
        </is>
      </c>
      <c r="C3176" s="40" t="inlineStr">
        <is>
          <t>인수 전</t>
        </is>
      </c>
      <c r="D3176" s="40" t="inlineStr">
        <is>
          <t>2021-12-31</t>
        </is>
      </c>
      <c r="E3176" s="41" t="inlineStr">
        <is>
          <t>실적</t>
        </is>
      </c>
      <c r="F3176" s="41" t="inlineStr">
        <is>
          <t>문피아 2021 연결감사보고서: 영업수익 48,043,263,179원, 영업이익 5,073,305,154원, 당기순이익 4,257,241,345원; 2021말 주주 문피아투자목적회사 64.42%, 네이버웹툰 1,820,061주(20.17%), Cloudary 455,016주(5.04%), 엔씨소프트 561,647주(6.23%).</t>
        </is>
      </c>
      <c r="G3176" s="41" t="inlineStr">
        <is>
          <t>DART 감사보고서</t>
        </is>
      </c>
      <c r="H3176" s="40" t="inlineStr">
        <is>
          <t>2022-03-31</t>
        </is>
      </c>
      <c r="I3176" s="40" t="inlineStr">
        <is>
          <t>20220331003115</t>
        </is>
      </c>
      <c r="J3176" s="43" t="inlineStr">
        <is>
          <t>https://dart.fss.or.kr/dsaf001/main.do?rcpNo=20220331003115</t>
        </is>
      </c>
      <c r="K3176" s="41" t="inlineStr">
        <is>
          <t>target_rev_pre,target_op_pre,pre_events_summary</t>
        </is>
      </c>
    </row>
    <row r="3177" ht="45" customHeight="1">
      <c r="A3177" s="40" t="inlineStr">
        <is>
          <t>N067</t>
        </is>
      </c>
      <c r="B3177" s="41" t="inlineStr">
        <is>
          <t>Munpia Inc.</t>
        </is>
      </c>
      <c r="C3177" s="40" t="inlineStr">
        <is>
          <t>인수 후</t>
        </is>
      </c>
      <c r="D3177" s="40" t="inlineStr">
        <is>
          <t>2022-12-31</t>
        </is>
      </c>
      <c r="E3177" s="41" t="inlineStr">
        <is>
          <t>실적</t>
        </is>
      </c>
      <c r="F3177" s="41" t="inlineStr">
        <is>
          <t>문피아 2022 연결감사보고서: 영업수익 63,428,813,802원, 영업이익 4,469,100,446원, 당기순이익 2,772,947,874원(2022-08부터 스튜디오JHS 연결).</t>
        </is>
      </c>
      <c r="G3177" s="41" t="inlineStr">
        <is>
          <t>DART 감사보고서</t>
        </is>
      </c>
      <c r="H3177" s="40" t="inlineStr">
        <is>
          <t>2023-04-04</t>
        </is>
      </c>
      <c r="I3177" s="40" t="inlineStr">
        <is>
          <t>20230404003090</t>
        </is>
      </c>
      <c r="J3177" s="43" t="inlineStr">
        <is>
          <t>https://dart.fss.or.kr/dsaf001/main.do?rcpNo=20230404003090</t>
        </is>
      </c>
      <c r="K3177" s="41" t="inlineStr">
        <is>
          <t>target_rev_post,target_op_post,perf_basis</t>
        </is>
      </c>
    </row>
    <row r="3178" ht="45" customHeight="1">
      <c r="A3178" s="40" t="inlineStr">
        <is>
          <t>N067</t>
        </is>
      </c>
      <c r="B3178" s="41" t="inlineStr">
        <is>
          <t>Munpia Inc.</t>
        </is>
      </c>
      <c r="C3178" s="40" t="inlineStr">
        <is>
          <t>인수 후</t>
        </is>
      </c>
      <c r="D3178" s="40" t="inlineStr">
        <is>
          <t>2023-12-31</t>
        </is>
      </c>
      <c r="E3178" s="41" t="inlineStr">
        <is>
          <t>실적</t>
        </is>
      </c>
      <c r="F3178" s="41" t="inlineStr">
        <is>
          <t>문피아 2023 연결감사보고서: 영업수익 70,970,017,909원, 영업이익 2,084,003,693원, 당기순손실 (5,309,560,013)원; '당기 손상평가 결과 연결회사는 6,944백만원의 영업권이 속하는 현금창출단위의 손상차손을 인식'(스튜디오제이에이치에스 인수 영업권).</t>
        </is>
      </c>
      <c r="G3178" s="41" t="inlineStr">
        <is>
          <t>DART 감사보고서</t>
        </is>
      </c>
      <c r="H3178" s="40" t="inlineStr">
        <is>
          <t>2024-03-29</t>
        </is>
      </c>
      <c r="I3178" s="40" t="inlineStr">
        <is>
          <t>20240329003581</t>
        </is>
      </c>
      <c r="J3178" s="43" t="inlineStr">
        <is>
          <t>https://dart.fss.or.kr/dsaf001/main.do?rcpNo=20240329003581</t>
        </is>
      </c>
      <c r="K3178" s="41" t="inlineStr">
        <is>
          <t>target_rev_post,target_op_post,impairment,post_events_summary</t>
        </is>
      </c>
    </row>
    <row r="3179" ht="45" customHeight="1">
      <c r="A3179" s="40" t="inlineStr">
        <is>
          <t>N067</t>
        </is>
      </c>
      <c r="B3179" s="41" t="inlineStr">
        <is>
          <t>Munpia Inc.</t>
        </is>
      </c>
      <c r="C3179" s="40" t="inlineStr">
        <is>
          <t>인수 후</t>
        </is>
      </c>
      <c r="D3179" s="40" t="inlineStr">
        <is>
          <t>2024-12-31</t>
        </is>
      </c>
      <c r="E3179" s="41" t="inlineStr">
        <is>
          <t>실적</t>
        </is>
      </c>
      <c r="F3179" s="41" t="inlineStr">
        <is>
          <t>문피아 2024 연결감사보고서: 영업수익 74,946,817,942원, 영업이익 4,661,282,676원, 당기순이익 3,086,728,801원; 영업권 손상차손 인식하지 않음(할인율 12.40%).</t>
        </is>
      </c>
      <c r="G3179" s="41" t="inlineStr">
        <is>
          <t>DART 감사보고서</t>
        </is>
      </c>
      <c r="H3179" s="40" t="inlineStr">
        <is>
          <t>2025-03-28</t>
        </is>
      </c>
      <c r="I3179" s="40" t="inlineStr">
        <is>
          <t>20250328002269</t>
        </is>
      </c>
      <c r="J3179" s="43" t="inlineStr">
        <is>
          <t>https://dart.fss.or.kr/dsaf001/main.do?rcpNo=20250328002269</t>
        </is>
      </c>
      <c r="K3179" s="41" t="inlineStr">
        <is>
          <t>target_rev_post,target_op_post,post_events_summary</t>
        </is>
      </c>
    </row>
    <row r="3180" ht="45" customHeight="1">
      <c r="A3180" s="40" t="inlineStr">
        <is>
          <t>N067</t>
        </is>
      </c>
      <c r="B3180" s="41" t="inlineStr">
        <is>
          <t>Munpia Inc.</t>
        </is>
      </c>
      <c r="C3180" s="40" t="inlineStr">
        <is>
          <t>인수 후</t>
        </is>
      </c>
      <c r="D3180" s="40" t="inlineStr">
        <is>
          <t>2024-12-31</t>
        </is>
      </c>
      <c r="E3180" s="41" t="inlineStr">
        <is>
          <t>청산</t>
        </is>
      </c>
      <c r="F3180" s="41" t="inlineStr">
        <is>
          <t>문피아 2024 별도감사보고서: '당기 중 영업 효율화를 위해 엠콘텐츠랩스(주) 및 (유)문피아웹툰문화산업전문회사를 청산', 종속기업투자주식 처분이익 1,078백만원.</t>
        </is>
      </c>
      <c r="G3180" s="41" t="inlineStr">
        <is>
          <t>DART 감사보고서</t>
        </is>
      </c>
      <c r="H3180" s="40" t="inlineStr">
        <is>
          <t>2025-03-28</t>
        </is>
      </c>
      <c r="I3180" s="40" t="inlineStr">
        <is>
          <t>20250328002267</t>
        </is>
      </c>
      <c r="J3180" s="43" t="inlineStr">
        <is>
          <t>https://dart.fss.or.kr/dsaf001/main.do?rcpNo=20250328002267</t>
        </is>
      </c>
      <c r="K3180" s="41" t="inlineStr">
        <is>
          <t>post_events_summary</t>
        </is>
      </c>
    </row>
    <row r="3181" ht="45" customHeight="1">
      <c r="A3181" s="40" t="inlineStr">
        <is>
          <t>N067</t>
        </is>
      </c>
      <c r="B3181" s="41" t="inlineStr">
        <is>
          <t>Munpia Inc.</t>
        </is>
      </c>
      <c r="C3181" s="40" t="inlineStr">
        <is>
          <t>인수 후</t>
        </is>
      </c>
      <c r="D3181" s="40" t="inlineStr">
        <is>
          <t>2025-12-31</t>
        </is>
      </c>
      <c r="E3181" s="41" t="inlineStr">
        <is>
          <t>실적</t>
        </is>
      </c>
      <c r="F3181" s="41" t="inlineStr">
        <is>
          <t>문피아 2025 연결감사보고서: 영업수익 85,530,312,723원, 영업이익 8,185,785,337원, 당기순이익 6,501,999,551원.</t>
        </is>
      </c>
      <c r="G3181" s="41" t="inlineStr">
        <is>
          <t>DART 감사보고서</t>
        </is>
      </c>
      <c r="H3181" s="40" t="inlineStr">
        <is>
          <t>2026-03-31</t>
        </is>
      </c>
      <c r="I3181" s="40" t="inlineStr">
        <is>
          <t>20260331004113</t>
        </is>
      </c>
      <c r="J3181" s="43" t="inlineStr">
        <is>
          <t>https://dart.fss.or.kr/dsaf001/main.do?rcpNo=20260331004113</t>
        </is>
      </c>
      <c r="K3181" s="41" t="inlineStr">
        <is>
          <t>target_rev_post,target_op_post</t>
        </is>
      </c>
    </row>
    <row r="3182" ht="45" customHeight="1">
      <c r="A3182" s="40" t="inlineStr">
        <is>
          <t>N067</t>
        </is>
      </c>
      <c r="B3182" s="41" t="inlineStr">
        <is>
          <t>Munpia Inc.</t>
        </is>
      </c>
      <c r="C3182" s="40" t="inlineStr">
        <is>
          <t>인수 후</t>
        </is>
      </c>
      <c r="D3182" s="40" t="inlineStr">
        <is>
          <t>2025-12-31</t>
        </is>
      </c>
      <c r="E3182" s="41" t="inlineStr">
        <is>
          <t>실적</t>
        </is>
      </c>
      <c r="F3182" s="41" t="inlineStr">
        <is>
          <t>문피아 2025 별도감사보고서: 별도 영업수익 62,594,347,901원(2024 56,262,482,828원), 영업이익 5,284,007,519원(2024 3,344,337,001원). 2021·2022·2023 별도는 각 연도 별도감사보고서(43,036,773,815/3,681,038,744; 47,245,912,965/2,189,405,170; 52,326,830,003/1,049,359,478).</t>
        </is>
      </c>
      <c r="G3182" s="41" t="inlineStr">
        <is>
          <t>DART 감사보고서</t>
        </is>
      </c>
      <c r="H3182" s="40" t="inlineStr">
        <is>
          <t>2026-03-31</t>
        </is>
      </c>
      <c r="I3182" s="40" t="inlineStr">
        <is>
          <t>20260331004111</t>
        </is>
      </c>
      <c r="J3182" s="43" t="inlineStr">
        <is>
          <t>https://dart.fss.or.kr/dsaf001/main.do?rcpNo=20260331004111</t>
        </is>
      </c>
      <c r="K3182" s="41" t="inlineStr">
        <is>
          <t>perf_basis</t>
        </is>
      </c>
    </row>
    <row r="3183" ht="45" customHeight="1">
      <c r="A3183" s="40" t="inlineStr">
        <is>
          <t>N067</t>
        </is>
      </c>
      <c r="B3183" s="41" t="inlineStr">
        <is>
          <t>Munpia Inc.</t>
        </is>
      </c>
      <c r="C3183" s="40" t="inlineStr">
        <is>
          <t>인수 후</t>
        </is>
      </c>
      <c r="D3183" s="40" t="inlineStr">
        <is>
          <t>2022-02-09</t>
        </is>
      </c>
      <c r="E3183" s="41" t="inlineStr">
        <is>
          <t>완료</t>
        </is>
      </c>
      <c r="F3183" s="41" t="inlineStr">
        <is>
          <t>WEBTOON 424B4(S-1 최종, Nasdaq 상장 2024-06-27) Note 17 'Munpia': 'This acquisition allows the Company to strengthen its content pool'; 'acquired 20.2% of the shares of Munpia in October 2021 for $51.2 million in cash and accounted for the investment using the equity method'; 2022-02-09 Premier Loan USD 91.3백만 정산으로 56.3% → 'The acquisition was considered a step acquisition'; 대가 공정가치 USD 90,813천, 영업권 USD 208,842천; 2022-02-28부터 연결, 2022년 편입 후 매출 USD 36.0백만·순이익 USD 1.0백만. Premier Loan: 2021-06 USD 90.9백만 대여, 'to facilitate the acquisition of shares in a Korean company, Munpia'.</t>
        </is>
      </c>
      <c r="G3183" s="41" t="inlineStr">
        <is>
          <t>SEC</t>
        </is>
      </c>
      <c r="H3183" s="40" t="inlineStr">
        <is>
          <t>2024-06-27</t>
        </is>
      </c>
      <c r="I3183" s="40" t="inlineStr">
        <is>
          <t>0001193125-24-169730</t>
        </is>
      </c>
      <c r="J3183" s="43" t="inlineStr">
        <is>
          <t>https://www.sec.gov/Archives/edgar/data/1997859/000119312524169730/d396527d424b4.htm</t>
        </is>
      </c>
      <c r="K3183" s="41" t="inlineStr">
        <is>
          <t>chk_note,post_events_summary,pre_incorp_chk,value_chk_usdmm,pre_events_summary,purpose_quote,event_ticker_basis,acquirer_entity</t>
        </is>
      </c>
    </row>
    <row r="3184" ht="45" customHeight="1">
      <c r="A3184" s="40" t="inlineStr">
        <is>
          <t>N067</t>
        </is>
      </c>
      <c r="B3184" s="41" t="inlineStr">
        <is>
          <t>Munpia Inc.</t>
        </is>
      </c>
      <c r="C3184" s="40" t="inlineStr">
        <is>
          <t>인수 후</t>
        </is>
      </c>
      <c r="D3184" s="40" t="inlineStr">
        <is>
          <t>2022-12</t>
        </is>
      </c>
      <c r="E3184" s="41" t="inlineStr">
        <is>
          <t>추가취득</t>
        </is>
      </c>
      <c r="F3184" s="41" t="inlineStr">
        <is>
          <t>WEBTOON 424B4 Note 20: 2021-09 Cloudary와 사이드레터로 풋옵션(주당 USD 26.20=33,251원, 2023-03 또는 5% 미만 시 소멸) 부여, 'In December 2022, Cloudary exercised its put option and the Company purchased 425,016 of Cloudary's Munpia shares'; 전 최대주주(프리미어) 측 풋옵션은 33,251원+연15%.</t>
        </is>
      </c>
      <c r="G3184" s="41" t="inlineStr">
        <is>
          <t>SEC</t>
        </is>
      </c>
      <c r="H3184" s="40" t="inlineStr">
        <is>
          <t>2024-06-27</t>
        </is>
      </c>
      <c r="I3184" s="40" t="inlineStr">
        <is>
          <t>0001193125-24-169730</t>
        </is>
      </c>
      <c r="J3184" s="43" t="inlineStr">
        <is>
          <t>https://www.sec.gov/Archives/edgar/data/1997859/000119312524169730/d396527d424b4.htm</t>
        </is>
      </c>
      <c r="K3184" s="41" t="inlineStr">
        <is>
          <t>post_events_summary,notes,chk_note</t>
        </is>
      </c>
    </row>
    <row r="3185" ht="45" customHeight="1">
      <c r="A3185" s="40" t="inlineStr">
        <is>
          <t>N067</t>
        </is>
      </c>
      <c r="B3185" s="41" t="inlineStr">
        <is>
          <t>Munpia Inc.</t>
        </is>
      </c>
      <c r="C3185" s="40" t="inlineStr">
        <is>
          <t>인수 후</t>
        </is>
      </c>
      <c r="D3185" s="40" t="inlineStr">
        <is>
          <t>2023-10-01</t>
        </is>
      </c>
      <c r="E3185" s="41" t="inlineStr">
        <is>
          <t>손상차손</t>
        </is>
      </c>
      <c r="F3185" s="41" t="inlineStr">
        <is>
          <t>WEBTOON 424B4: 2023-10-01 손상평가에서 Munpia 보고단위 영업권 USD 25.6백만 손상(잔액 USD 196.6백만), 'operating profits and cash flows were lower than anticipated due to a delay in realizing synergies and returns from investments in content creation and IP Adaptations which were initiated as a vertical expansion from Munpia's platform business'.</t>
        </is>
      </c>
      <c r="G3185" s="41" t="inlineStr">
        <is>
          <t>SEC</t>
        </is>
      </c>
      <c r="H3185" s="40" t="inlineStr">
        <is>
          <t>2024-06-27</t>
        </is>
      </c>
      <c r="I3185" s="40" t="inlineStr">
        <is>
          <t>0001193125-24-169730</t>
        </is>
      </c>
      <c r="J3185" s="43" t="inlineStr">
        <is>
          <t>https://www.sec.gov/Archives/edgar/data/1997859/000119312524169730/d396527d424b4.htm</t>
        </is>
      </c>
      <c r="K3185" s="41" t="inlineStr">
        <is>
          <t>impairment,earnings_call_note,post_events_summary</t>
        </is>
      </c>
    </row>
    <row r="3186" ht="45" customHeight="1">
      <c r="A3186" s="40" t="inlineStr">
        <is>
          <t>N067</t>
        </is>
      </c>
      <c r="B3186" s="41" t="inlineStr">
        <is>
          <t>Munpia Inc.</t>
        </is>
      </c>
      <c r="C3186" s="40" t="inlineStr">
        <is>
          <t>인수 후</t>
        </is>
      </c>
      <c r="D3186" s="40" t="inlineStr">
        <is>
          <t>2024-10-01</t>
        </is>
      </c>
      <c r="E3186" s="41" t="inlineStr">
        <is>
          <t>손상차손</t>
        </is>
      </c>
      <c r="F3186" s="41" t="inlineStr">
        <is>
          <t>WEBTOON 10-K 2024: Munpia 영업권 손상 USD 20.3백만(잔액 USD 154.2백만), 'For Munpia, structural changes in operations, workforce reduction, and project delays resulted in the underperformance in revenue growth'.</t>
        </is>
      </c>
      <c r="G3186" s="41" t="inlineStr">
        <is>
          <t>SEC</t>
        </is>
      </c>
      <c r="H3186" s="40" t="inlineStr">
        <is>
          <t>2025-03-11</t>
        </is>
      </c>
      <c r="I3186" s="40" t="inlineStr">
        <is>
          <t>0001997859-25-000017</t>
        </is>
      </c>
      <c r="J3186" s="43" t="inlineStr">
        <is>
          <t>https://www.sec.gov/Archives/edgar/data/1997859/000199785925000017/wbtn-20241231.htm</t>
        </is>
      </c>
      <c r="K3186" s="41" t="inlineStr">
        <is>
          <t>impairment,earnings_call_note,post_events_summary</t>
        </is>
      </c>
    </row>
    <row r="3187" ht="45" customHeight="1">
      <c r="A3187" s="40" t="inlineStr">
        <is>
          <t>N067</t>
        </is>
      </c>
      <c r="B3187" s="41" t="inlineStr">
        <is>
          <t>Munpia Inc.</t>
        </is>
      </c>
      <c r="C3187" s="40" t="inlineStr">
        <is>
          <t>인수 후</t>
        </is>
      </c>
      <c r="D3187" s="40" t="inlineStr">
        <is>
          <t>2025-10-01</t>
        </is>
      </c>
      <c r="E3187" s="41" t="inlineStr">
        <is>
          <t>손상차손</t>
        </is>
      </c>
      <c r="F3187" s="41" t="inlineStr">
        <is>
          <t>WEBTOON 10-K 2025: Munpia 영업권 손상 USD 74.0백만(잔액 USD 85.6백만), 'For Munpia, while recent standalone operating performance remains stable, the Company recalibrated its long term forecast to reflect a lower than expected realization of synergies from IP expansion'; 상환가능비지배지분(문피아) 2025말 USD 24,540천. (같은 문서는 Cloudary 풋옵션 행사를 'In December 2023'으로 기재)</t>
        </is>
      </c>
      <c r="G3187" s="41" t="inlineStr">
        <is>
          <t>SEC</t>
        </is>
      </c>
      <c r="H3187" s="40" t="inlineStr">
        <is>
          <t>2026-03-05</t>
        </is>
      </c>
      <c r="I3187" s="40" t="inlineStr">
        <is>
          <t>0001997859-26-000028</t>
        </is>
      </c>
      <c r="J3187" s="43" t="inlineStr">
        <is>
          <t>https://www.sec.gov/Archives/edgar/data/1997859/000199785926000028/wbtn-20251231.htm</t>
        </is>
      </c>
      <c r="K3187" s="41" t="inlineStr">
        <is>
          <t>impairment,earnings_call_note,post_events_summary,notes</t>
        </is>
      </c>
    </row>
    <row r="3188" ht="45" customHeight="1">
      <c r="A3188" s="40" t="inlineStr">
        <is>
          <t>N067</t>
        </is>
      </c>
      <c r="B3188" s="41" t="inlineStr">
        <is>
          <t>Munpia Inc.</t>
        </is>
      </c>
      <c r="C3188" s="40" t="inlineStr">
        <is>
          <t>인수 후</t>
        </is>
      </c>
      <c r="D3188" s="40" t="inlineStr">
        <is>
          <t>2022-12-31</t>
        </is>
      </c>
      <c r="E3188" s="41" t="inlineStr">
        <is>
          <t>기타</t>
        </is>
      </c>
      <c r="F3188" s="41" t="inlineStr">
        <is>
          <t>NAVER 2022 사업보고서 연결주석 33 사업결합: 2022년 2월 문피아 56.26% 인수, 이전대가 168,767,684천원(현금 108,248,836 + 사업결합전 보유지분 공정가치 60,518,848), 영업권 139,359,857천원, 취득 후 영업수익 34,164백만원·순손실 10,001백만원; 목적 '웹소설 서비스 부분에서 보다 많고 폭넓은 장르의 작품을 사용자에게 제공하고, 이를 기반으로 하는 연관사업의 기회를 도모'. 종속기업표 문피아 61.12%(전기 20.17%), 스튜디오제이에이치에스 100%(전기 35.00%).</t>
        </is>
      </c>
      <c r="G3188" s="41" t="inlineStr">
        <is>
          <t>DART 사업보고서</t>
        </is>
      </c>
      <c r="H3188" s="40" t="inlineStr">
        <is>
          <t>2023-03-14</t>
        </is>
      </c>
      <c r="I3188" s="40" t="inlineStr">
        <is>
          <t>20230314001049</t>
        </is>
      </c>
      <c r="J3188" s="43" t="inlineStr">
        <is>
          <t>https://dart.fss.or.kr/dsaf001/main.do?rcpNo=20230314001049</t>
        </is>
      </c>
      <c r="K3188" s="41" t="inlineStr">
        <is>
          <t>impairment,post_events_summary,purpose_quote,pre_incorp_chk</t>
        </is>
      </c>
    </row>
    <row r="3189" ht="45" customHeight="1">
      <c r="A3189" s="40" t="inlineStr">
        <is>
          <t>N067</t>
        </is>
      </c>
      <c r="B3189" s="41" t="inlineStr">
        <is>
          <t>Munpia Inc.</t>
        </is>
      </c>
      <c r="C3189" s="40" t="inlineStr">
        <is>
          <t>인수 후</t>
        </is>
      </c>
      <c r="D3189" s="40" t="inlineStr">
        <is>
          <t>2023-12-31</t>
        </is>
      </c>
      <c r="E3189" s="41" t="inlineStr">
        <is>
          <t>손상차손</t>
        </is>
      </c>
      <c r="F3189" s="41" t="inlineStr">
        <is>
          <t>NAVER 2023 사업보고서 연결주석: 영업권 CGU별 잔액 Wattpad Corporation 639,780,739천원, 주식회사 문피아 133,097,438천원(전기 628,815,054·139,359,857); 당기 영업권 손상 및 환입 (19,630,042)천원(CGU별 내역 미공시).</t>
        </is>
      </c>
      <c r="G3189" s="41" t="inlineStr">
        <is>
          <t>DART 사업보고서</t>
        </is>
      </c>
      <c r="H3189" s="40" t="inlineStr">
        <is>
          <t>2024-03-18</t>
        </is>
      </c>
      <c r="I3189" s="40" t="inlineStr">
        <is>
          <t>20240318000844</t>
        </is>
      </c>
      <c r="J3189" s="43" t="inlineStr">
        <is>
          <t>https://dart.fss.or.kr/dsaf001/main.do?rcpNo=20240318000844</t>
        </is>
      </c>
      <c r="K3189" s="41" t="inlineStr">
        <is>
          <t>impairment</t>
        </is>
      </c>
    </row>
    <row r="3190" ht="45" customHeight="1">
      <c r="A3190" s="40" t="inlineStr">
        <is>
          <t>N067</t>
        </is>
      </c>
      <c r="B3190" s="41" t="inlineStr">
        <is>
          <t>Munpia Inc.</t>
        </is>
      </c>
      <c r="C3190" s="40" t="inlineStr">
        <is>
          <t>인수 후</t>
        </is>
      </c>
      <c r="D3190" s="40" t="inlineStr">
        <is>
          <t>2024-12-31</t>
        </is>
      </c>
      <c r="E3190" s="41" t="inlineStr">
        <is>
          <t>손상차손</t>
        </is>
      </c>
      <c r="F3190" s="41" t="inlineStr">
        <is>
          <t>NAVER 2024 사업보고서 연결주석: 영업권 Wattpad Corporation 632,996,169천원, 주식회사 문피아 101,614,659천원; '당기 중 손상평가 수행한 결과 영업권에 대해서 137,561백만원의 손상차손을 인식'(CGU별 내역 미공시); 할인율 Wattpad 16.00%, 문피아 9.65%.</t>
        </is>
      </c>
      <c r="G3190" s="41" t="inlineStr">
        <is>
          <t>DART 사업보고서</t>
        </is>
      </c>
      <c r="H3190" s="40" t="inlineStr">
        <is>
          <t>2025-03-18</t>
        </is>
      </c>
      <c r="I3190" s="40" t="inlineStr">
        <is>
          <t>20250318000645</t>
        </is>
      </c>
      <c r="J3190" s="43" t="inlineStr">
        <is>
          <t>https://dart.fss.or.kr/dsaf001/main.do?rcpNo=20250318000645</t>
        </is>
      </c>
      <c r="K3190" s="41" t="inlineStr">
        <is>
          <t>impairment</t>
        </is>
      </c>
    </row>
    <row r="3191" ht="45" customHeight="1">
      <c r="A3191" s="40" t="inlineStr">
        <is>
          <t>N067</t>
        </is>
      </c>
      <c r="B3191" s="41" t="inlineStr">
        <is>
          <t>Munpia Inc.</t>
        </is>
      </c>
      <c r="C3191" s="40" t="inlineStr">
        <is>
          <t>인수 후</t>
        </is>
      </c>
      <c r="D3191" s="40" t="inlineStr">
        <is>
          <t>2025-12-31</t>
        </is>
      </c>
      <c r="E3191" s="41" t="inlineStr">
        <is>
          <t>손상차손</t>
        </is>
      </c>
      <c r="F3191" s="41" t="inlineStr">
        <is>
          <t>NAVER 2025 사업보고서 연결주석: 영업권 Wattpad Corporation 269,754,700천원(전기 632,996,169), 주식회사 문피아 41,600,589천원(전기 101,614,659); '영업권에 대해서 411,965 백만원의 손상차손을 인식'; 종속기업표 문피아 61.12%, 문피아→스튜디오제이에이치에스 100%.</t>
        </is>
      </c>
      <c r="G3191" s="41" t="inlineStr">
        <is>
          <t>DART 사업보고서</t>
        </is>
      </c>
      <c r="H3191" s="40" t="inlineStr">
        <is>
          <t>2026-03-13</t>
        </is>
      </c>
      <c r="I3191" s="40" t="inlineStr">
        <is>
          <t>20260313001021</t>
        </is>
      </c>
      <c r="J3191" s="43" t="inlineStr">
        <is>
          <t>https://dart.fss.or.kr/dsaf001/main.do?rcpNo=20260313001021</t>
        </is>
      </c>
      <c r="K3191" s="41" t="inlineStr">
        <is>
          <t>impairment,post_events_summary</t>
        </is>
      </c>
    </row>
    <row r="3192" ht="45" customHeight="1">
      <c r="A3192" s="40" t="inlineStr">
        <is>
          <t>N067</t>
        </is>
      </c>
      <c r="B3192" s="41" t="inlineStr">
        <is>
          <t>Munpia Inc.</t>
        </is>
      </c>
      <c r="C3192" s="40" t="inlineStr">
        <is>
          <t>인수 후</t>
        </is>
      </c>
      <c r="D3192" s="40" t="inlineStr">
        <is>
          <t>2026-03-16</t>
        </is>
      </c>
      <c r="E3192" s="41" t="inlineStr">
        <is>
          <t>손상차손</t>
        </is>
      </c>
      <c r="F3192" s="41" t="inlineStr">
        <is>
          <t>뉴스토마토: NAVER 2025 사업보고서 기준 영업권 손상 4,119억6500만원, 왓패드 장부가 약 3,632억원 감소, 문피아 영업권 손상 600억원; NAVER 관계자 '인수 당시보다 기업가치 평가가 낮아지면서 회계적으로 처리한 것일 뿐'.</t>
        </is>
      </c>
      <c r="G3192" s="41" t="inlineStr">
        <is>
          <t>언론 보도</t>
        </is>
      </c>
      <c r="H3192" s="40" t="inlineStr">
        <is>
          <t>2026-03-16</t>
        </is>
      </c>
      <c r="I3192" s="40" t="n"/>
      <c r="J3192" s="43" t="inlineStr">
        <is>
          <t>https://newstomato.com/ReadNews.aspx?no=1294385</t>
        </is>
      </c>
      <c r="K3192" s="41" t="inlineStr">
        <is>
          <t>impairment,post_events_summary</t>
        </is>
      </c>
    </row>
    <row r="3193" ht="45" customHeight="1">
      <c r="A3193" s="40" t="inlineStr">
        <is>
          <t>N067</t>
        </is>
      </c>
      <c r="B3193" s="41" t="inlineStr">
        <is>
          <t>Munpia Inc.</t>
        </is>
      </c>
      <c r="C3193" s="40" t="inlineStr">
        <is>
          <t>인수 전</t>
        </is>
      </c>
      <c r="D3193" s="40" t="inlineStr">
        <is>
          <t>2020-12-31</t>
        </is>
      </c>
      <c r="E3193" s="41" t="inlineStr">
        <is>
          <t>실적</t>
        </is>
      </c>
      <c r="F3193" s="41" t="inlineStr">
        <is>
          <t>네이버웹툰 유한회사 2020 감사보고서(제1기 2020-05-29~12-31): 자산총계 317,994,800,044원, 자본총계 190,495,939,142원, 영업수익 132,287,706,151원.</t>
        </is>
      </c>
      <c r="G3193" s="41" t="inlineStr">
        <is>
          <t>DART 감사보고서</t>
        </is>
      </c>
      <c r="H3193" s="40" t="inlineStr">
        <is>
          <t>2021-03-29</t>
        </is>
      </c>
      <c r="I3193" s="40" t="inlineStr">
        <is>
          <t>20210329000917</t>
        </is>
      </c>
      <c r="J3193" s="43" t="inlineStr">
        <is>
          <t>https://dart.fss.or.kr/dsaf001/main.do?rcpNo=20210329000917</t>
        </is>
      </c>
      <c r="K3193" s="41" t="inlineStr">
        <is>
          <t>acquirer_core,acquirer_entity,acq_total_assets,deal_to_equity_pct</t>
        </is>
      </c>
    </row>
    <row r="3194" ht="45" customHeight="1">
      <c r="A3194" s="40" t="inlineStr">
        <is>
          <t>N067</t>
        </is>
      </c>
      <c r="B3194" s="41" t="inlineStr">
        <is>
          <t>Munpia Inc.</t>
        </is>
      </c>
      <c r="C3194" s="40" t="inlineStr">
        <is>
          <t>인수 후</t>
        </is>
      </c>
      <c r="D3194" s="40" t="inlineStr">
        <is>
          <t>2021-12-31</t>
        </is>
      </c>
      <c r="E3194" s="41" t="inlineStr">
        <is>
          <t>실적</t>
        </is>
      </c>
      <c r="F3194" s="41" t="inlineStr">
        <is>
          <t>네이버웹툰 유한회사 2021 감사보고서: 영업수익 355,326,026,540원, 영업이익 70,156,824,752원, 자산총계 699,088,160,355원.</t>
        </is>
      </c>
      <c r="G3194" s="41" t="inlineStr">
        <is>
          <t>DART 감사보고서</t>
        </is>
      </c>
      <c r="H3194" s="40" t="inlineStr">
        <is>
          <t>2022-04-07</t>
        </is>
      </c>
      <c r="I3194" s="40" t="inlineStr">
        <is>
          <t>20220407002512</t>
        </is>
      </c>
      <c r="J3194" s="43" t="inlineStr">
        <is>
          <t>https://dart.fss.or.kr/dsaf001/main.do?rcpNo=20220407002512</t>
        </is>
      </c>
      <c r="K3194" s="41" t="inlineStr">
        <is>
          <t>acquirer_core</t>
        </is>
      </c>
    </row>
    <row r="3195" ht="45" customHeight="1">
      <c r="A3195" s="40" t="inlineStr">
        <is>
          <t>N067</t>
        </is>
      </c>
      <c r="B3195" s="41" t="inlineStr">
        <is>
          <t>Munpia Inc.</t>
        </is>
      </c>
      <c r="C3195" s="40" t="inlineStr">
        <is>
          <t>발표</t>
        </is>
      </c>
      <c r="D3195" s="40" t="inlineStr">
        <is>
          <t>2021-09-09</t>
        </is>
      </c>
      <c r="E3195" s="41" t="inlineStr">
        <is>
          <t>기타</t>
        </is>
      </c>
      <c r="F3195" s="41" t="inlineStr">
        <is>
          <t>네이버금융 일별 시세(035420): 2021-09-09 종가 399,000원, 2021-09-10 410,000원, 2021-09-16 402,000원.</t>
        </is>
      </c>
      <c r="G3195" s="41" t="inlineStr">
        <is>
          <t>기타</t>
        </is>
      </c>
      <c r="H3195" s="40" t="inlineStr">
        <is>
          <t>2021-09-17</t>
        </is>
      </c>
      <c r="I3195" s="40" t="n"/>
      <c r="J3195" s="43" t="inlineStr">
        <is>
          <t>https://api.finance.naver.com/siseJson.naver?symbol=035420&amp;requestType=1&amp;startTime=20210906&amp;endTime=20210917&amp;timeframe=day</t>
        </is>
      </c>
      <c r="K3195" s="41" t="inlineStr">
        <is>
          <t>acq_mktcap,size_basis</t>
        </is>
      </c>
    </row>
    <row r="3196" ht="45" customHeight="1">
      <c r="A3196" s="40" t="inlineStr">
        <is>
          <t>N067</t>
        </is>
      </c>
      <c r="B3196" s="41" t="inlineStr">
        <is>
          <t>Munpia Inc.</t>
        </is>
      </c>
      <c r="C3196" s="40" t="inlineStr">
        <is>
          <t>인수 전</t>
        </is>
      </c>
      <c r="D3196" s="40" t="inlineStr">
        <is>
          <t>2021-04-14</t>
        </is>
      </c>
      <c r="E3196" s="41" t="inlineStr">
        <is>
          <t>기타</t>
        </is>
      </c>
      <c r="F3196" s="41" t="inlineStr">
        <is>
          <t>네이버금융 일별 시세(035420): 2021-04-14 종가 391,500원, 2021-04-15 391,000원.</t>
        </is>
      </c>
      <c r="G3196" s="41" t="inlineStr">
        <is>
          <t>기타</t>
        </is>
      </c>
      <c r="H3196" s="40" t="inlineStr">
        <is>
          <t>2021-04-16</t>
        </is>
      </c>
      <c r="I3196" s="40" t="n"/>
      <c r="J3196" s="43" t="inlineStr">
        <is>
          <t>https://api.finance.naver.com/siseJson.naver?symbol=035420&amp;requestType=1&amp;startTime=20210412&amp;endTime=20210416&amp;timeframe=day</t>
        </is>
      </c>
      <c r="K3196" s="41" t="inlineStr">
        <is>
          <t>acq_mktcap</t>
        </is>
      </c>
    </row>
    <row r="3197" ht="45" customHeight="1">
      <c r="A3197" s="40" t="inlineStr">
        <is>
          <t>N067</t>
        </is>
      </c>
      <c r="B3197" s="41" t="inlineStr">
        <is>
          <t>Munpia Inc.</t>
        </is>
      </c>
      <c r="C3197" s="40" t="inlineStr">
        <is>
          <t>인수 전</t>
        </is>
      </c>
      <c r="D3197" s="40" t="inlineStr">
        <is>
          <t>2020-12-31</t>
        </is>
      </c>
      <c r="E3197" s="41" t="inlineStr">
        <is>
          <t>기타</t>
        </is>
      </c>
      <c r="F3197" s="41" t="inlineStr">
        <is>
          <t>NAVER 2020 사업보고서 주석 20: 발행주식 164,263,395주, 자기주식 16,804,360주; 연결 자산총계 17,014,239백만원.</t>
        </is>
      </c>
      <c r="G3197" s="41" t="inlineStr">
        <is>
          <t>DART 사업보고서</t>
        </is>
      </c>
      <c r="H3197" s="40" t="inlineStr">
        <is>
          <t>2021-03-16</t>
        </is>
      </c>
      <c r="I3197" s="40" t="inlineStr">
        <is>
          <t>20210316001214</t>
        </is>
      </c>
      <c r="J3197" s="43" t="inlineStr">
        <is>
          <t>https://dart.fss.or.kr/dsaf001/main.do?rcpNo=20210316001214</t>
        </is>
      </c>
      <c r="K3197" s="41" t="inlineStr">
        <is>
          <t>acq_mktcap,apex_total_assets</t>
        </is>
      </c>
    </row>
    <row r="3198" ht="45" customHeight="1">
      <c r="A3198" s="40" t="inlineStr">
        <is>
          <t>N067</t>
        </is>
      </c>
      <c r="B3198" s="41" t="inlineStr">
        <is>
          <t>Munpia Inc.</t>
        </is>
      </c>
      <c r="C3198" s="40" t="inlineStr">
        <is>
          <t>인수 후</t>
        </is>
      </c>
      <c r="D3198" s="40" t="inlineStr">
        <is>
          <t>2021-12-31</t>
        </is>
      </c>
      <c r="E3198" s="41" t="inlineStr">
        <is>
          <t>기타</t>
        </is>
      </c>
      <c r="F3198" s="41" t="inlineStr">
        <is>
          <t>NAVER 2021 사업보고서 주식의 총수: 이익소각 764,310주 누계(2021년 214,310주, 주식소각결정 2021-11-17), 2021말 발행주식 164,049,085주; 서비스별 영업수익 2021 콘텐츠 692,928백만원(10.2%).</t>
        </is>
      </c>
      <c r="G3198" s="41" t="inlineStr">
        <is>
          <t>DART 사업보고서</t>
        </is>
      </c>
      <c r="H3198" s="40" t="inlineStr">
        <is>
          <t>2022-03-04</t>
        </is>
      </c>
      <c r="I3198" s="40" t="inlineStr">
        <is>
          <t>20220304000687</t>
        </is>
      </c>
      <c r="J3198" s="43" t="inlineStr">
        <is>
          <t>https://dart.fss.or.kr/dsaf001/main.do?rcpNo=20220304000687</t>
        </is>
      </c>
      <c r="K3198" s="41" t="inlineStr">
        <is>
          <t>acq_mktcap</t>
        </is>
      </c>
    </row>
    <row r="3199" ht="45" customHeight="1">
      <c r="A3199" s="40" t="inlineStr">
        <is>
          <t>N067</t>
        </is>
      </c>
      <c r="B3199" s="41" t="inlineStr">
        <is>
          <t>Munpia Inc.</t>
        </is>
      </c>
      <c r="C3199" s="40" t="inlineStr">
        <is>
          <t>발표</t>
        </is>
      </c>
      <c r="D3199" s="40" t="inlineStr">
        <is>
          <t>2021-09-10</t>
        </is>
      </c>
      <c r="E3199" s="41" t="inlineStr">
        <is>
          <t>기타</t>
        </is>
      </c>
      <c r="F3199" s="41" t="inlineStr">
        <is>
          <t>Frankfurter API(ECB 기준환율 교차): 2021-09-10 USD/KRW 1,165.91, 2021-09-16 1,173.54.</t>
        </is>
      </c>
      <c r="G3199" s="41" t="inlineStr">
        <is>
          <t>기타</t>
        </is>
      </c>
      <c r="H3199" s="40" t="inlineStr">
        <is>
          <t>2021-09-30</t>
        </is>
      </c>
      <c r="I3199" s="40" t="n"/>
      <c r="J3199" s="43" t="inlineStr">
        <is>
          <t>https://api.frankfurter.app/2021-09-01..2021-09-30?from=USD&amp;to=KRW</t>
        </is>
      </c>
      <c r="K3199" s="41" t="inlineStr">
        <is>
          <t>value_chk_usdmm</t>
        </is>
      </c>
    </row>
    <row r="3200" ht="45" customHeight="1">
      <c r="A3200" s="40" t="inlineStr">
        <is>
          <t>N067</t>
        </is>
      </c>
      <c r="B3200" s="41" t="inlineStr">
        <is>
          <t>Munpia Inc.</t>
        </is>
      </c>
      <c r="C3200" s="40" t="inlineStr">
        <is>
          <t>인수 전</t>
        </is>
      </c>
      <c r="D3200" s="40" t="inlineStr">
        <is>
          <t>2021-09-13</t>
        </is>
      </c>
      <c r="E3200" s="41" t="inlineStr">
        <is>
          <t>기타</t>
        </is>
      </c>
      <c r="F3200" s="41" t="inlineStr">
        <is>
          <t>바이라인네트워크: 네이버웹툰이 문피아 지분 36.08%를 1,082억원에 인수(2021-09-10 공시), 목적 '사업 제휴'; 창업자 김환철(필명 금강), 유료 연재 선도, NAVER는 무협 콘텐츠와 신인 작가 풀을 노림, 카카오페이지도 유력 인수 후보였음.</t>
        </is>
      </c>
      <c r="G3200" s="41" t="inlineStr">
        <is>
          <t>언론 보도</t>
        </is>
      </c>
      <c r="H3200" s="40" t="inlineStr">
        <is>
          <t>2021-09-13</t>
        </is>
      </c>
      <c r="I3200" s="40" t="n"/>
      <c r="J3200" s="43" t="inlineStr">
        <is>
          <t>https://byline.network/2021/09/13-144/</t>
        </is>
      </c>
      <c r="K3200" s="41" t="inlineStr">
        <is>
          <t>pre_events_summary,core_basis</t>
        </is>
      </c>
    </row>
    <row r="3201" ht="45" customHeight="1">
      <c r="A3201" s="40" t="inlineStr">
        <is>
          <t>N067</t>
        </is>
      </c>
      <c r="B3201" s="41" t="inlineStr">
        <is>
          <t>Munpia Inc.</t>
        </is>
      </c>
      <c r="C3201" s="40" t="inlineStr">
        <is>
          <t>인수 후</t>
        </is>
      </c>
      <c r="D3201" s="40" t="inlineStr">
        <is>
          <t>2021-10-21</t>
        </is>
      </c>
      <c r="E3201" s="41" t="inlineStr">
        <is>
          <t>어닝콜</t>
        </is>
      </c>
      <c r="F3201" s="41" t="inlineStr">
        <is>
          <t>비즈워치: NAVER 3Q21 콘퍼런스콜에서 박상진 CFO '네이버 웹툰의 월 거래액이 1000억원을 돌파했다' — 문피아 개별 언급은 기사에 없음.</t>
        </is>
      </c>
      <c r="G3201" s="41" t="inlineStr">
        <is>
          <t>언론 보도</t>
        </is>
      </c>
      <c r="H3201" s="40" t="inlineStr">
        <is>
          <t>2021-10-21</t>
        </is>
      </c>
      <c r="I3201" s="40" t="n"/>
      <c r="J3201" s="43" t="inlineStr">
        <is>
          <t>https://news.bizwatch.co.kr/article/mobile/2021/10/21/0025</t>
        </is>
      </c>
      <c r="K3201" s="41" t="inlineStr">
        <is>
          <t>earnings_call_note</t>
        </is>
      </c>
    </row>
    <row r="3202" ht="45" customHeight="1">
      <c r="A3202" s="40" t="inlineStr">
        <is>
          <t>N067</t>
        </is>
      </c>
      <c r="B3202" s="41" t="inlineStr">
        <is>
          <t>Munpia Inc.</t>
        </is>
      </c>
      <c r="C3202" s="40" t="inlineStr">
        <is>
          <t>인수 후</t>
        </is>
      </c>
      <c r="D3202" s="40" t="inlineStr">
        <is>
          <t>2022-03-30</t>
        </is>
      </c>
      <c r="E3202" s="41" t="inlineStr">
        <is>
          <t>기타</t>
        </is>
      </c>
      <c r="F3202" s="41" t="inlineStr">
        <is>
          <t>문피아 최대주주등 변동(2022-04-04): 김환철 2022-03-30 631,551주(7.00%) 취득 20,999,702,301원(단가 33,251원), 동일인측 합계 63.26%.</t>
        </is>
      </c>
      <c r="G3202" s="41" t="inlineStr">
        <is>
          <t>DART 기타공시</t>
        </is>
      </c>
      <c r="H3202" s="40" t="inlineStr">
        <is>
          <t>2022-04-04</t>
        </is>
      </c>
      <c r="I3202" s="40" t="inlineStr">
        <is>
          <t>20220404003233</t>
        </is>
      </c>
      <c r="J3202" s="43" t="inlineStr">
        <is>
          <t>https://dart.fss.or.kr/dsaf001/main.do?rcpNo=20220404003233</t>
        </is>
      </c>
      <c r="K3202" s="41" t="inlineStr">
        <is>
          <t>post_events_summary</t>
        </is>
      </c>
    </row>
    <row r="3203" ht="45" customHeight="1">
      <c r="A3203" s="40" t="inlineStr">
        <is>
          <t>N068</t>
        </is>
      </c>
      <c r="B3203" s="41" t="inlineStr">
        <is>
          <t>Suede One Inc.</t>
        </is>
      </c>
      <c r="C3203" s="40" t="inlineStr">
        <is>
          <t>발표</t>
        </is>
      </c>
      <c r="D3203" s="40" t="inlineStr">
        <is>
          <t>2021-10-12</t>
        </is>
      </c>
      <c r="E3203" s="41" t="inlineStr">
        <is>
          <t>완료</t>
        </is>
      </c>
      <c r="F3203" s="41" t="inlineStr">
        <is>
          <t>10-Q 3Q21 후속사건 주석: 2021-10-12 Suede One, Inc.(뉴욕 소재 스니커즈 감정 플랫폼) 인수 완료. 'Total consideration ... was $6.6 million in cash', 언아웃 최대 USD 2.5M 추가 지급 가능.</t>
        </is>
      </c>
      <c r="G3203" s="41" t="inlineStr">
        <is>
          <t>SEC</t>
        </is>
      </c>
      <c r="H3203" s="40" t="inlineStr">
        <is>
          <t>2021-11-12</t>
        </is>
      </c>
      <c r="I3203" s="40" t="inlineStr">
        <is>
          <t>0001564590-21-056330</t>
        </is>
      </c>
      <c r="J3203" s="43" t="inlineStr">
        <is>
          <t>https://www.sec.gov/Archives/edgar/data/1825480/000156459021056330/posh-10q_20210930.htm</t>
        </is>
      </c>
      <c r="K3203" s="41" t="inlineStr">
        <is>
          <t>status_chk,value_chk_local,value_chk_usdmm,announce_date_chk,first_filing_date</t>
        </is>
      </c>
    </row>
    <row r="3204" ht="45" customHeight="1">
      <c r="A3204" s="40" t="inlineStr">
        <is>
          <t>N068</t>
        </is>
      </c>
      <c r="B3204" s="41" t="inlineStr">
        <is>
          <t>Suede One Inc.</t>
        </is>
      </c>
      <c r="C3204" s="40" t="inlineStr">
        <is>
          <t>인수 전</t>
        </is>
      </c>
      <c r="D3204" s="40" t="inlineStr">
        <is>
          <t>2021-09-30</t>
        </is>
      </c>
      <c r="E3204" s="41" t="inlineStr">
        <is>
          <t>실적</t>
        </is>
      </c>
      <c r="F3204" s="41" t="inlineStr">
        <is>
          <t>10-Q 3Q21 연결 재무상태표: 총자산 USD 608,083천(2020-12-31 285,434천), 자본총계 USD 418,235천, 2021-09-30 발행주식 Class A 46,907,119주·Class B 29,991,022주.</t>
        </is>
      </c>
      <c r="G3204" s="41" t="inlineStr">
        <is>
          <t>SEC</t>
        </is>
      </c>
      <c r="H3204" s="40" t="inlineStr">
        <is>
          <t>2021-11-12</t>
        </is>
      </c>
      <c r="I3204" s="40" t="inlineStr">
        <is>
          <t>0001564590-21-056330</t>
        </is>
      </c>
      <c r="J3204" s="43" t="inlineStr">
        <is>
          <t>https://www.sec.gov/Archives/edgar/data/1825480/000156459021056330/posh-10q_20210930.htm</t>
        </is>
      </c>
      <c r="K3204" s="41" t="inlineStr">
        <is>
          <t>acq_total_assets,apex_total_assets,deal_to_assets_pct,deal_to_equity_pct,acq_mktcap,size_basis</t>
        </is>
      </c>
    </row>
    <row r="3205" ht="45" customHeight="1">
      <c r="A3205" s="40" t="inlineStr">
        <is>
          <t>N068</t>
        </is>
      </c>
      <c r="B3205" s="41" t="inlineStr">
        <is>
          <t>Suede One Inc.</t>
        </is>
      </c>
      <c r="C3205" s="40" t="inlineStr">
        <is>
          <t>인수 후</t>
        </is>
      </c>
      <c r="D3205" s="40" t="inlineStr">
        <is>
          <t>2021-12-31</t>
        </is>
      </c>
      <c r="E3205" s="41" t="inlineStr">
        <is>
          <t>기타</t>
        </is>
      </c>
      <c r="F3205" s="41" t="inlineStr">
        <is>
          <t>10-K 2021 사업결합 주석: 이전대가 USD 8,116천(현금 6.6M + 언아웃 공정가치 1.6M), 순부채 (396)천, 무형자산 1,500천, 영업권 7,012천. 'Pro forma and revenue and earnings post-acquisition are not presented because the impacts are not material'. 2021년 영업권 손상 없음.</t>
        </is>
      </c>
      <c r="G3205" s="41" t="inlineStr">
        <is>
          <t>SEC</t>
        </is>
      </c>
      <c r="H3205" s="40" t="inlineStr">
        <is>
          <t>2022-03-30</t>
        </is>
      </c>
      <c r="I3205" s="40" t="inlineStr">
        <is>
          <t>0000950170-22-005057</t>
        </is>
      </c>
      <c r="J3205" s="43" t="inlineStr">
        <is>
          <t>https://www.sec.gov/Archives/edgar/data/1825480/000095017022005057/posh-20211231.htm</t>
        </is>
      </c>
      <c r="K3205" s="41" t="inlineStr">
        <is>
          <t>value_chk_local,value_chk_usdmm,post_events_summary,impairment,target_rev_pre</t>
        </is>
      </c>
    </row>
    <row r="3206" ht="45" customHeight="1">
      <c r="A3206" s="40" t="inlineStr">
        <is>
          <t>N068</t>
        </is>
      </c>
      <c r="B3206" s="41" t="inlineStr">
        <is>
          <t>Suede One Inc.</t>
        </is>
      </c>
      <c r="C3206" s="40" t="inlineStr">
        <is>
          <t>인수 후</t>
        </is>
      </c>
      <c r="D3206" s="40" t="inlineStr">
        <is>
          <t>2022-03-30</t>
        </is>
      </c>
      <c r="E3206" s="41" t="inlineStr">
        <is>
          <t>기타</t>
        </is>
      </c>
      <c r="F3206" s="41" t="inlineStr">
        <is>
          <t>10-K 2021: 판매자 수수료 20%(USD 15 이상)·USD 2.95(미만) 모델, 순매출 2020 USD 261,601천·2021 USD 326,009천, 영업손익 2021 USD (44,425)천; 위험요인 'our ability to integrate acquired businesses, such as Suede One'; 2011년 GoshPosh, Inc.로 설립 후 사명 변경.</t>
        </is>
      </c>
      <c r="G3206" s="41" t="inlineStr">
        <is>
          <t>SEC</t>
        </is>
      </c>
      <c r="H3206" s="40" t="inlineStr">
        <is>
          <t>2022-03-30</t>
        </is>
      </c>
      <c r="I3206" s="40" t="inlineStr">
        <is>
          <t>0000950170-22-005057</t>
        </is>
      </c>
      <c r="J3206" s="43" t="inlineStr">
        <is>
          <t>https://www.sec.gov/Archives/edgar/data/1825480/000095017022005057/posh-20211231.htm</t>
        </is>
      </c>
      <c r="K3206" s="41" t="inlineStr">
        <is>
          <t>acquirer_core,earnings_call_note,pre_events_summary,target_rev_post,target_op_post</t>
        </is>
      </c>
    </row>
    <row r="3207" ht="45" customHeight="1">
      <c r="A3207" s="40" t="inlineStr">
        <is>
          <t>N068</t>
        </is>
      </c>
      <c r="B3207" s="41" t="inlineStr">
        <is>
          <t>Suede One Inc.</t>
        </is>
      </c>
      <c r="C3207" s="40" t="inlineStr">
        <is>
          <t>인수 후</t>
        </is>
      </c>
      <c r="D3207" s="40" t="inlineStr">
        <is>
          <t>2021-12-31</t>
        </is>
      </c>
      <c r="E3207" s="41" t="inlineStr">
        <is>
          <t>기타</t>
        </is>
      </c>
      <c r="F3207" s="41" t="inlineStr">
        <is>
          <t>10-K 2021 Exhibit 21.1 'Subsidiaries of Poshmark, Inc.'에 Suede One, Inc.(Delaware) 기재.</t>
        </is>
      </c>
      <c r="G3207" s="41" t="inlineStr">
        <is>
          <t>SEC</t>
        </is>
      </c>
      <c r="H3207" s="40" t="inlineStr">
        <is>
          <t>2022-03-30</t>
        </is>
      </c>
      <c r="I3207" s="40" t="inlineStr">
        <is>
          <t>0000950170-22-005057</t>
        </is>
      </c>
      <c r="J3207" s="43" t="inlineStr">
        <is>
          <t>https://www.sec.gov/Archives/edgar/data/1825480/000095017022005057/posh-ex21_1.htm</t>
        </is>
      </c>
      <c r="K3207" s="41" t="inlineStr">
        <is>
          <t>post_events_summary,notes</t>
        </is>
      </c>
    </row>
    <row r="3208" ht="45" customHeight="1">
      <c r="A3208" s="40" t="inlineStr">
        <is>
          <t>N068</t>
        </is>
      </c>
      <c r="B3208" s="41" t="inlineStr">
        <is>
          <t>Suede One Inc.</t>
        </is>
      </c>
      <c r="C3208" s="40" t="inlineStr">
        <is>
          <t>인수 후</t>
        </is>
      </c>
      <c r="D3208" s="40" t="inlineStr">
        <is>
          <t>2022-09-30</t>
        </is>
      </c>
      <c r="E3208" s="41" t="inlineStr">
        <is>
          <t>기타</t>
        </is>
      </c>
      <c r="F3208" s="41" t="inlineStr">
        <is>
          <t>10-Q 3Q22: 언아웃 조건 기한 'by October 31, 2022', 언아웃 부채 공정가치 USD 1,619천→1,223천, 영업권 USD 7.0M 유지·'did not recognize any goodwill impairment'. 1~9월 순매출 USD 268,430천, 영업손실 (61,632)천.</t>
        </is>
      </c>
      <c r="G3208" s="41" t="inlineStr">
        <is>
          <t>SEC</t>
        </is>
      </c>
      <c r="H3208" s="40" t="inlineStr">
        <is>
          <t>2022-11-10</t>
        </is>
      </c>
      <c r="I3208" s="40" t="inlineStr">
        <is>
          <t>0000950170-22-024463</t>
        </is>
      </c>
      <c r="J3208" s="43" t="inlineStr">
        <is>
          <t>https://www.sec.gov/Archives/edgar/data/1825480/000095017022024463/posh-20220930.htm</t>
        </is>
      </c>
      <c r="K3208" s="41" t="inlineStr">
        <is>
          <t>post_events_summary,impairment,notes</t>
        </is>
      </c>
    </row>
    <row r="3209" ht="45" customHeight="1">
      <c r="A3209" s="40" t="inlineStr">
        <is>
          <t>N068</t>
        </is>
      </c>
      <c r="B3209" s="41" t="inlineStr">
        <is>
          <t>Suede One Inc.</t>
        </is>
      </c>
      <c r="C3209" s="40" t="inlineStr">
        <is>
          <t>인수 후</t>
        </is>
      </c>
      <c r="D3209" s="40" t="inlineStr">
        <is>
          <t>2022-06-30</t>
        </is>
      </c>
      <c r="E3209" s="41" t="inlineStr">
        <is>
          <t>기타</t>
        </is>
      </c>
      <c r="F3209" s="41" t="inlineStr">
        <is>
          <t>10-Q 2Q22: 언아웃 부채 공정가치 USD 1,186천, 영업권 손상 없음.</t>
        </is>
      </c>
      <c r="G3209" s="41" t="inlineStr">
        <is>
          <t>SEC</t>
        </is>
      </c>
      <c r="H3209" s="40" t="inlineStr">
        <is>
          <t>2022-08-15</t>
        </is>
      </c>
      <c r="I3209" s="40" t="inlineStr">
        <is>
          <t>0000950170-22-017292</t>
        </is>
      </c>
      <c r="J3209" s="43" t="inlineStr">
        <is>
          <t>https://www.sec.gov/Archives/edgar/data/1825480/000095017022017292/posh-20220630.htm</t>
        </is>
      </c>
      <c r="K3209" s="41" t="inlineStr">
        <is>
          <t>post_events_summary,impairment</t>
        </is>
      </c>
    </row>
    <row r="3210" ht="45" customHeight="1">
      <c r="A3210" s="40" t="inlineStr">
        <is>
          <t>N068</t>
        </is>
      </c>
      <c r="B3210" s="41" t="inlineStr">
        <is>
          <t>Suede One Inc.</t>
        </is>
      </c>
      <c r="C3210" s="40" t="inlineStr">
        <is>
          <t>발표</t>
        </is>
      </c>
      <c r="D3210" s="40" t="inlineStr">
        <is>
          <t>2021-10-13</t>
        </is>
      </c>
      <c r="E3210" s="41" t="inlineStr">
        <is>
          <t>발표</t>
        </is>
      </c>
      <c r="F3210" s="41" t="inlineStr">
        <is>
          <t>FashionNetwork 2021-10-13: Poshmark의 첫 인수, 금액 비공개. 'Suede One’s tech capabilities will be deployed to complement Poshmark’s existing Posh Protect and Posh Authenticate services'.</t>
        </is>
      </c>
      <c r="G3210" s="41" t="inlineStr">
        <is>
          <t>언론 보도</t>
        </is>
      </c>
      <c r="H3210" s="40" t="inlineStr">
        <is>
          <t>2021-10-13</t>
        </is>
      </c>
      <c r="I3210" s="40" t="n"/>
      <c r="J3210" s="43" t="inlineStr">
        <is>
          <t>https://us.fashionnetwork.com/news/Poshmark-acquires-sneaker-authentication-tech-company-suede-one,1343667.html</t>
        </is>
      </c>
      <c r="K3210" s="41" t="inlineStr">
        <is>
          <t>first_filing_date,announce_date_chk,core_basis</t>
        </is>
      </c>
    </row>
    <row r="3211" ht="45" customHeight="1">
      <c r="A3211" s="40" t="inlineStr">
        <is>
          <t>N068</t>
        </is>
      </c>
      <c r="B3211" s="41" t="inlineStr">
        <is>
          <t>Suede One Inc.</t>
        </is>
      </c>
      <c r="C3211" s="40" t="inlineStr">
        <is>
          <t>발표</t>
        </is>
      </c>
      <c r="D3211" s="40" t="inlineStr">
        <is>
          <t>2021-10-13</t>
        </is>
      </c>
      <c r="E3211" s="41" t="inlineStr">
        <is>
          <t>발표</t>
        </is>
      </c>
      <c r="F3211" s="41" t="inlineStr">
        <is>
          <t>Retail Dive 2021-10-14: Manish Chandra CEO 발언 'We are laser focused on making strategic investments that fuel the continued growth of our business'; Suede One 직원은 Poshmark 팀에 합류, 금액 비공개.</t>
        </is>
      </c>
      <c r="G3211" s="41" t="inlineStr">
        <is>
          <t>언론 보도</t>
        </is>
      </c>
      <c r="H3211" s="40" t="inlineStr">
        <is>
          <t>2021-10-14</t>
        </is>
      </c>
      <c r="I3211" s="40" t="n"/>
      <c r="J3211" s="43" t="inlineStr">
        <is>
          <t>https://www.retaildive.com/news/poshmark-acquires-sneaker-verification-startup-suede-one/608216/</t>
        </is>
      </c>
      <c r="K3211" s="41" t="inlineStr">
        <is>
          <t>purpose_quote</t>
        </is>
      </c>
    </row>
    <row r="3212" ht="45" customHeight="1">
      <c r="A3212" s="40" t="inlineStr">
        <is>
          <t>N068</t>
        </is>
      </c>
      <c r="B3212" s="41" t="inlineStr">
        <is>
          <t>Suede One Inc.</t>
        </is>
      </c>
      <c r="C3212" s="40" t="inlineStr">
        <is>
          <t>인수 전</t>
        </is>
      </c>
      <c r="D3212" s="40" t="inlineStr">
        <is>
          <t>2020</t>
        </is>
      </c>
      <c r="E3212" s="41" t="inlineStr">
        <is>
          <t>설립</t>
        </is>
      </c>
      <c r="F3212" s="41" t="inlineStr">
        <is>
          <t>MarTechVibe 2021-10-14: 'Founded in 2020, Suede One’s technology enables an inventoryless approach to authentication'; 경매 USD 1.8M에 팔린 Nike Air Yeezy 1 Prototype 감정 실적; Chandra CEO 발언 재인용.</t>
        </is>
      </c>
      <c r="G3212" s="41" t="inlineStr">
        <is>
          <t>언론 보도</t>
        </is>
      </c>
      <c r="H3212" s="40" t="inlineStr">
        <is>
          <t>2021-10-14</t>
        </is>
      </c>
      <c r="I3212" s="40" t="n"/>
      <c r="J3212" s="43" t="inlineStr">
        <is>
          <t>https://martechvibe.com/article/poshmark-inc-acquires-suede-one-a-platform-for-virtual-authentication</t>
        </is>
      </c>
      <c r="K3212" s="41" t="inlineStr">
        <is>
          <t>pre_events_summary,purpose_quote</t>
        </is>
      </c>
    </row>
    <row r="3213" ht="45" customHeight="1">
      <c r="A3213" s="40" t="inlineStr">
        <is>
          <t>N068</t>
        </is>
      </c>
      <c r="B3213" s="41" t="inlineStr">
        <is>
          <t>Suede One Inc.</t>
        </is>
      </c>
      <c r="C3213" s="40" t="inlineStr">
        <is>
          <t>인수 전</t>
        </is>
      </c>
      <c r="D3213" s="40" t="inlineStr">
        <is>
          <t>2021-10</t>
        </is>
      </c>
      <c r="E3213" s="41" t="inlineStr">
        <is>
          <t>기타</t>
        </is>
      </c>
      <c r="F3213" s="41" t="inlineStr">
        <is>
          <t>FashionUnited: Suede One 창업자 겸 CEO Matt Forloine, 금액 비공개, Poshmark의 첫 인수.</t>
        </is>
      </c>
      <c r="G3213" s="41" t="inlineStr">
        <is>
          <t>언론 보도</t>
        </is>
      </c>
      <c r="H3213" s="40" t="inlineStr">
        <is>
          <t>2021-10-13</t>
        </is>
      </c>
      <c r="I3213" s="40" t="n"/>
      <c r="J3213" s="43" t="inlineStr">
        <is>
          <t>https://fashionunited.com/executive/management/poshmark-acquires-sneaker-authentication-platform-suede-one/2021101342779</t>
        </is>
      </c>
      <c r="K3213" s="41" t="inlineStr">
        <is>
          <t>pre_events_summary,notes</t>
        </is>
      </c>
    </row>
    <row r="3214" ht="45" customHeight="1">
      <c r="A3214" s="40" t="inlineStr">
        <is>
          <t>N068</t>
        </is>
      </c>
      <c r="B3214" s="41" t="inlineStr">
        <is>
          <t>Suede One Inc.</t>
        </is>
      </c>
      <c r="C3214" s="40" t="inlineStr">
        <is>
          <t>인수 전</t>
        </is>
      </c>
      <c r="D3214" s="40" t="inlineStr">
        <is>
          <t>2021-10-13</t>
        </is>
      </c>
      <c r="E3214" s="41" t="inlineStr">
        <is>
          <t>기타</t>
        </is>
      </c>
      <c r="F3214" s="41" t="inlineStr">
        <is>
          <t>CB Insights: Suede One 주소 100 W 26th St, New York; 'On October 13th, 2021, Suede One was acquired by Poshmark. Terms of the transaction were not disclosed.'</t>
        </is>
      </c>
      <c r="G3214" s="41" t="inlineStr">
        <is>
          <t>기타</t>
        </is>
      </c>
      <c r="H3214" s="40" t="inlineStr">
        <is>
          <t>2026-10-25</t>
        </is>
      </c>
      <c r="I3214" s="40" t="n"/>
      <c r="J3214" s="43" t="inlineStr">
        <is>
          <t>https://www.cbinsights.com/company/suede-one</t>
        </is>
      </c>
      <c r="K3214" s="41" t="inlineStr">
        <is>
          <t>pre_events_summary,notes</t>
        </is>
      </c>
    </row>
    <row r="3215" ht="45" customHeight="1">
      <c r="A3215" s="40" t="inlineStr">
        <is>
          <t>N068</t>
        </is>
      </c>
      <c r="B3215" s="41" t="inlineStr">
        <is>
          <t>Suede One Inc.</t>
        </is>
      </c>
      <c r="C3215" s="40" t="inlineStr">
        <is>
          <t>인수 후</t>
        </is>
      </c>
      <c r="D3215" s="40" t="inlineStr">
        <is>
          <t>2021-11-09</t>
        </is>
      </c>
      <c r="E3215" s="41" t="inlineStr">
        <is>
          <t>어닝콜</t>
        </is>
      </c>
      <c r="F3215" s="41" t="inlineStr">
        <is>
          <t>Poshmark 3Q21 실적 보도자료: 'In October we acquired Suede One, a platform that combines machine learning, computer vision, and expert human review to virtually authenticate sneakers.' CEO: 'expanding authentication services to cement our marketplace as the trusted choice for buyers'.</t>
        </is>
      </c>
      <c r="G3215" s="41" t="inlineStr">
        <is>
          <t>SEC</t>
        </is>
      </c>
      <c r="H3215" s="40" t="inlineStr">
        <is>
          <t>2021-11-09</t>
        </is>
      </c>
      <c r="I3215" s="40" t="inlineStr">
        <is>
          <t>0001171843-21-007740</t>
        </is>
      </c>
      <c r="J3215" s="43" t="inlineStr">
        <is>
          <t>https://www.sec.gov/Archives/edgar/data/1825480/000117184321007740/exh_991.htm</t>
        </is>
      </c>
      <c r="K3215" s="41" t="inlineStr">
        <is>
          <t>earnings_call_note,purpose_quote,first_filing_date</t>
        </is>
      </c>
    </row>
    <row r="3216" ht="45" customHeight="1">
      <c r="A3216" s="40" t="inlineStr">
        <is>
          <t>N068</t>
        </is>
      </c>
      <c r="B3216" s="41" t="inlineStr">
        <is>
          <t>Suede One Inc.</t>
        </is>
      </c>
      <c r="C3216" s="40" t="inlineStr">
        <is>
          <t>인수 후</t>
        </is>
      </c>
      <c r="D3216" s="40" t="inlineStr">
        <is>
          <t>2022-03-22</t>
        </is>
      </c>
      <c r="E3216" s="41" t="inlineStr">
        <is>
          <t>어닝콜</t>
        </is>
      </c>
      <c r="F3216" s="41" t="inlineStr">
        <is>
          <t>Poshmark 4Q21 실적 보도자료: 'In October, we completed our acquisition of Suede One' 사업 하이라이트 기재.</t>
        </is>
      </c>
      <c r="G3216" s="41" t="inlineStr">
        <is>
          <t>SEC</t>
        </is>
      </c>
      <c r="H3216" s="40" t="inlineStr">
        <is>
          <t>2022-03-22</t>
        </is>
      </c>
      <c r="I3216" s="40" t="inlineStr">
        <is>
          <t>0001171843-22-002041</t>
        </is>
      </c>
      <c r="J3216" s="43" t="inlineStr">
        <is>
          <t>https://www.sec.gov/Archives/edgar/data/1825480/000117184322002041/exh_991.htm</t>
        </is>
      </c>
      <c r="K3216" s="41" t="inlineStr">
        <is>
          <t>earnings_call_note</t>
        </is>
      </c>
    </row>
    <row r="3217" ht="45" customHeight="1">
      <c r="A3217" s="40" t="inlineStr">
        <is>
          <t>N068</t>
        </is>
      </c>
      <c r="B3217" s="41" t="inlineStr">
        <is>
          <t>Suede One Inc.</t>
        </is>
      </c>
      <c r="C3217" s="40" t="inlineStr">
        <is>
          <t>인수 전</t>
        </is>
      </c>
      <c r="D3217" s="40" t="inlineStr">
        <is>
          <t>2021-09</t>
        </is>
      </c>
      <c r="E3217" s="41" t="inlineStr">
        <is>
          <t>기타</t>
        </is>
      </c>
      <c r="F3217" s="41" t="inlineStr">
        <is>
          <t>digrin POSH 월간 시세: 2021년 9월 USD 23.76, 2021년 10월 USD 24.33(월간 값, 일별 종가 아님).</t>
        </is>
      </c>
      <c r="G3217" s="41" t="inlineStr">
        <is>
          <t>기타</t>
        </is>
      </c>
      <c r="H3217" s="40" t="inlineStr">
        <is>
          <t>2026-10-25</t>
        </is>
      </c>
      <c r="I3217" s="40" t="n"/>
      <c r="J3217" s="43" t="inlineStr">
        <is>
          <t>https://www.digrin.com/stocks/detail/POSH/price</t>
        </is>
      </c>
      <c r="K3217" s="41" t="inlineStr">
        <is>
          <t>acq_mktcap</t>
        </is>
      </c>
    </row>
    <row r="3218" ht="45" customHeight="1">
      <c r="A3218" s="40" t="inlineStr">
        <is>
          <t>N068</t>
        </is>
      </c>
      <c r="B3218" s="41" t="inlineStr">
        <is>
          <t>Suede One Inc.</t>
        </is>
      </c>
      <c r="C3218" s="40" t="inlineStr">
        <is>
          <t>인수 전</t>
        </is>
      </c>
      <c r="D3218" s="40" t="inlineStr">
        <is>
          <t>2021-01-14</t>
        </is>
      </c>
      <c r="E3218" s="41" t="inlineStr">
        <is>
          <t>상장</t>
        </is>
      </c>
      <c r="F3218" s="41" t="inlineStr">
        <is>
          <t>Poshmark 투자설명서(424B4): Class A 6,600,000주, 공모가 USD 42.00, Nasdaq 'POSH' 상장.</t>
        </is>
      </c>
      <c r="G3218" s="41" t="inlineStr">
        <is>
          <t>SEC</t>
        </is>
      </c>
      <c r="H3218" s="40" t="inlineStr">
        <is>
          <t>2021-01-14</t>
        </is>
      </c>
      <c r="I3218" s="40" t="inlineStr">
        <is>
          <t>0001193125-21-009089</t>
        </is>
      </c>
      <c r="J3218" s="43" t="inlineStr">
        <is>
          <t>https://www.sec.gov/Archives/edgar/data/1825480/000119312521009089/d66583d424b4.htm</t>
        </is>
      </c>
      <c r="K3218" s="41" t="inlineStr">
        <is>
          <t>pre_events_summary,event_ticker_basis</t>
        </is>
      </c>
    </row>
    <row r="3219" ht="45" customHeight="1">
      <c r="A3219" s="40" t="inlineStr">
        <is>
          <t>N068</t>
        </is>
      </c>
      <c r="B3219" s="41" t="inlineStr">
        <is>
          <t>Suede One Inc.</t>
        </is>
      </c>
      <c r="C3219" s="40" t="inlineStr">
        <is>
          <t>인수 후</t>
        </is>
      </c>
      <c r="D3219" s="40" t="inlineStr">
        <is>
          <t>2023-01-05</t>
        </is>
      </c>
      <c r="E3219" s="41" t="inlineStr">
        <is>
          <t>소유주변경</t>
        </is>
      </c>
      <c r="F3219" s="41" t="inlineStr">
        <is>
          <t>Poshmark 8-K: 2023-01-05 Proton Merger Sub가 Poshmark에 흡수합병되어 Poshmark가 NAVER의 간접 자회사가 됨(N078). 거래 당시(2021-10) Poshmark는 NAVER 그룹 밖.</t>
        </is>
      </c>
      <c r="G3219" s="41" t="inlineStr">
        <is>
          <t>SEC</t>
        </is>
      </c>
      <c r="H3219" s="40" t="inlineStr">
        <is>
          <t>2023-01-05</t>
        </is>
      </c>
      <c r="I3219" s="40" t="inlineStr">
        <is>
          <t>0001193125-23-002016</t>
        </is>
      </c>
      <c r="J3219" s="43" t="inlineStr">
        <is>
          <t>https://www.sec.gov/Archives/edgar/data/1825480/000119312523002016/d415830d8k.htm</t>
        </is>
      </c>
      <c r="K3219" s="41" t="inlineStr">
        <is>
          <t>pre_incorp_chk,subtype_chk,chk_note,post_events_summary</t>
        </is>
      </c>
    </row>
    <row r="3220" ht="45" customHeight="1">
      <c r="A3220" s="40" t="inlineStr">
        <is>
          <t>N068</t>
        </is>
      </c>
      <c r="B3220" s="41" t="inlineStr">
        <is>
          <t>Suede One Inc.</t>
        </is>
      </c>
      <c r="C3220" s="40" t="inlineStr">
        <is>
          <t>인수 전</t>
        </is>
      </c>
      <c r="D3220" s="40" t="inlineStr">
        <is>
          <t>2022-01-04</t>
        </is>
      </c>
      <c r="E3220" s="41" t="inlineStr">
        <is>
          <t>기타</t>
        </is>
      </c>
      <c r="F3220" s="41" t="inlineStr">
        <is>
          <t>DEFM14A 'Background of the Merger': 2022-01-04 Poshmark 이사가 Chandra CEO를 NAVER에 처음 소개 — Suede One 인수(2021-10) 당시 NAVER와 관계 없음.</t>
        </is>
      </c>
      <c r="G3220" s="41" t="inlineStr">
        <is>
          <t>SEC</t>
        </is>
      </c>
      <c r="H3220" s="40" t="inlineStr">
        <is>
          <t>2022-11-25</t>
        </is>
      </c>
      <c r="I3220" s="40" t="inlineStr">
        <is>
          <t>0001193125-22-292273</t>
        </is>
      </c>
      <c r="J3220" s="43" t="inlineStr">
        <is>
          <t>https://www.sec.gov/Archives/edgar/data/1825480/000119312522292273/d387579ddefm14a.htm</t>
        </is>
      </c>
      <c r="K3220" s="41" t="inlineStr">
        <is>
          <t>chk_note,subtype_chk</t>
        </is>
      </c>
    </row>
    <row r="3221" ht="45" customHeight="1">
      <c r="A3221" s="40" t="inlineStr">
        <is>
          <t>N068</t>
        </is>
      </c>
      <c r="B3221" s="41" t="inlineStr">
        <is>
          <t>Suede One Inc.</t>
        </is>
      </c>
      <c r="C3221" s="40" t="inlineStr">
        <is>
          <t>인수 후</t>
        </is>
      </c>
      <c r="D3221" s="40" t="inlineStr">
        <is>
          <t>2023-03-31</t>
        </is>
      </c>
      <c r="E3221" s="41" t="inlineStr">
        <is>
          <t>기타</t>
        </is>
      </c>
      <c r="F3221" s="41" t="inlineStr">
        <is>
          <t>NAVER 2023년 1분기보고서 연결 주석 종속기업 목록: Poshmark, Inc. 하위에 Poshmark Canada·Limited(영국)·Pty(호주)·India Private·Online Marketplace Private만 기재, Suede One 없음.</t>
        </is>
      </c>
      <c r="G3221" s="41" t="inlineStr">
        <is>
          <t>DART 기타공시</t>
        </is>
      </c>
      <c r="H3221" s="40" t="inlineStr">
        <is>
          <t>2023-05-12</t>
        </is>
      </c>
      <c r="I3221" s="40" t="inlineStr">
        <is>
          <t>20230512001100</t>
        </is>
      </c>
      <c r="J3221" s="43" t="inlineStr">
        <is>
          <t>https://dart.fss.or.kr/dsaf001/main.do?rcpNo=20230512001100</t>
        </is>
      </c>
      <c r="K3221" s="41" t="inlineStr">
        <is>
          <t>post_events_summary,notes</t>
        </is>
      </c>
    </row>
    <row r="3222" ht="45" customHeight="1">
      <c r="A3222" s="40" t="inlineStr">
        <is>
          <t>N069</t>
        </is>
      </c>
      <c r="B3222" s="41" t="inlineStr">
        <is>
          <t>V.DO Inc</t>
        </is>
      </c>
      <c r="C3222" s="40" t="inlineStr">
        <is>
          <t>발표</t>
        </is>
      </c>
      <c r="D3222" s="40" t="inlineStr">
        <is>
          <t>2021-12-31</t>
        </is>
      </c>
      <c r="E3222" s="41" t="inlineStr">
        <is>
          <t>추가취득</t>
        </is>
      </c>
      <c r="F3222" s="41" t="inlineStr">
        <is>
          <t>공정위 '최대주주등의주식보유변동'(㈜비닷두): 네이버웹툰(유) 2021.12.31 보통주 5,375주(66.57%)→+1,200주(14.86%)→6,575주(81.43%), 금액 241,860,000, 단가 201,550; 김대식(계열회사임원) -547주(-6.77%), 기타 -653주(-8.09%). 총 8,074주.</t>
        </is>
      </c>
      <c r="G3222" s="41" t="inlineStr">
        <is>
          <t>DART 기타공시</t>
        </is>
      </c>
      <c r="H3222" s="40" t="inlineStr">
        <is>
          <t>2021-12-31</t>
        </is>
      </c>
      <c r="I3222" s="40" t="inlineStr">
        <is>
          <t>20211231000154</t>
        </is>
      </c>
      <c r="J3222" s="43" t="inlineStr">
        <is>
          <t>https://dart.fss.or.kr/dsaf001/main.do?rcpNo=20211231000154</t>
        </is>
      </c>
      <c r="K3222" s="41" t="inlineStr">
        <is>
          <t>subtype_chk,value_chk_local,chk_note,status_chk,announce_date_chk,first_filing_date,notes</t>
        </is>
      </c>
    </row>
    <row r="3223" ht="45" customHeight="1">
      <c r="A3223" s="40" t="inlineStr">
        <is>
          <t>N069</t>
        </is>
      </c>
      <c r="B3223" s="41" t="inlineStr">
        <is>
          <t>V.DO Inc</t>
        </is>
      </c>
      <c r="C3223" s="40" t="inlineStr">
        <is>
          <t>인수 전</t>
        </is>
      </c>
      <c r="D3223" s="40" t="inlineStr">
        <is>
          <t>2020-12-31</t>
        </is>
      </c>
      <c r="E3223" s="41" t="inlineStr">
        <is>
          <t>추가취득</t>
        </is>
      </c>
      <c r="F3223" s="41" t="inlineStr">
        <is>
          <t>공정위 '최대주주등의주식보유변동'(2021-01-04 공시): 네이버웹툰(유) 4,175주(51.71%)→+1,200주(14.86%)→5,375주(66.57%), 금액 241,860,000, 단가 201,550 (N057).</t>
        </is>
      </c>
      <c r="G3223" s="41" t="inlineStr">
        <is>
          <t>DART 기타공시</t>
        </is>
      </c>
      <c r="H3223" s="40" t="inlineStr">
        <is>
          <t>2021-01-04</t>
        </is>
      </c>
      <c r="I3223" s="40" t="inlineStr">
        <is>
          <t>20210104000410</t>
        </is>
      </c>
      <c r="J3223" s="43" t="inlineStr">
        <is>
          <t>https://dart.fss.or.kr/dsaf001/main.do?rcpNo=20210104000410</t>
        </is>
      </c>
      <c r="K3223" s="41" t="inlineStr">
        <is>
          <t>pre_events_summary,notes</t>
        </is>
      </c>
    </row>
    <row r="3224" ht="45" customHeight="1">
      <c r="A3224" s="40" t="inlineStr">
        <is>
          <t>N069</t>
        </is>
      </c>
      <c r="B3224" s="41" t="inlineStr">
        <is>
          <t>V.DO Inc</t>
        </is>
      </c>
      <c r="C3224" s="40" t="inlineStr">
        <is>
          <t>인수 전</t>
        </is>
      </c>
      <c r="D3224" s="40" t="inlineStr">
        <is>
          <t>2020-02-03</t>
        </is>
      </c>
      <c r="E3224" s="41" t="inlineStr">
        <is>
          <t>지분취득</t>
        </is>
      </c>
      <c r="F3224" s="41" t="inlineStr">
        <is>
          <t>대규모기업집단현황공시(연1회, 비닷두): 대표 김대식, 설립 2017-06-05, 계열편입 2020-02-03(지분취득); 2019 매출 122·영업이익 -966·순이익 -649(백만원), 2019말 자산 57·부채 11·자본 46.</t>
        </is>
      </c>
      <c r="G3224" s="41" t="inlineStr">
        <is>
          <t>DART 기타공시</t>
        </is>
      </c>
      <c r="H3224" s="40" t="inlineStr">
        <is>
          <t>2020-06-01</t>
        </is>
      </c>
      <c r="I3224" s="40" t="inlineStr">
        <is>
          <t>20200601000343</t>
        </is>
      </c>
      <c r="J3224" s="43" t="inlineStr">
        <is>
          <t>https://dart.fss.or.kr/dsaf001/main.do?rcpNo=20200601000343</t>
        </is>
      </c>
      <c r="K3224" s="41" t="inlineStr">
        <is>
          <t>pre_events_summary,target_rev_pre,target_op_pre,pre_incorp_chk</t>
        </is>
      </c>
    </row>
    <row r="3225" ht="45" customHeight="1">
      <c r="A3225" s="40" t="inlineStr">
        <is>
          <t>N069</t>
        </is>
      </c>
      <c r="B3225" s="41" t="inlineStr">
        <is>
          <t>V.DO Inc</t>
        </is>
      </c>
      <c r="C3225" s="40" t="inlineStr">
        <is>
          <t>인수 전</t>
        </is>
      </c>
      <c r="D3225" s="40" t="inlineStr">
        <is>
          <t>2020</t>
        </is>
      </c>
      <c r="E3225" s="41" t="inlineStr">
        <is>
          <t>실적</t>
        </is>
      </c>
      <c r="F3225" s="41" t="inlineStr">
        <is>
          <t>대규모기업집단현황공시(연1회, 2021-05-28): 종업원수 0, 대표품목 '영상검색 솔루션'; 2020 매출 0·영업이익 -27·순이익 -33(백만원), 자산총계 13.</t>
        </is>
      </c>
      <c r="G3225" s="41" t="inlineStr">
        <is>
          <t>DART 기타공시</t>
        </is>
      </c>
      <c r="H3225" s="40" t="inlineStr">
        <is>
          <t>2021-05-28</t>
        </is>
      </c>
      <c r="I3225" s="40" t="inlineStr">
        <is>
          <t>20210528001170</t>
        </is>
      </c>
      <c r="J3225" s="43" t="inlineStr">
        <is>
          <t>https://dart.fss.or.kr/dsaf001/main.do?rcpNo=20210528001170</t>
        </is>
      </c>
      <c r="K3225" s="41" t="inlineStr">
        <is>
          <t>target_rev_pre,target_op_pre,notes</t>
        </is>
      </c>
    </row>
    <row r="3226" ht="45" customHeight="1">
      <c r="A3226" s="40" t="inlineStr">
        <is>
          <t>N069</t>
        </is>
      </c>
      <c r="B3226" s="41" t="inlineStr">
        <is>
          <t>V.DO Inc</t>
        </is>
      </c>
      <c r="C3226" s="40" t="inlineStr">
        <is>
          <t>인수 후</t>
        </is>
      </c>
      <c r="D3226" s="40" t="inlineStr">
        <is>
          <t>2021</t>
        </is>
      </c>
      <c r="E3226" s="41" t="inlineStr">
        <is>
          <t>실적</t>
        </is>
      </c>
      <c r="F3226" s="41" t="inlineStr">
        <is>
          <t>대규모기업집단현황공시(연1회, 2022-05-31): 2021 매출 0·영업이익 -6·순이익 -0(백만원), 종업원수 0.</t>
        </is>
      </c>
      <c r="G3226" s="41" t="inlineStr">
        <is>
          <t>DART 기타공시</t>
        </is>
      </c>
      <c r="H3226" s="40" t="inlineStr">
        <is>
          <t>2022-05-31</t>
        </is>
      </c>
      <c r="I3226" s="40" t="inlineStr">
        <is>
          <t>20220531002182</t>
        </is>
      </c>
      <c r="J3226" s="43" t="inlineStr">
        <is>
          <t>https://dart.fss.or.kr/dsaf001/main.do?rcpNo=20220531002182</t>
        </is>
      </c>
      <c r="K3226" s="41" t="inlineStr">
        <is>
          <t>target_rev_post,target_op_post</t>
        </is>
      </c>
    </row>
    <row r="3227" ht="45" customHeight="1">
      <c r="A3227" s="40" t="inlineStr">
        <is>
          <t>N069</t>
        </is>
      </c>
      <c r="B3227" s="41" t="inlineStr">
        <is>
          <t>V.DO Inc</t>
        </is>
      </c>
      <c r="C3227" s="40" t="inlineStr">
        <is>
          <t>인수 전</t>
        </is>
      </c>
      <c r="D3227" s="40" t="inlineStr">
        <is>
          <t>2020-01-14</t>
        </is>
      </c>
      <c r="E3227" s="41" t="inlineStr">
        <is>
          <t>발표</t>
        </is>
      </c>
      <c r="F3227" s="41" t="inlineStr">
        <is>
          <t>'네이버웹툰, AI 스타트업 비닷두 인수': "비닷두는 서울대 석·박사 출신이 2017년 6월 설립한 컴퓨터 비전 분야 AI 스타트업이다"; 기술 고도화 계획.</t>
        </is>
      </c>
      <c r="G3227" s="41" t="inlineStr">
        <is>
          <t>언론 보도</t>
        </is>
      </c>
      <c r="H3227" s="40" t="inlineStr">
        <is>
          <t>2020-01-14</t>
        </is>
      </c>
      <c r="I3227" s="40" t="n"/>
      <c r="J3227" s="43" t="inlineStr">
        <is>
          <t>https://www.webtoonguide.com/ko/board/news04_generalnews/12513</t>
        </is>
      </c>
      <c r="K3227" s="41" t="inlineStr">
        <is>
          <t>pre_events_summary,purpose_quote</t>
        </is>
      </c>
    </row>
    <row r="3228" ht="45" customHeight="1">
      <c r="A3228" s="40" t="inlineStr">
        <is>
          <t>N069</t>
        </is>
      </c>
      <c r="B3228" s="41" t="inlineStr">
        <is>
          <t>V.DO Inc</t>
        </is>
      </c>
      <c r="C3228" s="40" t="inlineStr">
        <is>
          <t>인수 후</t>
        </is>
      </c>
      <c r="D3228" s="40" t="inlineStr">
        <is>
          <t>2021-12-31</t>
        </is>
      </c>
      <c r="E3228" s="41" t="inlineStr">
        <is>
          <t>손상차손</t>
        </is>
      </c>
      <c r="F3228" s="41" t="inlineStr">
        <is>
          <t>네이버웹툰(유) 2021 감사보고서: 비닷두 81.43%, 장부 10,287천원(전기 1,621,238천원); 지속적 영업손실로 비닷두 손상차손 1,853백만원; 특수관계자 투자거래 비닷두 241,860천원; '잔여지분 18.57%를 향후 1년에 걸쳐 취득할 의무'. 영업수익 355,326,026,540원.</t>
        </is>
      </c>
      <c r="G3228" s="41" t="inlineStr">
        <is>
          <t>DART 감사보고서</t>
        </is>
      </c>
      <c r="H3228" s="40" t="inlineStr">
        <is>
          <t>2022-04-07</t>
        </is>
      </c>
      <c r="I3228" s="40" t="inlineStr">
        <is>
          <t>20220407002512</t>
        </is>
      </c>
      <c r="J3228" s="43" t="inlineStr">
        <is>
          <t>https://dart.fss.or.kr/dsaf001/main.do?rcpNo=20220407002512</t>
        </is>
      </c>
      <c r="K3228" s="41" t="inlineStr">
        <is>
          <t>impairment,post_events_summary,acquirer_core</t>
        </is>
      </c>
    </row>
    <row r="3229" ht="45" customHeight="1">
      <c r="A3229" s="40" t="inlineStr">
        <is>
          <t>N069</t>
        </is>
      </c>
      <c r="B3229" s="41" t="inlineStr">
        <is>
          <t>V.DO Inc</t>
        </is>
      </c>
      <c r="C3229" s="40" t="inlineStr">
        <is>
          <t>인수 후</t>
        </is>
      </c>
      <c r="D3229" s="40" t="inlineStr">
        <is>
          <t>2022-12-31</t>
        </is>
      </c>
      <c r="E3229" s="41" t="inlineStr">
        <is>
          <t>추가취득</t>
        </is>
      </c>
      <c r="F3229" s="41" t="inlineStr">
        <is>
          <t>네이버웹툰(유) 2022 감사보고서: 비닷두(영상검색 솔루션 개발) 지분 100.0%, 장부 312,410천원(전기 10,287천원).</t>
        </is>
      </c>
      <c r="G3229" s="41" t="inlineStr">
        <is>
          <t>DART 감사보고서</t>
        </is>
      </c>
      <c r="H3229" s="40" t="inlineStr">
        <is>
          <t>2023-03-29</t>
        </is>
      </c>
      <c r="I3229" s="40" t="inlineStr">
        <is>
          <t>20230329000963</t>
        </is>
      </c>
      <c r="J3229" s="43" t="inlineStr">
        <is>
          <t>https://dart.fss.or.kr/dsaf001/main.do?rcpNo=20230329000963</t>
        </is>
      </c>
      <c r="K3229" s="41" t="inlineStr">
        <is>
          <t>post_events_summary</t>
        </is>
      </c>
    </row>
    <row r="3230" ht="45" customHeight="1">
      <c r="A3230" s="40" t="inlineStr">
        <is>
          <t>N069</t>
        </is>
      </c>
      <c r="B3230" s="41" t="inlineStr">
        <is>
          <t>V.DO Inc</t>
        </is>
      </c>
      <c r="C3230" s="40" t="inlineStr">
        <is>
          <t>인수 후</t>
        </is>
      </c>
      <c r="D3230" s="40" t="inlineStr">
        <is>
          <t>2023</t>
        </is>
      </c>
      <c r="E3230" s="41" t="inlineStr">
        <is>
          <t>청산</t>
        </is>
      </c>
      <c r="F3230" s="41" t="inlineStr">
        <is>
          <t>네이버웹툰(유) 2023 감사보고서: 비닷두(*1) 지분 '-', '(*1) 해당 회사는 당기 중에 청산 완료되었습니다.'</t>
        </is>
      </c>
      <c r="G3230" s="41" t="inlineStr">
        <is>
          <t>DART 감사보고서</t>
        </is>
      </c>
      <c r="H3230" s="40" t="inlineStr">
        <is>
          <t>2024-04-02</t>
        </is>
      </c>
      <c r="I3230" s="40" t="inlineStr">
        <is>
          <t>20240402003693</t>
        </is>
      </c>
      <c r="J3230" s="43" t="inlineStr">
        <is>
          <t>https://dart.fss.or.kr/dsaf001/main.do?rcpNo=20240402003693</t>
        </is>
      </c>
      <c r="K3230" s="41" t="inlineStr">
        <is>
          <t>post_events_summary</t>
        </is>
      </c>
    </row>
    <row r="3231" ht="45" customHeight="1">
      <c r="A3231" s="40" t="inlineStr">
        <is>
          <t>N069</t>
        </is>
      </c>
      <c r="B3231" s="41" t="inlineStr">
        <is>
          <t>V.DO Inc</t>
        </is>
      </c>
      <c r="C3231" s="40" t="inlineStr">
        <is>
          <t>인수 후</t>
        </is>
      </c>
      <c r="D3231" s="40" t="inlineStr">
        <is>
          <t>2023-04</t>
        </is>
      </c>
      <c r="E3231" s="41" t="inlineStr">
        <is>
          <t>청산</t>
        </is>
      </c>
      <c r="F3231" s="41" t="inlineStr">
        <is>
          <t>THE VC 기업정보: 비닷두 2023년 4월 폐업 표시.</t>
        </is>
      </c>
      <c r="G3231" s="41" t="inlineStr">
        <is>
          <t>기타</t>
        </is>
      </c>
      <c r="H3231" s="40" t="n"/>
      <c r="I3231" s="40" t="n"/>
      <c r="J3231" s="43" t="inlineStr">
        <is>
          <t>https://thevc.kr/vdotdo</t>
        </is>
      </c>
      <c r="K3231" s="41" t="inlineStr">
        <is>
          <t>post_events_summary</t>
        </is>
      </c>
    </row>
    <row r="3232" ht="45" customHeight="1">
      <c r="A3232" s="40" t="inlineStr">
        <is>
          <t>N069</t>
        </is>
      </c>
      <c r="B3232" s="41" t="inlineStr">
        <is>
          <t>V.DO Inc</t>
        </is>
      </c>
      <c r="C3232" s="40" t="inlineStr">
        <is>
          <t>발표</t>
        </is>
      </c>
      <c r="D3232" s="40" t="inlineStr">
        <is>
          <t>2020-12-31</t>
        </is>
      </c>
      <c r="E3232" s="41" t="inlineStr">
        <is>
          <t>기타</t>
        </is>
      </c>
      <c r="F3232" s="41" t="inlineStr">
        <is>
          <t>네이버웹툰 유한회사 2020 감사보고서: 자산총계 317,994,800,044원, 자본총계 190,495,939,142원.</t>
        </is>
      </c>
      <c r="G3232" s="41" t="inlineStr">
        <is>
          <t>DART 감사보고서</t>
        </is>
      </c>
      <c r="H3232" s="40" t="inlineStr">
        <is>
          <t>2021-03-29</t>
        </is>
      </c>
      <c r="I3232" s="40" t="inlineStr">
        <is>
          <t>20210329000917</t>
        </is>
      </c>
      <c r="J3232" s="43" t="inlineStr">
        <is>
          <t>https://dart.fss.or.kr/dsaf001/main.do?rcpNo=20210329000917</t>
        </is>
      </c>
      <c r="K3232" s="41" t="inlineStr">
        <is>
          <t>acq_total_assets,deal_to_assets_pct,deal_to_equity_pct</t>
        </is>
      </c>
    </row>
    <row r="3233" ht="45" customHeight="1">
      <c r="A3233" s="40" t="inlineStr">
        <is>
          <t>N069</t>
        </is>
      </c>
      <c r="B3233" s="41" t="inlineStr">
        <is>
          <t>V.DO Inc</t>
        </is>
      </c>
      <c r="C3233" s="40" t="inlineStr">
        <is>
          <t>발표</t>
        </is>
      </c>
      <c r="D3233" s="40" t="inlineStr">
        <is>
          <t>2021-12-31</t>
        </is>
      </c>
      <c r="E3233" s="41" t="inlineStr">
        <is>
          <t>기타</t>
        </is>
      </c>
      <c r="F3233" s="41" t="inlineStr">
        <is>
          <t>NAVER 2020 사업보고서 연결 자산총계 17,014,239백만원(N067 수집 근거 재사용); NAVER 2021 사업보고서 2021말 발행주식 164,049,085주(2021-11 소각 반영).</t>
        </is>
      </c>
      <c r="G3233" s="41" t="inlineStr">
        <is>
          <t>DART 사업보고서</t>
        </is>
      </c>
      <c r="H3233" s="40" t="inlineStr">
        <is>
          <t>2022-03-04</t>
        </is>
      </c>
      <c r="I3233" s="40" t="inlineStr">
        <is>
          <t>20220304000687</t>
        </is>
      </c>
      <c r="J3233" s="43" t="inlineStr">
        <is>
          <t>https://dart.fss.or.kr/dsaf001/main.do?rcpNo=20220304000687</t>
        </is>
      </c>
      <c r="K3233" s="41" t="inlineStr">
        <is>
          <t>apex_total_assets,acq_mktcap</t>
        </is>
      </c>
    </row>
    <row r="3234" ht="45" customHeight="1">
      <c r="A3234" s="40" t="inlineStr">
        <is>
          <t>N069</t>
        </is>
      </c>
      <c r="B3234" s="41" t="inlineStr">
        <is>
          <t>V.DO Inc</t>
        </is>
      </c>
      <c r="C3234" s="40" t="inlineStr">
        <is>
          <t>발표</t>
        </is>
      </c>
      <c r="D3234" s="40" t="inlineStr">
        <is>
          <t>2021-12-30</t>
        </is>
      </c>
      <c r="E3234" s="41" t="inlineStr">
        <is>
          <t>기타</t>
        </is>
      </c>
      <c r="F3234" s="41" t="inlineStr">
        <is>
          <t>네이버금융 일별 시세(035420): 2021-12-30 종가 378,500원.</t>
        </is>
      </c>
      <c r="G3234" s="41" t="inlineStr">
        <is>
          <t>기타</t>
        </is>
      </c>
      <c r="H3234" s="40" t="inlineStr">
        <is>
          <t>2021-12-30</t>
        </is>
      </c>
      <c r="I3234" s="40" t="n"/>
      <c r="J3234" s="43" t="inlineStr">
        <is>
          <t>https://api.finance.naver.com/siseJson.naver?symbol=035420&amp;requestType=1&amp;startTime=20211217&amp;endTime=20220104&amp;timeframe=day</t>
        </is>
      </c>
      <c r="K3234" s="41" t="inlineStr">
        <is>
          <t>acq_mktcap</t>
        </is>
      </c>
    </row>
    <row r="3235" ht="45" customHeight="1">
      <c r="A3235" s="40" t="inlineStr">
        <is>
          <t>N069</t>
        </is>
      </c>
      <c r="B3235" s="41" t="inlineStr">
        <is>
          <t>V.DO Inc</t>
        </is>
      </c>
      <c r="C3235" s="40" t="inlineStr">
        <is>
          <t>발표</t>
        </is>
      </c>
      <c r="D3235" s="40" t="inlineStr">
        <is>
          <t>2021-12-31</t>
        </is>
      </c>
      <c r="E3235" s="41" t="inlineStr">
        <is>
          <t>기타</t>
        </is>
      </c>
      <c r="F3235" s="41" t="inlineStr">
        <is>
          <t>Frankfurter(ECB) 2021-12-31: USD/KRW 1,188.75, USD/CNY 6.3524.</t>
        </is>
      </c>
      <c r="G3235" s="41" t="inlineStr">
        <is>
          <t>기타</t>
        </is>
      </c>
      <c r="H3235" s="40" t="inlineStr">
        <is>
          <t>2021-12-31</t>
        </is>
      </c>
      <c r="I3235" s="40" t="n"/>
      <c r="J3235" s="43" t="inlineStr">
        <is>
          <t>https://api.frankfurter.app/2021-12-31?from=USD&amp;to=KRW,CNY</t>
        </is>
      </c>
      <c r="K3235" s="41" t="inlineStr">
        <is>
          <t>value_chk_usdmm</t>
        </is>
      </c>
    </row>
    <row r="3236" ht="45" customHeight="1">
      <c r="A3236" s="40" t="inlineStr">
        <is>
          <t>N070</t>
        </is>
      </c>
      <c r="B3236" s="41" t="inlineStr">
        <is>
          <t>Locus Co. Ltd</t>
        </is>
      </c>
      <c r="C3236" s="40" t="inlineStr">
        <is>
          <t>발표</t>
        </is>
      </c>
      <c r="D3236" s="40" t="inlineStr">
        <is>
          <t>2021-12-22</t>
        </is>
      </c>
      <c r="E3236" s="41" t="inlineStr">
        <is>
          <t>발표</t>
        </is>
      </c>
      <c r="F3236" s="41" t="inlineStr">
        <is>
          <t>공정위 타법인주식및출자증권취득결정(네이버웹툰(유)): ㈜로커스(대표 김형순, 발행주식 176,894주) 92,318주 23,484,776,020원, 자기자본 190,495,939,142원 대비 12.33%, 취득후 52.19%, '현금취득(구주인수)', 취득목적 '사업제휴', 취득예정일 2022.01.31, 이사회 2021.12.21; 로커스 2020 자산 29,784·매출 17,961·순이익 -5,680(백만원).</t>
        </is>
      </c>
      <c r="G3236" s="41" t="inlineStr">
        <is>
          <t>DART 기타공시</t>
        </is>
      </c>
      <c r="H3236" s="40" t="inlineStr">
        <is>
          <t>2021-12-22</t>
        </is>
      </c>
      <c r="I3236" s="40" t="inlineStr">
        <is>
          <t>20211222000025</t>
        </is>
      </c>
      <c r="J3236" s="43" t="inlineStr">
        <is>
          <t>https://dart.fss.or.kr/dsaf001/main.do?rcpNo=20211222000025</t>
        </is>
      </c>
      <c r="K3236" s="41" t="inlineStr">
        <is>
          <t>value_chk_local,deal_to_equity_pct,purpose_quote,announce_date_chk,first_filing_date,pre_events_summary</t>
        </is>
      </c>
    </row>
    <row r="3237" ht="45" customHeight="1">
      <c r="A3237" s="40" t="inlineStr">
        <is>
          <t>N070</t>
        </is>
      </c>
      <c r="B3237" s="41" t="inlineStr">
        <is>
          <t>Locus Co. Ltd</t>
        </is>
      </c>
      <c r="C3237" s="40" t="inlineStr">
        <is>
          <t>발표</t>
        </is>
      </c>
      <c r="D3237" s="40" t="inlineStr">
        <is>
          <t>2022-01-27</t>
        </is>
      </c>
      <c r="E3237" s="41" t="inlineStr">
        <is>
          <t>기타</t>
        </is>
      </c>
      <c r="F3237" s="41" t="inlineStr">
        <is>
          <t>[기재정정] 정정사유 '계약상대방과 협의 진행상황에 따라, 취득예정일자의 변경이 필요': 취득예정일 2022.01.31→2022.03.31.</t>
        </is>
      </c>
      <c r="G3237" s="41" t="inlineStr">
        <is>
          <t>DART 기타공시</t>
        </is>
      </c>
      <c r="H3237" s="40" t="inlineStr">
        <is>
          <t>2022-01-27</t>
        </is>
      </c>
      <c r="I3237" s="40" t="inlineStr">
        <is>
          <t>20220127000368</t>
        </is>
      </c>
      <c r="J3237" s="43" t="inlineStr">
        <is>
          <t>https://dart.fss.or.kr/dsaf001/main.do?rcpNo=20220127000368</t>
        </is>
      </c>
      <c r="K3237" s="41" t="inlineStr">
        <is>
          <t>status_chk,chk_note</t>
        </is>
      </c>
    </row>
    <row r="3238" ht="45" customHeight="1">
      <c r="A3238" s="40" t="inlineStr">
        <is>
          <t>N070</t>
        </is>
      </c>
      <c r="B3238" s="41" t="inlineStr">
        <is>
          <t>Locus Co. Ltd</t>
        </is>
      </c>
      <c r="C3238" s="40" t="inlineStr">
        <is>
          <t>인수 후</t>
        </is>
      </c>
      <c r="D3238" s="40" t="inlineStr">
        <is>
          <t>2022-03-31</t>
        </is>
      </c>
      <c r="E3238" s="41" t="inlineStr">
        <is>
          <t>완료</t>
        </is>
      </c>
      <c r="F3238" s="41" t="inlineStr">
        <is>
          <t>NAVER 2022 1분기보고서: 당분기 신규 연결 '주식회사 로커스 — 신규취득에 따른 지배력 획득'; 연결주석 종속기업 로커스 지분 52.19%(전기말 -); 로커스 전환사채(2019-06-21 발행) 연결 반영.</t>
        </is>
      </c>
      <c r="G3238" s="41" t="inlineStr">
        <is>
          <t>DART 사업보고서</t>
        </is>
      </c>
      <c r="H3238" s="40" t="inlineStr">
        <is>
          <t>2022-05-13</t>
        </is>
      </c>
      <c r="I3238" s="40" t="inlineStr">
        <is>
          <t>20220513001543</t>
        </is>
      </c>
      <c r="J3238" s="43" t="inlineStr">
        <is>
          <t>https://dart.fss.or.kr/dsaf001/main.do?rcpNo=20220513001543</t>
        </is>
      </c>
      <c r="K3238" s="41" t="inlineStr">
        <is>
          <t>status_chk,pre_incorp_chk,post_events_summary</t>
        </is>
      </c>
    </row>
    <row r="3239" ht="45" customHeight="1">
      <c r="A3239" s="40" t="inlineStr">
        <is>
          <t>N070</t>
        </is>
      </c>
      <c r="B3239" s="41" t="inlineStr">
        <is>
          <t>Locus Co. Ltd</t>
        </is>
      </c>
      <c r="C3239" s="40" t="inlineStr">
        <is>
          <t>발표</t>
        </is>
      </c>
      <c r="D3239" s="40" t="inlineStr">
        <is>
          <t>2021-12-22</t>
        </is>
      </c>
      <c r="E3239" s="41" t="inlineStr">
        <is>
          <t>발표</t>
        </is>
      </c>
      <c r="F3239" s="41" t="inlineStr">
        <is>
          <t>딜사이트 '네이버웹툰, 가상인간 로지 개발사 로커스 인수'(2021-12-22 19:00): 52.19% 234억원; "웹툰 IP(지식재산권)를 기반으로 다양한 영상화를 시도하는 과정에서 로커스와 시너지를 낼 수 있을 것".</t>
        </is>
      </c>
      <c r="G3239" s="41" t="inlineStr">
        <is>
          <t>언론 보도</t>
        </is>
      </c>
      <c r="H3239" s="40" t="inlineStr">
        <is>
          <t>2021-12-22</t>
        </is>
      </c>
      <c r="I3239" s="40" t="n"/>
      <c r="J3239" s="43" t="inlineStr">
        <is>
          <t>https://dealsite.co.kr/articles/81735</t>
        </is>
      </c>
      <c r="K3239" s="41" t="inlineStr">
        <is>
          <t>purpose_quote,first_filing_date</t>
        </is>
      </c>
    </row>
    <row r="3240" ht="45" customHeight="1">
      <c r="A3240" s="40" t="inlineStr">
        <is>
          <t>N070</t>
        </is>
      </c>
      <c r="B3240" s="41" t="inlineStr">
        <is>
          <t>Locus Co. Ltd</t>
        </is>
      </c>
      <c r="C3240" s="40" t="inlineStr">
        <is>
          <t>인수 후</t>
        </is>
      </c>
      <c r="D3240" s="40" t="inlineStr">
        <is>
          <t>2022-04-11</t>
        </is>
      </c>
      <c r="E3240" s="41" t="inlineStr">
        <is>
          <t>경영진변경</t>
        </is>
      </c>
      <c r="F3240" s="41" t="inlineStr">
        <is>
          <t>딜사이트 '네이버웹툰 로커스 인수...IP사업 확장 속도': 인수 절차 사실상 마무리, "로커스 지분 53.6%를 최종 확보"; 김범휴 네이버웹툰 글로벌IP사업실장 로커스 대표.</t>
        </is>
      </c>
      <c r="G3240" s="41" t="inlineStr">
        <is>
          <t>언론 보도</t>
        </is>
      </c>
      <c r="H3240" s="40" t="inlineStr">
        <is>
          <t>2022-04-12</t>
        </is>
      </c>
      <c r="I3240" s="40" t="n"/>
      <c r="J3240" s="43" t="inlineStr">
        <is>
          <t>https://dealsite.co.kr/articles/85618</t>
        </is>
      </c>
      <c r="K3240" s="41" t="inlineStr">
        <is>
          <t>post_events_summary</t>
        </is>
      </c>
    </row>
    <row r="3241" ht="45" customHeight="1">
      <c r="A3241" s="40" t="inlineStr">
        <is>
          <t>N070</t>
        </is>
      </c>
      <c r="B3241" s="41" t="inlineStr">
        <is>
          <t>Locus Co. Ltd</t>
        </is>
      </c>
      <c r="C3241" s="40" t="inlineStr">
        <is>
          <t>인수 전</t>
        </is>
      </c>
      <c r="D3241" s="40" t="inlineStr">
        <is>
          <t>2021-12-31</t>
        </is>
      </c>
      <c r="E3241" s="41" t="inlineStr">
        <is>
          <t>실적</t>
        </is>
      </c>
      <c r="F3241" s="41" t="inlineStr">
        <is>
          <t>로커스 2021 감사보고서(일반기업회계기준): 영업수익 2021 19,181,677,056원/2020 17,960,519,677원; 영업이익(손실) (2,233,860,401)/(881,268,200); 순손실 (6,474,438,886)/(5,679,894,490); 주주 김형순 45,750주 25.86%, 홍성호 45,198주 25.55%.</t>
        </is>
      </c>
      <c r="G3241" s="41" t="inlineStr">
        <is>
          <t>DART 감사보고서</t>
        </is>
      </c>
      <c r="H3241" s="40" t="inlineStr">
        <is>
          <t>2022-04-11</t>
        </is>
      </c>
      <c r="I3241" s="40" t="inlineStr">
        <is>
          <t>20220411002163</t>
        </is>
      </c>
      <c r="J3241" s="43" t="inlineStr">
        <is>
          <t>https://dart.fss.or.kr/dsaf001/main.do?rcpNo=20220411002163</t>
        </is>
      </c>
      <c r="K3241" s="41" t="inlineStr">
        <is>
          <t>target_rev_pre,target_op_pre,chk_note,pre_events_summary</t>
        </is>
      </c>
    </row>
    <row r="3242" ht="45" customHeight="1">
      <c r="A3242" s="40" t="inlineStr">
        <is>
          <t>N070</t>
        </is>
      </c>
      <c r="B3242" s="41" t="inlineStr">
        <is>
          <t>Locus Co. Ltd</t>
        </is>
      </c>
      <c r="C3242" s="40" t="inlineStr">
        <is>
          <t>인수 후</t>
        </is>
      </c>
      <c r="D3242" s="40" t="inlineStr">
        <is>
          <t>2022-12-31</t>
        </is>
      </c>
      <c r="E3242" s="41" t="inlineStr">
        <is>
          <t>실적</t>
        </is>
      </c>
      <c r="F3242" s="41" t="inlineStr">
        <is>
          <t>로커스 2022 감사보고서(K-IFRS 최초채택, 전환일 2021-01-01): 영업수익 16,986,333,946/18,975,984,882원; 영업이익 (3,329,511,444)/(2,991,257,903); 순손실 (7,431,339,446)/(7,172,109,207); 주주 네이버웹툰 94,889주 54%, 홍성호 42,627주 24%; '최상위 지배기업은 네이버 주식회사이며, 지배기업은 네이버웹툰 유한회사'.</t>
        </is>
      </c>
      <c r="G3242" s="41" t="inlineStr">
        <is>
          <t>DART 감사보고서</t>
        </is>
      </c>
      <c r="H3242" s="40" t="inlineStr">
        <is>
          <t>2023-04-03</t>
        </is>
      </c>
      <c r="I3242" s="40" t="inlineStr">
        <is>
          <t>20230403001300</t>
        </is>
      </c>
      <c r="J3242" s="43" t="inlineStr">
        <is>
          <t>https://dart.fss.or.kr/dsaf001/main.do?rcpNo=20230403001300</t>
        </is>
      </c>
      <c r="K3242" s="41" t="inlineStr">
        <is>
          <t>target_rev_post,target_op_post,target_rev_pre,target_op_pre,chk_note</t>
        </is>
      </c>
    </row>
    <row r="3243" ht="45" customHeight="1">
      <c r="A3243" s="40" t="inlineStr">
        <is>
          <t>N070</t>
        </is>
      </c>
      <c r="B3243" s="41" t="inlineStr">
        <is>
          <t>Locus Co. Ltd</t>
        </is>
      </c>
      <c r="C3243" s="40" t="inlineStr">
        <is>
          <t>인수 후</t>
        </is>
      </c>
      <c r="D3243" s="40" t="inlineStr">
        <is>
          <t>2023-12-31</t>
        </is>
      </c>
      <c r="E3243" s="41" t="inlineStr">
        <is>
          <t>실적</t>
        </is>
      </c>
      <c r="F3243" s="41" t="inlineStr">
        <is>
          <t>로커스 2023 감사보고서: 영업수익 20,052,548,640원, 영업이익 4,251,590,428원, 순이익 2,000,625,300원; 주주 홍성호 20.24%, 네이버웹툰(유) 41,432주 19.68%, 위지윅스튜디오 9.33%; 싸이더스 일부 지분 매각으로 관계기업 전환.</t>
        </is>
      </c>
      <c r="G3243" s="41" t="inlineStr">
        <is>
          <t>DART 감사보고서</t>
        </is>
      </c>
      <c r="H3243" s="40" t="inlineStr">
        <is>
          <t>2024-04-09</t>
        </is>
      </c>
      <c r="I3243" s="40" t="inlineStr">
        <is>
          <t>20240409003513</t>
        </is>
      </c>
      <c r="J3243" s="43" t="inlineStr">
        <is>
          <t>https://dart.fss.or.kr/dsaf001/main.do?rcpNo=20240409003513</t>
        </is>
      </c>
      <c r="K3243" s="41" t="inlineStr">
        <is>
          <t>target_rev_post,target_op_post,post_events_summary</t>
        </is>
      </c>
    </row>
    <row r="3244" ht="45" customHeight="1">
      <c r="A3244" s="40" t="inlineStr">
        <is>
          <t>N070</t>
        </is>
      </c>
      <c r="B3244" s="41" t="inlineStr">
        <is>
          <t>Locus Co. Ltd</t>
        </is>
      </c>
      <c r="C3244" s="40" t="inlineStr">
        <is>
          <t>인수 후</t>
        </is>
      </c>
      <c r="D3244" s="40" t="inlineStr">
        <is>
          <t>2024-12-31</t>
        </is>
      </c>
      <c r="E3244" s="41" t="inlineStr">
        <is>
          <t>실적</t>
        </is>
      </c>
      <c r="F3244" s="41" t="inlineStr">
        <is>
          <t>로커스 2024 감사보고서: 영업수익 20,221,283,139원, 영업이익 381,816,939원, 순손실 (413,326,087)원; 네이버웹툰(유) 41,432주 19.38%.</t>
        </is>
      </c>
      <c r="G3244" s="41" t="inlineStr">
        <is>
          <t>DART 감사보고서</t>
        </is>
      </c>
      <c r="H3244" s="40" t="inlineStr">
        <is>
          <t>2025-03-31</t>
        </is>
      </c>
      <c r="I3244" s="40" t="inlineStr">
        <is>
          <t>20250331000379</t>
        </is>
      </c>
      <c r="J3244" s="43" t="inlineStr">
        <is>
          <t>https://dart.fss.or.kr/dsaf001/main.do?rcpNo=20250331000379</t>
        </is>
      </c>
      <c r="K3244" s="41" t="inlineStr">
        <is>
          <t>target_rev_post,target_op_post</t>
        </is>
      </c>
    </row>
    <row r="3245" ht="45" customHeight="1">
      <c r="A3245" s="40" t="inlineStr">
        <is>
          <t>N070</t>
        </is>
      </c>
      <c r="B3245" s="41" t="inlineStr">
        <is>
          <t>Locus Co. Ltd</t>
        </is>
      </c>
      <c r="C3245" s="40" t="inlineStr">
        <is>
          <t>인수 후</t>
        </is>
      </c>
      <c r="D3245" s="40" t="inlineStr">
        <is>
          <t>2025-12-31</t>
        </is>
      </c>
      <c r="E3245" s="41" t="inlineStr">
        <is>
          <t>실적</t>
        </is>
      </c>
      <c r="F3245" s="41" t="inlineStr">
        <is>
          <t>로커스 2025 감사보고서: 영업수익 21,984,300,322원(전기 재작성 20,732,970,088), 영업이익 1,334,588,699원(전기 16,768,652), 순손실 (787,560,410)원; 네이버웹툰(유) 19.39%.</t>
        </is>
      </c>
      <c r="G3245" s="41" t="inlineStr">
        <is>
          <t>DART 감사보고서</t>
        </is>
      </c>
      <c r="H3245" s="40" t="inlineStr">
        <is>
          <t>2026-04-13</t>
        </is>
      </c>
      <c r="I3245" s="40" t="inlineStr">
        <is>
          <t>20260413002928</t>
        </is>
      </c>
      <c r="J3245" s="43" t="inlineStr">
        <is>
          <t>https://dart.fss.or.kr/dsaf001/main.do?rcpNo=20260413002928</t>
        </is>
      </c>
      <c r="K3245" s="41" t="inlineStr">
        <is>
          <t>target_rev_post,target_op_post</t>
        </is>
      </c>
    </row>
    <row r="3246" ht="45" customHeight="1">
      <c r="A3246" s="40" t="inlineStr">
        <is>
          <t>N070</t>
        </is>
      </c>
      <c r="B3246" s="41" t="inlineStr">
        <is>
          <t>Locus Co. Ltd</t>
        </is>
      </c>
      <c r="C3246" s="40" t="inlineStr">
        <is>
          <t>인수 후</t>
        </is>
      </c>
      <c r="D3246" s="40" t="inlineStr">
        <is>
          <t>2022-12-31</t>
        </is>
      </c>
      <c r="E3246" s="41" t="inlineStr">
        <is>
          <t>손상차손</t>
        </is>
      </c>
      <c r="F3246" s="41" t="inlineStr">
        <is>
          <t>네이버웹툰(유) 2022 감사보고서: 종속기업 로커스 53.6%, 장부 23,514,000천원; '당기 중 YLAB Japan, 로커스, 바이프로스트 및 에이투지-아이피 투자조합에 대하여 손상차손 2,476백만원을 인식'(이익접근법).</t>
        </is>
      </c>
      <c r="G3246" s="41" t="inlineStr">
        <is>
          <t>DART 감사보고서</t>
        </is>
      </c>
      <c r="H3246" s="40" t="inlineStr">
        <is>
          <t>2023-03-29</t>
        </is>
      </c>
      <c r="I3246" s="40" t="inlineStr">
        <is>
          <t>20230329000963</t>
        </is>
      </c>
      <c r="J3246" s="43" t="inlineStr">
        <is>
          <t>https://dart.fss.or.kr/dsaf001/main.do?rcpNo=20230329000963</t>
        </is>
      </c>
      <c r="K3246" s="41" t="inlineStr">
        <is>
          <t>impairment,post_events_summary</t>
        </is>
      </c>
    </row>
    <row r="3247" ht="45" customHeight="1">
      <c r="A3247" s="40" t="inlineStr">
        <is>
          <t>N070</t>
        </is>
      </c>
      <c r="B3247" s="41" t="inlineStr">
        <is>
          <t>Locus Co. Ltd</t>
        </is>
      </c>
      <c r="C3247" s="40" t="inlineStr">
        <is>
          <t>인수 후</t>
        </is>
      </c>
      <c r="D3247" s="40" t="inlineStr">
        <is>
          <t>2023-12-31</t>
        </is>
      </c>
      <c r="E3247" s="41" t="inlineStr">
        <is>
          <t>매각</t>
        </is>
      </c>
      <c r="F3247" s="41" t="inlineStr">
        <is>
          <t>네이버웹툰(유) 2023 감사보고서: '당기 중 로커스의 일부 지분을 처분하여 지배력을 상실하여 관계기업투자주식으로 대체'; 관계기업 로커스 19.7%, 장부 10,267,071천원(전기 종속기업 23,514,000천원).</t>
        </is>
      </c>
      <c r="G3247" s="41" t="inlineStr">
        <is>
          <t>DART 감사보고서</t>
        </is>
      </c>
      <c r="H3247" s="40" t="inlineStr">
        <is>
          <t>2024-04-02</t>
        </is>
      </c>
      <c r="I3247" s="40" t="inlineStr">
        <is>
          <t>20240402003693</t>
        </is>
      </c>
      <c r="J3247" s="43" t="inlineStr">
        <is>
          <t>https://dart.fss.or.kr/dsaf001/main.do?rcpNo=20240402003693</t>
        </is>
      </c>
      <c r="K3247" s="41" t="inlineStr">
        <is>
          <t>impairment,post_events_summary,notes</t>
        </is>
      </c>
    </row>
    <row r="3248" ht="45" customHeight="1">
      <c r="A3248" s="40" t="inlineStr">
        <is>
          <t>N070</t>
        </is>
      </c>
      <c r="B3248" s="41" t="inlineStr">
        <is>
          <t>Locus Co. Ltd</t>
        </is>
      </c>
      <c r="C3248" s="40" t="inlineStr">
        <is>
          <t>인수 후</t>
        </is>
      </c>
      <c r="D3248" s="40" t="inlineStr">
        <is>
          <t>2023-11</t>
        </is>
      </c>
      <c r="E3248" s="41" t="inlineStr">
        <is>
          <t>투자유치</t>
        </is>
      </c>
      <c r="F3248" s="41" t="inlineStr">
        <is>
          <t>딜사이트(2025-02-20): 2023-11 240억원 RCPS 클럽딜(SBI인베스트먼트 60억, 위지윅스튜디오 50억, 기업은행 30억), 기업가치 500억원 후반; "2022년까지만 해도 네이버웹툰이 54% 지분을 가진 최대주주", 현재 네이버웹툰 19.68%; 대신증권 상장주관사.</t>
        </is>
      </c>
      <c r="G3248" s="41" t="inlineStr">
        <is>
          <t>언론 보도</t>
        </is>
      </c>
      <c r="H3248" s="40" t="inlineStr">
        <is>
          <t>2025-02-20</t>
        </is>
      </c>
      <c r="I3248" s="40" t="n"/>
      <c r="J3248" s="43" t="inlineStr">
        <is>
          <t>https://dealsite.co.kr/articles/136779</t>
        </is>
      </c>
      <c r="K3248" s="41" t="inlineStr">
        <is>
          <t>post_events_summary</t>
        </is>
      </c>
    </row>
    <row r="3249" ht="45" customHeight="1">
      <c r="A3249" s="40" t="inlineStr">
        <is>
          <t>N070</t>
        </is>
      </c>
      <c r="B3249" s="41" t="inlineStr">
        <is>
          <t>Locus Co. Ltd</t>
        </is>
      </c>
      <c r="C3249" s="40" t="inlineStr">
        <is>
          <t>인수 후</t>
        </is>
      </c>
      <c r="D3249" s="40" t="inlineStr">
        <is>
          <t>2025-11-12</t>
        </is>
      </c>
      <c r="E3249" s="41" t="inlineStr">
        <is>
          <t>기타</t>
        </is>
      </c>
      <c r="F3249" s="41" t="inlineStr">
        <is>
          <t>딜사이트 '네이버도 투자한 특수효과 로커스…IPO 좌초 위기': 구주 매각과 프리IPO RCPS로 지분율 19.38%까지 하락, "투자금 회수가 어려워지면서 손상차손으로 처리한 상태".</t>
        </is>
      </c>
      <c r="G3249" s="41" t="inlineStr">
        <is>
          <t>언론 보도</t>
        </is>
      </c>
      <c r="H3249" s="40" t="inlineStr">
        <is>
          <t>2025-11-12</t>
        </is>
      </c>
      <c r="I3249" s="40" t="n"/>
      <c r="J3249" s="43" t="inlineStr">
        <is>
          <t>https://dealsite.co.kr/articles/151069</t>
        </is>
      </c>
      <c r="K3249" s="41" t="inlineStr">
        <is>
          <t>post_events_summary,impairment</t>
        </is>
      </c>
    </row>
    <row r="3250" ht="45" customHeight="1">
      <c r="A3250" s="40" t="inlineStr">
        <is>
          <t>N070</t>
        </is>
      </c>
      <c r="B3250" s="41" t="inlineStr">
        <is>
          <t>Locus Co. Ltd</t>
        </is>
      </c>
      <c r="C3250" s="40" t="inlineStr">
        <is>
          <t>발표</t>
        </is>
      </c>
      <c r="D3250" s="40" t="inlineStr">
        <is>
          <t>2020-12-31</t>
        </is>
      </c>
      <c r="E3250" s="41" t="inlineStr">
        <is>
          <t>기타</t>
        </is>
      </c>
      <c r="F3250" s="41" t="inlineStr">
        <is>
          <t>네이버웹툰 유한회사 2020 감사보고서: 자산총계 317,994,800,044원, 자본총계 190,495,939,142원.</t>
        </is>
      </c>
      <c r="G3250" s="41" t="inlineStr">
        <is>
          <t>DART 감사보고서</t>
        </is>
      </c>
      <c r="H3250" s="40" t="inlineStr">
        <is>
          <t>2021-03-29</t>
        </is>
      </c>
      <c r="I3250" s="40" t="inlineStr">
        <is>
          <t>20210329000917</t>
        </is>
      </c>
      <c r="J3250" s="43" t="inlineStr">
        <is>
          <t>https://dart.fss.or.kr/dsaf001/main.do?rcpNo=20210329000917</t>
        </is>
      </c>
      <c r="K3250" s="41" t="inlineStr">
        <is>
          <t>acq_total_assets,deal_to_assets_pct</t>
        </is>
      </c>
    </row>
    <row r="3251" ht="45" customHeight="1">
      <c r="A3251" s="40" t="inlineStr">
        <is>
          <t>N070</t>
        </is>
      </c>
      <c r="B3251" s="41" t="inlineStr">
        <is>
          <t>Locus Co. Ltd</t>
        </is>
      </c>
      <c r="C3251" s="40" t="inlineStr">
        <is>
          <t>발표</t>
        </is>
      </c>
      <c r="D3251" s="40" t="inlineStr">
        <is>
          <t>2021-12-31</t>
        </is>
      </c>
      <c r="E3251" s="41" t="inlineStr">
        <is>
          <t>실적</t>
        </is>
      </c>
      <c r="F3251" s="41" t="inlineStr">
        <is>
          <t>네이버웹툰(유) 2021 감사보고서: 영업수익 355,326,026,540원.</t>
        </is>
      </c>
      <c r="G3251" s="41" t="inlineStr">
        <is>
          <t>DART 감사보고서</t>
        </is>
      </c>
      <c r="H3251" s="40" t="inlineStr">
        <is>
          <t>2022-04-07</t>
        </is>
      </c>
      <c r="I3251" s="40" t="inlineStr">
        <is>
          <t>20220407002512</t>
        </is>
      </c>
      <c r="J3251" s="43" t="inlineStr">
        <is>
          <t>https://dart.fss.or.kr/dsaf001/main.do?rcpNo=20220407002512</t>
        </is>
      </c>
      <c r="K3251" s="41" t="inlineStr">
        <is>
          <t>acquirer_core</t>
        </is>
      </c>
    </row>
    <row r="3252" ht="45" customHeight="1">
      <c r="A3252" s="40" t="inlineStr">
        <is>
          <t>N070</t>
        </is>
      </c>
      <c r="B3252" s="41" t="inlineStr">
        <is>
          <t>Locus Co. Ltd</t>
        </is>
      </c>
      <c r="C3252" s="40" t="inlineStr">
        <is>
          <t>발표</t>
        </is>
      </c>
      <c r="D3252" s="40" t="inlineStr">
        <is>
          <t>2021-12-21</t>
        </is>
      </c>
      <c r="E3252" s="41" t="inlineStr">
        <is>
          <t>기타</t>
        </is>
      </c>
      <c r="F3252" s="41" t="inlineStr">
        <is>
          <t>NAVER 2020 사업보고서 연결 자산총계 17,014,239백만원(N067 수집 근거 재사용); NAVER 2021 사업보고서 2021말 발행주식 164,049,085주.</t>
        </is>
      </c>
      <c r="G3252" s="41" t="inlineStr">
        <is>
          <t>DART 사업보고서</t>
        </is>
      </c>
      <c r="H3252" s="40" t="inlineStr">
        <is>
          <t>2022-03-04</t>
        </is>
      </c>
      <c r="I3252" s="40" t="inlineStr">
        <is>
          <t>20220304000687</t>
        </is>
      </c>
      <c r="J3252" s="43" t="inlineStr">
        <is>
          <t>https://dart.fss.or.kr/dsaf001/main.do?rcpNo=20220304000687</t>
        </is>
      </c>
      <c r="K3252" s="41" t="inlineStr">
        <is>
          <t>apex_total_assets,acq_mktcap</t>
        </is>
      </c>
    </row>
    <row r="3253" ht="45" customHeight="1">
      <c r="A3253" s="40" t="inlineStr">
        <is>
          <t>N070</t>
        </is>
      </c>
      <c r="B3253" s="41" t="inlineStr">
        <is>
          <t>Locus Co. Ltd</t>
        </is>
      </c>
      <c r="C3253" s="40" t="inlineStr">
        <is>
          <t>발표</t>
        </is>
      </c>
      <c r="D3253" s="40" t="inlineStr">
        <is>
          <t>2021-12-21</t>
        </is>
      </c>
      <c r="E3253" s="41" t="inlineStr">
        <is>
          <t>기타</t>
        </is>
      </c>
      <c r="F3253" s="41" t="inlineStr">
        <is>
          <t>네이버금융 일별 시세(035420): 2021-12-21 종가 375,000원, 2021-12-22 378,500원.</t>
        </is>
      </c>
      <c r="G3253" s="41" t="inlineStr">
        <is>
          <t>기타</t>
        </is>
      </c>
      <c r="H3253" s="40" t="inlineStr">
        <is>
          <t>2021-12-21</t>
        </is>
      </c>
      <c r="I3253" s="40" t="n"/>
      <c r="J3253" s="43" t="inlineStr">
        <is>
          <t>https://api.finance.naver.com/siseJson.naver?symbol=035420&amp;requestType=1&amp;startTime=20211217&amp;endTime=20220104&amp;timeframe=day</t>
        </is>
      </c>
      <c r="K3253" s="41" t="inlineStr">
        <is>
          <t>acq_mktcap</t>
        </is>
      </c>
    </row>
    <row r="3254" ht="45" customHeight="1">
      <c r="A3254" s="40" t="inlineStr">
        <is>
          <t>N070</t>
        </is>
      </c>
      <c r="B3254" s="41" t="inlineStr">
        <is>
          <t>Locus Co. Ltd</t>
        </is>
      </c>
      <c r="C3254" s="40" t="inlineStr">
        <is>
          <t>발표</t>
        </is>
      </c>
      <c r="D3254" s="40" t="inlineStr">
        <is>
          <t>2021-12-21</t>
        </is>
      </c>
      <c r="E3254" s="41" t="inlineStr">
        <is>
          <t>기타</t>
        </is>
      </c>
      <c r="F3254" s="41" t="inlineStr">
        <is>
          <t>Frankfurter(ECB) 2021-12-21: USD/KRW 1,191.14.</t>
        </is>
      </c>
      <c r="G3254" s="41" t="inlineStr">
        <is>
          <t>기타</t>
        </is>
      </c>
      <c r="H3254" s="40" t="inlineStr">
        <is>
          <t>2021-12-21</t>
        </is>
      </c>
      <c r="I3254" s="40" t="n"/>
      <c r="J3254" s="43" t="inlineStr">
        <is>
          <t>https://api.frankfurter.app/2021-12-21?from=USD&amp;to=KRW</t>
        </is>
      </c>
      <c r="K3254" s="41" t="inlineStr">
        <is>
          <t>value_chk_usdmm</t>
        </is>
      </c>
    </row>
    <row r="3255" ht="45" customHeight="1">
      <c r="A3255" s="40" t="inlineStr">
        <is>
          <t>N071</t>
        </is>
      </c>
      <c r="B3255" s="41" t="inlineStr">
        <is>
          <t>Watong Entertainment Limited</t>
        </is>
      </c>
      <c r="C3255" s="40" t="inlineStr">
        <is>
          <t>발표</t>
        </is>
      </c>
      <c r="D3255" s="40" t="inlineStr">
        <is>
          <t>2022-02-21</t>
        </is>
      </c>
      <c r="E3255" s="41" t="inlineStr">
        <is>
          <t>발표</t>
        </is>
      </c>
      <c r="F3255" s="41" t="inlineStr">
        <is>
          <t>네이버웹툰컴퍼니(주) 비유동자산 취득결정: 취득 목적물 '홍콩 Watong Entertainment Limited의 보통주 2,610만 주', 취득가액 4,000,000,000원, 최근 사업연도말 자산총액 28,250,898,333원, 자산총액 대비 14.16%, 거래상대방 Watong(해외 계열회사), 취득목적 '현지 사업운영 및 투자', 취득예정일 2022.03.31, 이사회 2022.02.21, 집행통화 HKD.</t>
        </is>
      </c>
      <c r="G3255" s="41" t="inlineStr">
        <is>
          <t>DART 기타공시</t>
        </is>
      </c>
      <c r="H3255" s="40" t="inlineStr">
        <is>
          <t>2022-02-25</t>
        </is>
      </c>
      <c r="I3255" s="40" t="inlineStr">
        <is>
          <t>20220225005923</t>
        </is>
      </c>
      <c r="J3255" s="43" t="inlineStr">
        <is>
          <t>https://dart.fss.or.kr/dsaf001/main.do?rcpNo=20220225005923</t>
        </is>
      </c>
      <c r="K3255" s="41" t="inlineStr">
        <is>
          <t>value_chk_local,announce_date_chk,purpose_quote,acq_total_assets,deal_to_assets_pct,status_chk,chk_note,first_filing_date</t>
        </is>
      </c>
    </row>
    <row r="3256" ht="45" customHeight="1">
      <c r="A3256" s="40" t="inlineStr">
        <is>
          <t>N071</t>
        </is>
      </c>
      <c r="B3256" s="41" t="inlineStr">
        <is>
          <t>Watong Entertainment Limited</t>
        </is>
      </c>
      <c r="C3256" s="40" t="inlineStr">
        <is>
          <t>인수 후</t>
        </is>
      </c>
      <c r="D3256" s="40" t="inlineStr">
        <is>
          <t>2023-12-31</t>
        </is>
      </c>
      <c r="E3256" s="41" t="inlineStr">
        <is>
          <t>손상차손</t>
        </is>
      </c>
      <c r="F3256" s="41" t="inlineStr">
        <is>
          <t>종속기업투자 변동: 전기(2022) 기초 22,563,708천원, 취득 6,222,258천원, 기말 28,785,966천원; 당기(2023) 손상 (28,731,208)천원, 기말 54,758천원. '지속적인 영업손실 등으로 인하여 장부금액이 회수가능액을 초과'. 2022.1.1 자본총계 19,326,104,167원, 2023말 자본총계 (14,255,340,317)원. 일반사항: 2020-08-01 중국사업 외 인적분할.</t>
        </is>
      </c>
      <c r="G3256" s="41" t="inlineStr">
        <is>
          <t>DART 감사보고서</t>
        </is>
      </c>
      <c r="H3256" s="40" t="inlineStr">
        <is>
          <t>2024-04-03</t>
        </is>
      </c>
      <c r="I3256" s="40" t="inlineStr">
        <is>
          <t>20240403002909</t>
        </is>
      </c>
      <c r="J3256" s="43" t="inlineStr">
        <is>
          <t>https://dart.fss.or.kr/dsaf001/main.do?rcpNo=20240403002909</t>
        </is>
      </c>
      <c r="K3256" s="41" t="inlineStr">
        <is>
          <t>status_chk,impairment,post_events_summary,deal_to_equity_pct,acquirer_core,target_op_post</t>
        </is>
      </c>
    </row>
    <row r="3257" ht="45" customHeight="1">
      <c r="A3257" s="40" t="inlineStr">
        <is>
          <t>N071</t>
        </is>
      </c>
      <c r="B3257" s="41" t="inlineStr">
        <is>
          <t>Watong Entertainment Limited</t>
        </is>
      </c>
      <c r="C3257" s="40" t="inlineStr">
        <is>
          <t>인수 전</t>
        </is>
      </c>
      <c r="D3257" s="40" t="inlineStr">
        <is>
          <t>2020-12-31</t>
        </is>
      </c>
      <c r="E3257" s="41" t="inlineStr">
        <is>
          <t>손상차손</t>
        </is>
      </c>
      <c r="F3257" s="41" t="inlineStr">
        <is>
          <t>네이버웹툰컴퍼니 2020 감사보고서: Watong 장부금액 19,953,000천원(전기말 42,709,504천원), 2020 손상 29,218,663천원(Watong '지속적인 영업손실'), 출자 2019 25,220,737천원·2020 6,462,160천원. WEBTOON Entertainment 지분은 당기 중 네이버웹툰 유한회사에 양도.</t>
        </is>
      </c>
      <c r="G3257" s="41" t="inlineStr">
        <is>
          <t>DART 감사보고서</t>
        </is>
      </c>
      <c r="H3257" s="40" t="inlineStr">
        <is>
          <t>2021-03-30</t>
        </is>
      </c>
      <c r="I3257" s="40" t="inlineStr">
        <is>
          <t>20210330000187</t>
        </is>
      </c>
      <c r="J3257" s="43" t="inlineStr">
        <is>
          <t>https://dart.fss.or.kr/dsaf001/main.do?rcpNo=20210330000187</t>
        </is>
      </c>
      <c r="K3257" s="41" t="inlineStr">
        <is>
          <t>pre_events_summary,target_op_pre</t>
        </is>
      </c>
    </row>
    <row r="3258" ht="45" customHeight="1">
      <c r="A3258" s="40" t="inlineStr">
        <is>
          <t>N071</t>
        </is>
      </c>
      <c r="B3258" s="41" t="inlineStr">
        <is>
          <t>Watong Entertainment Limited</t>
        </is>
      </c>
      <c r="C3258" s="40" t="inlineStr">
        <is>
          <t>인수 전</t>
        </is>
      </c>
      <c r="D3258" s="40" t="inlineStr">
        <is>
          <t>2016-10-20</t>
        </is>
      </c>
      <c r="E3258" s="41" t="inlineStr">
        <is>
          <t>설립</t>
        </is>
      </c>
      <c r="F3258" s="41" t="inlineStr">
        <is>
          <t>NAVER 2016 연결주석 종속기업 목록: 'WEBTOON Entertainment | Watong Entertainment Limited | 홍콩 | 모바일 서비스 운영 | 100.00 | -' (당기 신규).</t>
        </is>
      </c>
      <c r="G3258" s="41" t="inlineStr">
        <is>
          <t>DART 사업보고서</t>
        </is>
      </c>
      <c r="H3258" s="40" t="inlineStr">
        <is>
          <t>2017-03-31</t>
        </is>
      </c>
      <c r="I3258" s="40" t="inlineStr">
        <is>
          <t>20170331004699</t>
        </is>
      </c>
      <c r="J3258" s="43" t="inlineStr">
        <is>
          <t>https://dart.fss.or.kr/dsaf001/main.do?rcpNo=20170331004699</t>
        </is>
      </c>
      <c r="K3258" s="41" t="inlineStr">
        <is>
          <t>pre_events_summary,pre_incorp_chk</t>
        </is>
      </c>
    </row>
    <row r="3259" ht="45" customHeight="1">
      <c r="A3259" s="40" t="inlineStr">
        <is>
          <t>N071</t>
        </is>
      </c>
      <c r="B3259" s="41" t="inlineStr">
        <is>
          <t>Watong Entertainment Limited</t>
        </is>
      </c>
      <c r="C3259" s="40" t="inlineStr">
        <is>
          <t>인수 전</t>
        </is>
      </c>
      <c r="D3259" s="40" t="inlineStr">
        <is>
          <t>2017-12-31</t>
        </is>
      </c>
      <c r="E3259" s="41" t="inlineStr">
        <is>
          <t>기타</t>
        </is>
      </c>
      <c r="F3259" s="41" t="inlineStr">
        <is>
          <t>NAVER 2017 사업보고서 연결대상 종속회사 개황: Watong Entertainment 설립일 2016-10-20, 홍콩, 모바일 서비스 운영, 최근사업연도말 자산총액 6,446백만원.</t>
        </is>
      </c>
      <c r="G3259" s="41" t="inlineStr">
        <is>
          <t>DART 사업보고서</t>
        </is>
      </c>
      <c r="H3259" s="40" t="inlineStr">
        <is>
          <t>2018-04-02</t>
        </is>
      </c>
      <c r="I3259" s="40" t="inlineStr">
        <is>
          <t>20180402004149</t>
        </is>
      </c>
      <c r="J3259" s="43" t="inlineStr">
        <is>
          <t>https://dart.fss.or.kr/dsaf001/main.do?rcpNo=20180402004149</t>
        </is>
      </c>
      <c r="K3259" s="41" t="inlineStr">
        <is>
          <t>pre_events_summary</t>
        </is>
      </c>
    </row>
    <row r="3260" ht="45" customHeight="1">
      <c r="A3260" s="40" t="inlineStr">
        <is>
          <t>N071</t>
        </is>
      </c>
      <c r="B3260" s="41" t="inlineStr">
        <is>
          <t>Watong Entertainment Limited</t>
        </is>
      </c>
      <c r="C3260" s="40" t="inlineStr">
        <is>
          <t>인수 전</t>
        </is>
      </c>
      <c r="D3260" s="40" t="inlineStr">
        <is>
          <t>2021-12-07</t>
        </is>
      </c>
      <c r="E3260" s="41" t="inlineStr">
        <is>
          <t>기타</t>
        </is>
      </c>
      <c r="F3260" s="41" t="inlineStr">
        <is>
          <t>네이버웹툰컴퍼니 특수관계인의 유상증자 참여: 참여자 네이버(주), 출자금액 2,000백만원, 보통주 11,755주, 출자 후 지분율 100%, 이사회 2021.12.07.</t>
        </is>
      </c>
      <c r="G3260" s="41" t="inlineStr">
        <is>
          <t>DART 기타공시</t>
        </is>
      </c>
      <c r="H3260" s="40" t="inlineStr">
        <is>
          <t>2021-12-08</t>
        </is>
      </c>
      <c r="I3260" s="40" t="inlineStr">
        <is>
          <t>20211208000212</t>
        </is>
      </c>
      <c r="J3260" s="43" t="inlineStr">
        <is>
          <t>https://dart.fss.or.kr/dsaf001/main.do?rcpNo=20211208000212</t>
        </is>
      </c>
      <c r="K3260" s="41" t="inlineStr">
        <is>
          <t>pre_events_summary</t>
        </is>
      </c>
    </row>
    <row r="3261" ht="45" customHeight="1">
      <c r="A3261" s="40" t="inlineStr">
        <is>
          <t>N071</t>
        </is>
      </c>
      <c r="B3261" s="41" t="inlineStr">
        <is>
          <t>Watong Entertainment Limited</t>
        </is>
      </c>
      <c r="C3261" s="40" t="inlineStr">
        <is>
          <t>인수 전</t>
        </is>
      </c>
      <c r="D3261" s="40" t="inlineStr">
        <is>
          <t>2021-12-31</t>
        </is>
      </c>
      <c r="E3261" s="41" t="inlineStr">
        <is>
          <t>기타</t>
        </is>
      </c>
      <c r="F3261" s="41" t="inlineStr">
        <is>
          <t>NAVER 2021 사업보고서: 연결 자산총계 33,691,006백만원; 발행주식 총수 164,049,085주; 연결주석 '네이버웹툰컴퍼니 | Watong Entertainment | 홍콩 | 웹툰 서비스 운영 | 100.00 | 100.00'; 상세표 Watong 자산총액 21,206백만원.</t>
        </is>
      </c>
      <c r="G3261" s="41" t="inlineStr">
        <is>
          <t>DART 사업보고서</t>
        </is>
      </c>
      <c r="H3261" s="40" t="inlineStr">
        <is>
          <t>2022-03-04</t>
        </is>
      </c>
      <c r="I3261" s="40" t="inlineStr">
        <is>
          <t>20220304000687</t>
        </is>
      </c>
      <c r="J3261" s="43" t="inlineStr">
        <is>
          <t>https://dart.fss.or.kr/dsaf001/main.do?rcpNo=20220304000687</t>
        </is>
      </c>
      <c r="K3261" s="41" t="inlineStr">
        <is>
          <t>apex_total_assets,acq_mktcap,pre_incorp_chk,target_rev_pre,pre_events_summary</t>
        </is>
      </c>
    </row>
    <row r="3262" ht="45" customHeight="1">
      <c r="A3262" s="40" t="inlineStr">
        <is>
          <t>N071</t>
        </is>
      </c>
      <c r="B3262" s="41" t="inlineStr">
        <is>
          <t>Watong Entertainment Limited</t>
        </is>
      </c>
      <c r="C3262" s="40" t="inlineStr">
        <is>
          <t>인수 후</t>
        </is>
      </c>
      <c r="D3262" s="40" t="inlineStr">
        <is>
          <t>2022-12-31</t>
        </is>
      </c>
      <c r="E3262" s="41" t="inlineStr">
        <is>
          <t>실적</t>
        </is>
      </c>
      <c r="F3262" s="41" t="inlineStr">
        <is>
          <t>NAVER 2022 사업보고서: 네이버웹툰컴퍼니 주식회사→Watong Entertainment Limited 100.00/100.00; 상세표 Watong 자산총액 24,631백만원(단위 백만원).</t>
        </is>
      </c>
      <c r="G3262" s="41" t="inlineStr">
        <is>
          <t>DART 사업보고서</t>
        </is>
      </c>
      <c r="H3262" s="40" t="inlineStr">
        <is>
          <t>2023-03-14</t>
        </is>
      </c>
      <c r="I3262" s="40" t="inlineStr">
        <is>
          <t>20230314001049</t>
        </is>
      </c>
      <c r="J3262" s="43" t="inlineStr">
        <is>
          <t>https://dart.fss.or.kr/dsaf001/main.do?rcpNo=20230314001049</t>
        </is>
      </c>
      <c r="K3262" s="41" t="inlineStr">
        <is>
          <t>target_rev_post,post_events_summary</t>
        </is>
      </c>
    </row>
    <row r="3263" ht="45" customHeight="1">
      <c r="A3263" s="40" t="inlineStr">
        <is>
          <t>N071</t>
        </is>
      </c>
      <c r="B3263" s="41" t="inlineStr">
        <is>
          <t>Watong Entertainment Limited</t>
        </is>
      </c>
      <c r="C3263" s="40" t="inlineStr">
        <is>
          <t>인수 후</t>
        </is>
      </c>
      <c r="D3263" s="40" t="inlineStr">
        <is>
          <t>2023-12-31</t>
        </is>
      </c>
      <c r="E3263" s="41" t="inlineStr">
        <is>
          <t>실적</t>
        </is>
      </c>
      <c r="F3263" s="41" t="inlineStr">
        <is>
          <t>NAVER 2023 사업보고서 상세표: Watong 자산총액 24,287백만원, Broccoli 2,049, Dongman 944, Binge-reading Jinqiu 145백만원.</t>
        </is>
      </c>
      <c r="G3263" s="41" t="inlineStr">
        <is>
          <t>DART 사업보고서</t>
        </is>
      </c>
      <c r="H3263" s="40" t="inlineStr">
        <is>
          <t>2024-03-18</t>
        </is>
      </c>
      <c r="I3263" s="40" t="inlineStr">
        <is>
          <t>20240318000844</t>
        </is>
      </c>
      <c r="J3263" s="43" t="inlineStr">
        <is>
          <t>https://dart.fss.or.kr/dsaf001/main.do?rcpNo=20240318000844</t>
        </is>
      </c>
      <c r="K3263" s="41" t="inlineStr">
        <is>
          <t>target_rev_post,post_events_summary</t>
        </is>
      </c>
    </row>
    <row r="3264" ht="45" customHeight="1">
      <c r="A3264" s="40" t="inlineStr">
        <is>
          <t>N071</t>
        </is>
      </c>
      <c r="B3264" s="41" t="inlineStr">
        <is>
          <t>Watong Entertainment Limited</t>
        </is>
      </c>
      <c r="C3264" s="40" t="inlineStr">
        <is>
          <t>인수 후</t>
        </is>
      </c>
      <c r="D3264" s="40" t="inlineStr">
        <is>
          <t>2024-12-31</t>
        </is>
      </c>
      <c r="E3264" s="41" t="inlineStr">
        <is>
          <t>실적</t>
        </is>
      </c>
      <c r="F3264" s="41" t="inlineStr">
        <is>
          <t>NAVER 2024 사업보고서: Watong 자산총액 27,867백만원; 연결주석에서 Shanghai Binge-reading Jinqiu Entertainment 당기말 '-'(전기말 100.00).</t>
        </is>
      </c>
      <c r="G3264" s="41" t="inlineStr">
        <is>
          <t>DART 사업보고서</t>
        </is>
      </c>
      <c r="H3264" s="40" t="inlineStr">
        <is>
          <t>2025-03-18</t>
        </is>
      </c>
      <c r="I3264" s="40" t="inlineStr">
        <is>
          <t>20250318000645</t>
        </is>
      </c>
      <c r="J3264" s="43" t="inlineStr">
        <is>
          <t>https://dart.fss.or.kr/dsaf001/main.do?rcpNo=20250318000645</t>
        </is>
      </c>
      <c r="K3264" s="41" t="inlineStr">
        <is>
          <t>target_rev_post,post_events_summary</t>
        </is>
      </c>
    </row>
    <row r="3265" ht="45" customHeight="1">
      <c r="A3265" s="40" t="inlineStr">
        <is>
          <t>N071</t>
        </is>
      </c>
      <c r="B3265" s="41" t="inlineStr">
        <is>
          <t>Watong Entertainment Limited</t>
        </is>
      </c>
      <c r="C3265" s="40" t="inlineStr">
        <is>
          <t>인수 후</t>
        </is>
      </c>
      <c r="D3265" s="40" t="inlineStr">
        <is>
          <t>2025-12-31</t>
        </is>
      </c>
      <c r="E3265" s="41" t="inlineStr">
        <is>
          <t>실적</t>
        </is>
      </c>
      <c r="F3265" s="41" t="inlineStr">
        <is>
          <t>NAVER 2025 사업보고서: 연결주석 '네이버웹툰컴퍼니 주식회사 | Watong Entertainment Limited | 홍콩 | 웹툰 서비스 운영 | 100.00 | 100.00'; 상세표 Watong 자산총액 167백만원, Broccoli 7,479백만원, Dongman 588백만원.</t>
        </is>
      </c>
      <c r="G3265" s="41" t="inlineStr">
        <is>
          <t>DART 사업보고서</t>
        </is>
      </c>
      <c r="H3265" s="40" t="inlineStr">
        <is>
          <t>2026-03-13</t>
        </is>
      </c>
      <c r="I3265" s="40" t="inlineStr">
        <is>
          <t>20260313001021</t>
        </is>
      </c>
      <c r="J3265" s="43" t="inlineStr">
        <is>
          <t>https://dart.fss.or.kr/dsaf001/main.do?rcpNo=20260313001021</t>
        </is>
      </c>
      <c r="K3265" s="41" t="inlineStr">
        <is>
          <t>target_rev_post,post_events_summary,notes</t>
        </is>
      </c>
    </row>
    <row r="3266" ht="45" customHeight="1">
      <c r="A3266" s="40" t="inlineStr">
        <is>
          <t>N071</t>
        </is>
      </c>
      <c r="B3266" s="41" t="inlineStr">
        <is>
          <t>Watong Entertainment Limited</t>
        </is>
      </c>
      <c r="C3266" s="40" t="inlineStr">
        <is>
          <t>발표</t>
        </is>
      </c>
      <c r="D3266" s="40" t="inlineStr">
        <is>
          <t>2022-02-18</t>
        </is>
      </c>
      <c r="E3266" s="41" t="inlineStr">
        <is>
          <t>기타</t>
        </is>
      </c>
      <c r="F3266" s="41" t="inlineStr">
        <is>
          <t>Yahoo Finance 035420.KS 종가: 2022-02-18 318,000원, 2022-02-24 302,500원, 2022-02-25 314,500원. KRW=X 2022-02-21 1,195.07.</t>
        </is>
      </c>
      <c r="G3266" s="41" t="inlineStr">
        <is>
          <t>기타</t>
        </is>
      </c>
      <c r="H3266" s="40" t="inlineStr">
        <is>
          <t>2026-10-26</t>
        </is>
      </c>
      <c r="I3266" s="40" t="n"/>
      <c r="J3266" s="43" t="inlineStr">
        <is>
          <t>https://query1.finance.yahoo.com/v8/finance/chart/035420.KS?period1=1645056000&amp;period2=1646092800&amp;interval=1d</t>
        </is>
      </c>
      <c r="K3266" s="41" t="inlineStr">
        <is>
          <t>acq_mktcap,value_chk_usdmm</t>
        </is>
      </c>
    </row>
    <row r="3267" ht="45" customHeight="1">
      <c r="A3267" s="40" t="inlineStr">
        <is>
          <t>N072</t>
        </is>
      </c>
      <c r="B3267" s="41" t="inlineStr">
        <is>
          <t>CHEXCAR Inc.</t>
        </is>
      </c>
      <c r="C3267" s="40" t="inlineStr">
        <is>
          <t>발표</t>
        </is>
      </c>
      <c r="D3267" s="40" t="inlineStr">
        <is>
          <t>2022-05-17</t>
        </is>
      </c>
      <c r="E3267" s="41" t="inlineStr">
        <is>
          <t>발표</t>
        </is>
      </c>
      <c r="F3267" s="41" t="inlineStr">
        <is>
          <t>크림 공정위 공시: 주식회사 체카(대표 안효진, 전자상거래업, 발행주식 865,210주) 25,956주 1,499,971,284원 현금 취득, 취득 후 지분 3.00%, 취득목적 '전략적 사업 시너지 강화', 취득예정일 2022-05-27, 이사회 2022-05-16. '자기자본'은 '2021년 말 기준의 자본금'. 요약재무(백만원) 2021 자산 9,650·매출 5,775·순이익 42.</t>
        </is>
      </c>
      <c r="G3267" s="41" t="inlineStr">
        <is>
          <t>DART 기타공시</t>
        </is>
      </c>
      <c r="H3267" s="40" t="inlineStr">
        <is>
          <t>2022-05-17</t>
        </is>
      </c>
      <c r="I3267" s="40" t="inlineStr">
        <is>
          <t>20220517000055</t>
        </is>
      </c>
      <c r="J3267" s="43" t="inlineStr">
        <is>
          <t>https://dart.fss.or.kr/dsaf001/main.do?rcpNo=20220517000055</t>
        </is>
      </c>
      <c r="K3267" s="41" t="inlineStr">
        <is>
          <t>value_chk_local,purpose_quote,deal_to_equity_pct,announce_date_chk,status_chk,target_rev_pre,target_op_pre</t>
        </is>
      </c>
    </row>
    <row r="3268" ht="45" customHeight="1">
      <c r="A3268" s="40" t="inlineStr">
        <is>
          <t>N072</t>
        </is>
      </c>
      <c r="B3268" s="41" t="inlineStr">
        <is>
          <t>CHEXCAR Inc.</t>
        </is>
      </c>
      <c r="C3268" s="40" t="inlineStr">
        <is>
          <t>인수 전</t>
        </is>
      </c>
      <c r="D3268" s="40" t="inlineStr">
        <is>
          <t>2021-12-31</t>
        </is>
      </c>
      <c r="E3268" s="41" t="inlineStr">
        <is>
          <t>실적</t>
        </is>
      </c>
      <c r="F3268" s="41" t="inlineStr">
        <is>
          <t>크림 2021 감사보고서: 2021-01-01 스노우 물적분할로 설립, 자산총계 129,045,181,994원, 자본총계 (64,811,378,593)원, 영업수익 3,284,943,182원, 영업손실 (59,549,118,226)원; 주주 스노우 118,571주(53.13%).</t>
        </is>
      </c>
      <c r="G3268" s="41" t="inlineStr">
        <is>
          <t>DART 감사보고서</t>
        </is>
      </c>
      <c r="H3268" s="40" t="inlineStr">
        <is>
          <t>2022-04-04</t>
        </is>
      </c>
      <c r="I3268" s="40" t="inlineStr">
        <is>
          <t>20220401003163</t>
        </is>
      </c>
      <c r="J3268" s="43" t="inlineStr">
        <is>
          <t>https://dart.fss.or.kr/dsaf001/main.do?rcpNo=20220401003163</t>
        </is>
      </c>
      <c r="K3268" s="41" t="inlineStr">
        <is>
          <t>acq_total_assets,acquirer_core,acquirer_entity,pre_incorp_chk</t>
        </is>
      </c>
    </row>
    <row r="3269" ht="45" customHeight="1">
      <c r="A3269" s="40" t="inlineStr">
        <is>
          <t>N072</t>
        </is>
      </c>
      <c r="B3269" s="41" t="inlineStr">
        <is>
          <t>CHEXCAR Inc.</t>
        </is>
      </c>
      <c r="C3269" s="40" t="inlineStr">
        <is>
          <t>인수 후</t>
        </is>
      </c>
      <c r="D3269" s="40" t="inlineStr">
        <is>
          <t>2022-12-31</t>
        </is>
      </c>
      <c r="E3269" s="41" t="inlineStr">
        <is>
          <t>완료</t>
        </is>
      </c>
      <c r="F3269" s="41" t="inlineStr">
        <is>
          <t>크림 2022 감사보고서 금융자산 주석 '(2) 기타포괄손익-공정가치 측정 금융자산' 보통주 ㈜체카 당기말 1,499,971천원(전기말 -).</t>
        </is>
      </c>
      <c r="G3269" s="41" t="inlineStr">
        <is>
          <t>DART 감사보고서</t>
        </is>
      </c>
      <c r="H3269" s="40" t="inlineStr">
        <is>
          <t>2023-04-10</t>
        </is>
      </c>
      <c r="I3269" s="40" t="inlineStr">
        <is>
          <t>20230410000641</t>
        </is>
      </c>
      <c r="J3269" s="43" t="inlineStr">
        <is>
          <t>https://dart.fss.or.kr/dsaf001/main.do?rcpNo=20230410000641</t>
        </is>
      </c>
      <c r="K3269" s="41" t="inlineStr">
        <is>
          <t>status_chk,impairment</t>
        </is>
      </c>
    </row>
    <row r="3270" ht="45" customHeight="1">
      <c r="A3270" s="40" t="inlineStr">
        <is>
          <t>N072</t>
        </is>
      </c>
      <c r="B3270" s="41" t="inlineStr">
        <is>
          <t>CHEXCAR Inc.</t>
        </is>
      </c>
      <c r="C3270" s="40" t="inlineStr">
        <is>
          <t>인수 후</t>
        </is>
      </c>
      <c r="D3270" s="40" t="inlineStr">
        <is>
          <t>2024-12-31</t>
        </is>
      </c>
      <c r="E3270" s="41" t="inlineStr">
        <is>
          <t>기타</t>
        </is>
      </c>
      <c r="F3270" s="41" t="inlineStr">
        <is>
          <t>크림 2024 감사보고서: FVOCI 보통주 주식회사 체카 당기말 2,343,723천원(전기말 1,499,971천원).</t>
        </is>
      </c>
      <c r="G3270" s="41" t="inlineStr">
        <is>
          <t>DART 감사보고서</t>
        </is>
      </c>
      <c r="H3270" s="40" t="inlineStr">
        <is>
          <t>2025-04-09</t>
        </is>
      </c>
      <c r="I3270" s="40" t="inlineStr">
        <is>
          <t>20250409000271</t>
        </is>
      </c>
      <c r="J3270" s="43" t="inlineStr">
        <is>
          <t>https://dart.fss.or.kr/dsaf001/main.do?rcpNo=20250409000271</t>
        </is>
      </c>
      <c r="K3270" s="41" t="inlineStr">
        <is>
          <t>impairment,post_events_summary</t>
        </is>
      </c>
    </row>
    <row r="3271" ht="45" customHeight="1">
      <c r="A3271" s="40" t="inlineStr">
        <is>
          <t>N072</t>
        </is>
      </c>
      <c r="B3271" s="41" t="inlineStr">
        <is>
          <t>CHEXCAR Inc.</t>
        </is>
      </c>
      <c r="C3271" s="40" t="inlineStr">
        <is>
          <t>인수 후</t>
        </is>
      </c>
      <c r="D3271" s="40" t="inlineStr">
        <is>
          <t>2025-12-31</t>
        </is>
      </c>
      <c r="E3271" s="41" t="inlineStr">
        <is>
          <t>기타</t>
        </is>
      </c>
      <c r="F3271" s="41" t="inlineStr">
        <is>
          <t>크림 2025 감사보고서: FVOCI 보통주 주식회사 체카 당기말 1,885,491천원(전기말 2,343,723천원).</t>
        </is>
      </c>
      <c r="G3271" s="41" t="inlineStr">
        <is>
          <t>DART 감사보고서</t>
        </is>
      </c>
      <c r="H3271" s="40" t="inlineStr">
        <is>
          <t>2026-04-10</t>
        </is>
      </c>
      <c r="I3271" s="40" t="inlineStr">
        <is>
          <t>20260410000429</t>
        </is>
      </c>
      <c r="J3271" s="43" t="inlineStr">
        <is>
          <t>https://dart.fss.or.kr/dsaf001/main.do?rcpNo=20260410000429</t>
        </is>
      </c>
      <c r="K3271" s="41" t="inlineStr">
        <is>
          <t>impairment,post_events_summary</t>
        </is>
      </c>
    </row>
    <row r="3272" ht="45" customHeight="1">
      <c r="A3272" s="40" t="inlineStr">
        <is>
          <t>N072</t>
        </is>
      </c>
      <c r="B3272" s="41" t="inlineStr">
        <is>
          <t>CHEXCAR Inc.</t>
        </is>
      </c>
      <c r="C3272" s="40" t="inlineStr">
        <is>
          <t>인수 후</t>
        </is>
      </c>
      <c r="D3272" s="40" t="inlineStr">
        <is>
          <t>2024-12-31</t>
        </is>
      </c>
      <c r="E3272" s="41" t="inlineStr">
        <is>
          <t>실적</t>
        </is>
      </c>
      <c r="F3272" s="41" t="inlineStr">
        <is>
          <t>체카 2024 감사보고서: 매출액 39,819,916,495원(전기 20,097,838,303원), 영업이익(손실) 275,856,491원(전기 (2,153,472,701)원), 자산총계 38,165,771,131원; 주주 크림 주식회사 25,956주 2.86%.</t>
        </is>
      </c>
      <c r="G3272" s="41" t="inlineStr">
        <is>
          <t>DART 감사보고서</t>
        </is>
      </c>
      <c r="H3272" s="40" t="inlineStr">
        <is>
          <t>2025-04-21</t>
        </is>
      </c>
      <c r="I3272" s="40" t="inlineStr">
        <is>
          <t>20250421000044</t>
        </is>
      </c>
      <c r="J3272" s="43" t="inlineStr">
        <is>
          <t>https://dart.fss.or.kr/dsaf001/main.do?rcpNo=20250421000044</t>
        </is>
      </c>
      <c r="K3272" s="41" t="inlineStr">
        <is>
          <t>target_rev_post,target_op_post,post_events_summary</t>
        </is>
      </c>
    </row>
    <row r="3273" ht="45" customHeight="1">
      <c r="A3273" s="40" t="inlineStr">
        <is>
          <t>N072</t>
        </is>
      </c>
      <c r="B3273" s="41" t="inlineStr">
        <is>
          <t>CHEXCAR Inc.</t>
        </is>
      </c>
      <c r="C3273" s="40" t="inlineStr">
        <is>
          <t>인수 후</t>
        </is>
      </c>
      <c r="D3273" s="40" t="inlineStr">
        <is>
          <t>2025-12-31</t>
        </is>
      </c>
      <c r="E3273" s="41" t="inlineStr">
        <is>
          <t>실적</t>
        </is>
      </c>
      <c r="F3273" s="41" t="inlineStr">
        <is>
          <t>체카 2025 감사보고서: 매출액 34,875,415,817원, 영업이익 521,039,885원, 자산총계 53,474,484,915원; 크림 25,956주 2.86%.</t>
        </is>
      </c>
      <c r="G3273" s="41" t="inlineStr">
        <is>
          <t>DART 감사보고서</t>
        </is>
      </c>
      <c r="H3273" s="40" t="inlineStr">
        <is>
          <t>2026-04-01</t>
        </is>
      </c>
      <c r="I3273" s="40" t="inlineStr">
        <is>
          <t>20260401001536</t>
        </is>
      </c>
      <c r="J3273" s="43" t="inlineStr">
        <is>
          <t>https://dart.fss.or.kr/dsaf001/main.do?rcpNo=20260401001536</t>
        </is>
      </c>
      <c r="K3273" s="41" t="inlineStr">
        <is>
          <t>target_rev_post,target_op_post</t>
        </is>
      </c>
    </row>
    <row r="3274" ht="45" customHeight="1">
      <c r="A3274" s="40" t="inlineStr">
        <is>
          <t>N072</t>
        </is>
      </c>
      <c r="B3274" s="41" t="inlineStr">
        <is>
          <t>CHEXCAR Inc.</t>
        </is>
      </c>
      <c r="C3274" s="40" t="inlineStr">
        <is>
          <t>인수 후</t>
        </is>
      </c>
      <c r="D3274" s="40" t="inlineStr">
        <is>
          <t>2023-08-05</t>
        </is>
      </c>
      <c r="E3274" s="41" t="inlineStr">
        <is>
          <t>기타</t>
        </is>
      </c>
      <c r="F3274" s="41" t="inlineStr">
        <is>
          <t>'크림은 지난해 5월 중고차 검수·판매 스타트업 체카(CHEXCAR)에 15억 규모 투자를 단행해 지분 3%를 취득했다.' 크림이 사업목적에 자동차매매업 추가, 크림 측 '당장 사업을 하려는 건 아니다'.</t>
        </is>
      </c>
      <c r="G3274" s="41" t="inlineStr">
        <is>
          <t>언론 보도</t>
        </is>
      </c>
      <c r="H3274" s="40" t="inlineStr">
        <is>
          <t>2023-08-05</t>
        </is>
      </c>
      <c r="I3274" s="40" t="n"/>
      <c r="J3274" s="43" t="inlineStr">
        <is>
          <t>https://www.inews24.com/view/wrlted/1619430</t>
        </is>
      </c>
      <c r="K3274" s="41" t="inlineStr">
        <is>
          <t>post_events_summary,core_basis,first_filing_date</t>
        </is>
      </c>
    </row>
    <row r="3275" ht="45" customHeight="1">
      <c r="A3275" s="40" t="inlineStr">
        <is>
          <t>N072</t>
        </is>
      </c>
      <c r="B3275" s="41" t="inlineStr">
        <is>
          <t>CHEXCAR Inc.</t>
        </is>
      </c>
      <c r="C3275" s="40" t="inlineStr">
        <is>
          <t>인수 후</t>
        </is>
      </c>
      <c r="D3275" s="40" t="inlineStr">
        <is>
          <t>2025-02-13</t>
        </is>
      </c>
      <c r="E3275" s="41" t="inlineStr">
        <is>
          <t>기타</t>
        </is>
      </c>
      <c r="F3275" s="41" t="inlineStr">
        <is>
          <t>체카(2017년 설립) 유진투자증권과 IPO 주관 계약(2025-02-12), 작년 약 70억원 규모 시리즈B 투자 유치.</t>
        </is>
      </c>
      <c r="G3275" s="41" t="inlineStr">
        <is>
          <t>언론 보도</t>
        </is>
      </c>
      <c r="H3275" s="40" t="inlineStr">
        <is>
          <t>2025-02-13</t>
        </is>
      </c>
      <c r="I3275" s="40" t="n"/>
      <c r="J3275" s="43" t="inlineStr">
        <is>
          <t>https://www.smarttoday.co.kr/ko-kr/articles/72560</t>
        </is>
      </c>
      <c r="K3275" s="41" t="inlineStr">
        <is>
          <t>pre_events_summary,post_events_summary</t>
        </is>
      </c>
    </row>
    <row r="3276" ht="45" customHeight="1">
      <c r="A3276" s="40" t="inlineStr">
        <is>
          <t>N072</t>
        </is>
      </c>
      <c r="B3276" s="41" t="inlineStr">
        <is>
          <t>CHEXCAR Inc.</t>
        </is>
      </c>
      <c r="C3276" s="40" t="inlineStr">
        <is>
          <t>발표</t>
        </is>
      </c>
      <c r="D3276" s="40" t="inlineStr">
        <is>
          <t>2022-05-13</t>
        </is>
      </c>
      <c r="E3276" s="41" t="inlineStr">
        <is>
          <t>기타</t>
        </is>
      </c>
      <c r="F3276" s="41" t="inlineStr">
        <is>
          <t>NAVER 2021 사업보고서: 연결 자산총계 33,691,006백만원, 발행주식 총수 164,049,085주. 2022-05-13 종가 274,500원(Yahoo Finance 035420.KS).</t>
        </is>
      </c>
      <c r="G3276" s="41" t="inlineStr">
        <is>
          <t>DART 사업보고서</t>
        </is>
      </c>
      <c r="H3276" s="40" t="inlineStr">
        <is>
          <t>2022-03-04</t>
        </is>
      </c>
      <c r="I3276" s="40" t="inlineStr">
        <is>
          <t>20220304000687</t>
        </is>
      </c>
      <c r="J3276" s="43" t="inlineStr">
        <is>
          <t>https://dart.fss.or.kr/dsaf001/main.do?rcpNo=20220304000687</t>
        </is>
      </c>
      <c r="K3276" s="41" t="inlineStr">
        <is>
          <t>apex_total_assets,acq_mktcap</t>
        </is>
      </c>
    </row>
    <row r="3277" ht="45" customHeight="1">
      <c r="A3277" s="40" t="inlineStr">
        <is>
          <t>N073</t>
        </is>
      </c>
      <c r="B3277" s="41" t="inlineStr">
        <is>
          <t>Sublime Artist Agency Inc.</t>
        </is>
      </c>
      <c r="C3277" s="40" t="inlineStr">
        <is>
          <t>발표</t>
        </is>
      </c>
      <c r="D3277" s="40" t="inlineStr">
        <is>
          <t>2022-06-20</t>
        </is>
      </c>
      <c r="E3277" s="41" t="inlineStr">
        <is>
          <t>발표</t>
        </is>
      </c>
      <c r="F3277" s="41" t="inlineStr">
        <is>
          <t>기업집단 네이버 플레이리스트(주)가 써브라임(주) 172주(발행주식총수 7,317주)를 1,081,317,560원에 처분, 처분 후 지분 0, 처분목적 "양사 합의에 의한 보유주식 처분", 이사회결의 2022-06-20, 처분예정 2022-06-30.</t>
        </is>
      </c>
      <c r="G3277" s="41" t="inlineStr">
        <is>
          <t>DART 기타공시</t>
        </is>
      </c>
      <c r="H3277" s="40" t="inlineStr">
        <is>
          <t>2022-06-22</t>
        </is>
      </c>
      <c r="I3277" s="40" t="inlineStr">
        <is>
          <t>20220622000191</t>
        </is>
      </c>
      <c r="J3277" s="43" t="inlineStr">
        <is>
          <t>https://dart.fss.or.kr/dsaf001/main.do?rcpNo=20220622000191</t>
        </is>
      </c>
      <c r="K3277" s="41" t="inlineStr">
        <is>
          <t>value_chk_local,purpose_quote,announce_date_chk,first_filing_date,deal_to_equity_pct,status_chk</t>
        </is>
      </c>
    </row>
    <row r="3278" ht="45" customHeight="1">
      <c r="A3278" s="40" t="inlineStr">
        <is>
          <t>N073</t>
        </is>
      </c>
      <c r="B3278" s="41" t="inlineStr">
        <is>
          <t>Sublime Artist Agency Inc.</t>
        </is>
      </c>
      <c r="C3278" s="40" t="inlineStr">
        <is>
          <t>인수 후</t>
        </is>
      </c>
      <c r="D3278" s="40" t="inlineStr">
        <is>
          <t>2022-07-01</t>
        </is>
      </c>
      <c r="E3278" s="41" t="inlineStr">
        <is>
          <t>소유주변동</t>
        </is>
      </c>
      <c r="F3278" s="41" t="inlineStr">
        <is>
          <t>기업집단 중앙 에이치엘엘중앙(주)가 써브라임 3,073주(42%)를 19,319,121,290원에 현금취득(주당 6,286,730원), 목적 '광고 및 콘텐트 사업 역량 강화', 이사회결의 2022-06-28, 취득예정 2022-07-01.</t>
        </is>
      </c>
      <c r="G3278" s="41" t="inlineStr">
        <is>
          <t>DART 기타공시</t>
        </is>
      </c>
      <c r="H3278" s="40" t="inlineStr">
        <is>
          <t>2022-07-04</t>
        </is>
      </c>
      <c r="I3278" s="40" t="inlineStr">
        <is>
          <t>20220704000262</t>
        </is>
      </c>
      <c r="J3278" s="43" t="inlineStr">
        <is>
          <t>https://dart.fss.or.kr/dsaf001/main.do?rcpNo=20220704000262</t>
        </is>
      </c>
      <c r="K3278" s="41" t="inlineStr">
        <is>
          <t>chk_note,post_events_summary,notes</t>
        </is>
      </c>
    </row>
    <row r="3279" ht="45" customHeight="1">
      <c r="A3279" s="40" t="inlineStr">
        <is>
          <t>N073</t>
        </is>
      </c>
      <c r="B3279" s="41" t="inlineStr">
        <is>
          <t>Sublime Artist Agency Inc.</t>
        </is>
      </c>
      <c r="C3279" s="40" t="inlineStr">
        <is>
          <t>인수 후</t>
        </is>
      </c>
      <c r="D3279" s="40" t="inlineStr">
        <is>
          <t>2022-12-31</t>
        </is>
      </c>
      <c r="E3279" s="41" t="inlineStr">
        <is>
          <t>매각</t>
        </is>
      </c>
      <c r="F3279" s="41" t="inlineStr">
        <is>
          <t>플레이리스트 2022 감사보고서: 당기손익-공정가치 금융자산 기초 444,837천원, 매도 (444,837)천원, 처분이익 636,481천원.</t>
        </is>
      </c>
      <c r="G3279" s="41" t="inlineStr">
        <is>
          <t>DART 감사보고서</t>
        </is>
      </c>
      <c r="H3279" s="40" t="inlineStr">
        <is>
          <t>2023-03-31</t>
        </is>
      </c>
      <c r="I3279" s="40" t="inlineStr">
        <is>
          <t>20230331001135</t>
        </is>
      </c>
      <c r="J3279" s="43" t="inlineStr">
        <is>
          <t>https://dart.fss.or.kr/dsaf001/main.do?rcpNo=20230331001135</t>
        </is>
      </c>
      <c r="K3279" s="41" t="inlineStr">
        <is>
          <t>status_chk,impairment</t>
        </is>
      </c>
    </row>
    <row r="3280" ht="45" customHeight="1">
      <c r="A3280" s="40" t="inlineStr">
        <is>
          <t>N073</t>
        </is>
      </c>
      <c r="B3280" s="41" t="inlineStr">
        <is>
          <t>Sublime Artist Agency Inc.</t>
        </is>
      </c>
      <c r="C3280" s="40" t="inlineStr">
        <is>
          <t>인수 전</t>
        </is>
      </c>
      <c r="D3280" s="40" t="inlineStr">
        <is>
          <t>2021-12-31</t>
        </is>
      </c>
      <c r="E3280" s="41" t="inlineStr">
        <is>
          <t>기타</t>
        </is>
      </c>
      <c r="F3280" s="41" t="inlineStr">
        <is>
          <t>NAVER 2021 사업보고서: 플레이리스트 연결 지분율 58.04%(전기 93.99%), 자산총액 26,901백만원; 요약연결 자산총계 33,691,006백만원; 발행주식총수 164,049,085주.</t>
        </is>
      </c>
      <c r="G3280" s="41" t="inlineStr">
        <is>
          <t>DART 사업보고서</t>
        </is>
      </c>
      <c r="H3280" s="40" t="inlineStr">
        <is>
          <t>2022-03-04</t>
        </is>
      </c>
      <c r="I3280" s="40" t="inlineStr">
        <is>
          <t>20220304000687</t>
        </is>
      </c>
      <c r="J3280" s="43" t="inlineStr">
        <is>
          <t>https://dart.fss.or.kr/dsaf001/main.do?rcpNo=20220304000687</t>
        </is>
      </c>
      <c r="K3280" s="41" t="inlineStr">
        <is>
          <t>pre_incorp_chk,acq_total_assets,apex_total_assets,acq_mktcap</t>
        </is>
      </c>
    </row>
    <row r="3281" ht="45" customHeight="1">
      <c r="A3281" s="40" t="inlineStr">
        <is>
          <t>N073</t>
        </is>
      </c>
      <c r="B3281" s="41" t="inlineStr">
        <is>
          <t>Sublime Artist Agency Inc.</t>
        </is>
      </c>
      <c r="C3281" s="40" t="inlineStr">
        <is>
          <t>인수 후</t>
        </is>
      </c>
      <c r="D3281" s="40" t="inlineStr">
        <is>
          <t>2022</t>
        </is>
      </c>
      <c r="E3281" s="41" t="inlineStr">
        <is>
          <t>실적</t>
        </is>
      </c>
      <c r="F3281" s="41" t="inlineStr">
        <is>
          <t>써브라임 2022 매출액 20,647,919,052원, 영업손실 3,042,597,552원; 2021 매출액 25,005,959,959원, 영업이익 780,300,051원.</t>
        </is>
      </c>
      <c r="G3281" s="41" t="inlineStr">
        <is>
          <t>DART 감사보고서</t>
        </is>
      </c>
      <c r="H3281" s="40" t="inlineStr">
        <is>
          <t>2023-04-05</t>
        </is>
      </c>
      <c r="I3281" s="40" t="inlineStr">
        <is>
          <t>20230405002629</t>
        </is>
      </c>
      <c r="J3281" s="43" t="inlineStr">
        <is>
          <t>https://dart.fss.or.kr/dsaf001/main.do?rcpNo=20230405002629</t>
        </is>
      </c>
      <c r="K3281" s="41" t="inlineStr">
        <is>
          <t>target_rev_pre,target_op_pre,target_rev_post,target_op_post</t>
        </is>
      </c>
    </row>
    <row r="3282" ht="45" customHeight="1">
      <c r="A3282" s="40" t="inlineStr">
        <is>
          <t>N073</t>
        </is>
      </c>
      <c r="B3282" s="41" t="inlineStr">
        <is>
          <t>Sublime Artist Agency Inc.</t>
        </is>
      </c>
      <c r="C3282" s="40" t="inlineStr">
        <is>
          <t>인수 후</t>
        </is>
      </c>
      <c r="D3282" s="40" t="inlineStr">
        <is>
          <t>2024</t>
        </is>
      </c>
      <c r="E3282" s="41" t="inlineStr">
        <is>
          <t>실적</t>
        </is>
      </c>
      <c r="F3282" s="41" t="inlineStr">
        <is>
          <t>써브라임 2024 매출액 14,215,637,446원, 영업손실 1,969,776,390원; 2023 매출액 18,849,295,497원, 영업손실 1,381,150,025원.</t>
        </is>
      </c>
      <c r="G3282" s="41" t="inlineStr">
        <is>
          <t>DART 감사보고서</t>
        </is>
      </c>
      <c r="H3282" s="40" t="inlineStr">
        <is>
          <t>2025-03-31</t>
        </is>
      </c>
      <c r="I3282" s="40" t="inlineStr">
        <is>
          <t>20250331001348</t>
        </is>
      </c>
      <c r="J3282" s="43" t="inlineStr">
        <is>
          <t>https://dart.fss.or.kr/dsaf001/main.do?rcpNo=20250331001348</t>
        </is>
      </c>
      <c r="K3282" s="41" t="inlineStr">
        <is>
          <t>target_rev_post,target_op_post</t>
        </is>
      </c>
    </row>
    <row r="3283" ht="45" customHeight="1">
      <c r="A3283" s="40" t="inlineStr">
        <is>
          <t>N073</t>
        </is>
      </c>
      <c r="B3283" s="41" t="inlineStr">
        <is>
          <t>Sublime Artist Agency Inc.</t>
        </is>
      </c>
      <c r="C3283" s="40" t="inlineStr">
        <is>
          <t>인수 후</t>
        </is>
      </c>
      <c r="D3283" s="40" t="inlineStr">
        <is>
          <t>2025</t>
        </is>
      </c>
      <c r="E3283" s="41" t="inlineStr">
        <is>
          <t>실적</t>
        </is>
      </c>
      <c r="F3283" s="41" t="inlineStr">
        <is>
          <t>써브라임 2025 매출액 22,659,018,171원, 영업이익 525,715,525원.</t>
        </is>
      </c>
      <c r="G3283" s="41" t="inlineStr">
        <is>
          <t>DART 감사보고서</t>
        </is>
      </c>
      <c r="H3283" s="40" t="inlineStr">
        <is>
          <t>2026-04-02</t>
        </is>
      </c>
      <c r="I3283" s="40" t="inlineStr">
        <is>
          <t>20260402002607</t>
        </is>
      </c>
      <c r="J3283" s="43" t="inlineStr">
        <is>
          <t>https://dart.fss.or.kr/dsaf001/main.do?rcpNo=20260402002607</t>
        </is>
      </c>
      <c r="K3283" s="41" t="inlineStr">
        <is>
          <t>target_rev_post,target_op_post</t>
        </is>
      </c>
    </row>
    <row r="3284" ht="45" customHeight="1">
      <c r="A3284" s="40" t="inlineStr">
        <is>
          <t>N074</t>
        </is>
      </c>
      <c r="B3284" s="41" t="inlineStr">
        <is>
          <t>Sublime Artist Agency Inc.</t>
        </is>
      </c>
      <c r="C3284" s="40" t="inlineStr">
        <is>
          <t>발표</t>
        </is>
      </c>
      <c r="D3284" s="40" t="inlineStr">
        <is>
          <t>2022-06-28</t>
        </is>
      </c>
      <c r="E3284" s="41" t="inlineStr">
        <is>
          <t>발표</t>
        </is>
      </c>
      <c r="F3284" s="41" t="inlineStr">
        <is>
          <t>HLL중앙 타법인주식및출자증권취득결정: 써브라임 주식회사 3,073주, 취득금액 19,319,121,290원, 자기자본대비 120.74%, 취득후 42%, 취득목적 '광고 및 콘텐트 사업 역량 강화', 취득예정일 2022.07.01, 이사회결의일 2022.06.28. 요약재무 당해연도 자산 11,714·매출 7,737·순이익 680(백만원).</t>
        </is>
      </c>
      <c r="G3284" s="41" t="inlineStr">
        <is>
          <t>DART 기타공시</t>
        </is>
      </c>
      <c r="H3284" s="40" t="inlineStr">
        <is>
          <t>2022-07-04</t>
        </is>
      </c>
      <c r="I3284" s="40" t="inlineStr">
        <is>
          <t>20220704000262</t>
        </is>
      </c>
      <c r="J3284" s="43" t="inlineStr">
        <is>
          <t>https://dart.fss.or.kr/dsaf001/main.do?rcpNo=20220704000262</t>
        </is>
      </c>
      <c r="K3284" s="41" t="inlineStr">
        <is>
          <t>value_chk_local,purpose_quote,deal_to_equity_pct,announce_date_chk,status_chk</t>
        </is>
      </c>
    </row>
    <row r="3285" ht="45" customHeight="1">
      <c r="A3285" s="40" t="inlineStr">
        <is>
          <t>N074</t>
        </is>
      </c>
      <c r="B3285" s="41" t="inlineStr">
        <is>
          <t>Sublime Artist Agency Inc.</t>
        </is>
      </c>
      <c r="C3285" s="40" t="inlineStr">
        <is>
          <t>발표</t>
        </is>
      </c>
      <c r="D3285" s="40" t="inlineStr">
        <is>
          <t>2022-07-01</t>
        </is>
      </c>
      <c r="E3285" s="41" t="inlineStr">
        <is>
          <t>지분취득</t>
        </is>
      </c>
      <c r="F3285" s="41" t="inlineStr">
        <is>
          <t>HLL중앙 특수관계인으로부터주식의취득: 거래상대방 에스엘엘중앙(주)(계열회사), 써브라임 1,076주, 6,765백만원, 취득단가 6,286,730원, 취득후 14.7%, 거래일자 2022.07.01.</t>
        </is>
      </c>
      <c r="G3285" s="41" t="inlineStr">
        <is>
          <t>DART 기타공시</t>
        </is>
      </c>
      <c r="H3285" s="40" t="inlineStr">
        <is>
          <t>2022-07-04</t>
        </is>
      </c>
      <c r="I3285" s="40" t="inlineStr">
        <is>
          <t>20220704000239</t>
        </is>
      </c>
      <c r="J3285" s="43" t="inlineStr">
        <is>
          <t>https://dart.fss.or.kr/dsaf001/main.do?rcpNo=20220704000239</t>
        </is>
      </c>
      <c r="K3285" s="41" t="inlineStr">
        <is>
          <t>value_chk_local,chk_note</t>
        </is>
      </c>
    </row>
    <row r="3286" ht="45" customHeight="1">
      <c r="A3286" s="40" t="inlineStr">
        <is>
          <t>N074</t>
        </is>
      </c>
      <c r="B3286" s="41" t="inlineStr">
        <is>
          <t>Sublime Artist Agency Inc.</t>
        </is>
      </c>
      <c r="C3286" s="40" t="inlineStr">
        <is>
          <t>인수 후</t>
        </is>
      </c>
      <c r="D3286" s="40" t="inlineStr">
        <is>
          <t>2022-07-12</t>
        </is>
      </c>
      <c r="E3286" s="41" t="inlineStr">
        <is>
          <t>추가취득</t>
        </is>
      </c>
      <c r="F3286" s="41" t="inlineStr">
        <is>
          <t>HLL중앙 취득결정: 써브라임 798주, 6,216,482,244원, 취득후 3,871주 52.9%, 이사회결의일 2022.07.12, 취득예정일 2022.07.14.</t>
        </is>
      </c>
      <c r="G3286" s="41" t="inlineStr">
        <is>
          <t>DART 기타공시</t>
        </is>
      </c>
      <c r="H3286" s="40" t="inlineStr">
        <is>
          <t>2022-07-14</t>
        </is>
      </c>
      <c r="I3286" s="40" t="inlineStr">
        <is>
          <t>20220714000425</t>
        </is>
      </c>
      <c r="J3286" s="43" t="inlineStr">
        <is>
          <t>https://dart.fss.or.kr/dsaf001/main.do?rcpNo=20220714000425</t>
        </is>
      </c>
      <c r="K3286" s="41" t="inlineStr">
        <is>
          <t>notes,post_events_summary</t>
        </is>
      </c>
    </row>
    <row r="3287" ht="45" customHeight="1">
      <c r="A3287" s="40" t="inlineStr">
        <is>
          <t>N074</t>
        </is>
      </c>
      <c r="B3287" s="41" t="inlineStr">
        <is>
          <t>Sublime Artist Agency Inc.</t>
        </is>
      </c>
      <c r="C3287" s="40" t="inlineStr">
        <is>
          <t>인수 전</t>
        </is>
      </c>
      <c r="D3287" s="40" t="inlineStr">
        <is>
          <t>2022-06-20</t>
        </is>
      </c>
      <c r="E3287" s="41" t="inlineStr">
        <is>
          <t>매각</t>
        </is>
      </c>
      <c r="F3287" s="41" t="inlineStr">
        <is>
          <t>플레이리스트(기업집단 네이버)가 써브라임 172주 전량 처분 결의, 처분금액 1,081,317,560원(주당 6,286,730원), 처분목적 '양사 합의에 의한 보유주식 처분', 처분예정일 2022-06-30. 매수자는 공시에 없음.</t>
        </is>
      </c>
      <c r="G3287" s="41" t="inlineStr">
        <is>
          <t>DART 기타공시</t>
        </is>
      </c>
      <c r="H3287" s="40" t="inlineStr">
        <is>
          <t>2022-06-22</t>
        </is>
      </c>
      <c r="I3287" s="40" t="inlineStr">
        <is>
          <t>20220622000191</t>
        </is>
      </c>
      <c r="J3287" s="43" t="inlineStr">
        <is>
          <t>https://dart.fss.or.kr/dsaf001/main.do?rcpNo=20220622000191</t>
        </is>
      </c>
      <c r="K3287" s="41" t="inlineStr">
        <is>
          <t>pre_events_summary,notes</t>
        </is>
      </c>
    </row>
    <row r="3288" ht="45" customHeight="1">
      <c r="A3288" s="40" t="inlineStr">
        <is>
          <t>N074</t>
        </is>
      </c>
      <c r="B3288" s="41" t="inlineStr">
        <is>
          <t>Sublime Artist Agency Inc.</t>
        </is>
      </c>
      <c r="C3288" s="40" t="inlineStr">
        <is>
          <t>인수 전</t>
        </is>
      </c>
      <c r="D3288" s="40" t="inlineStr">
        <is>
          <t>2022-12-31</t>
        </is>
      </c>
      <c r="E3288" s="41" t="inlineStr">
        <is>
          <t>기타</t>
        </is>
      </c>
      <c r="F3288" s="41" t="inlineStr">
        <is>
          <t>NAVER 2022 사업보고서 종속기업 표: '플레이리스트 주식회사 | 대한민국 | 웹컨텐츠 제작 및 유통 | 58.04'. 써브라임은 NAVER 2021·2022 사업보고서에 나오지 않음(본문 검색 결과 없음).</t>
        </is>
      </c>
      <c r="G3288" s="41" t="inlineStr">
        <is>
          <t>DART 사업보고서</t>
        </is>
      </c>
      <c r="H3288" s="40" t="inlineStr">
        <is>
          <t>2023-03-14</t>
        </is>
      </c>
      <c r="I3288" s="40" t="inlineStr">
        <is>
          <t>20230314001049</t>
        </is>
      </c>
      <c r="J3288" s="43" t="inlineStr">
        <is>
          <t>https://dart.fss.or.kr/dsaf001/main.do?rcpNo=20230314001049</t>
        </is>
      </c>
      <c r="K3288" s="41" t="inlineStr">
        <is>
          <t>subtype_chk,pre_incorp_chk</t>
        </is>
      </c>
    </row>
    <row r="3289" ht="45" customHeight="1">
      <c r="A3289" s="40" t="inlineStr">
        <is>
          <t>N074</t>
        </is>
      </c>
      <c r="B3289" s="41" t="inlineStr">
        <is>
          <t>Sublime Artist Agency Inc.</t>
        </is>
      </c>
      <c r="C3289" s="40" t="inlineStr">
        <is>
          <t>인수 후</t>
        </is>
      </c>
      <c r="D3289" s="40" t="inlineStr">
        <is>
          <t>2022-12-31</t>
        </is>
      </c>
      <c r="E3289" s="41" t="inlineStr">
        <is>
          <t>통합</t>
        </is>
      </c>
      <c r="F3289" s="41" t="inlineStr">
        <is>
          <t>콘텐트리중앙 2022 사업보고서: '연결회사는 당기 중 (주)하이지음스튜디오, 써브라임(주), (주)플레이타임그룹의 지분을 각각 60.84%, 59.51%, 100%를 취득하고 지배력을 획득'. 써브라임 이전대가 현금 29,549,051천원, 영업권 18,178,738천원. 연결 총자산 2021말 2,245,640,002,695원. HLL중앙 '디지털마케팅 및 커머스사업', 2022-04-27 설립.</t>
        </is>
      </c>
      <c r="G3289" s="41" t="inlineStr">
        <is>
          <t>DART 사업보고서</t>
        </is>
      </c>
      <c r="H3289" s="40" t="inlineStr">
        <is>
          <t>2023-03-21</t>
        </is>
      </c>
      <c r="I3289" s="40" t="inlineStr">
        <is>
          <t>20230321001329</t>
        </is>
      </c>
      <c r="J3289" s="43" t="inlineStr">
        <is>
          <t>https://dart.fss.or.kr/dsaf001/main.do?rcpNo=20230321001329</t>
        </is>
      </c>
      <c r="K3289" s="41" t="inlineStr">
        <is>
          <t>post_events_summary,impairment,acquirer_core,apex_total_assets</t>
        </is>
      </c>
    </row>
    <row r="3290" ht="45" customHeight="1">
      <c r="A3290" s="40" t="inlineStr">
        <is>
          <t>N074</t>
        </is>
      </c>
      <c r="B3290" s="41" t="inlineStr">
        <is>
          <t>Sublime Artist Agency Inc.</t>
        </is>
      </c>
      <c r="C3290" s="40" t="inlineStr">
        <is>
          <t>인수 후</t>
        </is>
      </c>
      <c r="D3290" s="40" t="inlineStr">
        <is>
          <t>2023-06-12</t>
        </is>
      </c>
      <c r="E3290" s="41" t="inlineStr">
        <is>
          <t>추가취득</t>
        </is>
      </c>
      <c r="F3290" s="41" t="inlineStr">
        <is>
          <t>HLL중앙이 특수관계인(계열회사 임원) 라강윤에게서 써브라임 477주(6.52%)를 2,999백만원(주당 6,286,730원)에 장외 취득, 취득후 지분 66.02%.</t>
        </is>
      </c>
      <c r="G3290" s="41" t="inlineStr">
        <is>
          <t>DART 기타공시</t>
        </is>
      </c>
      <c r="H3290" s="40" t="inlineStr">
        <is>
          <t>2023-06-16</t>
        </is>
      </c>
      <c r="I3290" s="40" t="inlineStr">
        <is>
          <t>20230616000284</t>
        </is>
      </c>
      <c r="J3290" s="43" t="inlineStr">
        <is>
          <t>https://dart.fss.or.kr/dsaf001/main.do?rcpNo=20230616000284</t>
        </is>
      </c>
      <c r="K3290" s="41" t="inlineStr">
        <is>
          <t>post_events_summary</t>
        </is>
      </c>
    </row>
    <row r="3291" ht="45" customHeight="1">
      <c r="A3291" s="40" t="inlineStr">
        <is>
          <t>N074</t>
        </is>
      </c>
      <c r="B3291" s="41" t="inlineStr">
        <is>
          <t>Sublime Artist Agency Inc.</t>
        </is>
      </c>
      <c r="C3291" s="40" t="inlineStr">
        <is>
          <t>인수 후</t>
        </is>
      </c>
      <c r="D3291" s="40" t="inlineStr">
        <is>
          <t>2023-12-28</t>
        </is>
      </c>
      <c r="E3291" s="41" t="inlineStr">
        <is>
          <t>추가취득</t>
        </is>
      </c>
      <c r="F3291" s="41" t="inlineStr">
        <is>
          <t>써브라임 최대주주등 주식보유변동: HLL중앙 4,831주(66.02%)에서 5,069주(69.28%)로, 라강윤 583주에서 615주(8.41%)로, 단가 6,287천원.</t>
        </is>
      </c>
      <c r="G3291" s="41" t="inlineStr">
        <is>
          <t>DART 기타공시</t>
        </is>
      </c>
      <c r="H3291" s="40" t="inlineStr">
        <is>
          <t>2024-01-03</t>
        </is>
      </c>
      <c r="I3291" s="40" t="inlineStr">
        <is>
          <t>20240103000345</t>
        </is>
      </c>
      <c r="J3291" s="43" t="inlineStr">
        <is>
          <t>https://dart.fss.or.kr/dsaf001/main.do?rcpNo=20240103000345</t>
        </is>
      </c>
      <c r="K3291" s="41" t="inlineStr">
        <is>
          <t>post_events_summary</t>
        </is>
      </c>
    </row>
    <row r="3292" ht="45" customHeight="1">
      <c r="A3292" s="40" t="inlineStr">
        <is>
          <t>N074</t>
        </is>
      </c>
      <c r="B3292" s="41" t="inlineStr">
        <is>
          <t>Sublime Artist Agency Inc.</t>
        </is>
      </c>
      <c r="C3292" s="40" t="inlineStr">
        <is>
          <t>인수 후</t>
        </is>
      </c>
      <c r="D3292" s="40" t="inlineStr">
        <is>
          <t>2022-12-31</t>
        </is>
      </c>
      <c r="E3292" s="41" t="inlineStr">
        <is>
          <t>실적</t>
        </is>
      </c>
      <c r="F3292" s="41" t="inlineStr">
        <is>
          <t>써브라임 2022 감사보고서: 매출액 20,647,919,052원(전기 25,005,959,959원), 영업이익(손실) (3,042,597,552)원(전기 780,300,051원). 전기는 '감사받지 아니한 재무제표'.</t>
        </is>
      </c>
      <c r="G3292" s="41" t="inlineStr">
        <is>
          <t>DART 감사보고서</t>
        </is>
      </c>
      <c r="H3292" s="40" t="inlineStr">
        <is>
          <t>2023-04-05</t>
        </is>
      </c>
      <c r="I3292" s="40" t="inlineStr">
        <is>
          <t>20230405002629</t>
        </is>
      </c>
      <c r="J3292" s="43" t="inlineStr">
        <is>
          <t>https://dart.fss.or.kr/dsaf001/main.do?rcpNo=20230405002629</t>
        </is>
      </c>
      <c r="K3292" s="41" t="inlineStr">
        <is>
          <t>target_rev_post,target_op_post,target_rev_pre,target_op_pre</t>
        </is>
      </c>
    </row>
    <row r="3293" ht="45" customHeight="1">
      <c r="A3293" s="40" t="inlineStr">
        <is>
          <t>N074</t>
        </is>
      </c>
      <c r="B3293" s="41" t="inlineStr">
        <is>
          <t>Sublime Artist Agency Inc.</t>
        </is>
      </c>
      <c r="C3293" s="40" t="inlineStr">
        <is>
          <t>인수 후</t>
        </is>
      </c>
      <c r="D3293" s="40" t="inlineStr">
        <is>
          <t>2023-12-31</t>
        </is>
      </c>
      <c r="E3293" s="41" t="inlineStr">
        <is>
          <t>실적</t>
        </is>
      </c>
      <c r="F3293" s="41" t="inlineStr">
        <is>
          <t>써브라임 2023 감사보고서: 매출액 18,849,295,497원, 영업손실 (1,381,150,025)원.</t>
        </is>
      </c>
      <c r="G3293" s="41" t="inlineStr">
        <is>
          <t>DART 감사보고서</t>
        </is>
      </c>
      <c r="H3293" s="40" t="inlineStr">
        <is>
          <t>2024-04-05</t>
        </is>
      </c>
      <c r="I3293" s="40" t="inlineStr">
        <is>
          <t>20240405003471</t>
        </is>
      </c>
      <c r="J3293" s="43" t="inlineStr">
        <is>
          <t>https://dart.fss.or.kr/dsaf001/main.do?rcpNo=20240405003471</t>
        </is>
      </c>
      <c r="K3293" s="41" t="inlineStr">
        <is>
          <t>target_rev_post,target_op_post</t>
        </is>
      </c>
    </row>
    <row r="3294" ht="45" customHeight="1">
      <c r="A3294" s="40" t="inlineStr">
        <is>
          <t>N074</t>
        </is>
      </c>
      <c r="B3294" s="41" t="inlineStr">
        <is>
          <t>Sublime Artist Agency Inc.</t>
        </is>
      </c>
      <c r="C3294" s="40" t="inlineStr">
        <is>
          <t>인수 후</t>
        </is>
      </c>
      <c r="D3294" s="40" t="inlineStr">
        <is>
          <t>2024-12-31</t>
        </is>
      </c>
      <c r="E3294" s="41" t="inlineStr">
        <is>
          <t>실적</t>
        </is>
      </c>
      <c r="F3294" s="41" t="inlineStr">
        <is>
          <t>써브라임 2024 감사보고서: 매출액 14,215,637,446원, 영업손실 (1,969,776,390)원.</t>
        </is>
      </c>
      <c r="G3294" s="41" t="inlineStr">
        <is>
          <t>DART 감사보고서</t>
        </is>
      </c>
      <c r="H3294" s="40" t="inlineStr">
        <is>
          <t>2025-03-31</t>
        </is>
      </c>
      <c r="I3294" s="40" t="inlineStr">
        <is>
          <t>20250331001348</t>
        </is>
      </c>
      <c r="J3294" s="43" t="inlineStr">
        <is>
          <t>https://dart.fss.or.kr/dsaf001/main.do?rcpNo=20250331001348</t>
        </is>
      </c>
      <c r="K3294" s="41" t="inlineStr">
        <is>
          <t>target_rev_post,target_op_post</t>
        </is>
      </c>
    </row>
    <row r="3295" ht="45" customHeight="1">
      <c r="A3295" s="40" t="inlineStr">
        <is>
          <t>N074</t>
        </is>
      </c>
      <c r="B3295" s="41" t="inlineStr">
        <is>
          <t>Sublime Artist Agency Inc.</t>
        </is>
      </c>
      <c r="C3295" s="40" t="inlineStr">
        <is>
          <t>인수 후</t>
        </is>
      </c>
      <c r="D3295" s="40" t="inlineStr">
        <is>
          <t>2025-12-31</t>
        </is>
      </c>
      <c r="E3295" s="41" t="inlineStr">
        <is>
          <t>실적</t>
        </is>
      </c>
      <c r="F3295" s="41" t="inlineStr">
        <is>
          <t>써브라임 2025 감사보고서: 매출액 22,659,018,171원, 영업이익 525,715,525원.</t>
        </is>
      </c>
      <c r="G3295" s="41" t="inlineStr">
        <is>
          <t>DART 감사보고서</t>
        </is>
      </c>
      <c r="H3295" s="40" t="inlineStr">
        <is>
          <t>2026-04-02</t>
        </is>
      </c>
      <c r="I3295" s="40" t="inlineStr">
        <is>
          <t>20260402002607</t>
        </is>
      </c>
      <c r="J3295" s="43" t="inlineStr">
        <is>
          <t>https://dart.fss.or.kr/dsaf001/main.do?rcpNo=20260402002607</t>
        </is>
      </c>
      <c r="K3295" s="41" t="inlineStr">
        <is>
          <t>target_rev_post,target_op_post</t>
        </is>
      </c>
    </row>
    <row r="3296" ht="45" customHeight="1">
      <c r="A3296" s="40" t="inlineStr">
        <is>
          <t>N074</t>
        </is>
      </c>
      <c r="B3296" s="41" t="inlineStr">
        <is>
          <t>Sublime Artist Agency Inc.</t>
        </is>
      </c>
      <c r="C3296" s="40" t="inlineStr">
        <is>
          <t>인수 후</t>
        </is>
      </c>
      <c r="D3296" s="40" t="inlineStr">
        <is>
          <t>2023-12-31</t>
        </is>
      </c>
      <c r="E3296" s="41" t="inlineStr">
        <is>
          <t>기타</t>
        </is>
      </c>
      <c r="F3296" s="41" t="inlineStr">
        <is>
          <t>콘텐트리중앙 2023 사업보고서 영업권 변동표: '써브라임 사업부문 | 26,295,601 | - | - | 26,295,601'(천원, 손상 없음). 손상검사 할인율 16.5%, 성장률 0.0%.</t>
        </is>
      </c>
      <c r="G3296" s="41" t="inlineStr">
        <is>
          <t>DART 사업보고서</t>
        </is>
      </c>
      <c r="H3296" s="40" t="inlineStr">
        <is>
          <t>2024-03-20</t>
        </is>
      </c>
      <c r="I3296" s="40" t="inlineStr">
        <is>
          <t>20240320001970</t>
        </is>
      </c>
      <c r="J3296" s="43" t="inlineStr">
        <is>
          <t>https://dart.fss.or.kr/dsaf001/main.do?rcpNo=20240320001970</t>
        </is>
      </c>
      <c r="K3296" s="41" t="inlineStr">
        <is>
          <t>impairment</t>
        </is>
      </c>
    </row>
    <row r="3297" ht="45" customHeight="1">
      <c r="A3297" s="40" t="inlineStr">
        <is>
          <t>N074</t>
        </is>
      </c>
      <c r="B3297" s="41" t="inlineStr">
        <is>
          <t>Sublime Artist Agency Inc.</t>
        </is>
      </c>
      <c r="C3297" s="40" t="inlineStr">
        <is>
          <t>인수 후</t>
        </is>
      </c>
      <c r="D3297" s="40" t="inlineStr">
        <is>
          <t>2025-12-31</t>
        </is>
      </c>
      <c r="E3297" s="41" t="inlineStr">
        <is>
          <t>기타</t>
        </is>
      </c>
      <c r="F3297" s="41" t="inlineStr">
        <is>
          <t>콘텐트리중앙 2025 사업보고서: 영업권 손상 표(2025·2024·2023년)에서 '써브라임사업부문 | - | - | -'. 종속기업 현황 '써브라임(주)(주5) | 매니지먼트업 | 대한민국 | 69.28'.</t>
        </is>
      </c>
      <c r="G3297" s="41" t="inlineStr">
        <is>
          <t>DART 사업보고서</t>
        </is>
      </c>
      <c r="H3297" s="40" t="inlineStr">
        <is>
          <t>2026-03-18</t>
        </is>
      </c>
      <c r="I3297" s="40" t="inlineStr">
        <is>
          <t>20260318001520</t>
        </is>
      </c>
      <c r="J3297" s="43" t="inlineStr">
        <is>
          <t>https://dart.fss.or.kr/dsaf001/main.do?rcpNo=20260318001520</t>
        </is>
      </c>
      <c r="K3297" s="41" t="inlineStr">
        <is>
          <t>impairment,post_events_summary</t>
        </is>
      </c>
    </row>
    <row r="3298" ht="45" customHeight="1">
      <c r="A3298" s="40" t="inlineStr">
        <is>
          <t>N074</t>
        </is>
      </c>
      <c r="B3298" s="41" t="inlineStr">
        <is>
          <t>Sublime Artist Agency Inc.</t>
        </is>
      </c>
      <c r="C3298" s="40" t="inlineStr">
        <is>
          <t>인수 후</t>
        </is>
      </c>
      <c r="D3298" s="40" t="inlineStr">
        <is>
          <t>2026-06</t>
        </is>
      </c>
      <c r="E3298" s="41" t="inlineStr">
        <is>
          <t>기타</t>
        </is>
      </c>
      <c r="F3298" s="41" t="inlineStr">
        <is>
          <t>비즈한국(2026-08-27): '중앙홀딩스, JTBC, 콘텐트리중앙, 메가박스중앙, 중앙피앤아이 등 계열사의 기업회생절차를 신청했다'(지난 6월). HLL중앙·써브라임은 언급 없음. 언론 1개 매체만 확인.</t>
        </is>
      </c>
      <c r="G3298" s="41" t="inlineStr">
        <is>
          <t>언론 보도</t>
        </is>
      </c>
      <c r="H3298" s="40" t="inlineStr">
        <is>
          <t>2026-08-27</t>
        </is>
      </c>
      <c r="I3298" s="40" t="n"/>
      <c r="J3298" s="43" t="inlineStr">
        <is>
          <t>https://bizhankook.com/articles/joongang-group-financial-crisis.html</t>
        </is>
      </c>
      <c r="K3298" s="41" t="inlineStr">
        <is>
          <t>post_events_summary</t>
        </is>
      </c>
    </row>
    <row r="3299" ht="45" customHeight="1">
      <c r="A3299" s="40" t="inlineStr">
        <is>
          <t>N074</t>
        </is>
      </c>
      <c r="B3299" s="41" t="inlineStr">
        <is>
          <t>Sublime Artist Agency Inc.</t>
        </is>
      </c>
      <c r="C3299" s="40" t="inlineStr">
        <is>
          <t>발표</t>
        </is>
      </c>
      <c r="D3299" s="40" t="inlineStr">
        <is>
          <t>2022-07-01</t>
        </is>
      </c>
      <c r="E3299" s="41" t="inlineStr">
        <is>
          <t>기타</t>
        </is>
      </c>
      <c r="F3299" s="41" t="inlineStr">
        <is>
          <t>Yahoo Finance 036420.KS 종가: 2022-07-01 32,850원, 2022-07-21 37,300원.</t>
        </is>
      </c>
      <c r="G3299" s="41" t="inlineStr">
        <is>
          <t>기타</t>
        </is>
      </c>
      <c r="H3299" s="40" t="inlineStr">
        <is>
          <t>2026-10-31</t>
        </is>
      </c>
      <c r="I3299" s="40" t="n"/>
      <c r="J3299" s="43" t="inlineStr">
        <is>
          <t>https://query1.finance.yahoo.com/v8/finance/chart/036420.KS?period1=1656460800&amp;period2=1658534400&amp;interval=1d</t>
        </is>
      </c>
      <c r="K3299" s="41" t="inlineStr">
        <is>
          <t>acq_mktcap</t>
        </is>
      </c>
    </row>
    <row r="3300" ht="45" customHeight="1">
      <c r="A3300" s="40" t="inlineStr">
        <is>
          <t>N075</t>
        </is>
      </c>
      <c r="B3300" s="41" t="inlineStr">
        <is>
          <t>Studio JHS Co., Ltd.</t>
        </is>
      </c>
      <c r="C3300" s="40" t="inlineStr">
        <is>
          <t>발표</t>
        </is>
      </c>
      <c r="D3300" s="40" t="inlineStr">
        <is>
          <t>2022-06-30</t>
        </is>
      </c>
      <c r="E3300" s="41" t="inlineStr">
        <is>
          <t>발표</t>
        </is>
      </c>
      <c r="F3300" s="41" t="inlineStr">
        <is>
          <t>문피아 공정위 공시 주식교환ㆍ이전결정: 대상 (주)스튜디오제이에이치에스(대표 손제호, 출판업, 보통주 3,077주; 2021 자산 7,542·부채 5,889·자본 1,653백만원), 교환비율 1:410.5034124, 교환일 2022.08.22, 이사회 2022.06.30, 교환목적 '...100% 완전 자회사로 편입하여 웹소설,웹툰 사업을 확장하고 시너지 창출을 통해 기업가치를 제고하고자 함', 문피아 보통주 1,263,119주 부여.</t>
        </is>
      </c>
      <c r="G3300" s="41" t="inlineStr">
        <is>
          <t>DART 기타공시</t>
        </is>
      </c>
      <c r="H3300" s="40" t="inlineStr">
        <is>
          <t>2022-07-05</t>
        </is>
      </c>
      <c r="I3300" s="40" t="inlineStr">
        <is>
          <t>20220705000166</t>
        </is>
      </c>
      <c r="J3300" s="43" t="inlineStr">
        <is>
          <t>https://dart.fss.or.kr/dsaf001/main.do?rcpNo=20220705000166</t>
        </is>
      </c>
      <c r="K3300" s="41" t="inlineStr">
        <is>
          <t>value_chk_local,announce_date_chk,purpose_quote,status_chk,first_filing_date,chk_note</t>
        </is>
      </c>
    </row>
    <row r="3301" ht="45" customHeight="1">
      <c r="A3301" s="40" t="inlineStr">
        <is>
          <t>N075</t>
        </is>
      </c>
      <c r="B3301" s="41" t="inlineStr">
        <is>
          <t>Studio JHS Co., Ltd.</t>
        </is>
      </c>
      <c r="C3301" s="40" t="inlineStr">
        <is>
          <t>발표</t>
        </is>
      </c>
      <c r="D3301" s="40" t="inlineStr">
        <is>
          <t>2022-06-30</t>
        </is>
      </c>
      <c r="E3301" s="41" t="inlineStr">
        <is>
          <t>발표</t>
        </is>
      </c>
      <c r="F3301" s="41" t="inlineStr">
        <is>
          <t>문피아 공정위 공시 타법인주식및출자증권취득결정: 3,077주(100%) 취득금액 42,000,000,743원, 자기자본 35,720,479,328원·자기자본대비 117.58%, 취득목적 '사업확장 및 시너지 창출', 요약재무(백만원) 2021 매출 11,454·순이익 1,669, 2020 매출 4,593·순이익 49, '2020년 설립된 회사로 전전년도 요약 재무상황은 생략'.</t>
        </is>
      </c>
      <c r="G3301" s="41" t="inlineStr">
        <is>
          <t>DART 기타공시</t>
        </is>
      </c>
      <c r="H3301" s="40" t="inlineStr">
        <is>
          <t>2022-07-05</t>
        </is>
      </c>
      <c r="I3301" s="40" t="inlineStr">
        <is>
          <t>20220705000167</t>
        </is>
      </c>
      <c r="J3301" s="43" t="inlineStr">
        <is>
          <t>https://dart.fss.or.kr/dsaf001/main.do?rcpNo=20220705000167</t>
        </is>
      </c>
      <c r="K3301" s="41" t="inlineStr">
        <is>
          <t>value_chk_local,deal_to_equity_pct,purpose_quote,target_rev_pre,target_op_pre,notes</t>
        </is>
      </c>
    </row>
    <row r="3302" ht="45" customHeight="1">
      <c r="A3302" s="40" t="inlineStr">
        <is>
          <t>N075</t>
        </is>
      </c>
      <c r="B3302" s="41" t="inlineStr">
        <is>
          <t>Studio JHS Co., Ltd.</t>
        </is>
      </c>
      <c r="C3302" s="40" t="inlineStr">
        <is>
          <t>발표</t>
        </is>
      </c>
      <c r="D3302" s="40" t="inlineStr">
        <is>
          <t>2022-06-30</t>
        </is>
      </c>
      <c r="E3302" s="41" t="inlineStr">
        <is>
          <t>발표</t>
        </is>
      </c>
      <c r="F3302" s="41" t="inlineStr">
        <is>
          <t>문피아 공정위 공시 비유동자산취득결정: 취득가액 42,000,000,743원, 최근 사업연도말 자산총액 46,773,286,994원, 자산총액 대비 89.79%, 자본조달 '유상증자', 취득방법 '직접취득(포괄적 주식교환)'.</t>
        </is>
      </c>
      <c r="G3302" s="41" t="inlineStr">
        <is>
          <t>DART 기타공시</t>
        </is>
      </c>
      <c r="H3302" s="40" t="inlineStr">
        <is>
          <t>2022-07-05</t>
        </is>
      </c>
      <c r="I3302" s="40" t="inlineStr">
        <is>
          <t>20220705000170</t>
        </is>
      </c>
      <c r="J3302" s="43" t="inlineStr">
        <is>
          <t>https://dart.fss.or.kr/dsaf001/main.do?rcpNo=20220705000170</t>
        </is>
      </c>
      <c r="K3302" s="41" t="inlineStr">
        <is>
          <t>acq_total_assets,deal_to_assets_pct,size_basis</t>
        </is>
      </c>
    </row>
    <row r="3303" ht="45" customHeight="1">
      <c r="A3303" s="40" t="inlineStr">
        <is>
          <t>N075</t>
        </is>
      </c>
      <c r="B3303" s="41" t="inlineStr">
        <is>
          <t>Studio JHS Co., Ltd.</t>
        </is>
      </c>
      <c r="C3303" s="40" t="inlineStr">
        <is>
          <t>발표</t>
        </is>
      </c>
      <c r="D3303" s="40" t="inlineStr">
        <is>
          <t>2022-06-30</t>
        </is>
      </c>
      <c r="E3303" s="41" t="inlineStr">
        <is>
          <t>발표</t>
        </is>
      </c>
      <c r="F3303" s="41" t="inlineStr">
        <is>
          <t>문피아 공정위 공시 특수관계인의 유상증자 참여: 네이버웹툰(유)이 보유한 스튜디오제이에이치에스 보통주 전량(1,077주)을 대가로 문피아 보통주 442,112주(14,701백만원) 배정, 출자 후 지분율 53.65%, 총 증자금액 42,000백만원·1,263,119주.</t>
        </is>
      </c>
      <c r="G3303" s="41" t="inlineStr">
        <is>
          <t>DART 기타공시</t>
        </is>
      </c>
      <c r="H3303" s="40" t="inlineStr">
        <is>
          <t>2022-07-05</t>
        </is>
      </c>
      <c r="I3303" s="40" t="inlineStr">
        <is>
          <t>20220705000164</t>
        </is>
      </c>
      <c r="J3303" s="43" t="inlineStr">
        <is>
          <t>https://dart.fss.or.kr/dsaf001/main.do?rcpNo=20220705000164</t>
        </is>
      </c>
      <c r="K3303" s="41" t="inlineStr">
        <is>
          <t>value_chk_local,chk_note,acquirer_entity</t>
        </is>
      </c>
    </row>
    <row r="3304" ht="45" customHeight="1">
      <c r="A3304" s="40" t="inlineStr">
        <is>
          <t>N075</t>
        </is>
      </c>
      <c r="B3304" s="41" t="inlineStr">
        <is>
          <t>Studio JHS Co., Ltd.</t>
        </is>
      </c>
      <c r="C3304" s="40" t="inlineStr">
        <is>
          <t>인수 후</t>
        </is>
      </c>
      <c r="D3304" s="40" t="inlineStr">
        <is>
          <t>2022-07-18</t>
        </is>
      </c>
      <c r="E3304" s="41" t="inlineStr">
        <is>
          <t>경영진변경</t>
        </is>
      </c>
      <c r="F3304" s="41" t="inlineStr">
        <is>
          <t>문피아 유상증자결정(주식매수선택권 부여 결정): 손제호(임원)에게 234,576주, 행사가격 33,251원, 이사회(임시주총 소집 결의) 2022-07-18.</t>
        </is>
      </c>
      <c r="G3304" s="41" t="inlineStr">
        <is>
          <t>DART 기타공시</t>
        </is>
      </c>
      <c r="H3304" s="40" t="inlineStr">
        <is>
          <t>2022-07-20</t>
        </is>
      </c>
      <c r="I3304" s="40" t="inlineStr">
        <is>
          <t>20220720000313</t>
        </is>
      </c>
      <c r="J3304" s="43" t="inlineStr">
        <is>
          <t>https://dart.fss.or.kr/dsaf001/main.do?rcpNo=20220720000313</t>
        </is>
      </c>
      <c r="K3304" s="41" t="inlineStr">
        <is>
          <t>notes,post_events_summary</t>
        </is>
      </c>
    </row>
    <row r="3305" ht="45" customHeight="1">
      <c r="A3305" s="40" t="inlineStr">
        <is>
          <t>N075</t>
        </is>
      </c>
      <c r="B3305" s="41" t="inlineStr">
        <is>
          <t>Studio JHS Co., Ltd.</t>
        </is>
      </c>
      <c r="C3305" s="40" t="inlineStr">
        <is>
          <t>인수 후</t>
        </is>
      </c>
      <c r="D3305" s="40" t="inlineStr">
        <is>
          <t>2022-08-02</t>
        </is>
      </c>
      <c r="E3305" s="41" t="inlineStr">
        <is>
          <t>기타</t>
        </is>
      </c>
      <c r="F3305" s="41" t="inlineStr">
        <is>
          <t>문피아 특수관계인에 대한 자금대여: 거래상대방 손제호(임원), 거래일자 2022.08.02, 4,000백만원, 이자율 당좌대출이자율(4.6%), 목적 '사업수행관련 자금대여'.</t>
        </is>
      </c>
      <c r="G3305" s="41" t="inlineStr">
        <is>
          <t>DART 기타공시</t>
        </is>
      </c>
      <c r="H3305" s="40" t="inlineStr">
        <is>
          <t>2022-07-20</t>
        </is>
      </c>
      <c r="I3305" s="40" t="inlineStr">
        <is>
          <t>20220720000324</t>
        </is>
      </c>
      <c r="J3305" s="43" t="inlineStr">
        <is>
          <t>https://dart.fss.or.kr/dsaf001/main.do?rcpNo=20220720000324</t>
        </is>
      </c>
      <c r="K3305" s="41" t="inlineStr">
        <is>
          <t>notes,post_events_summary</t>
        </is>
      </c>
    </row>
    <row r="3306" ht="45" customHeight="1">
      <c r="A3306" s="40" t="inlineStr">
        <is>
          <t>N075</t>
        </is>
      </c>
      <c r="B3306" s="41" t="inlineStr">
        <is>
          <t>Studio JHS Co., Ltd.</t>
        </is>
      </c>
      <c r="C3306" s="40" t="inlineStr">
        <is>
          <t>인수 후</t>
        </is>
      </c>
      <c r="D3306" s="40" t="inlineStr">
        <is>
          <t>2022-07-18</t>
        </is>
      </c>
      <c r="E3306" s="41" t="inlineStr">
        <is>
          <t>경영진변경</t>
        </is>
      </c>
      <c r="F3306" s="41" t="inlineStr">
        <is>
          <t>문피아 임원의변동(2022-08-09): 손제호((주)스튜디오제이에이치에스 대표이사) 2022-07-18 문피아 대표이사 선임, 김환철 대표이사 사임(이사회 의장), 김준구 2022-08-02 대표이사 사임.</t>
        </is>
      </c>
      <c r="G3306" s="41" t="inlineStr">
        <is>
          <t>DART 기타공시</t>
        </is>
      </c>
      <c r="H3306" s="40" t="inlineStr">
        <is>
          <t>2022-08-09</t>
        </is>
      </c>
      <c r="I3306" s="40" t="inlineStr">
        <is>
          <t>20220809000046</t>
        </is>
      </c>
      <c r="J3306" s="43" t="inlineStr">
        <is>
          <t>https://dart.fss.or.kr/dsaf001/main.do?rcpNo=20220809000046</t>
        </is>
      </c>
      <c r="K3306" s="41" t="inlineStr">
        <is>
          <t>post_events_summary,notes</t>
        </is>
      </c>
    </row>
    <row r="3307" ht="45" customHeight="1">
      <c r="A3307" s="40" t="inlineStr">
        <is>
          <t>N075</t>
        </is>
      </c>
      <c r="B3307" s="41" t="inlineStr">
        <is>
          <t>Studio JHS Co., Ltd.</t>
        </is>
      </c>
      <c r="C3307" s="40" t="inlineStr">
        <is>
          <t>인수 후</t>
        </is>
      </c>
      <c r="D3307" s="40" t="inlineStr">
        <is>
          <t>2022-08-22</t>
        </is>
      </c>
      <c r="E3307" s="41" t="inlineStr">
        <is>
          <t>완료</t>
        </is>
      </c>
      <c r="F3307" s="41" t="inlineStr">
        <is>
          <t>문피아 최대주주등의주식보유변동: 2022.08.22 주식교환으로 네이버웹툰 +442,112주(5,517,684주·53.65%, 14,700,666천원), 손제호 +758,200주(7.37%, 25,210,908천원), 기타 +62,807주; 발행주식 9,022,168 → 10,285,287주.</t>
        </is>
      </c>
      <c r="G3307" s="41" t="inlineStr">
        <is>
          <t>DART 기타공시</t>
        </is>
      </c>
      <c r="H3307" s="40" t="inlineStr">
        <is>
          <t>2022-08-26</t>
        </is>
      </c>
      <c r="I3307" s="40" t="inlineStr">
        <is>
          <t>20220826000206</t>
        </is>
      </c>
      <c r="J3307" s="43" t="inlineStr">
        <is>
          <t>https://dart.fss.or.kr/dsaf001/main.do?rcpNo=20220826000206</t>
        </is>
      </c>
      <c r="K3307" s="41" t="inlineStr">
        <is>
          <t>status_chk,post_events_summary,chk_note,notes</t>
        </is>
      </c>
    </row>
    <row r="3308" ht="45" customHeight="1">
      <c r="A3308" s="40" t="inlineStr">
        <is>
          <t>N075</t>
        </is>
      </c>
      <c r="B3308" s="41" t="inlineStr">
        <is>
          <t>Studio JHS Co., Ltd.</t>
        </is>
      </c>
      <c r="C3308" s="40" t="inlineStr">
        <is>
          <t>인수 후</t>
        </is>
      </c>
      <c r="D3308" s="40" t="inlineStr">
        <is>
          <t>2022-08-31</t>
        </is>
      </c>
      <c r="E3308" s="41" t="inlineStr">
        <is>
          <t>기타</t>
        </is>
      </c>
      <c r="F3308" s="41" t="inlineStr">
        <is>
          <t>문피아 최대주주등의주식보유변동: 2022.08.31 자기주식 561,647주 취득(18,675,324천원), '(주)문피아와 (주)스튜디오제이에이치에스와의 포괄적 주식교환 절차 중 주주의 주식매수청구권 행사로 인한 것'.</t>
        </is>
      </c>
      <c r="G3308" s="41" t="inlineStr">
        <is>
          <t>DART 기타공시</t>
        </is>
      </c>
      <c r="H3308" s="40" t="inlineStr">
        <is>
          <t>2022-09-01</t>
        </is>
      </c>
      <c r="I3308" s="40" t="inlineStr">
        <is>
          <t>20220901000284</t>
        </is>
      </c>
      <c r="J3308" s="43" t="inlineStr">
        <is>
          <t>https://dart.fss.or.kr/dsaf001/main.do?rcpNo=20220901000284</t>
        </is>
      </c>
      <c r="K3308" s="41" t="inlineStr">
        <is>
          <t>post_events_summary,notes</t>
        </is>
      </c>
    </row>
    <row r="3309" ht="45" customHeight="1">
      <c r="A3309" s="40" t="inlineStr">
        <is>
          <t>N075</t>
        </is>
      </c>
      <c r="B3309" s="41" t="inlineStr">
        <is>
          <t>Studio JHS Co., Ltd.</t>
        </is>
      </c>
      <c r="C3309" s="40" t="inlineStr">
        <is>
          <t>인수 전</t>
        </is>
      </c>
      <c r="D3309" s="40" t="inlineStr">
        <is>
          <t>2021-12-31</t>
        </is>
      </c>
      <c r="E3309" s="41" t="inlineStr">
        <is>
          <t>기타</t>
        </is>
      </c>
      <c r="F3309" s="41" t="inlineStr">
        <is>
          <t>문피아 2021 연결감사보고서 주주현황: (주)엔씨소프트 561,647주(6.23%) — 2022-08-31 매수청구 자기주식 수량과 같음.</t>
        </is>
      </c>
      <c r="G3309" s="41" t="inlineStr">
        <is>
          <t>DART 감사보고서</t>
        </is>
      </c>
      <c r="H3309" s="40" t="inlineStr">
        <is>
          <t>2022-03-31</t>
        </is>
      </c>
      <c r="I3309" s="40" t="inlineStr">
        <is>
          <t>20220331003115</t>
        </is>
      </c>
      <c r="J3309" s="43" t="inlineStr">
        <is>
          <t>https://dart.fss.or.kr/dsaf001/main.do?rcpNo=20220331003115</t>
        </is>
      </c>
      <c r="K3309" s="41" t="inlineStr">
        <is>
          <t>notes</t>
        </is>
      </c>
    </row>
    <row r="3310" ht="45" customHeight="1">
      <c r="A3310" s="40" t="inlineStr">
        <is>
          <t>N075</t>
        </is>
      </c>
      <c r="B3310" s="41" t="inlineStr">
        <is>
          <t>Studio JHS Co., Ltd.</t>
        </is>
      </c>
      <c r="C3310" s="40" t="inlineStr">
        <is>
          <t>인수 후</t>
        </is>
      </c>
      <c r="D3310" s="40" t="inlineStr">
        <is>
          <t>2023-05-26</t>
        </is>
      </c>
      <c r="E3310" s="41" t="inlineStr">
        <is>
          <t>기타</t>
        </is>
      </c>
      <c r="F3310" s="41" t="inlineStr">
        <is>
          <t>스튜디오제이에이치에스 대규모기업집단현황공시(연1회): 대표자 손제호, 설립일 2018-04-13, 계열편입일 2022-09-30, 업종 J5811(서적출판업), 대표품목 콘텐츠, 종업원 38명; 2022년 자산 6,596·부채 4,046·자본 2,550백만원, 매출 19,186·영업이익 1,084·당기순이익 897백만원.</t>
        </is>
      </c>
      <c r="G3310" s="41" t="inlineStr">
        <is>
          <t>DART 기타공시</t>
        </is>
      </c>
      <c r="H3310" s="40" t="inlineStr">
        <is>
          <t>2023-05-26</t>
        </is>
      </c>
      <c r="I3310" s="40" t="inlineStr">
        <is>
          <t>20230526000259</t>
        </is>
      </c>
      <c r="J3310" s="43" t="inlineStr">
        <is>
          <t>https://dart.fss.or.kr/dsaf001/main.do?rcpNo=20230526000259</t>
        </is>
      </c>
      <c r="K3310" s="41" t="inlineStr">
        <is>
          <t>pre_events_summary,post_events_summary,chk_note,notes,pre_incorp_chk</t>
        </is>
      </c>
    </row>
    <row r="3311" ht="45" customHeight="1">
      <c r="A3311" s="40" t="inlineStr">
        <is>
          <t>N075</t>
        </is>
      </c>
      <c r="B3311" s="41" t="inlineStr">
        <is>
          <t>Studio JHS Co., Ltd.</t>
        </is>
      </c>
      <c r="C3311" s="40" t="inlineStr">
        <is>
          <t>인수 후</t>
        </is>
      </c>
      <c r="D3311" s="40" t="inlineStr">
        <is>
          <t>2024-05-28</t>
        </is>
      </c>
      <c r="E3311" s="41" t="inlineStr">
        <is>
          <t>실적</t>
        </is>
      </c>
      <c r="F3311" s="41" t="inlineStr">
        <is>
          <t>스튜디오제이에이치에스 대규모기업집단현황공시(연1회): 2023년 매출 17,909·영업이익 1,609·당기순이익 1,201백만원, 자산 8,382·자본 3,751백만원.</t>
        </is>
      </c>
      <c r="G3311" s="41" t="inlineStr">
        <is>
          <t>DART 기타공시</t>
        </is>
      </c>
      <c r="H3311" s="40" t="inlineStr">
        <is>
          <t>2024-05-28</t>
        </is>
      </c>
      <c r="I3311" s="40" t="inlineStr">
        <is>
          <t>20240528000224</t>
        </is>
      </c>
      <c r="J3311" s="43" t="inlineStr">
        <is>
          <t>https://dart.fss.or.kr/dsaf001/main.do?rcpNo=20240528000224</t>
        </is>
      </c>
      <c r="K3311" s="41" t="inlineStr">
        <is>
          <t>target_rev_post,target_op_post</t>
        </is>
      </c>
    </row>
    <row r="3312" ht="45" customHeight="1">
      <c r="A3312" s="40" t="inlineStr">
        <is>
          <t>N075</t>
        </is>
      </c>
      <c r="B3312" s="41" t="inlineStr">
        <is>
          <t>Studio JHS Co., Ltd.</t>
        </is>
      </c>
      <c r="C3312" s="40" t="inlineStr">
        <is>
          <t>인수 후</t>
        </is>
      </c>
      <c r="D3312" s="40" t="inlineStr">
        <is>
          <t>2025-05-28</t>
        </is>
      </c>
      <c r="E3312" s="41" t="inlineStr">
        <is>
          <t>실적</t>
        </is>
      </c>
      <c r="F3312" s="41" t="inlineStr">
        <is>
          <t>스튜디오제이에이치에스 대규모기업집단현황공시(연1회, 개별 손익계산서 기준): 2024년 매출 19,568·영업이익 2,364·당기순이익 1,700백만원, 자산 8,664·자본 5,450백만원, 종업원 34명.</t>
        </is>
      </c>
      <c r="G3312" s="41" t="inlineStr">
        <is>
          <t>DART 기타공시</t>
        </is>
      </c>
      <c r="H3312" s="40" t="inlineStr">
        <is>
          <t>2025-05-28</t>
        </is>
      </c>
      <c r="I3312" s="40" t="inlineStr">
        <is>
          <t>20250528000228</t>
        </is>
      </c>
      <c r="J3312" s="43" t="inlineStr">
        <is>
          <t>https://dart.fss.or.kr/dsaf001/main.do?rcpNo=20250528000228</t>
        </is>
      </c>
      <c r="K3312" s="41" t="inlineStr">
        <is>
          <t>target_rev_post,target_op_post,perf_basis</t>
        </is>
      </c>
    </row>
    <row r="3313" ht="45" customHeight="1">
      <c r="A3313" s="40" t="inlineStr">
        <is>
          <t>N075</t>
        </is>
      </c>
      <c r="B3313" s="41" t="inlineStr">
        <is>
          <t>Studio JHS Co., Ltd.</t>
        </is>
      </c>
      <c r="C3313" s="40" t="inlineStr">
        <is>
          <t>인수 후</t>
        </is>
      </c>
      <c r="D3313" s="40" t="inlineStr">
        <is>
          <t>2026-05-29</t>
        </is>
      </c>
      <c r="E3313" s="41" t="inlineStr">
        <is>
          <t>실적</t>
        </is>
      </c>
      <c r="F3313" s="41" t="inlineStr">
        <is>
          <t>스튜디오제이에이치에스 대규모기업집단현황공시 기재정정(연1회): 2025년 매출 23,836·영업이익 4,013·당기순이익 2,685백만원, 자산 11,286·자본 8,136백만원, 대표 손제호, 종업원 33명.</t>
        </is>
      </c>
      <c r="G3313" s="41" t="inlineStr">
        <is>
          <t>DART 기타공시</t>
        </is>
      </c>
      <c r="H3313" s="40" t="inlineStr">
        <is>
          <t>2026-05-29</t>
        </is>
      </c>
      <c r="I3313" s="40" t="inlineStr">
        <is>
          <t>20260529002062</t>
        </is>
      </c>
      <c r="J3313" s="43" t="inlineStr">
        <is>
          <t>https://dart.fss.or.kr/dsaf001/main.do?rcpNo=20260529002062</t>
        </is>
      </c>
      <c r="K3313" s="41" t="inlineStr">
        <is>
          <t>target_rev_post,target_op_post,post_events_summary</t>
        </is>
      </c>
    </row>
    <row r="3314" ht="45" customHeight="1">
      <c r="A3314" s="40" t="inlineStr">
        <is>
          <t>N075</t>
        </is>
      </c>
      <c r="B3314" s="41" t="inlineStr">
        <is>
          <t>Studio JHS Co., Ltd.</t>
        </is>
      </c>
      <c r="C3314" s="40" t="inlineStr">
        <is>
          <t>인수 후</t>
        </is>
      </c>
      <c r="D3314" s="40" t="inlineStr">
        <is>
          <t>2026-03-27</t>
        </is>
      </c>
      <c r="E3314" s="41" t="inlineStr">
        <is>
          <t>기타</t>
        </is>
      </c>
      <c r="F3314" s="41" t="inlineStr">
        <is>
          <t>스튜디오제이에이치에스 공정위 공시 '특수관계인으로부터 부동산매수': 거래상대방 (주)제이에이치코믹스(계열회사), 경기도 고양시 일산동구 장항동 구분건물 1개호, 1,460백만원(감정평가액), 목적 '사무실 매입', 주주총회 승인 2026.03.27.</t>
        </is>
      </c>
      <c r="G3314" s="41" t="inlineStr">
        <is>
          <t>DART 기타공시</t>
        </is>
      </c>
      <c r="H3314" s="40" t="inlineStr">
        <is>
          <t>2026-03-27</t>
        </is>
      </c>
      <c r="I3314" s="40" t="inlineStr">
        <is>
          <t>20260327000973</t>
        </is>
      </c>
      <c r="J3314" s="43" t="inlineStr">
        <is>
          <t>https://dart.fss.or.kr/dsaf001/main.do?rcpNo=20260327000973</t>
        </is>
      </c>
      <c r="K3314" s="41" t="inlineStr">
        <is>
          <t>post_events_summary</t>
        </is>
      </c>
    </row>
    <row r="3315" ht="45" customHeight="1">
      <c r="A3315" s="40" t="inlineStr">
        <is>
          <t>N075</t>
        </is>
      </c>
      <c r="B3315" s="41" t="inlineStr">
        <is>
          <t>Studio JHS Co., Ltd.</t>
        </is>
      </c>
      <c r="C3315" s="40" t="inlineStr">
        <is>
          <t>인수 후</t>
        </is>
      </c>
      <c r="D3315" s="40" t="inlineStr">
        <is>
          <t>2022-12-31</t>
        </is>
      </c>
      <c r="E3315" s="41" t="inlineStr">
        <is>
          <t>기타</t>
        </is>
      </c>
      <c r="F3315" s="41" t="inlineStr">
        <is>
          <t>문피아 2022 연결감사보고서 사업결합 주석: 2022년 8월 스튜디오제이에이치에스 지분 100% 취득, 이전대가 신주발행(1,263,119주) 42,000,001천원, 식별가능 순자산 6,249,992천원, 영업권 35,750,009천원; 취득일 이후 영업수익 8,127백만원·순손실 190백만원.</t>
        </is>
      </c>
      <c r="G3315" s="41" t="inlineStr">
        <is>
          <t>DART 감사보고서</t>
        </is>
      </c>
      <c r="H3315" s="40" t="inlineStr">
        <is>
          <t>2023-04-04</t>
        </is>
      </c>
      <c r="I3315" s="40" t="inlineStr">
        <is>
          <t>20230404003090</t>
        </is>
      </c>
      <c r="J3315" s="43" t="inlineStr">
        <is>
          <t>https://dart.fss.or.kr/dsaf001/main.do?rcpNo=20230404003090</t>
        </is>
      </c>
      <c r="K3315" s="41" t="inlineStr">
        <is>
          <t>post_events_summary,value_chk_local</t>
        </is>
      </c>
    </row>
    <row r="3316" ht="45" customHeight="1">
      <c r="A3316" s="40" t="inlineStr">
        <is>
          <t>N075</t>
        </is>
      </c>
      <c r="B3316" s="41" t="inlineStr">
        <is>
          <t>Studio JHS Co., Ltd.</t>
        </is>
      </c>
      <c r="C3316" s="40" t="inlineStr">
        <is>
          <t>인수 후</t>
        </is>
      </c>
      <c r="D3316" s="40" t="inlineStr">
        <is>
          <t>2023-12-31</t>
        </is>
      </c>
      <c r="E3316" s="41" t="inlineStr">
        <is>
          <t>손상차손</t>
        </is>
      </c>
      <c r="F3316" s="41" t="inlineStr">
        <is>
          <t>문피아 2023 연결감사보고서: '스튜디오제이에이치에스 주식회사를 인수하면서 ... 영업권으로 인식', '당기 손상평가 결과 연결회사는 6,944백만원의 영업권이 속하는 현금창출단위의 손상차손을 인식'(영구성장률 1%, 할인율 16.76%).</t>
        </is>
      </c>
      <c r="G3316" s="41" t="inlineStr">
        <is>
          <t>DART 감사보고서</t>
        </is>
      </c>
      <c r="H3316" s="40" t="inlineStr">
        <is>
          <t>2024-03-29</t>
        </is>
      </c>
      <c r="I3316" s="40" t="inlineStr">
        <is>
          <t>20240329003581</t>
        </is>
      </c>
      <c r="J3316" s="43" t="inlineStr">
        <is>
          <t>https://dart.fss.or.kr/dsaf001/main.do?rcpNo=20240329003581</t>
        </is>
      </c>
      <c r="K3316" s="41" t="inlineStr">
        <is>
          <t>impairment,post_events_summary</t>
        </is>
      </c>
    </row>
    <row r="3317" ht="45" customHeight="1">
      <c r="A3317" s="40" t="inlineStr">
        <is>
          <t>N075</t>
        </is>
      </c>
      <c r="B3317" s="41" t="inlineStr">
        <is>
          <t>Studio JHS Co., Ltd.</t>
        </is>
      </c>
      <c r="C3317" s="40" t="inlineStr">
        <is>
          <t>인수 후</t>
        </is>
      </c>
      <c r="D3317" s="40" t="inlineStr">
        <is>
          <t>2023-12-31</t>
        </is>
      </c>
      <c r="E3317" s="41" t="inlineStr">
        <is>
          <t>손상차손</t>
        </is>
      </c>
      <c r="F3317" s="41" t="inlineStr">
        <is>
          <t>문피아 2023 별도감사보고서: 종속기업투자 (주)스튜디오제이에이치에스 취득원가 42,000,001천원 → 장부금액 34,270,001천원, '재무성과 및 향후 전망이 인수시의 사업계획을 하회함에 따라 손상 징후가 있다고 판단하여 ... 7,730백만원의 손상차손을 인식'.</t>
        </is>
      </c>
      <c r="G3317" s="41" t="inlineStr">
        <is>
          <t>DART 감사보고서</t>
        </is>
      </c>
      <c r="H3317" s="40" t="inlineStr">
        <is>
          <t>2024-03-29</t>
        </is>
      </c>
      <c r="I3317" s="40" t="inlineStr">
        <is>
          <t>20240329003580</t>
        </is>
      </c>
      <c r="J3317" s="43" t="inlineStr">
        <is>
          <t>https://dart.fss.or.kr/dsaf001/main.do?rcpNo=20240329003580</t>
        </is>
      </c>
      <c r="K3317" s="41" t="inlineStr">
        <is>
          <t>impairment,post_events_summary,earnings_call_note</t>
        </is>
      </c>
    </row>
    <row r="3318" ht="45" customHeight="1">
      <c r="A3318" s="40" t="inlineStr">
        <is>
          <t>N075</t>
        </is>
      </c>
      <c r="B3318" s="41" t="inlineStr">
        <is>
          <t>Studio JHS Co., Ltd.</t>
        </is>
      </c>
      <c r="C3318" s="40" t="inlineStr">
        <is>
          <t>인수 후</t>
        </is>
      </c>
      <c r="D3318" s="40" t="inlineStr">
        <is>
          <t>2024-12-31</t>
        </is>
      </c>
      <c r="E3318" s="41" t="inlineStr">
        <is>
          <t>기타</t>
        </is>
      </c>
      <c r="F3318" s="41" t="inlineStr">
        <is>
          <t>문피아 2024 연결감사보고서: 스튜디오제이에이치에스 관련 영업권 '당기 손상평가 결과 연결회사는 손상차손을 인식하지 않았습니다'(할인율 12.40%).</t>
        </is>
      </c>
      <c r="G3318" s="41" t="inlineStr">
        <is>
          <t>DART 감사보고서</t>
        </is>
      </c>
      <c r="H3318" s="40" t="inlineStr">
        <is>
          <t>2025-03-28</t>
        </is>
      </c>
      <c r="I3318" s="40" t="inlineStr">
        <is>
          <t>20250328002269</t>
        </is>
      </c>
      <c r="J3318" s="43" t="inlineStr">
        <is>
          <t>https://dart.fss.or.kr/dsaf001/main.do?rcpNo=20250328002269</t>
        </is>
      </c>
      <c r="K3318" s="41" t="inlineStr">
        <is>
          <t>impairment</t>
        </is>
      </c>
    </row>
    <row r="3319" ht="45" customHeight="1">
      <c r="A3319" s="40" t="inlineStr">
        <is>
          <t>N075</t>
        </is>
      </c>
      <c r="B3319" s="41" t="inlineStr">
        <is>
          <t>Studio JHS Co., Ltd.</t>
        </is>
      </c>
      <c r="C3319" s="40" t="inlineStr">
        <is>
          <t>인수 후</t>
        </is>
      </c>
      <c r="D3319" s="40" t="inlineStr">
        <is>
          <t>2025-12-31</t>
        </is>
      </c>
      <c r="E3319" s="41" t="inlineStr">
        <is>
          <t>기타</t>
        </is>
      </c>
      <c r="F3319" s="41" t="inlineStr">
        <is>
          <t>문피아 2025 연결감사보고서: '현금창출단위 회수가능가액이 장부금액(30,603백만원)을 23,650백만원 초과하여 ... 손상차손을 인식하지 않았습니다'(세후 할인율 12.61%).</t>
        </is>
      </c>
      <c r="G3319" s="41" t="inlineStr">
        <is>
          <t>DART 감사보고서</t>
        </is>
      </c>
      <c r="H3319" s="40" t="inlineStr">
        <is>
          <t>2026-03-31</t>
        </is>
      </c>
      <c r="I3319" s="40" t="inlineStr">
        <is>
          <t>20260331004113</t>
        </is>
      </c>
      <c r="J3319" s="43" t="inlineStr">
        <is>
          <t>https://dart.fss.or.kr/dsaf001/main.do?rcpNo=20260331004113</t>
        </is>
      </c>
      <c r="K3319" s="41" t="inlineStr">
        <is>
          <t>impairment,post_events_summary</t>
        </is>
      </c>
    </row>
    <row r="3320" ht="45" customHeight="1">
      <c r="A3320" s="40" t="inlineStr">
        <is>
          <t>N075</t>
        </is>
      </c>
      <c r="B3320" s="41" t="inlineStr">
        <is>
          <t>Studio JHS Co., Ltd.</t>
        </is>
      </c>
      <c r="C3320" s="40" t="inlineStr">
        <is>
          <t>인수 전</t>
        </is>
      </c>
      <c r="D3320" s="40" t="inlineStr">
        <is>
          <t>2021-12-31</t>
        </is>
      </c>
      <c r="E3320" s="41" t="inlineStr">
        <is>
          <t>실적</t>
        </is>
      </c>
      <c r="F3320" s="41" t="inlineStr">
        <is>
          <t>문피아 2021 별도감사보고서: 자산총계 46,773,286,994원, 자본총계 35,720,479,328원, 영업수익 43,036,773,815원, 영업이익 3,681,038,744원.</t>
        </is>
      </c>
      <c r="G3320" s="41" t="inlineStr">
        <is>
          <t>DART 감사보고서</t>
        </is>
      </c>
      <c r="H3320" s="40" t="inlineStr">
        <is>
          <t>2022-03-31</t>
        </is>
      </c>
      <c r="I3320" s="40" t="inlineStr">
        <is>
          <t>20220331002821</t>
        </is>
      </c>
      <c r="J3320" s="43" t="inlineStr">
        <is>
          <t>https://dart.fss.or.kr/dsaf001/main.do?rcpNo=20220331002821</t>
        </is>
      </c>
      <c r="K3320" s="41" t="inlineStr">
        <is>
          <t>acq_total_assets,acquirer_core,deal_to_equity_pct</t>
        </is>
      </c>
    </row>
    <row r="3321" ht="45" customHeight="1">
      <c r="A3321" s="40" t="inlineStr">
        <is>
          <t>N075</t>
        </is>
      </c>
      <c r="B3321" s="41" t="inlineStr">
        <is>
          <t>Studio JHS Co., Ltd.</t>
        </is>
      </c>
      <c r="C3321" s="40" t="inlineStr">
        <is>
          <t>인수 전</t>
        </is>
      </c>
      <c r="D3321" s="40" t="inlineStr">
        <is>
          <t>2019-12-31</t>
        </is>
      </c>
      <c r="E3321" s="41" t="inlineStr">
        <is>
          <t>지분취득</t>
        </is>
      </c>
      <c r="F3321" s="41" t="inlineStr">
        <is>
          <t>NAVER 2019 사업보고서 연결주석 관계기업: 스튜디오제이에이치에스(웹툰 제작업, 지분 35.00%) 전기(2018) 취득 700,033천원·지분법손익 (50,691)천원 → 2018말 649,342천원, 2019말 503,209천원(순자산 13,461천원).</t>
        </is>
      </c>
      <c r="G3321" s="41" t="inlineStr">
        <is>
          <t>DART 사업보고서</t>
        </is>
      </c>
      <c r="H3321" s="40" t="inlineStr">
        <is>
          <t>2020-03-30</t>
        </is>
      </c>
      <c r="I3321" s="40" t="inlineStr">
        <is>
          <t>20200330004603</t>
        </is>
      </c>
      <c r="J3321" s="43" t="inlineStr">
        <is>
          <t>https://dart.fss.or.kr/dsaf001/main.do?rcpNo=20200330004603</t>
        </is>
      </c>
      <c r="K3321" s="41" t="inlineStr">
        <is>
          <t>pre_events_summary,chk_note</t>
        </is>
      </c>
    </row>
    <row r="3322" ht="45" customHeight="1">
      <c r="A3322" s="40" t="inlineStr">
        <is>
          <t>N075</t>
        </is>
      </c>
      <c r="B3322" s="41" t="inlineStr">
        <is>
          <t>Studio JHS Co., Ltd.</t>
        </is>
      </c>
      <c r="C3322" s="40" t="inlineStr">
        <is>
          <t>인수 후</t>
        </is>
      </c>
      <c r="D3322" s="40" t="inlineStr">
        <is>
          <t>2022-12-31</t>
        </is>
      </c>
      <c r="E3322" s="41" t="inlineStr">
        <is>
          <t>기타</t>
        </is>
      </c>
      <c r="F3322" s="41" t="inlineStr">
        <is>
          <t>NAVER 2022 사업보고서 연결주석: 신규취득에 따른 지배력 획득 기업에 '주식회사 스튜디오제이에이치에스' 포함; 종속기업표 스튜디오제이에이치에스(컨텐츠 제작) 100.00%(전기 35.00%); 관계기업 장부가 2021초 491,363 → 2021말 1,148,699천원, 2022 사업결합으로 대체; NAVER 연결 자산총계 2021말 33,691,006백만원.</t>
        </is>
      </c>
      <c r="G3322" s="41" t="inlineStr">
        <is>
          <t>DART 사업보고서</t>
        </is>
      </c>
      <c r="H3322" s="40" t="inlineStr">
        <is>
          <t>2023-03-14</t>
        </is>
      </c>
      <c r="I3322" s="40" t="inlineStr">
        <is>
          <t>20230314001049</t>
        </is>
      </c>
      <c r="J3322" s="43" t="inlineStr">
        <is>
          <t>https://dart.fss.or.kr/dsaf001/main.do?rcpNo=20230314001049</t>
        </is>
      </c>
      <c r="K3322" s="41" t="inlineStr">
        <is>
          <t>pre_events_summary,post_events_summary,core_basis</t>
        </is>
      </c>
    </row>
    <row r="3323" ht="45" customHeight="1">
      <c r="A3323" s="40" t="inlineStr">
        <is>
          <t>N075</t>
        </is>
      </c>
      <c r="B3323" s="41" t="inlineStr">
        <is>
          <t>Studio JHS Co., Ltd.</t>
        </is>
      </c>
      <c r="C3323" s="40" t="inlineStr">
        <is>
          <t>인수 후</t>
        </is>
      </c>
      <c r="D3323" s="40" t="inlineStr">
        <is>
          <t>2022-08-22</t>
        </is>
      </c>
      <c r="E3323" s="41" t="inlineStr">
        <is>
          <t>완료</t>
        </is>
      </c>
      <c r="F3323" s="41" t="inlineStr">
        <is>
          <t>WEBTOON 424B4 Note 17 'JHS': 'On August 22, 2022, Munpia ... acquired a controlling financial interest in Studio JHS Inc. ("JHS"), a web-novel and web-comics content creator. This acquisition allows the Company to expand its business and create synergies in the market. WTEK ... initially acquired 35.0% of the shares of JHS in August 2018'; 'considered a step acquisition'; 대가(주식) USD 20,259천 + 기존 지분 USD 10,910천, 영업권 USD 26,567천, 재측정이익 USD 9.9백만; 2022-08-31부터 연결, 2022 편입 후 매출 USD 6.0백만.</t>
        </is>
      </c>
      <c r="G3323" s="41" t="inlineStr">
        <is>
          <t>SEC</t>
        </is>
      </c>
      <c r="H3323" s="40" t="inlineStr">
        <is>
          <t>2024-06-27</t>
        </is>
      </c>
      <c r="I3323" s="40" t="inlineStr">
        <is>
          <t>0001193125-24-169730</t>
        </is>
      </c>
      <c r="J3323" s="43" t="inlineStr">
        <is>
          <t>https://www.sec.gov/Archives/edgar/data/1997859/000119312524169730/d396527d424b4.htm</t>
        </is>
      </c>
      <c r="K3323" s="41" t="inlineStr">
        <is>
          <t>chk_note,value_chk_usdmm,post_events_summary,purpose_quote,earnings_call_note,event_ticker_basis</t>
        </is>
      </c>
    </row>
    <row r="3324" ht="45" customHeight="1">
      <c r="A3324" s="40" t="inlineStr">
        <is>
          <t>N075</t>
        </is>
      </c>
      <c r="B3324" s="41" t="inlineStr">
        <is>
          <t>Studio JHS Co., Ltd.</t>
        </is>
      </c>
      <c r="C3324" s="40" t="inlineStr">
        <is>
          <t>인수 후</t>
        </is>
      </c>
      <c r="D3324" s="40" t="inlineStr">
        <is>
          <t>2025-12-31</t>
        </is>
      </c>
      <c r="E3324" s="41" t="inlineStr">
        <is>
          <t>기타</t>
        </is>
      </c>
      <c r="F3324" s="41" t="inlineStr">
        <is>
          <t>WEBTOON 10-K 2025: 영업권 보고단위는 Wattpad, Munpia, Wattpad WEBTOON Studios, Purple Duck, LDF — JHS는 별도 보고단위로 표시되지 않음.</t>
        </is>
      </c>
      <c r="G3324" s="41" t="inlineStr">
        <is>
          <t>SEC</t>
        </is>
      </c>
      <c r="H3324" s="40" t="inlineStr">
        <is>
          <t>2026-03-05</t>
        </is>
      </c>
      <c r="I3324" s="40" t="inlineStr">
        <is>
          <t>0001997859-26-000028</t>
        </is>
      </c>
      <c r="J3324" s="43" t="inlineStr">
        <is>
          <t>https://www.sec.gov/Archives/edgar/data/1997859/000199785926000028/wbtn-20251231.htm</t>
        </is>
      </c>
      <c r="K3324" s="41" t="inlineStr">
        <is>
          <t>impairment</t>
        </is>
      </c>
    </row>
    <row r="3325" ht="45" customHeight="1">
      <c r="A3325" s="40" t="inlineStr">
        <is>
          <t>N075</t>
        </is>
      </c>
      <c r="B3325" s="41" t="inlineStr">
        <is>
          <t>Studio JHS Co., Ltd.</t>
        </is>
      </c>
      <c r="C3325" s="40" t="inlineStr">
        <is>
          <t>인수 전</t>
        </is>
      </c>
      <c r="D3325" s="40" t="inlineStr">
        <is>
          <t>2021-12-31</t>
        </is>
      </c>
      <c r="E3325" s="41" t="inlineStr">
        <is>
          <t>실적</t>
        </is>
      </c>
      <c r="F3325" s="41" t="inlineStr">
        <is>
          <t>NAVER 2021 사업보고서 요약연결재무: 자산총계 33,691,006백만원(2021-12-31).</t>
        </is>
      </c>
      <c r="G3325" s="41" t="inlineStr">
        <is>
          <t>DART 사업보고서</t>
        </is>
      </c>
      <c r="H3325" s="40" t="inlineStr">
        <is>
          <t>2022-03-04</t>
        </is>
      </c>
      <c r="I3325" s="40" t="inlineStr">
        <is>
          <t>20220304000687</t>
        </is>
      </c>
      <c r="J3325" s="43" t="inlineStr">
        <is>
          <t>https://dart.fss.or.kr/dsaf001/main.do?rcpNo=20220304000687</t>
        </is>
      </c>
      <c r="K3325" s="41" t="inlineStr">
        <is>
          <t>apex_total_assets</t>
        </is>
      </c>
    </row>
    <row r="3326" ht="45" customHeight="1">
      <c r="A3326" s="40" t="inlineStr">
        <is>
          <t>N075</t>
        </is>
      </c>
      <c r="B3326" s="41" t="inlineStr">
        <is>
          <t>Studio JHS Co., Ltd.</t>
        </is>
      </c>
      <c r="C3326" s="40" t="inlineStr">
        <is>
          <t>발표</t>
        </is>
      </c>
      <c r="D3326" s="40" t="inlineStr">
        <is>
          <t>2022-07-04</t>
        </is>
      </c>
      <c r="E3326" s="41" t="inlineStr">
        <is>
          <t>기타</t>
        </is>
      </c>
      <c r="F3326" s="41" t="inlineStr">
        <is>
          <t>네이버금융 일별 시세(035420): 2022-06-29 종가 246,500원, 2022-06-30 240,000원, 2022-07-04 235,000원, 2022-07-05 243,000원.</t>
        </is>
      </c>
      <c r="G3326" s="41" t="inlineStr">
        <is>
          <t>기타</t>
        </is>
      </c>
      <c r="H3326" s="40" t="inlineStr">
        <is>
          <t>2022-07-08</t>
        </is>
      </c>
      <c r="I3326" s="40" t="n"/>
      <c r="J3326" s="43" t="inlineStr">
        <is>
          <t>https://api.finance.naver.com/siseJson.naver?symbol=035420&amp;requestType=1&amp;startTime=20220628&amp;endTime=20220708&amp;timeframe=day</t>
        </is>
      </c>
      <c r="K3326" s="41" t="inlineStr">
        <is>
          <t>acq_mktcap</t>
        </is>
      </c>
    </row>
    <row r="3327" ht="45" customHeight="1">
      <c r="A3327" s="40" t="inlineStr">
        <is>
          <t>N075</t>
        </is>
      </c>
      <c r="B3327" s="41" t="inlineStr">
        <is>
          <t>Studio JHS Co., Ltd.</t>
        </is>
      </c>
      <c r="C3327" s="40" t="inlineStr">
        <is>
          <t>인수 후</t>
        </is>
      </c>
      <c r="D3327" s="40" t="inlineStr">
        <is>
          <t>2022-12-31</t>
        </is>
      </c>
      <c r="E3327" s="41" t="inlineStr">
        <is>
          <t>기타</t>
        </is>
      </c>
      <c r="F3327" s="41" t="inlineStr">
        <is>
          <t>NAVER 2022 사업보고서 '주식의 총수 등': 발행주식의 총수 164,049,085주.</t>
        </is>
      </c>
      <c r="G3327" s="41" t="inlineStr">
        <is>
          <t>DART 사업보고서</t>
        </is>
      </c>
      <c r="H3327" s="40" t="inlineStr">
        <is>
          <t>2023-03-14</t>
        </is>
      </c>
      <c r="I3327" s="40" t="inlineStr">
        <is>
          <t>20230314001049</t>
        </is>
      </c>
      <c r="J3327" s="43" t="inlineStr">
        <is>
          <t>https://dart.fss.or.kr/dsaf001/main.do?rcpNo=20230314001049</t>
        </is>
      </c>
      <c r="K3327" s="41" t="inlineStr">
        <is>
          <t>acq_mktcap</t>
        </is>
      </c>
    </row>
    <row r="3328" ht="45" customHeight="1">
      <c r="A3328" s="40" t="inlineStr">
        <is>
          <t>N075</t>
        </is>
      </c>
      <c r="B3328" s="41" t="inlineStr">
        <is>
          <t>Studio JHS Co., Ltd.</t>
        </is>
      </c>
      <c r="C3328" s="40" t="inlineStr">
        <is>
          <t>발표</t>
        </is>
      </c>
      <c r="D3328" s="40" t="inlineStr">
        <is>
          <t>2022-06-30</t>
        </is>
      </c>
      <c r="E3328" s="41" t="inlineStr">
        <is>
          <t>기타</t>
        </is>
      </c>
      <c r="F3328" s="41" t="inlineStr">
        <is>
          <t>Frankfurter API(ECB 기준환율 교차): 2022-06-30 USD/KRW 1,301.24, 2022-07-05 1,310.95.</t>
        </is>
      </c>
      <c r="G3328" s="41" t="inlineStr">
        <is>
          <t>기타</t>
        </is>
      </c>
      <c r="H3328" s="40" t="inlineStr">
        <is>
          <t>2022-07-08</t>
        </is>
      </c>
      <c r="I3328" s="40" t="n"/>
      <c r="J3328" s="43" t="inlineStr">
        <is>
          <t>https://api.frankfurter.app/2022-06-27..2022-07-08?from=USD&amp;to=KRW</t>
        </is>
      </c>
      <c r="K3328" s="41" t="inlineStr">
        <is>
          <t>value_chk_usdmm</t>
        </is>
      </c>
    </row>
    <row r="3329" ht="45" customHeight="1">
      <c r="A3329" s="40" t="inlineStr">
        <is>
          <t>N075</t>
        </is>
      </c>
      <c r="B3329" s="41" t="inlineStr">
        <is>
          <t>Studio JHS Co., Ltd.</t>
        </is>
      </c>
      <c r="C3329" s="40" t="inlineStr">
        <is>
          <t>인수 전</t>
        </is>
      </c>
      <c r="D3329" s="40" t="inlineStr">
        <is>
          <t>2022-02-09</t>
        </is>
      </c>
      <c r="E3329" s="41" t="inlineStr">
        <is>
          <t>소유주변경</t>
        </is>
      </c>
      <c r="F3329" s="41" t="inlineStr">
        <is>
          <t>NAVER 정정공시: 네이버웹툰의 문피아 지분 취득 완료일 2022-02-09, 지분율 56.26%(문피아 NAVER 편입, N067).</t>
        </is>
      </c>
      <c r="G3329" s="41" t="inlineStr">
        <is>
          <t>DART 기타공시</t>
        </is>
      </c>
      <c r="H3329" s="40" t="inlineStr">
        <is>
          <t>2022-02-09</t>
        </is>
      </c>
      <c r="I3329" s="40" t="inlineStr">
        <is>
          <t>20220209801021</t>
        </is>
      </c>
      <c r="J3329" s="43" t="inlineStr">
        <is>
          <t>https://dart.fss.or.kr/dsaf001/main.do?rcpNo=20220209801021</t>
        </is>
      </c>
      <c r="K3329" s="41" t="inlineStr">
        <is>
          <t>pre_events_summary,post_events_summary</t>
        </is>
      </c>
    </row>
    <row r="3330" ht="45" customHeight="1">
      <c r="A3330" s="40" t="inlineStr">
        <is>
          <t>N075</t>
        </is>
      </c>
      <c r="B3330" s="41" t="inlineStr">
        <is>
          <t>Studio JHS Co., Ltd.</t>
        </is>
      </c>
      <c r="C3330" s="40" t="inlineStr">
        <is>
          <t>인수 후</t>
        </is>
      </c>
      <c r="D3330" s="40" t="inlineStr">
        <is>
          <t>2022-12-28</t>
        </is>
      </c>
      <c r="E3330" s="41" t="inlineStr">
        <is>
          <t>기타</t>
        </is>
      </c>
      <c r="F3330" s="41" t="inlineStr">
        <is>
          <t>NAVER 보도자료 '문피아 설립 10주년': 손제호 대표 '문피아는 지난 10년 동안 웹소설 업계를 선도하는 플레이어로서 다양한 작품을 발굴, 양성하기 위해 노력해왔다'.</t>
        </is>
      </c>
      <c r="G3330" s="41" t="inlineStr">
        <is>
          <t>회사 보도자료</t>
        </is>
      </c>
      <c r="H3330" s="40" t="inlineStr">
        <is>
          <t>2022-12-28</t>
        </is>
      </c>
      <c r="I3330" s="40" t="n"/>
      <c r="J3330" s="43" t="inlineStr">
        <is>
          <t>https://navercorp.com/media/pressReleasesDetail?seq=31016</t>
        </is>
      </c>
      <c r="K3330" s="41" t="inlineStr">
        <is>
          <t>notes</t>
        </is>
      </c>
    </row>
    <row r="3331" ht="45" customHeight="1">
      <c r="A3331" s="40" t="inlineStr">
        <is>
          <t>N075</t>
        </is>
      </c>
      <c r="B3331" s="41" t="inlineStr">
        <is>
          <t>Studio JHS Co., Ltd.</t>
        </is>
      </c>
      <c r="C3331" s="40" t="inlineStr">
        <is>
          <t>인수 전</t>
        </is>
      </c>
      <c r="D3331" s="40" t="inlineStr">
        <is>
          <t>2011-12-03</t>
        </is>
      </c>
      <c r="E3331" s="41" t="inlineStr">
        <is>
          <t>기타</t>
        </is>
      </c>
      <c r="F3331" s="41" t="inlineStr">
        <is>
          <t>서울신문 '누적 조회수 6억회의 웹툰 노블레스 손제호·이광수 작가': '손제호 ... 작가가 글을 쓰고 이광수 ... 작가가 그림을 그리는 노블레스'.</t>
        </is>
      </c>
      <c r="G3331" s="41" t="inlineStr">
        <is>
          <t>언론 보도</t>
        </is>
      </c>
      <c r="H3331" s="40" t="inlineStr">
        <is>
          <t>2011-12-03</t>
        </is>
      </c>
      <c r="I3331" s="40" t="n"/>
      <c r="J3331" s="43" t="inlineStr">
        <is>
          <t>https://m.seoul.co.kr/news/2011/12/03/20111203020001</t>
        </is>
      </c>
      <c r="K3331" s="41" t="inlineStr">
        <is>
          <t>notes,pre_events_summary</t>
        </is>
      </c>
    </row>
    <row r="3332" ht="45" customHeight="1">
      <c r="A3332" s="40" t="inlineStr">
        <is>
          <t>N076</t>
        </is>
      </c>
      <c r="B3332" s="41" t="inlineStr">
        <is>
          <t>Shake Hands Sdn. Bhd.</t>
        </is>
      </c>
      <c r="C3332" s="40" t="inlineStr">
        <is>
          <t>발표</t>
        </is>
      </c>
      <c r="D3332" s="40" t="inlineStr">
        <is>
          <t>2022-07-18</t>
        </is>
      </c>
      <c r="E3332" s="41" t="inlineStr">
        <is>
          <t>발표</t>
        </is>
      </c>
      <c r="F3332" s="41" t="inlineStr">
        <is>
          <t>크림 공정위 공시: Shake Hands Sdn Bhd(말레이시아, 대표 Bryan Chin Sing Lik, 전자상거래업, 발행주식 20,003주) 5,462주 2,232,028,468원(USD 1,700,075) 현금 취득, 취득 후 22.47%, 취득목적 '전략적 사업 시너지 강화', 취득예정일(송금예정일) 2022-07-29, 이사회 2022-07-13. 요약재무(백만원) 2021/6 매출 244·순이익 -17, 2020/6 매출 842·순이익 183.</t>
        </is>
      </c>
      <c r="G3332" s="41" t="inlineStr">
        <is>
          <t>DART 기타공시</t>
        </is>
      </c>
      <c r="H3332" s="40" t="inlineStr">
        <is>
          <t>2022-07-18</t>
        </is>
      </c>
      <c r="I3332" s="40" t="inlineStr">
        <is>
          <t>20220718000156</t>
        </is>
      </c>
      <c r="J3332" s="43" t="inlineStr">
        <is>
          <t>https://dart.fss.or.kr/dsaf001/main.do?rcpNo=20220718000156</t>
        </is>
      </c>
      <c r="K3332" s="41" t="inlineStr">
        <is>
          <t>value_chk_local,value_chk_usdmm,purpose_quote,deal_to_equity_pct,announce_date_chk,target_rev_pre,target_op_pre,chk_note</t>
        </is>
      </c>
    </row>
    <row r="3333" ht="45" customHeight="1">
      <c r="A3333" s="40" t="inlineStr">
        <is>
          <t>N076</t>
        </is>
      </c>
      <c r="B3333" s="41" t="inlineStr">
        <is>
          <t>Shake Hands Sdn. Bhd.</t>
        </is>
      </c>
      <c r="C3333" s="40" t="inlineStr">
        <is>
          <t>인수 전</t>
        </is>
      </c>
      <c r="D3333" s="40" t="inlineStr">
        <is>
          <t>2021-12-31</t>
        </is>
      </c>
      <c r="E3333" s="41" t="inlineStr">
        <is>
          <t>실적</t>
        </is>
      </c>
      <c r="F3333" s="41" t="inlineStr">
        <is>
          <t>크림 2021 감사보고서: 자산총계 129,045,181,994원, 자본총계 (64,811,378,593)원, 영업수익 3,284,943,182원, 영업손실 (59,549,118,226)원; 주주 스노우 53.13%.</t>
        </is>
      </c>
      <c r="G3333" s="41" t="inlineStr">
        <is>
          <t>DART 감사보고서</t>
        </is>
      </c>
      <c r="H3333" s="40" t="inlineStr">
        <is>
          <t>2022-04-04</t>
        </is>
      </c>
      <c r="I3333" s="40" t="inlineStr">
        <is>
          <t>20220401003163</t>
        </is>
      </c>
      <c r="J3333" s="43" t="inlineStr">
        <is>
          <t>https://dart.fss.or.kr/dsaf001/main.do?rcpNo=20220401003163</t>
        </is>
      </c>
      <c r="K3333" s="41" t="inlineStr">
        <is>
          <t>acq_total_assets,acquirer_core,acquirer_entity,pre_incorp_chk</t>
        </is>
      </c>
    </row>
    <row r="3334" ht="45" customHeight="1">
      <c r="A3334" s="40" t="inlineStr">
        <is>
          <t>N076</t>
        </is>
      </c>
      <c r="B3334" s="41" t="inlineStr">
        <is>
          <t>Shake Hands Sdn. Bhd.</t>
        </is>
      </c>
      <c r="C3334" s="40" t="inlineStr">
        <is>
          <t>발표</t>
        </is>
      </c>
      <c r="D3334" s="40" t="inlineStr">
        <is>
          <t>2022-07-19</t>
        </is>
      </c>
      <c r="E3334" s="41" t="inlineStr">
        <is>
          <t>발표</t>
        </is>
      </c>
      <c r="F3334" s="41" t="inlineStr">
        <is>
          <t>KED Global 'Naver's Kream buys stake in Malaysian resale platform': Shake Hands 22.47%를 170만 달러에 인수, 'Naver expects to build an Asia-wide, borderless resale platform'.</t>
        </is>
      </c>
      <c r="G3334" s="41" t="inlineStr">
        <is>
          <t>언론 보도</t>
        </is>
      </c>
      <c r="H3334" s="40" t="inlineStr">
        <is>
          <t>2022-07-19</t>
        </is>
      </c>
      <c r="I3334" s="40" t="n"/>
      <c r="J3334" s="43" t="inlineStr">
        <is>
          <t>https://www.kedglobal.com/us/retail/newsView/ked202207190005</t>
        </is>
      </c>
      <c r="K3334" s="41" t="inlineStr">
        <is>
          <t>purpose_quote,first_filing_date,notes</t>
        </is>
      </c>
    </row>
    <row r="3335" ht="45" customHeight="1">
      <c r="A3335" s="40" t="inlineStr">
        <is>
          <t>N076</t>
        </is>
      </c>
      <c r="B3335" s="41" t="inlineStr">
        <is>
          <t>Shake Hands Sdn. Bhd.</t>
        </is>
      </c>
      <c r="C3335" s="40" t="inlineStr">
        <is>
          <t>인수 후</t>
        </is>
      </c>
      <c r="D3335" s="40" t="inlineStr">
        <is>
          <t>2022-08-26</t>
        </is>
      </c>
      <c r="E3335" s="41" t="inlineStr">
        <is>
          <t>완료</t>
        </is>
      </c>
      <c r="F3335" s="41" t="inlineStr">
        <is>
          <t>Yahoo/Malay Mail: 'RM7.6 million investment in parent company Shake Hands Sdn Bhd', '22.47 per cent share stake was acquired', SneakerLah는 2015년부터 활동, 첫 오프라인 매장 추진.</t>
        </is>
      </c>
      <c r="G3335" s="41" t="inlineStr">
        <is>
          <t>언론 보도</t>
        </is>
      </c>
      <c r="H3335" s="40" t="inlineStr">
        <is>
          <t>2022-08-26</t>
        </is>
      </c>
      <c r="I3335" s="40" t="n"/>
      <c r="J3335" s="43" t="inlineStr">
        <is>
          <t>https://malaysia.news.yahoo.com/money-sneakers-sneakerlah-gets-rm7-044314932.html</t>
        </is>
      </c>
      <c r="K3335" s="41" t="inlineStr">
        <is>
          <t>status_chk,pre_events_summary,post_events_summary</t>
        </is>
      </c>
    </row>
    <row r="3336" ht="45" customHeight="1">
      <c r="A3336" s="40" t="inlineStr">
        <is>
          <t>N076</t>
        </is>
      </c>
      <c r="B3336" s="41" t="inlineStr">
        <is>
          <t>Shake Hands Sdn. Bhd.</t>
        </is>
      </c>
      <c r="C3336" s="40" t="inlineStr">
        <is>
          <t>인수 후</t>
        </is>
      </c>
      <c r="D3336" s="40" t="inlineStr">
        <is>
          <t>2022-12-31</t>
        </is>
      </c>
      <c r="E3336" s="41" t="inlineStr">
        <is>
          <t>완료</t>
        </is>
      </c>
      <c r="F3336" s="41" t="inlineStr">
        <is>
          <t>크림 2022 감사보고서: 관계기업 SHAKE HANDS SDN BHD(전자상거래, 말레이시아, 6월 결산) 22.47%, 장부 2,216,898천원(전기 -); 요약재무(천원) 자산 1,741,975·부채 1,773,544·자본 (31,569)·매출 69,857·순손실 (106,555).</t>
        </is>
      </c>
      <c r="G3336" s="41" t="inlineStr">
        <is>
          <t>DART 감사보고서</t>
        </is>
      </c>
      <c r="H3336" s="40" t="inlineStr">
        <is>
          <t>2023-04-10</t>
        </is>
      </c>
      <c r="I3336" s="40" t="inlineStr">
        <is>
          <t>20230410000641</t>
        </is>
      </c>
      <c r="J3336" s="43" t="inlineStr">
        <is>
          <t>https://dart.fss.or.kr/dsaf001/main.do?rcpNo=20230410000641</t>
        </is>
      </c>
      <c r="K3336" s="41" t="inlineStr">
        <is>
          <t>status_chk,target_rev_pre,post_events_summary</t>
        </is>
      </c>
    </row>
    <row r="3337" ht="45" customHeight="1">
      <c r="A3337" s="40" t="inlineStr">
        <is>
          <t>N076</t>
        </is>
      </c>
      <c r="B3337" s="41" t="inlineStr">
        <is>
          <t>Shake Hands Sdn. Bhd.</t>
        </is>
      </c>
      <c r="C3337" s="40" t="inlineStr">
        <is>
          <t>인수 후</t>
        </is>
      </c>
      <c r="D3337" s="40" t="inlineStr">
        <is>
          <t>2023-12-31</t>
        </is>
      </c>
      <c r="E3337" s="41" t="inlineStr">
        <is>
          <t>실적</t>
        </is>
      </c>
      <c r="F3337" s="41" t="inlineStr">
        <is>
          <t>크림 2023 감사보고서: SHAKE HANDS 22.47%, 장부 2,216,898천원(전기 동일); 요약재무(천원) 자산 1,421,180·부채 47,421·자본 1,373,759·매출 85,229·순손실 (344,564).</t>
        </is>
      </c>
      <c r="G3337" s="41" t="inlineStr">
        <is>
          <t>DART 감사보고서</t>
        </is>
      </c>
      <c r="H3337" s="40" t="inlineStr">
        <is>
          <t>2024-03-29</t>
        </is>
      </c>
      <c r="I3337" s="40" t="inlineStr">
        <is>
          <t>20240329001064</t>
        </is>
      </c>
      <c r="J3337" s="43" t="inlineStr">
        <is>
          <t>https://dart.fss.or.kr/dsaf001/main.do?rcpNo=20240329001064</t>
        </is>
      </c>
      <c r="K3337" s="41" t="inlineStr">
        <is>
          <t>target_rev_post,target_op_post</t>
        </is>
      </c>
    </row>
    <row r="3338" ht="45" customHeight="1">
      <c r="A3338" s="40" t="inlineStr">
        <is>
          <t>N076</t>
        </is>
      </c>
      <c r="B3338" s="41" t="inlineStr">
        <is>
          <t>Shake Hands Sdn. Bhd.</t>
        </is>
      </c>
      <c r="C3338" s="40" t="inlineStr">
        <is>
          <t>인수 후</t>
        </is>
      </c>
      <c r="D3338" s="40" t="inlineStr">
        <is>
          <t>2024-12-31</t>
        </is>
      </c>
      <c r="E3338" s="41" t="inlineStr">
        <is>
          <t>손상차손</t>
        </is>
      </c>
      <c r="F3338" s="41" t="inlineStr">
        <is>
          <t>크림 2024 감사보고서: SHAKE HANDS 22.47%, 당기말 장부 -(전기말 2,216,898천원); '(*3) 당기 중 종속기업인 팹 주식회사에 대해 7,998백만원의 손상차손을 인식하였으며 관계기업인 SHAKE HANDS SDN BHD에 대해 전액 손상차손을 인식하여 장부금액이 없습니다.' 요약재무(천원) 매출 622,410·순손실 (431,071).</t>
        </is>
      </c>
      <c r="G3338" s="41" t="inlineStr">
        <is>
          <t>DART 감사보고서</t>
        </is>
      </c>
      <c r="H3338" s="40" t="inlineStr">
        <is>
          <t>2025-04-09</t>
        </is>
      </c>
      <c r="I3338" s="40" t="inlineStr">
        <is>
          <t>20250409000271</t>
        </is>
      </c>
      <c r="J3338" s="43" t="inlineStr">
        <is>
          <t>https://dart.fss.or.kr/dsaf001/main.do?rcpNo=20250409000271</t>
        </is>
      </c>
      <c r="K3338" s="41" t="inlineStr">
        <is>
          <t>impairment,target_rev_post,target_op_post,post_events_summary</t>
        </is>
      </c>
    </row>
    <row r="3339" ht="45" customHeight="1">
      <c r="A3339" s="40" t="inlineStr">
        <is>
          <t>N076</t>
        </is>
      </c>
      <c r="B3339" s="41" t="inlineStr">
        <is>
          <t>Shake Hands Sdn. Bhd.</t>
        </is>
      </c>
      <c r="C3339" s="40" t="inlineStr">
        <is>
          <t>인수 후</t>
        </is>
      </c>
      <c r="D3339" s="40" t="inlineStr">
        <is>
          <t>2025-12-31</t>
        </is>
      </c>
      <c r="E3339" s="41" t="inlineStr">
        <is>
          <t>실적</t>
        </is>
      </c>
      <c r="F3339" s="41" t="inlineStr">
        <is>
          <t>크림 2025 감사보고서: SHAKE HANDS 22.47%, 장부 -(전기 -); 요약재무(천원) 자산 1,238,206·부채 696,081·자본 542,125·매출 591,026·순손실 (679,900).</t>
        </is>
      </c>
      <c r="G3339" s="41" t="inlineStr">
        <is>
          <t>DART 감사보고서</t>
        </is>
      </c>
      <c r="H3339" s="40" t="inlineStr">
        <is>
          <t>2026-04-10</t>
        </is>
      </c>
      <c r="I3339" s="40" t="inlineStr">
        <is>
          <t>20260410000429</t>
        </is>
      </c>
      <c r="J3339" s="43" t="inlineStr">
        <is>
          <t>https://dart.fss.or.kr/dsaf001/main.do?rcpNo=20260410000429</t>
        </is>
      </c>
      <c r="K3339" s="41" t="inlineStr">
        <is>
          <t>target_rev_post,target_op_post,post_events_summary</t>
        </is>
      </c>
    </row>
    <row r="3340" ht="45" customHeight="1">
      <c r="A3340" s="40" t="inlineStr">
        <is>
          <t>N076</t>
        </is>
      </c>
      <c r="B3340" s="41" t="inlineStr">
        <is>
          <t>Shake Hands Sdn. Bhd.</t>
        </is>
      </c>
      <c r="C3340" s="40" t="inlineStr">
        <is>
          <t>발표</t>
        </is>
      </c>
      <c r="D3340" s="40" t="inlineStr">
        <is>
          <t>2022-07-12</t>
        </is>
      </c>
      <c r="E3340" s="41" t="inlineStr">
        <is>
          <t>기타</t>
        </is>
      </c>
      <c r="F3340" s="41" t="inlineStr">
        <is>
          <t>NAVER 2021 사업보고서: 연결 자산총계 33,691,006백만원, 발행주식 총수 164,049,085주. 종가 2022-07-12 233,500원·2022-07-15 231,000원(Yahoo Finance 035420.KS).</t>
        </is>
      </c>
      <c r="G3340" s="41" t="inlineStr">
        <is>
          <t>DART 사업보고서</t>
        </is>
      </c>
      <c r="H3340" s="40" t="inlineStr">
        <is>
          <t>2022-03-04</t>
        </is>
      </c>
      <c r="I3340" s="40" t="inlineStr">
        <is>
          <t>20220304000687</t>
        </is>
      </c>
      <c r="J3340" s="43" t="inlineStr">
        <is>
          <t>https://dart.fss.or.kr/dsaf001/main.do?rcpNo=20220304000687</t>
        </is>
      </c>
      <c r="K3340" s="41" t="inlineStr">
        <is>
          <t>apex_total_assets,acq_mktcap</t>
        </is>
      </c>
    </row>
    <row r="3341" ht="45" customHeight="1">
      <c r="A3341" s="40" t="inlineStr">
        <is>
          <t>N077</t>
        </is>
      </c>
      <c r="B3341" s="41" t="inlineStr">
        <is>
          <t>Sublime Artist Agency Inc.</t>
        </is>
      </c>
      <c r="C3341" s="40" t="inlineStr">
        <is>
          <t>발표</t>
        </is>
      </c>
      <c r="D3341" s="40" t="inlineStr">
        <is>
          <t>2022-07-20</t>
        </is>
      </c>
      <c r="E3341" s="41" t="inlineStr">
        <is>
          <t>발표</t>
        </is>
      </c>
      <c r="F3341" s="41" t="inlineStr">
        <is>
          <t>HLL중앙 타법인주식및출자증권취득결정: 써브라임 483주, 취득금액 4,013,447,928원, 자기자본대비 25.0%, 취득후 4,354주 59.5%, 취득목적 '광고 및 콘텐트 사업 역량 강화', 취득예정일 2022.07.22, 이사회결의일 2022.07.20.</t>
        </is>
      </c>
      <c r="G3341" s="41" t="inlineStr">
        <is>
          <t>DART 기타공시</t>
        </is>
      </c>
      <c r="H3341" s="40" t="inlineStr">
        <is>
          <t>2022-07-22</t>
        </is>
      </c>
      <c r="I3341" s="40" t="inlineStr">
        <is>
          <t>20220722000444</t>
        </is>
      </c>
      <c r="J3341" s="43" t="inlineStr">
        <is>
          <t>https://dart.fss.or.kr/dsaf001/main.do?rcpNo=20220722000444</t>
        </is>
      </c>
      <c r="K3341" s="41" t="inlineStr">
        <is>
          <t>value_chk_local,purpose_quote,deal_to_equity_pct,announce_date_chk,status_chk</t>
        </is>
      </c>
    </row>
    <row r="3342" ht="45" customHeight="1">
      <c r="A3342" s="40" t="inlineStr">
        <is>
          <t>N077</t>
        </is>
      </c>
      <c r="B3342" s="41" t="inlineStr">
        <is>
          <t>Sublime Artist Agency Inc.</t>
        </is>
      </c>
      <c r="C3342" s="40" t="inlineStr">
        <is>
          <t>인수 전</t>
        </is>
      </c>
      <c r="D3342" s="40" t="inlineStr">
        <is>
          <t>2022-07-12</t>
        </is>
      </c>
      <c r="E3342" s="41" t="inlineStr">
        <is>
          <t>추가취득</t>
        </is>
      </c>
      <c r="F3342" s="41" t="inlineStr">
        <is>
          <t>HLL중앙 취득결정: 써브라임 798주, 6,216,482,244원, 취득후 52.9%.</t>
        </is>
      </c>
      <c r="G3342" s="41" t="inlineStr">
        <is>
          <t>DART 기타공시</t>
        </is>
      </c>
      <c r="H3342" s="40" t="inlineStr">
        <is>
          <t>2022-07-14</t>
        </is>
      </c>
      <c r="I3342" s="40" t="inlineStr">
        <is>
          <t>20220714000425</t>
        </is>
      </c>
      <c r="J3342" s="43" t="inlineStr">
        <is>
          <t>https://dart.fss.or.kr/dsaf001/main.do?rcpNo=20220714000425</t>
        </is>
      </c>
      <c r="K3342" s="41" t="inlineStr">
        <is>
          <t>pre_events_summary,notes</t>
        </is>
      </c>
    </row>
    <row r="3343" ht="45" customHeight="1">
      <c r="A3343" s="40" t="inlineStr">
        <is>
          <t>N077</t>
        </is>
      </c>
      <c r="B3343" s="41" t="inlineStr">
        <is>
          <t>Sublime Artist Agency Inc.</t>
        </is>
      </c>
      <c r="C3343" s="40" t="inlineStr">
        <is>
          <t>인수 전</t>
        </is>
      </c>
      <c r="D3343" s="40" t="inlineStr">
        <is>
          <t>2022-06-28</t>
        </is>
      </c>
      <c r="E3343" s="41" t="inlineStr">
        <is>
          <t>발표</t>
        </is>
      </c>
      <c r="F3343" s="41" t="inlineStr">
        <is>
          <t>HLL중앙 써브라임 3,073주(42%) 19,319,121,290원 취득결정(N074).</t>
        </is>
      </c>
      <c r="G3343" s="41" t="inlineStr">
        <is>
          <t>DART 기타공시</t>
        </is>
      </c>
      <c r="H3343" s="40" t="inlineStr">
        <is>
          <t>2022-07-04</t>
        </is>
      </c>
      <c r="I3343" s="40" t="inlineStr">
        <is>
          <t>20220704000262</t>
        </is>
      </c>
      <c r="J3343" s="43" t="inlineStr">
        <is>
          <t>https://dart.fss.or.kr/dsaf001/main.do?rcpNo=20220704000262</t>
        </is>
      </c>
      <c r="K3343" s="41" t="inlineStr">
        <is>
          <t>pre_events_summary</t>
        </is>
      </c>
    </row>
    <row r="3344" ht="45" customHeight="1">
      <c r="A3344" s="40" t="inlineStr">
        <is>
          <t>N077</t>
        </is>
      </c>
      <c r="B3344" s="41" t="inlineStr">
        <is>
          <t>Sublime Artist Agency Inc.</t>
        </is>
      </c>
      <c r="C3344" s="40" t="inlineStr">
        <is>
          <t>인수 전</t>
        </is>
      </c>
      <c r="D3344" s="40" t="inlineStr">
        <is>
          <t>2022-06-20</t>
        </is>
      </c>
      <c r="E3344" s="41" t="inlineStr">
        <is>
          <t>매각</t>
        </is>
      </c>
      <c r="F3344" s="41" t="inlineStr">
        <is>
          <t>플레이리스트(기업집단 네이버)가 써브라임 172주 전량 처분 결의, 처분금액 1,081,317,560원(주당 6,286,730원), 처분목적 '양사 합의에 의한 보유주식 처분', 처분예정일 2022-06-30. 매수자는 공시에 없음.</t>
        </is>
      </c>
      <c r="G3344" s="41" t="inlineStr">
        <is>
          <t>DART 기타공시</t>
        </is>
      </c>
      <c r="H3344" s="40" t="inlineStr">
        <is>
          <t>2022-06-22</t>
        </is>
      </c>
      <c r="I3344" s="40" t="inlineStr">
        <is>
          <t>20220622000191</t>
        </is>
      </c>
      <c r="J3344" s="43" t="inlineStr">
        <is>
          <t>https://dart.fss.or.kr/dsaf001/main.do?rcpNo=20220622000191</t>
        </is>
      </c>
      <c r="K3344" s="41" t="inlineStr">
        <is>
          <t>pre_events_summary,notes</t>
        </is>
      </c>
    </row>
    <row r="3345" ht="45" customHeight="1">
      <c r="A3345" s="40" t="inlineStr">
        <is>
          <t>N077</t>
        </is>
      </c>
      <c r="B3345" s="41" t="inlineStr">
        <is>
          <t>Sublime Artist Agency Inc.</t>
        </is>
      </c>
      <c r="C3345" s="40" t="inlineStr">
        <is>
          <t>인수 전</t>
        </is>
      </c>
      <c r="D3345" s="40" t="inlineStr">
        <is>
          <t>2022-12-31</t>
        </is>
      </c>
      <c r="E3345" s="41" t="inlineStr">
        <is>
          <t>기타</t>
        </is>
      </c>
      <c r="F3345" s="41" t="inlineStr">
        <is>
          <t>NAVER 2022 사업보고서 종속기업 표: '플레이리스트 주식회사 | 대한민국 | 웹컨텐츠 제작 및 유통 | 58.04'. 써브라임은 NAVER 2021·2022 사업보고서에 나오지 않음(본문 검색 결과 없음).</t>
        </is>
      </c>
      <c r="G3345" s="41" t="inlineStr">
        <is>
          <t>DART 사업보고서</t>
        </is>
      </c>
      <c r="H3345" s="40" t="inlineStr">
        <is>
          <t>2023-03-14</t>
        </is>
      </c>
      <c r="I3345" s="40" t="inlineStr">
        <is>
          <t>20230314001049</t>
        </is>
      </c>
      <c r="J3345" s="43" t="inlineStr">
        <is>
          <t>https://dart.fss.or.kr/dsaf001/main.do?rcpNo=20230314001049</t>
        </is>
      </c>
      <c r="K3345" s="41" t="inlineStr">
        <is>
          <t>subtype_chk,pre_incorp_chk</t>
        </is>
      </c>
    </row>
    <row r="3346" ht="45" customHeight="1">
      <c r="A3346" s="40" t="inlineStr">
        <is>
          <t>N077</t>
        </is>
      </c>
      <c r="B3346" s="41" t="inlineStr">
        <is>
          <t>Sublime Artist Agency Inc.</t>
        </is>
      </c>
      <c r="C3346" s="40" t="inlineStr">
        <is>
          <t>인수 후</t>
        </is>
      </c>
      <c r="D3346" s="40" t="inlineStr">
        <is>
          <t>2022-12-31</t>
        </is>
      </c>
      <c r="E3346" s="41" t="inlineStr">
        <is>
          <t>통합</t>
        </is>
      </c>
      <c r="F3346" s="41" t="inlineStr">
        <is>
          <t>콘텐트리중앙 2022 사업보고서: '연결회사는 당기 중 (주)하이지음스튜디오, 써브라임(주), (주)플레이타임그룹의 지분을 각각 60.84%, 59.51%, 100%를 취득하고 지배력을 획득'. 써브라임 이전대가 현금 29,549,051천원, 영업권 18,178,738천원. 연결 총자산 2021말 2,245,640,002,695원. HLL중앙 '디지털마케팅 및 커머스사업', 2022-04-27 설립.</t>
        </is>
      </c>
      <c r="G3346" s="41" t="inlineStr">
        <is>
          <t>DART 사업보고서</t>
        </is>
      </c>
      <c r="H3346" s="40" t="inlineStr">
        <is>
          <t>2023-03-21</t>
        </is>
      </c>
      <c r="I3346" s="40" t="inlineStr">
        <is>
          <t>20230321001329</t>
        </is>
      </c>
      <c r="J3346" s="43" t="inlineStr">
        <is>
          <t>https://dart.fss.or.kr/dsaf001/main.do?rcpNo=20230321001329</t>
        </is>
      </c>
      <c r="K3346" s="41" t="inlineStr">
        <is>
          <t>post_events_summary,impairment,acquirer_core,apex_total_assets</t>
        </is>
      </c>
    </row>
    <row r="3347" ht="45" customHeight="1">
      <c r="A3347" s="40" t="inlineStr">
        <is>
          <t>N077</t>
        </is>
      </c>
      <c r="B3347" s="41" t="inlineStr">
        <is>
          <t>Sublime Artist Agency Inc.</t>
        </is>
      </c>
      <c r="C3347" s="40" t="inlineStr">
        <is>
          <t>인수 후</t>
        </is>
      </c>
      <c r="D3347" s="40" t="inlineStr">
        <is>
          <t>2023-06-12</t>
        </is>
      </c>
      <c r="E3347" s="41" t="inlineStr">
        <is>
          <t>추가취득</t>
        </is>
      </c>
      <c r="F3347" s="41" t="inlineStr">
        <is>
          <t>HLL중앙이 특수관계인(계열회사 임원) 라강윤에게서 써브라임 477주(6.52%)를 2,999백만원(주당 6,286,730원)에 장외 취득, 취득후 지분 66.02%.</t>
        </is>
      </c>
      <c r="G3347" s="41" t="inlineStr">
        <is>
          <t>DART 기타공시</t>
        </is>
      </c>
      <c r="H3347" s="40" t="inlineStr">
        <is>
          <t>2023-06-16</t>
        </is>
      </c>
      <c r="I3347" s="40" t="inlineStr">
        <is>
          <t>20230616000284</t>
        </is>
      </c>
      <c r="J3347" s="43" t="inlineStr">
        <is>
          <t>https://dart.fss.or.kr/dsaf001/main.do?rcpNo=20230616000284</t>
        </is>
      </c>
      <c r="K3347" s="41" t="inlineStr">
        <is>
          <t>post_events_summary</t>
        </is>
      </c>
    </row>
    <row r="3348" ht="45" customHeight="1">
      <c r="A3348" s="40" t="inlineStr">
        <is>
          <t>N077</t>
        </is>
      </c>
      <c r="B3348" s="41" t="inlineStr">
        <is>
          <t>Sublime Artist Agency Inc.</t>
        </is>
      </c>
      <c r="C3348" s="40" t="inlineStr">
        <is>
          <t>인수 후</t>
        </is>
      </c>
      <c r="D3348" s="40" t="inlineStr">
        <is>
          <t>2023-12-28</t>
        </is>
      </c>
      <c r="E3348" s="41" t="inlineStr">
        <is>
          <t>추가취득</t>
        </is>
      </c>
      <c r="F3348" s="41" t="inlineStr">
        <is>
          <t>써브라임 최대주주등 주식보유변동: HLL중앙 4,831주(66.02%)에서 5,069주(69.28%)로, 라강윤 583주에서 615주(8.41%)로, 단가 6,287천원.</t>
        </is>
      </c>
      <c r="G3348" s="41" t="inlineStr">
        <is>
          <t>DART 기타공시</t>
        </is>
      </c>
      <c r="H3348" s="40" t="inlineStr">
        <is>
          <t>2024-01-03</t>
        </is>
      </c>
      <c r="I3348" s="40" t="inlineStr">
        <is>
          <t>20240103000345</t>
        </is>
      </c>
      <c r="J3348" s="43" t="inlineStr">
        <is>
          <t>https://dart.fss.or.kr/dsaf001/main.do?rcpNo=20240103000345</t>
        </is>
      </c>
      <c r="K3348" s="41" t="inlineStr">
        <is>
          <t>post_events_summary</t>
        </is>
      </c>
    </row>
    <row r="3349" ht="45" customHeight="1">
      <c r="A3349" s="40" t="inlineStr">
        <is>
          <t>N077</t>
        </is>
      </c>
      <c r="B3349" s="41" t="inlineStr">
        <is>
          <t>Sublime Artist Agency Inc.</t>
        </is>
      </c>
      <c r="C3349" s="40" t="inlineStr">
        <is>
          <t>인수 후</t>
        </is>
      </c>
      <c r="D3349" s="40" t="inlineStr">
        <is>
          <t>2022-12-31</t>
        </is>
      </c>
      <c r="E3349" s="41" t="inlineStr">
        <is>
          <t>실적</t>
        </is>
      </c>
      <c r="F3349" s="41" t="inlineStr">
        <is>
          <t>써브라임 2022 감사보고서: 매출액 20,647,919,052원(전기 25,005,959,959원), 영업이익(손실) (3,042,597,552)원(전기 780,300,051원). 전기는 '감사받지 아니한 재무제표'.</t>
        </is>
      </c>
      <c r="G3349" s="41" t="inlineStr">
        <is>
          <t>DART 감사보고서</t>
        </is>
      </c>
      <c r="H3349" s="40" t="inlineStr">
        <is>
          <t>2023-04-05</t>
        </is>
      </c>
      <c r="I3349" s="40" t="inlineStr">
        <is>
          <t>20230405002629</t>
        </is>
      </c>
      <c r="J3349" s="43" t="inlineStr">
        <is>
          <t>https://dart.fss.or.kr/dsaf001/main.do?rcpNo=20230405002629</t>
        </is>
      </c>
      <c r="K3349" s="41" t="inlineStr">
        <is>
          <t>target_rev_post,target_op_post,target_rev_pre,target_op_pre</t>
        </is>
      </c>
    </row>
    <row r="3350" ht="45" customHeight="1">
      <c r="A3350" s="40" t="inlineStr">
        <is>
          <t>N077</t>
        </is>
      </c>
      <c r="B3350" s="41" t="inlineStr">
        <is>
          <t>Sublime Artist Agency Inc.</t>
        </is>
      </c>
      <c r="C3350" s="40" t="inlineStr">
        <is>
          <t>인수 후</t>
        </is>
      </c>
      <c r="D3350" s="40" t="inlineStr">
        <is>
          <t>2023-12-31</t>
        </is>
      </c>
      <c r="E3350" s="41" t="inlineStr">
        <is>
          <t>실적</t>
        </is>
      </c>
      <c r="F3350" s="41" t="inlineStr">
        <is>
          <t>써브라임 2023 감사보고서: 매출액 18,849,295,497원, 영업손실 (1,381,150,025)원.</t>
        </is>
      </c>
      <c r="G3350" s="41" t="inlineStr">
        <is>
          <t>DART 감사보고서</t>
        </is>
      </c>
      <c r="H3350" s="40" t="inlineStr">
        <is>
          <t>2024-04-05</t>
        </is>
      </c>
      <c r="I3350" s="40" t="inlineStr">
        <is>
          <t>20240405003471</t>
        </is>
      </c>
      <c r="J3350" s="43" t="inlineStr">
        <is>
          <t>https://dart.fss.or.kr/dsaf001/main.do?rcpNo=20240405003471</t>
        </is>
      </c>
      <c r="K3350" s="41" t="inlineStr">
        <is>
          <t>target_rev_post,target_op_post</t>
        </is>
      </c>
    </row>
    <row r="3351" ht="45" customHeight="1">
      <c r="A3351" s="40" t="inlineStr">
        <is>
          <t>N077</t>
        </is>
      </c>
      <c r="B3351" s="41" t="inlineStr">
        <is>
          <t>Sublime Artist Agency Inc.</t>
        </is>
      </c>
      <c r="C3351" s="40" t="inlineStr">
        <is>
          <t>인수 후</t>
        </is>
      </c>
      <c r="D3351" s="40" t="inlineStr">
        <is>
          <t>2024-12-31</t>
        </is>
      </c>
      <c r="E3351" s="41" t="inlineStr">
        <is>
          <t>실적</t>
        </is>
      </c>
      <c r="F3351" s="41" t="inlineStr">
        <is>
          <t>써브라임 2024 감사보고서: 매출액 14,215,637,446원, 영업손실 (1,969,776,390)원.</t>
        </is>
      </c>
      <c r="G3351" s="41" t="inlineStr">
        <is>
          <t>DART 감사보고서</t>
        </is>
      </c>
      <c r="H3351" s="40" t="inlineStr">
        <is>
          <t>2025-03-31</t>
        </is>
      </c>
      <c r="I3351" s="40" t="inlineStr">
        <is>
          <t>20250331001348</t>
        </is>
      </c>
      <c r="J3351" s="43" t="inlineStr">
        <is>
          <t>https://dart.fss.or.kr/dsaf001/main.do?rcpNo=20250331001348</t>
        </is>
      </c>
      <c r="K3351" s="41" t="inlineStr">
        <is>
          <t>target_rev_post,target_op_post</t>
        </is>
      </c>
    </row>
    <row r="3352" ht="45" customHeight="1">
      <c r="A3352" s="40" t="inlineStr">
        <is>
          <t>N077</t>
        </is>
      </c>
      <c r="B3352" s="41" t="inlineStr">
        <is>
          <t>Sublime Artist Agency Inc.</t>
        </is>
      </c>
      <c r="C3352" s="40" t="inlineStr">
        <is>
          <t>인수 후</t>
        </is>
      </c>
      <c r="D3352" s="40" t="inlineStr">
        <is>
          <t>2025-12-31</t>
        </is>
      </c>
      <c r="E3352" s="41" t="inlineStr">
        <is>
          <t>실적</t>
        </is>
      </c>
      <c r="F3352" s="41" t="inlineStr">
        <is>
          <t>써브라임 2025 감사보고서: 매출액 22,659,018,171원, 영업이익 525,715,525원.</t>
        </is>
      </c>
      <c r="G3352" s="41" t="inlineStr">
        <is>
          <t>DART 감사보고서</t>
        </is>
      </c>
      <c r="H3352" s="40" t="inlineStr">
        <is>
          <t>2026-04-02</t>
        </is>
      </c>
      <c r="I3352" s="40" t="inlineStr">
        <is>
          <t>20260402002607</t>
        </is>
      </c>
      <c r="J3352" s="43" t="inlineStr">
        <is>
          <t>https://dart.fss.or.kr/dsaf001/main.do?rcpNo=20260402002607</t>
        </is>
      </c>
      <c r="K3352" s="41" t="inlineStr">
        <is>
          <t>target_rev_post,target_op_post</t>
        </is>
      </c>
    </row>
    <row r="3353" ht="45" customHeight="1">
      <c r="A3353" s="40" t="inlineStr">
        <is>
          <t>N077</t>
        </is>
      </c>
      <c r="B3353" s="41" t="inlineStr">
        <is>
          <t>Sublime Artist Agency Inc.</t>
        </is>
      </c>
      <c r="C3353" s="40" t="inlineStr">
        <is>
          <t>인수 후</t>
        </is>
      </c>
      <c r="D3353" s="40" t="inlineStr">
        <is>
          <t>2023-12-31</t>
        </is>
      </c>
      <c r="E3353" s="41" t="inlineStr">
        <is>
          <t>기타</t>
        </is>
      </c>
      <c r="F3353" s="41" t="inlineStr">
        <is>
          <t>콘텐트리중앙 2023 사업보고서 영업권 변동표: '써브라임 사업부문 | 26,295,601 | - | - | 26,295,601'(천원, 손상 없음). 손상검사 할인율 16.5%, 성장률 0.0%.</t>
        </is>
      </c>
      <c r="G3353" s="41" t="inlineStr">
        <is>
          <t>DART 사업보고서</t>
        </is>
      </c>
      <c r="H3353" s="40" t="inlineStr">
        <is>
          <t>2024-03-20</t>
        </is>
      </c>
      <c r="I3353" s="40" t="inlineStr">
        <is>
          <t>20240320001970</t>
        </is>
      </c>
      <c r="J3353" s="43" t="inlineStr">
        <is>
          <t>https://dart.fss.or.kr/dsaf001/main.do?rcpNo=20240320001970</t>
        </is>
      </c>
      <c r="K3353" s="41" t="inlineStr">
        <is>
          <t>impairment</t>
        </is>
      </c>
    </row>
    <row r="3354" ht="45" customHeight="1">
      <c r="A3354" s="40" t="inlineStr">
        <is>
          <t>N077</t>
        </is>
      </c>
      <c r="B3354" s="41" t="inlineStr">
        <is>
          <t>Sublime Artist Agency Inc.</t>
        </is>
      </c>
      <c r="C3354" s="40" t="inlineStr">
        <is>
          <t>인수 후</t>
        </is>
      </c>
      <c r="D3354" s="40" t="inlineStr">
        <is>
          <t>2025-12-31</t>
        </is>
      </c>
      <c r="E3354" s="41" t="inlineStr">
        <is>
          <t>기타</t>
        </is>
      </c>
      <c r="F3354" s="41" t="inlineStr">
        <is>
          <t>콘텐트리중앙 2025 사업보고서: 영업권 손상 표(2025·2024·2023년)에서 '써브라임사업부문 | - | - | -'. 종속기업 현황 '써브라임(주)(주5) | 매니지먼트업 | 대한민국 | 69.28'.</t>
        </is>
      </c>
      <c r="G3354" s="41" t="inlineStr">
        <is>
          <t>DART 사업보고서</t>
        </is>
      </c>
      <c r="H3354" s="40" t="inlineStr">
        <is>
          <t>2026-03-18</t>
        </is>
      </c>
      <c r="I3354" s="40" t="inlineStr">
        <is>
          <t>20260318001520</t>
        </is>
      </c>
      <c r="J3354" s="43" t="inlineStr">
        <is>
          <t>https://dart.fss.or.kr/dsaf001/main.do?rcpNo=20260318001520</t>
        </is>
      </c>
      <c r="K3354" s="41" t="inlineStr">
        <is>
          <t>impairment,post_events_summary</t>
        </is>
      </c>
    </row>
    <row r="3355" ht="45" customHeight="1">
      <c r="A3355" s="40" t="inlineStr">
        <is>
          <t>N077</t>
        </is>
      </c>
      <c r="B3355" s="41" t="inlineStr">
        <is>
          <t>Sublime Artist Agency Inc.</t>
        </is>
      </c>
      <c r="C3355" s="40" t="inlineStr">
        <is>
          <t>인수 후</t>
        </is>
      </c>
      <c r="D3355" s="40" t="inlineStr">
        <is>
          <t>2026-06</t>
        </is>
      </c>
      <c r="E3355" s="41" t="inlineStr">
        <is>
          <t>기타</t>
        </is>
      </c>
      <c r="F3355" s="41" t="inlineStr">
        <is>
          <t>비즈한국(2026-08-27): '중앙홀딩스, JTBC, 콘텐트리중앙, 메가박스중앙, 중앙피앤아이 등 계열사의 기업회생절차를 신청했다'(지난 6월). HLL중앙·써브라임은 언급 없음. 언론 1개 매체만 확인.</t>
        </is>
      </c>
      <c r="G3355" s="41" t="inlineStr">
        <is>
          <t>언론 보도</t>
        </is>
      </c>
      <c r="H3355" s="40" t="inlineStr">
        <is>
          <t>2026-08-27</t>
        </is>
      </c>
      <c r="I3355" s="40" t="n"/>
      <c r="J3355" s="43" t="inlineStr">
        <is>
          <t>https://bizhankook.com/articles/joongang-group-financial-crisis.html</t>
        </is>
      </c>
      <c r="K3355" s="41" t="inlineStr">
        <is>
          <t>post_events_summary</t>
        </is>
      </c>
    </row>
    <row r="3356" ht="45" customHeight="1">
      <c r="A3356" s="40" t="inlineStr">
        <is>
          <t>N077</t>
        </is>
      </c>
      <c r="B3356" s="41" t="inlineStr">
        <is>
          <t>Sublime Artist Agency Inc.</t>
        </is>
      </c>
      <c r="C3356" s="40" t="inlineStr">
        <is>
          <t>발표</t>
        </is>
      </c>
      <c r="D3356" s="40" t="inlineStr">
        <is>
          <t>2022-07-01</t>
        </is>
      </c>
      <c r="E3356" s="41" t="inlineStr">
        <is>
          <t>기타</t>
        </is>
      </c>
      <c r="F3356" s="41" t="inlineStr">
        <is>
          <t>Yahoo Finance 036420.KS 종가: 2022-07-01 32,850원, 2022-07-21 37,300원.</t>
        </is>
      </c>
      <c r="G3356" s="41" t="inlineStr">
        <is>
          <t>기타</t>
        </is>
      </c>
      <c r="H3356" s="40" t="inlineStr">
        <is>
          <t>2026-10-31</t>
        </is>
      </c>
      <c r="I3356" s="40" t="n"/>
      <c r="J3356" s="43" t="inlineStr">
        <is>
          <t>https://query1.finance.yahoo.com/v8/finance/chart/036420.KS?period1=1656460800&amp;period2=1658534400&amp;interval=1d</t>
        </is>
      </c>
      <c r="K3356" s="41" t="inlineStr">
        <is>
          <t>acq_mktcap</t>
        </is>
      </c>
    </row>
    <row r="3357" ht="45" customHeight="1">
      <c r="A3357" s="40" t="inlineStr">
        <is>
          <t>N078</t>
        </is>
      </c>
      <c r="B3357" s="41" t="inlineStr">
        <is>
          <t>Poshmark, Inc.</t>
        </is>
      </c>
      <c r="C3357" s="40" t="inlineStr">
        <is>
          <t>발표</t>
        </is>
      </c>
      <c r="D3357" s="40" t="inlineStr">
        <is>
          <t>2022-10-03</t>
        </is>
      </c>
      <c r="E3357" s="41" t="inlineStr">
        <is>
          <t>발표</t>
        </is>
      </c>
      <c r="F3357" s="41" t="inlineStr">
        <is>
          <t>Poshmark 8-K Item 1.01: 2022-10-03 NAVER, Proton Parent, Inc.(NAVER 100% 자회사), Proton Merger Sub, Inc.(Proton Parent 100% 자회사)와 합병계약 체결. Merger Sub가 Poshmark에 흡수합병, 주당 USD 17.90 현금, 해지수수료 USD 52,913,000, 기한 2023-04-03.</t>
        </is>
      </c>
      <c r="G3357" s="41" t="inlineStr">
        <is>
          <t>SEC</t>
        </is>
      </c>
      <c r="H3357" s="40" t="inlineStr">
        <is>
          <t>2022-10-04</t>
        </is>
      </c>
      <c r="I3357" s="40" t="inlineStr">
        <is>
          <t>0001193125-22-257206</t>
        </is>
      </c>
      <c r="J3357" s="43" t="inlineStr">
        <is>
          <t>https://www.sec.gov/Archives/edgar/data/1825480/000119312522257206/d252462d8k.htm</t>
        </is>
      </c>
      <c r="K3357" s="41" t="inlineStr">
        <is>
          <t>announce_date_chk,purpose_quote,value_chk_local,acquirer_entity,status_chk</t>
        </is>
      </c>
    </row>
    <row r="3358" ht="45" customHeight="1">
      <c r="A3358" s="40" t="inlineStr">
        <is>
          <t>N078</t>
        </is>
      </c>
      <c r="B3358" s="41" t="inlineStr">
        <is>
          <t>Poshmark, Inc.</t>
        </is>
      </c>
      <c r="C3358" s="40" t="inlineStr">
        <is>
          <t>발표</t>
        </is>
      </c>
      <c r="D3358" s="40" t="inlineStr">
        <is>
          <t>2022-10-03</t>
        </is>
      </c>
      <c r="E3358" s="41" t="inlineStr">
        <is>
          <t>발표</t>
        </is>
      </c>
      <c r="F3358" s="41" t="inlineStr">
        <is>
          <t>공동 보도자료(8-K Ex.99.1): 'enterprise value of approximately $1.2 billion', 종가 대비 15%·90일 VWAP 대비 48% 프리미엄, 'Acquisition expands and diversifies Naver’s leading e-commerce platform', 24개월 내 연 USD 3천만 비용 절감 등 시너지, 'funded with Naver’s cash balances and other existing financing sources'.</t>
        </is>
      </c>
      <c r="G3358" s="41" t="inlineStr">
        <is>
          <t>SEC</t>
        </is>
      </c>
      <c r="H3358" s="40" t="inlineStr">
        <is>
          <t>2022-10-03</t>
        </is>
      </c>
      <c r="I3358" s="40" t="inlineStr">
        <is>
          <t>0001193125-22-257206</t>
        </is>
      </c>
      <c r="J3358" s="43" t="inlineStr">
        <is>
          <t>https://www.sec.gov/Archives/edgar/data/1825480/000119312522257206/d252462dex991.htm</t>
        </is>
      </c>
      <c r="K3358" s="41" t="inlineStr">
        <is>
          <t>purpose_quote,value_chk_local,first_filing_date,core_basis</t>
        </is>
      </c>
    </row>
    <row r="3359" ht="45" customHeight="1">
      <c r="A3359" s="40" t="inlineStr">
        <is>
          <t>N078</t>
        </is>
      </c>
      <c r="B3359" s="41" t="inlineStr">
        <is>
          <t>Poshmark, Inc.</t>
        </is>
      </c>
      <c r="C3359" s="40" t="inlineStr">
        <is>
          <t>인수 전</t>
        </is>
      </c>
      <c r="D3359" s="40" t="inlineStr">
        <is>
          <t>2022-01-04</t>
        </is>
      </c>
      <c r="E3359" s="41" t="inlineStr">
        <is>
          <t>기타</t>
        </is>
      </c>
      <c r="F3359" s="41" t="inlineStr">
        <is>
          <t>DEFM14A 'Background of the Merger': 2022-01-04 첫 소개, 01-12 NDA, 02-16 USD 1.25억 전환우선주 제안, 05-02 전량 인수 의향, 08-05 USD 16.50 → 08-25 17.50 → 09-07 17.80 → 09-09 17.90, 시장 점검 6곳 불참. Proton Parent는 'formed by NAVER solely for the purpose of engaging in the transactions'. 서명일 지분가치 약 USD 1,634 million, 기업가치 약 USD 1,200 million.</t>
        </is>
      </c>
      <c r="G3359" s="41" t="inlineStr">
        <is>
          <t>SEC</t>
        </is>
      </c>
      <c r="H3359" s="40" t="inlineStr">
        <is>
          <t>2022-11-25</t>
        </is>
      </c>
      <c r="I3359" s="40" t="inlineStr">
        <is>
          <t>0001193125-22-292273</t>
        </is>
      </c>
      <c r="J3359" s="43" t="inlineStr">
        <is>
          <t>https://www.sec.gov/Archives/edgar/data/1825480/000119312522292273/d387579ddefm14a.htm</t>
        </is>
      </c>
      <c r="K3359" s="41" t="inlineStr">
        <is>
          <t>pre_events_summary,value_chk_local,notes,acquirer_entity</t>
        </is>
      </c>
    </row>
    <row r="3360" ht="45" customHeight="1">
      <c r="A3360" s="40" t="inlineStr">
        <is>
          <t>N078</t>
        </is>
      </c>
      <c r="B3360" s="41" t="inlineStr">
        <is>
          <t>Poshmark, Inc.</t>
        </is>
      </c>
      <c r="C3360" s="40" t="inlineStr">
        <is>
          <t>발표</t>
        </is>
      </c>
      <c r="D3360" s="40" t="inlineStr">
        <is>
          <t>2022-10-04</t>
        </is>
      </c>
      <c r="E3360" s="41" t="inlineStr">
        <is>
          <t>발표</t>
        </is>
      </c>
      <c r="F3360" s="41" t="inlineStr">
        <is>
          <t>NAVER 타법인주식및출자증권취득결정: 발행회사 Proton Parent, Inc.(자회사, 특수목적법인, 2022년 9월 신설), 취득방법 '유상증자 참여', 취득금액 2,344,147,113,560원(USD 16억, 1,434.80원), 자기자본대비 9.76%, 자산총액 33,691,006,757,040원 대비 6.96%, 취득목적 '미국 커머스 시장 진출을 위한 전략적 투자', 이사회 2022-10-03.</t>
        </is>
      </c>
      <c r="G3360" s="41" t="inlineStr">
        <is>
          <t>KIND</t>
        </is>
      </c>
      <c r="H3360" s="40" t="inlineStr">
        <is>
          <t>2022-10-04</t>
        </is>
      </c>
      <c r="I3360" s="40" t="inlineStr">
        <is>
          <t>20221004800002</t>
        </is>
      </c>
      <c r="J3360" s="43" t="inlineStr">
        <is>
          <t>https://dart.fss.or.kr/dsaf001/main.do?rcpNo=20221004800002</t>
        </is>
      </c>
      <c r="K3360" s="41" t="inlineStr">
        <is>
          <t>purpose_quote,deal_to_equity_pct,deal_to_assets_pct,acq_total_assets,acquirer_entity,notes</t>
        </is>
      </c>
    </row>
    <row r="3361" ht="45" customHeight="1">
      <c r="A3361" s="40" t="inlineStr">
        <is>
          <t>N078</t>
        </is>
      </c>
      <c r="B3361" s="41" t="inlineStr">
        <is>
          <t>Poshmark, Inc.</t>
        </is>
      </c>
      <c r="C3361" s="40" t="inlineStr">
        <is>
          <t>발표</t>
        </is>
      </c>
      <c r="D3361" s="40" t="inlineStr">
        <is>
          <t>2022-10-04</t>
        </is>
      </c>
      <c r="E3361" s="41" t="inlineStr">
        <is>
          <t>발표</t>
        </is>
      </c>
      <c r="F3361" s="41" t="inlineStr">
        <is>
          <t>유상증자결정(종속회사의 주요경영사항): Proton Parent 보통주 10주 주주배정, 기타자금 2,344,147,113,560원, 'Poshmark, Inc.의 주식 100%를 취득할 예정으로서, 본건 주주배정증자를 통해 취득대가(합병대금) 지급재원을 마련할 계획'.</t>
        </is>
      </c>
      <c r="G3361" s="41" t="inlineStr">
        <is>
          <t>KIND</t>
        </is>
      </c>
      <c r="H3361" s="40" t="inlineStr">
        <is>
          <t>2022-10-04</t>
        </is>
      </c>
      <c r="I3361" s="40" t="inlineStr">
        <is>
          <t>20221004800009</t>
        </is>
      </c>
      <c r="J3361" s="43" t="inlineStr">
        <is>
          <t>https://dart.fss.or.kr/dsaf001/main.do?rcpNo=20221004800009</t>
        </is>
      </c>
      <c r="K3361" s="41" t="inlineStr">
        <is>
          <t>notes,value_chk_local</t>
        </is>
      </c>
    </row>
    <row r="3362" ht="45" customHeight="1">
      <c r="A3362" s="40" t="inlineStr">
        <is>
          <t>N078</t>
        </is>
      </c>
      <c r="B3362" s="41" t="inlineStr">
        <is>
          <t>Poshmark, Inc.</t>
        </is>
      </c>
      <c r="C3362" s="40" t="inlineStr">
        <is>
          <t>발표</t>
        </is>
      </c>
      <c r="D3362" s="40" t="inlineStr">
        <is>
          <t>2022-10-04</t>
        </is>
      </c>
      <c r="E3362" s="41" t="inlineStr">
        <is>
          <t>발표</t>
        </is>
      </c>
      <c r="F3362" s="41" t="inlineStr">
        <is>
          <t>타법인주식및출자증권취득결정(종속회사의 주요경영사항): Proton Parent가 Poshmark 주식 91,272,609주(완전희석) 현금취득, 취득목적 '미국 커머스 시장 진출을 위한 발행회사의 경영권 확보', 자산총액대비 6.96%. 발행회사 요약재무(백만원, 1,434.80원 환산) 2021 매출 467,758·순이익 -141,082, 2020 매출 375,345·순이익 27,040. (2022-10-05 소유주식수 단순 오기 정정 20221005800681)</t>
        </is>
      </c>
      <c r="G3362" s="41" t="inlineStr">
        <is>
          <t>KIND</t>
        </is>
      </c>
      <c r="H3362" s="40" t="inlineStr">
        <is>
          <t>2022-10-04</t>
        </is>
      </c>
      <c r="I3362" s="40" t="inlineStr">
        <is>
          <t>20221004800011</t>
        </is>
      </c>
      <c r="J3362" s="43" t="inlineStr">
        <is>
          <t>https://dart.fss.or.kr/dsaf001/main.do?rcpNo=20221004800011</t>
        </is>
      </c>
      <c r="K3362" s="41" t="inlineStr">
        <is>
          <t>purpose_quote,deal_to_assets_pct,target_rev_pre,target_op_pre</t>
        </is>
      </c>
    </row>
    <row r="3363" ht="45" customHeight="1">
      <c r="A3363" s="40" t="inlineStr">
        <is>
          <t>N078</t>
        </is>
      </c>
      <c r="B3363" s="41" t="inlineStr">
        <is>
          <t>Poshmark, Inc.</t>
        </is>
      </c>
      <c r="C3363" s="40" t="inlineStr">
        <is>
          <t>발표</t>
        </is>
      </c>
      <c r="D3363" s="40" t="inlineStr">
        <is>
          <t>2022-10-04</t>
        </is>
      </c>
      <c r="E3363" s="41" t="inlineStr">
        <is>
          <t>발표</t>
        </is>
      </c>
      <c r="F3363" s="41" t="inlineStr">
        <is>
          <t>타인에대한채무보증결정: NAVER가 Proton Parent의 합병대금 지급의무 등에 대해 2,344,147,113,560원 연대책임(합병계약 당사자로서 이행보증). 2023-01-05 정정(20230106800003)으로 잔액 0, 종료.</t>
        </is>
      </c>
      <c r="G3363" s="41" t="inlineStr">
        <is>
          <t>KIND</t>
        </is>
      </c>
      <c r="H3363" s="40" t="inlineStr">
        <is>
          <t>2022-10-04</t>
        </is>
      </c>
      <c r="I3363" s="40" t="inlineStr">
        <is>
          <t>20221004800008</t>
        </is>
      </c>
      <c r="J3363" s="43" t="inlineStr">
        <is>
          <t>https://dart.fss.or.kr/dsaf001/main.do?rcpNo=20221004800008</t>
        </is>
      </c>
      <c r="K3363" s="41" t="inlineStr">
        <is>
          <t>acquirer_entity</t>
        </is>
      </c>
    </row>
    <row r="3364" ht="45" customHeight="1">
      <c r="A3364" s="40" t="inlineStr">
        <is>
          <t>N078</t>
        </is>
      </c>
      <c r="B3364" s="41" t="inlineStr">
        <is>
          <t>Poshmark, Inc.</t>
        </is>
      </c>
      <c r="C3364" s="40" t="inlineStr">
        <is>
          <t>발표</t>
        </is>
      </c>
      <c r="D3364" s="40" t="inlineStr">
        <is>
          <t>2022-10-04</t>
        </is>
      </c>
      <c r="E3364" s="41" t="inlineStr">
        <is>
          <t>어닝콜</t>
        </is>
      </c>
      <c r="F3364" s="41" t="inlineStr">
        <is>
          <t>기업설명회(IR)개최(안내공시): 2022-10-04 10:00 '네이버의 Poshmark사 인수관련 설명회', 컨퍼런스콜(순차통역).</t>
        </is>
      </c>
      <c r="G3364" s="41" t="inlineStr">
        <is>
          <t>KIND</t>
        </is>
      </c>
      <c r="H3364" s="40" t="inlineStr">
        <is>
          <t>2022-10-04</t>
        </is>
      </c>
      <c r="I3364" s="40" t="inlineStr">
        <is>
          <t>20221004800114</t>
        </is>
      </c>
      <c r="J3364" s="43" t="inlineStr">
        <is>
          <t>https://dart.fss.or.kr/dsaf001/main.do?rcpNo=20221004800114</t>
        </is>
      </c>
      <c r="K3364" s="41" t="inlineStr">
        <is>
          <t>first_filing_date,earnings_call_note</t>
        </is>
      </c>
    </row>
    <row r="3365" ht="45" customHeight="1">
      <c r="A3365" s="40" t="inlineStr">
        <is>
          <t>N078</t>
        </is>
      </c>
      <c r="B3365" s="41" t="inlineStr">
        <is>
          <t>Poshmark, Inc.</t>
        </is>
      </c>
      <c r="C3365" s="40" t="inlineStr">
        <is>
          <t>발표</t>
        </is>
      </c>
      <c r="D3365" s="40" t="inlineStr">
        <is>
          <t>2022-10-04</t>
        </is>
      </c>
      <c r="E3365" s="41" t="inlineStr">
        <is>
          <t>어닝콜</t>
        </is>
      </c>
      <c r="F3365" s="41" t="inlineStr">
        <is>
          <t>MTN 2022-10-04: 컨퍼런스콜에서 김남선 CFO가 '고점에서 많이 내려온 가격에 이 회사를 인수할 수 있었던 측면도 있다', 아마존·쿠팡 사례를 들며 '포쉬마크는 이미 흑자를 냈던 경험이 있고' 등으로 적자 기업 인수 우려에 답변.</t>
        </is>
      </c>
      <c r="G3365" s="41" t="inlineStr">
        <is>
          <t>언론 보도</t>
        </is>
      </c>
      <c r="H3365" s="40" t="inlineStr">
        <is>
          <t>2022-10-04</t>
        </is>
      </c>
      <c r="I3365" s="40" t="n"/>
      <c r="J3365" s="43" t="inlineStr">
        <is>
          <t>https://news.mtn.co.kr/news-detail/2022100415114028996</t>
        </is>
      </c>
      <c r="K3365" s="41" t="inlineStr">
        <is>
          <t>earnings_call_note</t>
        </is>
      </c>
    </row>
    <row r="3366" ht="45" customHeight="1">
      <c r="A3366" s="40" t="inlineStr">
        <is>
          <t>N078</t>
        </is>
      </c>
      <c r="B3366" s="41" t="inlineStr">
        <is>
          <t>Poshmark, Inc.</t>
        </is>
      </c>
      <c r="C3366" s="40" t="inlineStr">
        <is>
          <t>발표</t>
        </is>
      </c>
      <c r="D3366" s="40" t="inlineStr">
        <is>
          <t>2022-10-04</t>
        </is>
      </c>
      <c r="E3366" s="41" t="inlineStr">
        <is>
          <t>기타</t>
        </is>
      </c>
      <c r="F3366" s="41" t="inlineStr">
        <is>
          <t>네이버금융 일별시세(035420) 종가: 2022-09-30 193,500원, 10-04 176,500원(거래량 3,753,785주), 10-05 164,000원, 10-06 167,000원.</t>
        </is>
      </c>
      <c r="G3366" s="41" t="inlineStr">
        <is>
          <t>기타</t>
        </is>
      </c>
      <c r="H3366" s="40" t="inlineStr">
        <is>
          <t>2026-10-25</t>
        </is>
      </c>
      <c r="I3366" s="40" t="n"/>
      <c r="J3366" s="43" t="inlineStr">
        <is>
          <t>https://api.finance.naver.com/siseJson.naver?symbol=035420&amp;requestType=1&amp;startTime=20220920&amp;endTime=20221012&amp;timeframe=day</t>
        </is>
      </c>
      <c r="K3366" s="41" t="inlineStr">
        <is>
          <t>acq_mktcap,event_ticker_basis,post_events_summary</t>
        </is>
      </c>
    </row>
    <row r="3367" ht="45" customHeight="1">
      <c r="A3367" s="40" t="inlineStr">
        <is>
          <t>N078</t>
        </is>
      </c>
      <c r="B3367" s="41" t="inlineStr">
        <is>
          <t>Poshmark, Inc.</t>
        </is>
      </c>
      <c r="C3367" s="40" t="inlineStr">
        <is>
          <t>인수 전</t>
        </is>
      </c>
      <c r="D3367" s="40" t="inlineStr">
        <is>
          <t>2022-09-30</t>
        </is>
      </c>
      <c r="E3367" s="41" t="inlineStr">
        <is>
          <t>기타</t>
        </is>
      </c>
      <c r="F3367" s="41" t="inlineStr">
        <is>
          <t>NAVER 2022년 3분기보고서 '주식의 총수': 2022-09-30 발행주식총수 164,049,085주, 자기주식 14,079,543주, 유통주식 149,969,542주.</t>
        </is>
      </c>
      <c r="G3367" s="41" t="inlineStr">
        <is>
          <t>DART 기타공시</t>
        </is>
      </c>
      <c r="H3367" s="40" t="inlineStr">
        <is>
          <t>2022-11-14</t>
        </is>
      </c>
      <c r="I3367" s="40" t="inlineStr">
        <is>
          <t>20221114002234</t>
        </is>
      </c>
      <c r="J3367" s="43" t="inlineStr">
        <is>
          <t>https://dart.fss.or.kr/dsaf001/main.do?rcpNo=20221114002234</t>
        </is>
      </c>
      <c r="K3367" s="41" t="inlineStr">
        <is>
          <t>acq_mktcap</t>
        </is>
      </c>
    </row>
    <row r="3368" ht="45" customHeight="1">
      <c r="A3368" s="40" t="inlineStr">
        <is>
          <t>N078</t>
        </is>
      </c>
      <c r="B3368" s="41" t="inlineStr">
        <is>
          <t>Poshmark, Inc.</t>
        </is>
      </c>
      <c r="C3368" s="40" t="inlineStr">
        <is>
          <t>발표</t>
        </is>
      </c>
      <c r="D3368" s="40" t="inlineStr">
        <is>
          <t>2022-10-03</t>
        </is>
      </c>
      <c r="E3368" s="41" t="inlineStr">
        <is>
          <t>기타</t>
        </is>
      </c>
      <c r="F3368" s="41" t="inlineStr">
        <is>
          <t>이투데이 2022-10-05(유안타증권 리포트 인용): Poshmark 종가 USD 15.57 대비 15% 프리미엄, 2022년 상반기 매출 USD 1.8억·영업손실 USD 3,700만.</t>
        </is>
      </c>
      <c r="G3368" s="41" t="inlineStr">
        <is>
          <t>언론 보도</t>
        </is>
      </c>
      <c r="H3368" s="40" t="inlineStr">
        <is>
          <t>2022-10-05</t>
        </is>
      </c>
      <c r="I3368" s="40" t="n"/>
      <c r="J3368" s="43" t="inlineStr">
        <is>
          <t>https://www.etoday.co.kr/news/view/2178612</t>
        </is>
      </c>
      <c r="K3368" s="41" t="inlineStr">
        <is>
          <t>event_ticker_basis,pre_events_summary</t>
        </is>
      </c>
    </row>
    <row r="3369" ht="45" customHeight="1">
      <c r="A3369" s="40" t="inlineStr">
        <is>
          <t>N078</t>
        </is>
      </c>
      <c r="B3369" s="41" t="inlineStr">
        <is>
          <t>Poshmark, Inc.</t>
        </is>
      </c>
      <c r="C3369" s="40" t="inlineStr">
        <is>
          <t>발표</t>
        </is>
      </c>
      <c r="D3369" s="40" t="inlineStr">
        <is>
          <t>2022-10-04</t>
        </is>
      </c>
      <c r="E3369" s="41" t="inlineStr">
        <is>
          <t>기타</t>
        </is>
      </c>
      <c r="F3369" s="41" t="inlineStr">
        <is>
          <t>Motley Fool 2022-10-04: 발표 다음 날 10:30 ET 기준 Poshmark 주가 13% 상승, 사전 인수설 언급 없음.</t>
        </is>
      </c>
      <c r="G3369" s="41" t="inlineStr">
        <is>
          <t>언론 보도</t>
        </is>
      </c>
      <c r="H3369" s="40" t="inlineStr">
        <is>
          <t>2022-10-04</t>
        </is>
      </c>
      <c r="I3369" s="40" t="n"/>
      <c r="J3369" s="43" t="inlineStr">
        <is>
          <t>https://www.fool.com/investing/2022/10/04/heres-why-poshmark-stock-likely-jumped-for-the-las/</t>
        </is>
      </c>
      <c r="K3369" s="41" t="inlineStr">
        <is>
          <t>event_ticker_basis,first_filing_date</t>
        </is>
      </c>
    </row>
    <row r="3370" ht="45" customHeight="1">
      <c r="A3370" s="40" t="inlineStr">
        <is>
          <t>N078</t>
        </is>
      </c>
      <c r="B3370" s="41" t="inlineStr">
        <is>
          <t>Poshmark, Inc.</t>
        </is>
      </c>
      <c r="C3370" s="40" t="inlineStr">
        <is>
          <t>인수 전</t>
        </is>
      </c>
      <c r="D3370" s="40" t="inlineStr">
        <is>
          <t>2021-12-31</t>
        </is>
      </c>
      <c r="E3370" s="41" t="inlineStr">
        <is>
          <t>실적</t>
        </is>
      </c>
      <c r="F3370" s="41" t="inlineStr">
        <is>
          <t>Poshmark 10-K 2021: 순매출 2021 USD 326,009천·2020 261,601천·2019 204,983천; 영업손익 2021 (44,425)천·2020 25,191천; 순손익 2021 (98,329)천. 2011년 GoshPosh, Inc.로 설립. 캐나다(2019-05)·호주(2021-02)·인도(2021-09) 진출. 'Upon the closing of the Company’s IPO on January 19, 2021' 우선주 전량 보통주 전환.</t>
        </is>
      </c>
      <c r="G3370" s="41" t="inlineStr">
        <is>
          <t>SEC</t>
        </is>
      </c>
      <c r="H3370" s="40" t="inlineStr">
        <is>
          <t>2022-03-30</t>
        </is>
      </c>
      <c r="I3370" s="40" t="inlineStr">
        <is>
          <t>0000950170-22-005057</t>
        </is>
      </c>
      <c r="J3370" s="43" t="inlineStr">
        <is>
          <t>https://www.sec.gov/Archives/edgar/data/1825480/000095017022005057/posh-20211231.htm</t>
        </is>
      </c>
      <c r="K3370" s="41" t="inlineStr">
        <is>
          <t>target_rev_pre,target_op_pre,pre_events_summary,perf_basis</t>
        </is>
      </c>
    </row>
    <row r="3371" ht="45" customHeight="1">
      <c r="A3371" s="40" t="inlineStr">
        <is>
          <t>N078</t>
        </is>
      </c>
      <c r="B3371" s="41" t="inlineStr">
        <is>
          <t>Poshmark, Inc.</t>
        </is>
      </c>
      <c r="C3371" s="40" t="inlineStr">
        <is>
          <t>인수 전</t>
        </is>
      </c>
      <c r="D3371" s="40" t="inlineStr">
        <is>
          <t>2022-09-30</t>
        </is>
      </c>
      <c r="E3371" s="41" t="inlineStr">
        <is>
          <t>실적</t>
        </is>
      </c>
      <c r="F3371" s="41" t="inlineStr">
        <is>
          <t>Poshmark 10-Q 3Q22: 1~9월 순매출 USD 268,430천(전년 241,806천), 영업손실 (61,632)천(전년 (29,429)천); 2022-09-30 총자산 USD 619,597천.</t>
        </is>
      </c>
      <c r="G3371" s="41" t="inlineStr">
        <is>
          <t>SEC</t>
        </is>
      </c>
      <c r="H3371" s="40" t="inlineStr">
        <is>
          <t>2022-11-10</t>
        </is>
      </c>
      <c r="I3371" s="40" t="inlineStr">
        <is>
          <t>0000950170-22-024463</t>
        </is>
      </c>
      <c r="J3371" s="43" t="inlineStr">
        <is>
          <t>https://www.sec.gov/Archives/edgar/data/1825480/000095017022024463/posh-20220930.htm</t>
        </is>
      </c>
      <c r="K3371" s="41" t="inlineStr">
        <is>
          <t>target_rev_pre,target_op_pre,perf_basis</t>
        </is>
      </c>
    </row>
    <row r="3372" ht="45" customHeight="1">
      <c r="A3372" s="40" t="inlineStr">
        <is>
          <t>N078</t>
        </is>
      </c>
      <c r="B3372" s="41" t="inlineStr">
        <is>
          <t>Poshmark, Inc.</t>
        </is>
      </c>
      <c r="C3372" s="40" t="inlineStr">
        <is>
          <t>인수 전</t>
        </is>
      </c>
      <c r="D3372" s="40" t="inlineStr">
        <is>
          <t>2021-01-14</t>
        </is>
      </c>
      <c r="E3372" s="41" t="inlineStr">
        <is>
          <t>상장</t>
        </is>
      </c>
      <c r="F3372" s="41" t="inlineStr">
        <is>
          <t>Poshmark 424B4: Class A 6,600,000주, 공모가 USD 42.00, Nasdaq 'POSH'.</t>
        </is>
      </c>
      <c r="G3372" s="41" t="inlineStr">
        <is>
          <t>SEC</t>
        </is>
      </c>
      <c r="H3372" s="40" t="inlineStr">
        <is>
          <t>2021-01-14</t>
        </is>
      </c>
      <c r="I3372" s="40" t="inlineStr">
        <is>
          <t>0001193125-21-009089</t>
        </is>
      </c>
      <c r="J3372" s="43" t="inlineStr">
        <is>
          <t>https://www.sec.gov/Archives/edgar/data/1825480/000119312521009089/d66583d424b4.htm</t>
        </is>
      </c>
      <c r="K3372" s="41" t="inlineStr">
        <is>
          <t>pre_events_summary</t>
        </is>
      </c>
    </row>
    <row r="3373" ht="45" customHeight="1">
      <c r="A3373" s="40" t="inlineStr">
        <is>
          <t>N078</t>
        </is>
      </c>
      <c r="B3373" s="41" t="inlineStr">
        <is>
          <t>Poshmark, Inc.</t>
        </is>
      </c>
      <c r="C3373" s="40" t="inlineStr">
        <is>
          <t>인수 전</t>
        </is>
      </c>
      <c r="D3373" s="40" t="inlineStr">
        <is>
          <t>2020-12-31</t>
        </is>
      </c>
      <c r="E3373" s="41" t="inlineStr">
        <is>
          <t>투자유치</t>
        </is>
      </c>
      <c r="F3373" s="41" t="inlineStr">
        <is>
          <t>Poshmark 10-Q 3Q21 재무상태표: 2020-12-31 상환전환우선주 52,286,631주, 청산우선권 USD 159,704천(IPO 때 보통주 전환).</t>
        </is>
      </c>
      <c r="G3373" s="41" t="inlineStr">
        <is>
          <t>SEC</t>
        </is>
      </c>
      <c r="H3373" s="40" t="inlineStr">
        <is>
          <t>2021-11-12</t>
        </is>
      </c>
      <c r="I3373" s="40" t="inlineStr">
        <is>
          <t>0001564590-21-056330</t>
        </is>
      </c>
      <c r="J3373" s="43" t="inlineStr">
        <is>
          <t>https://www.sec.gov/Archives/edgar/data/1825480/000156459021056330/posh-10q_20210930.htm</t>
        </is>
      </c>
      <c r="K3373" s="41" t="inlineStr">
        <is>
          <t>pre_events_summary</t>
        </is>
      </c>
    </row>
    <row r="3374" ht="45" customHeight="1">
      <c r="A3374" s="40" t="inlineStr">
        <is>
          <t>N078</t>
        </is>
      </c>
      <c r="B3374" s="41" t="inlineStr">
        <is>
          <t>Poshmark, Inc.</t>
        </is>
      </c>
      <c r="C3374" s="40" t="inlineStr">
        <is>
          <t>인수 전</t>
        </is>
      </c>
      <c r="D3374" s="40" t="inlineStr">
        <is>
          <t>2022-12-31</t>
        </is>
      </c>
      <c r="E3374" s="41" t="inlineStr">
        <is>
          <t>실적</t>
        </is>
      </c>
      <c r="F3374" s="41" t="inlineStr">
        <is>
          <t>NAVER 2022 사업보고서: 부문별 영업수익(십억원) 2022 서치플랫폼 3,568.0·커머스 1,801.1·핀테크 1,186.6·콘텐츠 1,261.5·클라우드 402.9; 2021 각 3,307.8·1,488.5·979.0·659.6·382.6. 연결 자산총계 2022말 33,899,043백만원·2021말 33,691,006백만원. 보고기간 후 사건: 2023-01-05 Poshmark 지분 취득·종속기업 편입.</t>
        </is>
      </c>
      <c r="G3374" s="41" t="inlineStr">
        <is>
          <t>DART 사업보고서</t>
        </is>
      </c>
      <c r="H3374" s="40" t="inlineStr">
        <is>
          <t>2023-03-14</t>
        </is>
      </c>
      <c r="I3374" s="40" t="inlineStr">
        <is>
          <t>20230314001049</t>
        </is>
      </c>
      <c r="J3374" s="43" t="inlineStr">
        <is>
          <t>https://dart.fss.or.kr/dsaf001/main.do?rcpNo=20230314001049</t>
        </is>
      </c>
      <c r="K3374" s="41" t="inlineStr">
        <is>
          <t>acquirer_core,acq_total_assets</t>
        </is>
      </c>
    </row>
    <row r="3375" ht="45" customHeight="1">
      <c r="A3375" s="40" t="inlineStr">
        <is>
          <t>N078</t>
        </is>
      </c>
      <c r="B3375" s="41" t="inlineStr">
        <is>
          <t>Poshmark, Inc.</t>
        </is>
      </c>
      <c r="C3375" s="40" t="inlineStr">
        <is>
          <t>인수 후</t>
        </is>
      </c>
      <c r="D3375" s="40" t="inlineStr">
        <is>
          <t>2022-12-27</t>
        </is>
      </c>
      <c r="E3375" s="41" t="inlineStr">
        <is>
          <t>기타</t>
        </is>
      </c>
      <c r="F3375" s="41" t="inlineStr">
        <is>
          <t>Poshmark 8-K: 2022-12-27 특별주주총회에서 합병 승인(찬성 258,328,439, 반대 86,220, 기권 56,373). 기록일 주식 Class A 54,649,854·Class B 24,592,080주.</t>
        </is>
      </c>
      <c r="G3375" s="41" t="inlineStr">
        <is>
          <t>SEC</t>
        </is>
      </c>
      <c r="H3375" s="40" t="inlineStr">
        <is>
          <t>2022-12-27</t>
        </is>
      </c>
      <c r="I3375" s="40" t="inlineStr">
        <is>
          <t>0001193125-22-312716</t>
        </is>
      </c>
      <c r="J3375" s="43" t="inlineStr">
        <is>
          <t>https://www.sec.gov/Archives/edgar/data/1825480/000119312522312716/d401101d8k.htm</t>
        </is>
      </c>
      <c r="K3375" s="41" t="inlineStr">
        <is>
          <t>status_chk,post_events_summary</t>
        </is>
      </c>
    </row>
    <row r="3376" ht="45" customHeight="1">
      <c r="A3376" s="40" t="inlineStr">
        <is>
          <t>N078</t>
        </is>
      </c>
      <c r="B3376" s="41" t="inlineStr">
        <is>
          <t>Poshmark, Inc.</t>
        </is>
      </c>
      <c r="C3376" s="40" t="inlineStr">
        <is>
          <t>인수 후</t>
        </is>
      </c>
      <c r="D3376" s="40" t="inlineStr">
        <is>
          <t>2023-01-05</t>
        </is>
      </c>
      <c r="E3376" s="41" t="inlineStr">
        <is>
          <t>완료</t>
        </is>
      </c>
      <c r="F3376" s="41" t="inlineStr">
        <is>
          <t>Poshmark 8-K: 2023-01-05 Merger Sub가 Poshmark에 흡수합병되어 Poshmark가 NAVER의 간접 자회사가 됨, Nasdaq 거래정지·Form 25 요청, 이사 7명 퇴임.</t>
        </is>
      </c>
      <c r="G3376" s="41" t="inlineStr">
        <is>
          <t>SEC</t>
        </is>
      </c>
      <c r="H3376" s="40" t="inlineStr">
        <is>
          <t>2023-01-05</t>
        </is>
      </c>
      <c r="I3376" s="40" t="inlineStr">
        <is>
          <t>0001193125-23-002016</t>
        </is>
      </c>
      <c r="J3376" s="43" t="inlineStr">
        <is>
          <t>https://www.sec.gov/Archives/edgar/data/1825480/000119312523002016/d415830d8k.htm</t>
        </is>
      </c>
      <c r="K3376" s="41" t="inlineStr">
        <is>
          <t>status_chk,post_events_summary,event_ticker_basis</t>
        </is>
      </c>
    </row>
    <row r="3377" ht="45" customHeight="1">
      <c r="A3377" s="40" t="inlineStr">
        <is>
          <t>N078</t>
        </is>
      </c>
      <c r="B3377" s="41" t="inlineStr">
        <is>
          <t>Poshmark, Inc.</t>
        </is>
      </c>
      <c r="C3377" s="40" t="inlineStr">
        <is>
          <t>인수 후</t>
        </is>
      </c>
      <c r="D3377" s="40" t="inlineStr">
        <is>
          <t>2023-01-17</t>
        </is>
      </c>
      <c r="E3377" s="41" t="inlineStr">
        <is>
          <t>기타</t>
        </is>
      </c>
      <c r="F3377" s="41" t="inlineStr">
        <is>
          <t>SEC EDGAR 제출 목록: 2023-01-17 Form 15-12G(등록 말소), 2023-01-05 Form 25-NSE.</t>
        </is>
      </c>
      <c r="G3377" s="41" t="inlineStr">
        <is>
          <t>SEC</t>
        </is>
      </c>
      <c r="H3377" s="40" t="inlineStr">
        <is>
          <t>2023-01-17</t>
        </is>
      </c>
      <c r="I3377" s="40" t="inlineStr">
        <is>
          <t>0001193125-23-008927</t>
        </is>
      </c>
      <c r="J3377" s="43" t="inlineStr">
        <is>
          <t>https://data.sec.gov/submissions/CIK0001825480.json</t>
        </is>
      </c>
      <c r="K3377" s="41" t="inlineStr">
        <is>
          <t>post_events_summary</t>
        </is>
      </c>
    </row>
    <row r="3378" ht="45" customHeight="1">
      <c r="A3378" s="40" t="inlineStr">
        <is>
          <t>N078</t>
        </is>
      </c>
      <c r="B3378" s="41" t="inlineStr">
        <is>
          <t>Poshmark, Inc.</t>
        </is>
      </c>
      <c r="C3378" s="40" t="inlineStr">
        <is>
          <t>인수 후</t>
        </is>
      </c>
      <c r="D3378" s="40" t="inlineStr">
        <is>
          <t>2023-01-05</t>
        </is>
      </c>
      <c r="E3378" s="41" t="inlineStr">
        <is>
          <t>완료</t>
        </is>
      </c>
      <c r="F3378" s="41" t="inlineStr">
        <is>
          <t>[기재정정]타법인주식및출자증권취득결정: 취득주식수 10→73,072,626주, 취득금액 2,344,147,113,560→1,667,307,600,000원, 자기자본대비 9.76→6.94%, 자산총액대비 6.96→4.95%, 취득일 2023-01-05. 12-27 주총 승인, 11-18 HSR 승인, '미화 13.1억 달러를 ... 1,274.70원을 적용하여 환산'.</t>
        </is>
      </c>
      <c r="G3378" s="41" t="inlineStr">
        <is>
          <t>KIND</t>
        </is>
      </c>
      <c r="H3378" s="40" t="inlineStr">
        <is>
          <t>2023-01-06</t>
        </is>
      </c>
      <c r="I3378" s="40" t="inlineStr">
        <is>
          <t>20230106800002</t>
        </is>
      </c>
      <c r="J3378" s="43" t="inlineStr">
        <is>
          <t>https://dart.fss.or.kr/dsaf001/main.do?rcpNo=20230106800002</t>
        </is>
      </c>
      <c r="K3378" s="41" t="inlineStr">
        <is>
          <t>value_chk_local,deal_to_assets_pct,deal_to_equity_pct,status_chk,notes,post_events_summary</t>
        </is>
      </c>
    </row>
    <row r="3379" ht="45" customHeight="1">
      <c r="A3379" s="40" t="inlineStr">
        <is>
          <t>N078</t>
        </is>
      </c>
      <c r="B3379" s="41" t="inlineStr">
        <is>
          <t>Poshmark, Inc.</t>
        </is>
      </c>
      <c r="C3379" s="40" t="inlineStr">
        <is>
          <t>인수 후</t>
        </is>
      </c>
      <c r="D3379" s="40" t="inlineStr">
        <is>
          <t>2023-01-05</t>
        </is>
      </c>
      <c r="E3379" s="41" t="inlineStr">
        <is>
          <t>완료</t>
        </is>
      </c>
      <c r="F3379" s="41" t="inlineStr">
        <is>
          <t>[기재정정]유상증자결정(종속회사의 주요경영사항): Proton Parent 신주 73,072,626주, 1주당 발행가 22,817원, 기타자금 1,667,307,600,000원, 납입일 2023-01-05.</t>
        </is>
      </c>
      <c r="G3379" s="41" t="inlineStr">
        <is>
          <t>KIND</t>
        </is>
      </c>
      <c r="H3379" s="40" t="inlineStr">
        <is>
          <t>2023-01-06</t>
        </is>
      </c>
      <c r="I3379" s="40" t="inlineStr">
        <is>
          <t>20230106800004</t>
        </is>
      </c>
      <c r="J3379" s="43" t="inlineStr">
        <is>
          <t>https://dart.fss.or.kr/dsaf001/main.do?rcpNo=20230106800004</t>
        </is>
      </c>
      <c r="K3379" s="41" t="inlineStr">
        <is>
          <t>notes,value_chk_local</t>
        </is>
      </c>
    </row>
    <row r="3380" ht="45" customHeight="1">
      <c r="A3380" s="40" t="inlineStr">
        <is>
          <t>N078</t>
        </is>
      </c>
      <c r="B3380" s="41" t="inlineStr">
        <is>
          <t>Poshmark, Inc.</t>
        </is>
      </c>
      <c r="C3380" s="40" t="inlineStr">
        <is>
          <t>인수 후</t>
        </is>
      </c>
      <c r="D3380" s="40" t="inlineStr">
        <is>
          <t>2023-01-05</t>
        </is>
      </c>
      <c r="E3380" s="41" t="inlineStr">
        <is>
          <t>완료</t>
        </is>
      </c>
      <c r="F3380" s="41" t="inlineStr">
        <is>
          <t>[기재정정]타법인주식및출자증권취득결정(종속회사): Poshmark 취득주식 82,181,270주, 취득금액 1,875,140,721,155원, 자산총액대비 5.57%. 정산 구조 'Parent가 네이버로부터 출자 받은 1.67조원을 Poshmark의 기존주주에게 지급', 'Poshmark의 가용 현금 0.21조원을 활용'(USD 13.1억·1.6억), 미가득 RSU 등은 인건비로 지급되어 합병대가에서 제외.</t>
        </is>
      </c>
      <c r="G3380" s="41" t="inlineStr">
        <is>
          <t>KIND</t>
        </is>
      </c>
      <c r="H3380" s="40" t="inlineStr">
        <is>
          <t>2023-01-06</t>
        </is>
      </c>
      <c r="I3380" s="40" t="inlineStr">
        <is>
          <t>20230106800005</t>
        </is>
      </c>
      <c r="J3380" s="43" t="inlineStr">
        <is>
          <t>https://dart.fss.or.kr/dsaf001/main.do?rcpNo=20230106800005</t>
        </is>
      </c>
      <c r="K3380" s="41" t="inlineStr">
        <is>
          <t>value_chk_local,value_chk_usdmm,deal_to_assets_pct,notes</t>
        </is>
      </c>
    </row>
    <row r="3381" ht="45" customHeight="1">
      <c r="A3381" s="40" t="inlineStr">
        <is>
          <t>N078</t>
        </is>
      </c>
      <c r="B3381" s="41" t="inlineStr">
        <is>
          <t>Poshmark, Inc.</t>
        </is>
      </c>
      <c r="C3381" s="40" t="inlineStr">
        <is>
          <t>인수 후</t>
        </is>
      </c>
      <c r="D3381" s="40" t="inlineStr">
        <is>
          <t>2023-03-31</t>
        </is>
      </c>
      <c r="E3381" s="41" t="inlineStr">
        <is>
          <t>실적</t>
        </is>
      </c>
      <c r="F3381" s="41" t="inlineStr">
        <is>
          <t>NAVER 2023년 1분기보고서 사업결합 주석: 취득일 이후 Poshmark 영업수익 119,691백만원·순손실 2,465백만원; PROTON PARENT 지분율 99.27%, 'PROTON PARENT, INC. 주식과 관련하여 ... 매각할 수 있도록 하는 권리를 부여'.</t>
        </is>
      </c>
      <c r="G3381" s="41" t="inlineStr">
        <is>
          <t>DART 기타공시</t>
        </is>
      </c>
      <c r="H3381" s="40" t="inlineStr">
        <is>
          <t>2023-05-12</t>
        </is>
      </c>
      <c r="I3381" s="40" t="inlineStr">
        <is>
          <t>20230512001100</t>
        </is>
      </c>
      <c r="J3381" s="43" t="inlineStr">
        <is>
          <t>https://dart.fss.or.kr/dsaf001/main.do?rcpNo=20230512001100</t>
        </is>
      </c>
      <c r="K3381" s="41" t="inlineStr">
        <is>
          <t>target_rev_post,notes</t>
        </is>
      </c>
    </row>
    <row r="3382" ht="45" customHeight="1">
      <c r="A3382" s="40" t="inlineStr">
        <is>
          <t>N078</t>
        </is>
      </c>
      <c r="B3382" s="41" t="inlineStr">
        <is>
          <t>Poshmark, Inc.</t>
        </is>
      </c>
      <c r="C3382" s="40" t="inlineStr">
        <is>
          <t>인수 후</t>
        </is>
      </c>
      <c r="D3382" s="40" t="inlineStr">
        <is>
          <t>2023-06-30</t>
        </is>
      </c>
      <c r="E3382" s="41" t="inlineStr">
        <is>
          <t>실적</t>
        </is>
      </c>
      <c r="F3382" s="41" t="inlineStr">
        <is>
          <t>NAVER 2023년 반기보고서 사업결합 주석: 취득일 이후 Poshmark 영업수익 241,916백만원·순손실 540백만원.</t>
        </is>
      </c>
      <c r="G3382" s="41" t="inlineStr">
        <is>
          <t>DART 기타공시</t>
        </is>
      </c>
      <c r="H3382" s="40" t="inlineStr">
        <is>
          <t>2023-08-11</t>
        </is>
      </c>
      <c r="I3382" s="40" t="inlineStr">
        <is>
          <t>20230811001363</t>
        </is>
      </c>
      <c r="J3382" s="43" t="inlineStr">
        <is>
          <t>https://dart.fss.or.kr/dsaf001/main.do?rcpNo=20230811001363</t>
        </is>
      </c>
      <c r="K3382" s="41" t="inlineStr">
        <is>
          <t>target_rev_post</t>
        </is>
      </c>
    </row>
    <row r="3383" ht="45" customHeight="1">
      <c r="A3383" s="40" t="inlineStr">
        <is>
          <t>N078</t>
        </is>
      </c>
      <c r="B3383" s="41" t="inlineStr">
        <is>
          <t>Poshmark, Inc.</t>
        </is>
      </c>
      <c r="C3383" s="40" t="inlineStr">
        <is>
          <t>인수 후</t>
        </is>
      </c>
      <c r="D3383" s="40" t="inlineStr">
        <is>
          <t>2023-12-31</t>
        </is>
      </c>
      <c r="E3383" s="41" t="inlineStr">
        <is>
          <t>실적</t>
        </is>
      </c>
      <c r="F3383" s="41" t="inlineStr">
        <is>
          <t>NAVER 2023 사업보고서: 사업결합 주석 이전대가 1,887,832,704천원(현금 1,875,154,705 + RSU 주식교환 12,677,999), 식별가능순자산 537,163,233천원, 영업권 1,350,669,471천원, 취득일 이후 영업수익 473,849백만원·순손실 19,063백만원, 목적 '글로벌 C2C 포트폴리오를 북미시장까지 확대'. Poshmark CGU 영업권 2023말 1,366,245,561천원. 별도 Proton Parent 투자 1,735,303,734천원(99.27%). 상세표 Poshmark, Inc. 설립일 2011-01-28·자산 551,183백만원.</t>
        </is>
      </c>
      <c r="G3383" s="41" t="inlineStr">
        <is>
          <t>DART 사업보고서</t>
        </is>
      </c>
      <c r="H3383" s="40" t="inlineStr">
        <is>
          <t>2024-03-18</t>
        </is>
      </c>
      <c r="I3383" s="40" t="inlineStr">
        <is>
          <t>20240318000844</t>
        </is>
      </c>
      <c r="J3383" s="43" t="inlineStr">
        <is>
          <t>https://dart.fss.or.kr/dsaf001/main.do?rcpNo=20240318000844</t>
        </is>
      </c>
      <c r="K3383" s="41" t="inlineStr">
        <is>
          <t>value_chk_local,purpose_quote,target_rev_post,target_op_post,post_events_summary,impairment,perf_basis,notes</t>
        </is>
      </c>
    </row>
    <row r="3384" ht="45" customHeight="1">
      <c r="A3384" s="40" t="inlineStr">
        <is>
          <t>N078</t>
        </is>
      </c>
      <c r="B3384" s="41" t="inlineStr">
        <is>
          <t>Poshmark, Inc.</t>
        </is>
      </c>
      <c r="C3384" s="40" t="inlineStr">
        <is>
          <t>인수 후</t>
        </is>
      </c>
      <c r="D3384" s="40" t="inlineStr">
        <is>
          <t>2023-12-31</t>
        </is>
      </c>
      <c r="E3384" s="41" t="inlineStr">
        <is>
          <t>기타</t>
        </is>
      </c>
      <c r="F3384" s="41" t="inlineStr">
        <is>
          <t>NAVER 2023 사업보고서 II. 사업의 내용: '2022년 1분기부터는 스니커즈 리셀에서 패션, 명품 등의 카테고리로 확장하는 C2C 커머스 서비스인 크림과 뷰티 브랜드 어뮤즈를 커머스로 재분류', '2023년 1분기에는 미국 최대 패션 C2C 플랫폼 Poshmark를 인수'; 커머스 설명에 'C2C 플랫폼(KREAM, Poshmark)'.</t>
        </is>
      </c>
      <c r="G3384" s="41" t="inlineStr">
        <is>
          <t>DART 사업보고서</t>
        </is>
      </c>
      <c r="H3384" s="40" t="inlineStr">
        <is>
          <t>2024-03-18</t>
        </is>
      </c>
      <c r="I3384" s="40" t="inlineStr">
        <is>
          <t>20240318000844</t>
        </is>
      </c>
      <c r="J3384" s="43" t="inlineStr">
        <is>
          <t>https://dart.fss.or.kr/dsaf001/main.do?rcpNo=20240318000844</t>
        </is>
      </c>
      <c r="K3384" s="41" t="inlineStr">
        <is>
          <t>core_basis,acquirer_core</t>
        </is>
      </c>
    </row>
    <row r="3385" ht="45" customHeight="1">
      <c r="A3385" s="40" t="inlineStr">
        <is>
          <t>N078</t>
        </is>
      </c>
      <c r="B3385" s="41" t="inlineStr">
        <is>
          <t>Poshmark, Inc.</t>
        </is>
      </c>
      <c r="C3385" s="40" t="inlineStr">
        <is>
          <t>인수 후</t>
        </is>
      </c>
      <c r="D3385" s="40" t="inlineStr">
        <is>
          <t>2024-12-31</t>
        </is>
      </c>
      <c r="E3385" s="41" t="inlineStr">
        <is>
          <t>기타</t>
        </is>
      </c>
      <c r="F3385" s="41" t="inlineStr">
        <is>
          <t>NAVER 2024 사업보고서: Poshmark CGU 영업권 1,557,608,945천원(전기 1,366,245,561천원), 손상평가 가정 Poshmark 매출성장률 8.10%·영구성장률 1.0%·할인율 9.53%, 그룹 영업권 손상 137,561백만원(CGU 미배분). 사업의 내용에 'C2C 플랫폼(KREAM, Poshmark)'. 상세표 Poshmark, Inc. 자산 588,949백만원. 연결 주석 1의 종속기업 요약재무정보는 NAVER J.Hub·네이버파이낸셜·네이버클라우드·WEBTOON Entertainment·네이버웹툰 5곳만 공시(Poshmark 없음).</t>
        </is>
      </c>
      <c r="G3385" s="41" t="inlineStr">
        <is>
          <t>DART 사업보고서</t>
        </is>
      </c>
      <c r="H3385" s="40" t="inlineStr">
        <is>
          <t>2025-03-18</t>
        </is>
      </c>
      <c r="I3385" s="40" t="inlineStr">
        <is>
          <t>20250318000645</t>
        </is>
      </c>
      <c r="J3385" s="43" t="inlineStr">
        <is>
          <t>https://dart.fss.or.kr/dsaf001/main.do?rcpNo=20250318000645</t>
        </is>
      </c>
      <c r="K3385" s="41" t="inlineStr">
        <is>
          <t>impairment,core_basis,perf_basis</t>
        </is>
      </c>
    </row>
    <row r="3386" ht="45" customHeight="1">
      <c r="A3386" s="40" t="inlineStr">
        <is>
          <t>N078</t>
        </is>
      </c>
      <c r="B3386" s="41" t="inlineStr">
        <is>
          <t>Poshmark, Inc.</t>
        </is>
      </c>
      <c r="C3386" s="40" t="inlineStr">
        <is>
          <t>인수 후</t>
        </is>
      </c>
      <c r="D3386" s="40" t="inlineStr">
        <is>
          <t>2025-12-31</t>
        </is>
      </c>
      <c r="E3386" s="41" t="inlineStr">
        <is>
          <t>청산</t>
        </is>
      </c>
      <c r="F3386" s="41" t="inlineStr">
        <is>
          <t>NAVER 2025 사업보고서: Poshmark CGU 영업권 1,520,417,058천원(Wattpad 632,996,169→269,754,700, 문피아 101,614,659→41,600,589천원), 손상평가 가정 Poshmark 매출성장률 8.64%·할인율 11.50%, 그룹 영업권 손상 411,965백만원, 브랜드 손상 7,368백만원. 연결범위 변동 '청산 | Poshmark Pty Ltd.'. 별도 Proton Parent 1,735,303,734천원 유지. 상세표 Poshmark, Inc. 자산 763,415백만원.</t>
        </is>
      </c>
      <c r="G3386" s="41" t="inlineStr">
        <is>
          <t>DART 사업보고서</t>
        </is>
      </c>
      <c r="H3386" s="40" t="inlineStr">
        <is>
          <t>2026-03-13</t>
        </is>
      </c>
      <c r="I3386" s="40" t="inlineStr">
        <is>
          <t>20260313001021</t>
        </is>
      </c>
      <c r="J3386" s="43" t="inlineStr">
        <is>
          <t>https://dart.fss.or.kr/dsaf001/main.do?rcpNo=20260313001021</t>
        </is>
      </c>
      <c r="K3386" s="41" t="inlineStr">
        <is>
          <t>impairment,post_events_summary,perf_basis</t>
        </is>
      </c>
    </row>
    <row r="3387" ht="45" customHeight="1">
      <c r="A3387" s="40" t="inlineStr">
        <is>
          <t>N078</t>
        </is>
      </c>
      <c r="B3387" s="41" t="inlineStr">
        <is>
          <t>Poshmark, Inc.</t>
        </is>
      </c>
      <c r="C3387" s="40" t="inlineStr">
        <is>
          <t>인수 후</t>
        </is>
      </c>
      <c r="D3387" s="40" t="inlineStr">
        <is>
          <t>2026-06-30</t>
        </is>
      </c>
      <c r="E3387" s="41" t="inlineStr">
        <is>
          <t>기타</t>
        </is>
      </c>
      <c r="F3387" s="41" t="inlineStr">
        <is>
          <t>NAVER 2026 반기보고서 별도 주석: PROTON PARENT, INC. 지분율 99.27%, 장부금액 1,735,303,734천원(전기말과 같음).</t>
        </is>
      </c>
      <c r="G3387" s="41" t="inlineStr">
        <is>
          <t>DART 기타공시</t>
        </is>
      </c>
      <c r="H3387" s="40" t="inlineStr">
        <is>
          <t>2026-08-14</t>
        </is>
      </c>
      <c r="I3387" s="40" t="inlineStr">
        <is>
          <t>20260814002266</t>
        </is>
      </c>
      <c r="J3387" s="43" t="inlineStr">
        <is>
          <t>https://dart.fss.or.kr/dsaf001/main.do?rcpNo=20260814002266</t>
        </is>
      </c>
      <c r="K3387" s="41" t="inlineStr">
        <is>
          <t>impairment</t>
        </is>
      </c>
    </row>
    <row r="3388" ht="45" customHeight="1">
      <c r="A3388" s="40" t="inlineStr">
        <is>
          <t>N078</t>
        </is>
      </c>
      <c r="B3388" s="41" t="inlineStr">
        <is>
          <t>Poshmark, Inc.</t>
        </is>
      </c>
      <c r="C3388" s="40" t="inlineStr">
        <is>
          <t>인수 후</t>
        </is>
      </c>
      <c r="D3388" s="40" t="inlineStr">
        <is>
          <t>2023-02-03</t>
        </is>
      </c>
      <c r="E3388" s="41" t="inlineStr">
        <is>
          <t>어닝콜</t>
        </is>
      </c>
      <c r="F3388" s="41" t="inlineStr">
        <is>
          <t>뉴시스 2023-02-03(4Q22 실적): 김남선 CFO '1분기 더 많은 비용 효율화 노력으로 EBITDA 흑자를 충분히 낼 수 있는 상황'; 네이버에 따르면 포쉬마크 2022년 연간 조정 EBITDA 손실 약 300억원, 당초 2024년 흑자전환 목표.</t>
        </is>
      </c>
      <c r="G3388" s="41" t="inlineStr">
        <is>
          <t>언론 보도</t>
        </is>
      </c>
      <c r="H3388" s="40" t="inlineStr">
        <is>
          <t>2023-02-03</t>
        </is>
      </c>
      <c r="I3388" s="40" t="n"/>
      <c r="J3388" s="43" t="inlineStr">
        <is>
          <t>https://www.newsis.com/view/NISX20230203_0002180224</t>
        </is>
      </c>
      <c r="K3388" s="41" t="inlineStr">
        <is>
          <t>earnings_call_note,target_op_pre</t>
        </is>
      </c>
    </row>
    <row r="3389" ht="45" customHeight="1">
      <c r="A3389" s="40" t="inlineStr">
        <is>
          <t>N078</t>
        </is>
      </c>
      <c r="B3389" s="41" t="inlineStr">
        <is>
          <t>Poshmark, Inc.</t>
        </is>
      </c>
      <c r="C3389" s="40" t="inlineStr">
        <is>
          <t>인수 후</t>
        </is>
      </c>
      <c r="D3389" s="40" t="inlineStr">
        <is>
          <t>2023-05-08</t>
        </is>
      </c>
      <c r="E3389" s="41" t="inlineStr">
        <is>
          <t>어닝콜</t>
        </is>
      </c>
      <c r="F3389" s="41" t="inlineStr">
        <is>
          <t>NAVER 1Q23 실적발표 자료: '조정 EBITDA는 ... 그리고 Poshmark의 EBITDA 흑자 달성 등으로' 이익률 유지, Poshmark 편입 +1,197억원, 'Poshmark인수와 더불어 조달한 차입금 총 8억달러 중, 1분기 중 2.3억달러 기 상환'.</t>
        </is>
      </c>
      <c r="G3389" s="41" t="inlineStr">
        <is>
          <t>IR 자료</t>
        </is>
      </c>
      <c r="H3389" s="40" t="inlineStr">
        <is>
          <t>2023-05-08</t>
        </is>
      </c>
      <c r="I3389" s="40" t="n"/>
      <c r="J3389" s="43" t="inlineStr">
        <is>
          <t>https://www.navercorp.com/api/article/download/aaf3f32e-76e9-46d0-96d7-658bc10e8b63</t>
        </is>
      </c>
      <c r="K3389" s="41" t="inlineStr">
        <is>
          <t>earnings_call_note,post_events_summary</t>
        </is>
      </c>
    </row>
    <row r="3390" ht="45" customHeight="1">
      <c r="A3390" s="40" t="inlineStr">
        <is>
          <t>N078</t>
        </is>
      </c>
      <c r="B3390" s="41" t="inlineStr">
        <is>
          <t>Poshmark, Inc.</t>
        </is>
      </c>
      <c r="C3390" s="40" t="inlineStr">
        <is>
          <t>인수 후</t>
        </is>
      </c>
      <c r="D3390" s="40" t="inlineStr">
        <is>
          <t>2023-08-04</t>
        </is>
      </c>
      <c r="E3390" s="41" t="inlineStr">
        <is>
          <t>어닝콜</t>
        </is>
      </c>
      <c r="F3390" s="41" t="inlineStr">
        <is>
          <t>NAVER 2Q23 실적발표 자료: '조정 EBITDA는 전사적 비용 통제 노력과 웹툰의 2분기 EBITDA 흑자 재진입 및 포시마크의 흑자 확대로' 증가.</t>
        </is>
      </c>
      <c r="G3390" s="41" t="inlineStr">
        <is>
          <t>IR 자료</t>
        </is>
      </c>
      <c r="H3390" s="40" t="inlineStr">
        <is>
          <t>2023-08-04</t>
        </is>
      </c>
      <c r="I3390" s="40" t="n"/>
      <c r="J3390" s="43" t="inlineStr">
        <is>
          <t>https://www.navercorp.com/api/article/download/34e89bab-9a82-49e5-a102-3def7f161caa</t>
        </is>
      </c>
      <c r="K3390" s="41" t="inlineStr">
        <is>
          <t>earnings_call_note</t>
        </is>
      </c>
    </row>
    <row r="3391" ht="45" customHeight="1">
      <c r="A3391" s="40" t="inlineStr">
        <is>
          <t>N078</t>
        </is>
      </c>
      <c r="B3391" s="41" t="inlineStr">
        <is>
          <t>Poshmark, Inc.</t>
        </is>
      </c>
      <c r="C3391" s="40" t="inlineStr">
        <is>
          <t>인수 후</t>
        </is>
      </c>
      <c r="D3391" s="40" t="inlineStr">
        <is>
          <t>2023-08-04</t>
        </is>
      </c>
      <c r="E3391" s="41" t="inlineStr">
        <is>
          <t>어닝콜</t>
        </is>
      </c>
      <c r="F3391" s="41" t="inlineStr">
        <is>
          <t>MTN 2023-10-24: 최수연 대표가 2분기 컨퍼런스콜에서 미국 패션 C2C 다수가 역성장하는 가운데 '포쉬마크는 높은 유저 리텐션을 기반으로 성장을 지속하며 시장점유율을 확대했다', EBITDA 흑자 조기 달성 강조. 기사는 투입액 대비 적자 지속을 비판.</t>
        </is>
      </c>
      <c r="G3391" s="41" t="inlineStr">
        <is>
          <t>언론 보도</t>
        </is>
      </c>
      <c r="H3391" s="40" t="inlineStr">
        <is>
          <t>2023-10-24</t>
        </is>
      </c>
      <c r="I3391" s="40" t="n"/>
      <c r="J3391" s="43" t="inlineStr">
        <is>
          <t>https://news.mtn.co.kr/news-detail/2023102411531448093</t>
        </is>
      </c>
      <c r="K3391" s="41" t="inlineStr">
        <is>
          <t>earnings_call_note,target_rev_post</t>
        </is>
      </c>
    </row>
    <row r="3392" ht="45" customHeight="1">
      <c r="A3392" s="40" t="inlineStr">
        <is>
          <t>N078</t>
        </is>
      </c>
      <c r="B3392" s="41" t="inlineStr">
        <is>
          <t>Poshmark, Inc.</t>
        </is>
      </c>
      <c r="C3392" s="40" t="inlineStr">
        <is>
          <t>인수 후</t>
        </is>
      </c>
      <c r="D3392" s="40" t="inlineStr">
        <is>
          <t>2024-02-02</t>
        </is>
      </c>
      <c r="E3392" s="41" t="inlineStr">
        <is>
          <t>기타</t>
        </is>
      </c>
      <c r="F3392" s="41" t="inlineStr">
        <is>
          <t>NAVER 4Q23 실적발표 자료: '* Poshmark인수와 더불어 조달한 차입금 총 8억 달러 상환 완료'.</t>
        </is>
      </c>
      <c r="G3392" s="41" t="inlineStr">
        <is>
          <t>IR 자료</t>
        </is>
      </c>
      <c r="H3392" s="40" t="inlineStr">
        <is>
          <t>2024-02-02</t>
        </is>
      </c>
      <c r="I3392" s="40" t="n"/>
      <c r="J3392" s="43" t="inlineStr">
        <is>
          <t>https://www.navercorp.com/api/article/download/3e999273-fc00-45c0-8557-079cd6cd0230</t>
        </is>
      </c>
      <c r="K3392" s="41" t="inlineStr">
        <is>
          <t>post_events_summary</t>
        </is>
      </c>
    </row>
    <row r="3393" ht="45" customHeight="1">
      <c r="A3393" s="40" t="inlineStr">
        <is>
          <t>N078</t>
        </is>
      </c>
      <c r="B3393" s="41" t="inlineStr">
        <is>
          <t>Poshmark, Inc.</t>
        </is>
      </c>
      <c r="C3393" s="40" t="inlineStr">
        <is>
          <t>인수 후</t>
        </is>
      </c>
      <c r="D3393" s="40" t="inlineStr">
        <is>
          <t>2024-05-03</t>
        </is>
      </c>
      <c r="E3393" s="41" t="inlineStr">
        <is>
          <t>어닝콜</t>
        </is>
      </c>
      <c r="F3393" s="41" t="inlineStr">
        <is>
          <t>NAVER 1Q24 실적발표 자료: '조정 EBITDA는 콘텐츠 부문 손익 개선과 포시마크의 영업이익 확대로 안정적으로 상승'.</t>
        </is>
      </c>
      <c r="G3393" s="41" t="inlineStr">
        <is>
          <t>IR 자료</t>
        </is>
      </c>
      <c r="H3393" s="40" t="inlineStr">
        <is>
          <t>2024-05-03</t>
        </is>
      </c>
      <c r="I3393" s="40" t="n"/>
      <c r="J3393" s="43" t="inlineStr">
        <is>
          <t>https://www.navercorp.com/api/article/download/46472935-7f10-4891-8904-7140721d33e9</t>
        </is>
      </c>
      <c r="K3393" s="41" t="inlineStr">
        <is>
          <t>earnings_call_note</t>
        </is>
      </c>
    </row>
    <row r="3394" ht="45" customHeight="1">
      <c r="A3394" s="40" t="inlineStr">
        <is>
          <t>N078</t>
        </is>
      </c>
      <c r="B3394" s="41" t="inlineStr">
        <is>
          <t>Poshmark, Inc.</t>
        </is>
      </c>
      <c r="C3394" s="40" t="inlineStr">
        <is>
          <t>인수 후</t>
        </is>
      </c>
      <c r="D3394" s="40" t="inlineStr">
        <is>
          <t>2025-02-07</t>
        </is>
      </c>
      <c r="E3394" s="41" t="inlineStr">
        <is>
          <t>어닝콜</t>
        </is>
      </c>
      <c r="F3394" s="41" t="inlineStr">
        <is>
          <t>딜사이트 2025-04-17: 네이버에 따르면 포시마크는 2024년 3분기를 제외한 모든 분기 영업이익 흑자; 4Q24 컨콜에서 최수연 대표가 성장 둔화에도 비용 효율화·광고 사업 성장으로 '영업익 흑자를 달성했다'고 언급; 네이버는 포시마크 실적 미공개.</t>
        </is>
      </c>
      <c r="G3394" s="41" t="inlineStr">
        <is>
          <t>언론 보도</t>
        </is>
      </c>
      <c r="H3394" s="40" t="inlineStr">
        <is>
          <t>2025-04-17</t>
        </is>
      </c>
      <c r="I3394" s="40" t="n"/>
      <c r="J3394" s="43" t="inlineStr">
        <is>
          <t>https://dealsite.co.kr/articles/139918</t>
        </is>
      </c>
      <c r="K3394" s="41" t="inlineStr">
        <is>
          <t>earnings_call_note,target_op_post,post_events_summary</t>
        </is>
      </c>
    </row>
    <row r="3395" ht="45" customHeight="1">
      <c r="A3395" s="40" t="inlineStr">
        <is>
          <t>N078</t>
        </is>
      </c>
      <c r="B3395" s="41" t="inlineStr">
        <is>
          <t>Poshmark, Inc.</t>
        </is>
      </c>
      <c r="C3395" s="40" t="inlineStr">
        <is>
          <t>인수 후</t>
        </is>
      </c>
      <c r="D3395" s="40" t="inlineStr">
        <is>
          <t>2026-04-30</t>
        </is>
      </c>
      <c r="E3395" s="41" t="inlineStr">
        <is>
          <t>어닝콜</t>
        </is>
      </c>
      <c r="F3395" s="41" t="inlineStr">
        <is>
          <t>NAVER 1Q26 실적발표 자료: 신규 부문 'C2C: 크림 및 소다, 포시마크, 왈라팝'; '[C2C] 1분기 왈라팝 편입 완료. Poshmark 플랫폼 경쟁력 강화에 따른 거래액과 매출 가속화'. C2C 매출(십억원) 1Q25 222.7·2Q25 227.5·3Q25 250.6·4Q25 285.7·1Q26 351.1.</t>
        </is>
      </c>
      <c r="G3395" s="41" t="inlineStr">
        <is>
          <t>IR 자료</t>
        </is>
      </c>
      <c r="H3395" s="40" t="inlineStr">
        <is>
          <t>2026-04-30</t>
        </is>
      </c>
      <c r="I3395" s="40" t="n"/>
      <c r="J3395" s="43" t="inlineStr">
        <is>
          <t>https://www.navercorp.com/api/article/download/0ce4e7c3-c1ab-4628-9848-baecc3cfcf86</t>
        </is>
      </c>
      <c r="K3395" s="41" t="inlineStr">
        <is>
          <t>earnings_call_note,core_basis,target_rev_post</t>
        </is>
      </c>
    </row>
    <row r="3396" ht="45" customHeight="1">
      <c r="A3396" s="40" t="inlineStr">
        <is>
          <t>N078</t>
        </is>
      </c>
      <c r="B3396" s="41" t="inlineStr">
        <is>
          <t>Poshmark, Inc.</t>
        </is>
      </c>
      <c r="C3396" s="40" t="inlineStr">
        <is>
          <t>인수 후</t>
        </is>
      </c>
      <c r="D3396" s="40" t="inlineStr">
        <is>
          <t>2026-08-07</t>
        </is>
      </c>
      <c r="E3396" s="41" t="inlineStr">
        <is>
          <t>어닝콜</t>
        </is>
      </c>
      <c r="F3396" s="41" t="inlineStr">
        <is>
          <t>NAVER 2Q26 실적발표 자료: '[C2C] Poshmark 서비스 개편 등 플랫폼 경쟁력 강화로 성장 폭 확대', C2C 매출 397.9십억원(YoY 74.9%).</t>
        </is>
      </c>
      <c r="G3396" s="41" t="inlineStr">
        <is>
          <t>IR 자료</t>
        </is>
      </c>
      <c r="H3396" s="40" t="inlineStr">
        <is>
          <t>2026-08-07</t>
        </is>
      </c>
      <c r="I3396" s="40" t="n"/>
      <c r="J3396" s="43" t="inlineStr">
        <is>
          <t>https://www.navercorp.com/api/article/download/a769655e-43a9-4be8-8e78-d091981b1803</t>
        </is>
      </c>
      <c r="K3396" s="41" t="inlineStr">
        <is>
          <t>earnings_call_note</t>
        </is>
      </c>
    </row>
    <row r="3397" ht="45" customHeight="1">
      <c r="A3397" s="40" t="inlineStr">
        <is>
          <t>N078</t>
        </is>
      </c>
      <c r="B3397" s="41" t="inlineStr">
        <is>
          <t>Poshmark, Inc.</t>
        </is>
      </c>
      <c r="C3397" s="40" t="inlineStr">
        <is>
          <t>인수 후</t>
        </is>
      </c>
      <c r="D3397" s="40" t="inlineStr">
        <is>
          <t>2023-10-19</t>
        </is>
      </c>
      <c r="E3397" s="41" t="inlineStr">
        <is>
          <t>사업철수</t>
        </is>
      </c>
      <c r="F3397" s="41" t="inlineStr">
        <is>
          <t>TechCrunch 2023-10-19: Poshmark가 인도·호주·영국 마켓플레이스를 닫고(10-26 접속 중단) 'to focus on and increase our investments in our core markets of the U.S. and Canada'.</t>
        </is>
      </c>
      <c r="G3397" s="41" t="inlineStr">
        <is>
          <t>언론 보도</t>
        </is>
      </c>
      <c r="H3397" s="40" t="inlineStr">
        <is>
          <t>2023-10-19</t>
        </is>
      </c>
      <c r="I3397" s="40" t="n"/>
      <c r="J3397" s="43" t="inlineStr">
        <is>
          <t>https://techcrunch.com/2023/10/19/poshmark-international/amp</t>
        </is>
      </c>
      <c r="K3397" s="41" t="inlineStr">
        <is>
          <t>post_events_summary</t>
        </is>
      </c>
    </row>
    <row r="3398" ht="45" customHeight="1">
      <c r="A3398" s="40" t="inlineStr">
        <is>
          <t>N078</t>
        </is>
      </c>
      <c r="B3398" s="41" t="inlineStr">
        <is>
          <t>Poshmark, Inc.</t>
        </is>
      </c>
      <c r="C3398" s="40" t="inlineStr">
        <is>
          <t>인수 후</t>
        </is>
      </c>
      <c r="D3398" s="40" t="inlineStr">
        <is>
          <t>2024-10-24</t>
        </is>
      </c>
      <c r="E3398" s="41" t="inlineStr">
        <is>
          <t>기타</t>
        </is>
      </c>
      <c r="F3398" s="41" t="inlineStr">
        <is>
          <t>TechCrunch 2024-10-21: 2024년 10월 초 도입한 판매자 5.99%·구매자 보호수수료 5.99% 체계를 판매 감소로 2024-10-24부터 기존 체계로 환원, Chandra CEO 사과.</t>
        </is>
      </c>
      <c r="G3398" s="41" t="inlineStr">
        <is>
          <t>언론 보도</t>
        </is>
      </c>
      <c r="H3398" s="40" t="inlineStr">
        <is>
          <t>2024-10-21</t>
        </is>
      </c>
      <c r="I3398" s="40" t="n"/>
      <c r="J3398" s="43" t="inlineStr">
        <is>
          <t>https://techcrunch.com/2024/10/21/poshmark-reverses-decision-to-lower-selling-fees-after-sellers-experience-drop-in-sales</t>
        </is>
      </c>
      <c r="K3398" s="41" t="inlineStr">
        <is>
          <t>post_events_summary</t>
        </is>
      </c>
    </row>
    <row r="3399" ht="45" customHeight="1">
      <c r="A3399" s="40" t="inlineStr">
        <is>
          <t>N078</t>
        </is>
      </c>
      <c r="B3399" s="41" t="inlineStr">
        <is>
          <t>Poshmark, Inc.</t>
        </is>
      </c>
      <c r="C3399" s="40" t="inlineStr">
        <is>
          <t>인수 후</t>
        </is>
      </c>
      <c r="D3399" s="40" t="inlineStr">
        <is>
          <t>2025-04-22</t>
        </is>
      </c>
      <c r="E3399" s="41" t="inlineStr">
        <is>
          <t>기타</t>
        </is>
      </c>
      <c r="F3399" s="41" t="inlineStr">
        <is>
          <t>뉴데일리 2025-04-22: 포쉬마크 2024년 1·2·4분기 영업이익 흑자, 신규 수수료 정책은 이용자 반발로 무산, 연간 누적 이용자 1억3000만명(인수 당시 약 8000만명), 투자금 회수까지는 '갈 길이 아직 멀다'는 시장 평가.</t>
        </is>
      </c>
      <c r="G3399" s="41" t="inlineStr">
        <is>
          <t>언론 보도</t>
        </is>
      </c>
      <c r="H3399" s="40" t="inlineStr">
        <is>
          <t>2025-04-22</t>
        </is>
      </c>
      <c r="I3399" s="40" t="n"/>
      <c r="J3399" s="43" t="inlineStr">
        <is>
          <t>https://biz.newdaily.co.kr/site/data/html/2025/04/22/2025042200302.amp.html</t>
        </is>
      </c>
      <c r="K3399" s="41" t="inlineStr">
        <is>
          <t>post_events_summary</t>
        </is>
      </c>
    </row>
    <row r="3400" ht="45" customHeight="1">
      <c r="A3400" s="40" t="inlineStr">
        <is>
          <t>N078</t>
        </is>
      </c>
      <c r="B3400" s="41" t="inlineStr">
        <is>
          <t>Poshmark, Inc.</t>
        </is>
      </c>
      <c r="C3400" s="40" t="inlineStr">
        <is>
          <t>인수 후</t>
        </is>
      </c>
      <c r="D3400" s="40" t="inlineStr">
        <is>
          <t>2025-08-11</t>
        </is>
      </c>
      <c r="E3400" s="41" t="inlineStr">
        <is>
          <t>경영진변경</t>
        </is>
      </c>
      <c r="F3400" s="41" t="inlineStr">
        <is>
          <t>TechCrunch 2025-08-11: 창업자 Manish Chandra CEO 퇴임 발표, 후임 Namsun Kim(4월부터 executive chairman, NAVER 투자부문 대표), Chandra는 이사회 잔류.</t>
        </is>
      </c>
      <c r="G3400" s="41" t="inlineStr">
        <is>
          <t>언론 보도</t>
        </is>
      </c>
      <c r="H3400" s="40" t="inlineStr">
        <is>
          <t>2025-08-11</t>
        </is>
      </c>
      <c r="I3400" s="40" t="n"/>
      <c r="J3400" s="43" t="inlineStr">
        <is>
          <t>https://techcrunch.com/2025/08/11/poshmark-ceo-and-founder-to-step-down</t>
        </is>
      </c>
      <c r="K3400" s="41" t="inlineStr">
        <is>
          <t>post_events_summary</t>
        </is>
      </c>
    </row>
    <row r="3401" ht="45" customHeight="1">
      <c r="A3401" s="40" t="inlineStr">
        <is>
          <t>N078</t>
        </is>
      </c>
      <c r="B3401" s="41" t="inlineStr">
        <is>
          <t>Poshmark, Inc.</t>
        </is>
      </c>
      <c r="C3401" s="40" t="inlineStr">
        <is>
          <t>인수 후</t>
        </is>
      </c>
      <c r="D3401" s="40" t="inlineStr">
        <is>
          <t>2025-10-01</t>
        </is>
      </c>
      <c r="E3401" s="41" t="inlineStr">
        <is>
          <t>경영진변경</t>
        </is>
      </c>
      <c r="F3401" s="41" t="inlineStr">
        <is>
          <t>FashionUnited: 김남선 CEO 선임 효력 'October 1, 2025', executive chairman은 2025년 4월부터, 전 NAVER CFO. 인수 후 'integration is complete'.</t>
        </is>
      </c>
      <c r="G3401" s="41" t="inlineStr">
        <is>
          <t>언론 보도</t>
        </is>
      </c>
      <c r="H3401" s="40" t="inlineStr">
        <is>
          <t>2025-08-12</t>
        </is>
      </c>
      <c r="I3401" s="40" t="n"/>
      <c r="J3401" s="43" t="inlineStr">
        <is>
          <t>https://fashionunited.uk/news/people/leadership-change-at-poshmark-namsun-kim-succeeds-chandra-as-ceo/2025081183328</t>
        </is>
      </c>
      <c r="K3401" s="41" t="inlineStr">
        <is>
          <t>post_events_summary</t>
        </is>
      </c>
    </row>
    <row r="3402" ht="45" customHeight="1">
      <c r="A3402" s="40" t="inlineStr">
        <is>
          <t>N078</t>
        </is>
      </c>
      <c r="B3402" s="41" t="inlineStr">
        <is>
          <t>Poshmark, Inc.</t>
        </is>
      </c>
      <c r="C3402" s="40" t="inlineStr">
        <is>
          <t>인수 후</t>
        </is>
      </c>
      <c r="D3402" s="40" t="inlineStr">
        <is>
          <t>2025-08-05</t>
        </is>
      </c>
      <c r="E3402" s="41" t="inlineStr">
        <is>
          <t>기타</t>
        </is>
      </c>
      <c r="F3402" s="41" t="inlineStr">
        <is>
          <t>NAVER 타법인주식및출자증권취득결정: 스페인 C2C 중고거래 플랫폼 WALLAPOP, S.L. 100% 취득 결정(903,559,577,175원) — 그룹 C2C 포트폴리오 확장 맥락.</t>
        </is>
      </c>
      <c r="G3402" s="41" t="inlineStr">
        <is>
          <t>KIND</t>
        </is>
      </c>
      <c r="H3402" s="40" t="inlineStr">
        <is>
          <t>2025-08-05</t>
        </is>
      </c>
      <c r="I3402" s="40" t="inlineStr">
        <is>
          <t>20250805800320</t>
        </is>
      </c>
      <c r="J3402" s="43" t="inlineStr">
        <is>
          <t>https://dart.fss.or.kr/dsaf001/main.do?rcpNo=20250805800320</t>
        </is>
      </c>
      <c r="K3402" s="41" t="inlineStr">
        <is>
          <t>notes</t>
        </is>
      </c>
    </row>
    <row r="3403" ht="45" customHeight="1">
      <c r="A3403" s="40" t="inlineStr">
        <is>
          <t>N079</t>
        </is>
      </c>
      <c r="B3403" s="41" t="inlineStr">
        <is>
          <t>Munpia Inc.</t>
        </is>
      </c>
      <c r="C3403" s="40" t="inlineStr">
        <is>
          <t>인수 전</t>
        </is>
      </c>
      <c r="D3403" s="40" t="inlineStr">
        <is>
          <t>2012-12-27</t>
        </is>
      </c>
      <c r="E3403" s="41" t="inlineStr">
        <is>
          <t>설립</t>
        </is>
      </c>
      <c r="F3403" s="41" t="inlineStr">
        <is>
          <t>문피아 2017 연결감사보고서 일반사항: ㈜문피아는 '2012년 12월 27일 설립되어 인터넷 정보제공 서비스업 및 인터넷 이북제작 및 배포업 등을 주요 사업으로 영위'. 2017말 주주는 문피아투자목적회사(주) 2,000주(100%).</t>
        </is>
      </c>
      <c r="G3403" s="41" t="inlineStr">
        <is>
          <t>DART 감사보고서</t>
        </is>
      </c>
      <c r="H3403" s="40" t="inlineStr">
        <is>
          <t>2018-04-13</t>
        </is>
      </c>
      <c r="I3403" s="40" t="inlineStr">
        <is>
          <t>20180413000963</t>
        </is>
      </c>
      <c r="J3403" s="43" t="inlineStr">
        <is>
          <t>https://dart.fss.or.kr/dsaf001/main.do?rcpNo=20180413000963</t>
        </is>
      </c>
      <c r="K3403" s="41" t="inlineStr">
        <is>
          <t>pre_events_summary</t>
        </is>
      </c>
    </row>
    <row r="3404" ht="45" customHeight="1">
      <c r="A3404" s="40" t="inlineStr">
        <is>
          <t>N079</t>
        </is>
      </c>
      <c r="B3404" s="41" t="inlineStr">
        <is>
          <t>Munpia Inc.</t>
        </is>
      </c>
      <c r="C3404" s="40" t="inlineStr">
        <is>
          <t>인수 전</t>
        </is>
      </c>
      <c r="D3404" s="40" t="inlineStr">
        <is>
          <t>2018-12-31</t>
        </is>
      </c>
      <c r="E3404" s="41" t="inlineStr">
        <is>
          <t>투자유치</t>
        </is>
      </c>
      <c r="F3404" s="41" t="inlineStr">
        <is>
          <t>문피아 2019 연결감사보고서 주주현황: 2018말 문피아투자목적회사 65.44%, Cloudary Holdings Limited 465주+우선주 94주(25.62%), ㈜엔씨소프트 6.32%; 2019말(주식 9,022,168주) 문피아투자목적회사 64.42%, Cloudary 25.22%, 엔씨소프트 6.23%, 우리사주조합 1.57%.</t>
        </is>
      </c>
      <c r="G3404" s="41" t="inlineStr">
        <is>
          <t>DART 감사보고서</t>
        </is>
      </c>
      <c r="H3404" s="40" t="inlineStr">
        <is>
          <t>2020-04-07</t>
        </is>
      </c>
      <c r="I3404" s="40" t="inlineStr">
        <is>
          <t>20200407002152</t>
        </is>
      </c>
      <c r="J3404" s="43" t="inlineStr">
        <is>
          <t>https://dart.fss.or.kr/dsaf001/main.do?rcpNo=20200407002152</t>
        </is>
      </c>
      <c r="K3404" s="41" t="inlineStr">
        <is>
          <t>pre_events_summary</t>
        </is>
      </c>
    </row>
    <row r="3405" ht="45" customHeight="1">
      <c r="A3405" s="40" t="inlineStr">
        <is>
          <t>N079</t>
        </is>
      </c>
      <c r="B3405" s="41" t="inlineStr">
        <is>
          <t>Munpia Inc.</t>
        </is>
      </c>
      <c r="C3405" s="40" t="inlineStr">
        <is>
          <t>인수 전</t>
        </is>
      </c>
      <c r="D3405" s="40" t="inlineStr">
        <is>
          <t>2018-10</t>
        </is>
      </c>
      <c r="E3405" s="41" t="inlineStr">
        <is>
          <t>투자유치</t>
        </is>
      </c>
      <c r="F3405" s="41" t="inlineStr">
        <is>
          <t>바이라인네트워크 김환철(필명 금강) 인터뷰: 전신 '고무림' 시절 2004년부터 공모전, 2013년 회당 100원 유료연재 도입, 2018년 10월 China Literature(텐센트 자회사)와 엔씨소프트가 250억원 투자.</t>
        </is>
      </c>
      <c r="G3405" s="41" t="inlineStr">
        <is>
          <t>언론 보도</t>
        </is>
      </c>
      <c r="H3405" s="40" t="inlineStr">
        <is>
          <t>2019-05-28</t>
        </is>
      </c>
      <c r="I3405" s="40" t="n"/>
      <c r="J3405" s="43" t="inlineStr">
        <is>
          <t>https://byline.network/2019/05/27-53/</t>
        </is>
      </c>
      <c r="K3405" s="41" t="inlineStr">
        <is>
          <t>pre_events_summary</t>
        </is>
      </c>
    </row>
    <row r="3406" ht="45" customHeight="1">
      <c r="A3406" s="40" t="inlineStr">
        <is>
          <t>N079</t>
        </is>
      </c>
      <c r="B3406" s="41" t="inlineStr">
        <is>
          <t>Munpia Inc.</t>
        </is>
      </c>
      <c r="C3406" s="40" t="inlineStr">
        <is>
          <t>인수 전</t>
        </is>
      </c>
      <c r="D3406" s="40" t="inlineStr">
        <is>
          <t>2021-04-15</t>
        </is>
      </c>
      <c r="E3406" s="41" t="inlineStr">
        <is>
          <t>기타</t>
        </is>
      </c>
      <c r="F3406" s="41" t="inlineStr">
        <is>
          <t>KED(한국경제) 'NAVER·카카오가 문피아 지분 64.42%(창업자 김환철·S2L파트너스 보유)와 경영권 인수 경쟁', S2L이 2016년 지분 취득 당시 기업가치 약 500억원, 현재 3,000억원 이상 추정. (같은 기사는 엔씨소프트 24%·텐센트 6%로 적었으나 감사보고서상 Cloudary 25.22%·엔씨소프트 6.23%로 반대)</t>
        </is>
      </c>
      <c r="G3406" s="41" t="inlineStr">
        <is>
          <t>언론 보도</t>
        </is>
      </c>
      <c r="H3406" s="40" t="inlineStr">
        <is>
          <t>2021-04-15</t>
        </is>
      </c>
      <c r="I3406" s="40" t="n"/>
      <c r="J3406" s="43" t="inlineStr">
        <is>
          <t>https://www.kedglobal.com/newsView/ked202104150007?lang=de</t>
        </is>
      </c>
      <c r="K3406" s="41" t="inlineStr">
        <is>
          <t>pre_events_summary,first_filing_date</t>
        </is>
      </c>
    </row>
    <row r="3407" ht="45" customHeight="1">
      <c r="A3407" s="40" t="inlineStr">
        <is>
          <t>N079</t>
        </is>
      </c>
      <c r="B3407" s="41" t="inlineStr">
        <is>
          <t>Munpia Inc.</t>
        </is>
      </c>
      <c r="C3407" s="40" t="inlineStr">
        <is>
          <t>인수 전</t>
        </is>
      </c>
      <c r="D3407" s="40" t="inlineStr">
        <is>
          <t>2021-04-15</t>
        </is>
      </c>
      <c r="E3407" s="41" t="inlineStr">
        <is>
          <t>기타</t>
        </is>
      </c>
      <c r="F3407" s="41" t="inlineStr">
        <is>
          <t>NAVER 풍문또는보도에대한해명(미확정): 매일경제 등 '네이버 문피아 인수 추진' 보도에 대해 '사업 경쟁력 강화를 위해 다양한 방안을 검토중이나, 현재 구체적으로 결정된 사안은 없습니다'. 2021-05-14·2021-08-13 재공시.</t>
        </is>
      </c>
      <c r="G3407" s="41" t="inlineStr">
        <is>
          <t>DART 기타공시</t>
        </is>
      </c>
      <c r="H3407" s="40" t="inlineStr">
        <is>
          <t>2021-04-15</t>
        </is>
      </c>
      <c r="I3407" s="40" t="inlineStr">
        <is>
          <t>20210415800164</t>
        </is>
      </c>
      <c r="J3407" s="43" t="inlineStr">
        <is>
          <t>https://dart.fss.or.kr/dsaf001/main.do?rcpNo=20210415800164</t>
        </is>
      </c>
      <c r="K3407" s="41" t="inlineStr">
        <is>
          <t>first_filing_date,pre_events_summary</t>
        </is>
      </c>
    </row>
    <row r="3408" ht="45" customHeight="1">
      <c r="A3408" s="40" t="inlineStr">
        <is>
          <t>N079</t>
        </is>
      </c>
      <c r="B3408" s="41" t="inlineStr">
        <is>
          <t>Munpia Inc.</t>
        </is>
      </c>
      <c r="C3408" s="40" t="inlineStr">
        <is>
          <t>인수 전</t>
        </is>
      </c>
      <c r="D3408" s="40" t="inlineStr">
        <is>
          <t>2021-06-02</t>
        </is>
      </c>
      <c r="E3408" s="41" t="inlineStr">
        <is>
          <t>기타</t>
        </is>
      </c>
      <c r="F3408" s="41" t="inlineStr">
        <is>
          <t>웹툰가이드: NAVER가 CJ그룹과 컨소시엄으로 문피아 최대주주 PEF S2L파트너스로부터 경영권 포함 지분 인수를 협상 중; 문피아는 '국내 최대 규모 웹소설 플랫폼'으로 '전지적 독자 시점'을 연재(웹툰판은 네이버 연재).</t>
        </is>
      </c>
      <c r="G3408" s="41" t="inlineStr">
        <is>
          <t>언론 보도</t>
        </is>
      </c>
      <c r="H3408" s="40" t="inlineStr">
        <is>
          <t>2021-06-02</t>
        </is>
      </c>
      <c r="I3408" s="40" t="n"/>
      <c r="J3408" s="43" t="inlineStr">
        <is>
          <t>https://www.webtoonguide.com/ko/board/news-column/15556</t>
        </is>
      </c>
      <c r="K3408" s="41" t="inlineStr">
        <is>
          <t>pre_events_summary,first_filing_date,core_basis</t>
        </is>
      </c>
    </row>
    <row r="3409" ht="45" customHeight="1">
      <c r="A3409" s="40" t="inlineStr">
        <is>
          <t>N079</t>
        </is>
      </c>
      <c r="B3409" s="41" t="inlineStr">
        <is>
          <t>Munpia Inc.</t>
        </is>
      </c>
      <c r="C3409" s="40" t="inlineStr">
        <is>
          <t>발표</t>
        </is>
      </c>
      <c r="D3409" s="40" t="inlineStr">
        <is>
          <t>2021-09-10</t>
        </is>
      </c>
      <c r="E3409" s="41" t="inlineStr">
        <is>
          <t>발표</t>
        </is>
      </c>
      <c r="F3409" s="41" t="inlineStr">
        <is>
          <t>NAVER 거래소 자율공시(종속회사 네이버웹툰(유)의 주요경영사항): 문피아 3,255,511주(36.08%) 108,248,836,435원 '금전대차의 현물상환(대물변제)', 취득목적 '사업제휴', 이사회 2021-09-10, NAVER 연결 자산총액(17,014,238,663,770원) 대비 0.64%, '향후 발행회사의 주식을 추가로 취득할 계획'.</t>
        </is>
      </c>
      <c r="G3409" s="41" t="inlineStr">
        <is>
          <t>DART 기타공시</t>
        </is>
      </c>
      <c r="H3409" s="40" t="inlineStr">
        <is>
          <t>2021-09-10</t>
        </is>
      </c>
      <c r="I3409" s="40" t="inlineStr">
        <is>
          <t>20210910800540</t>
        </is>
      </c>
      <c r="J3409" s="43" t="inlineStr">
        <is>
          <t>https://dart.fss.or.kr/dsaf001/main.do?rcpNo=20210910800540</t>
        </is>
      </c>
      <c r="K3409" s="41" t="inlineStr">
        <is>
          <t>value_chk_local,chk_note,pre_events_summary,announce_date_chk,purpose_quote,acquirer_entity,apex_total_assets</t>
        </is>
      </c>
    </row>
    <row r="3410" ht="45" customHeight="1">
      <c r="A3410" s="40" t="inlineStr">
        <is>
          <t>N079</t>
        </is>
      </c>
      <c r="B3410" s="41" t="inlineStr">
        <is>
          <t>Munpia Inc.</t>
        </is>
      </c>
      <c r="C3410" s="40" t="inlineStr">
        <is>
          <t>발표</t>
        </is>
      </c>
      <c r="D3410" s="40" t="inlineStr">
        <is>
          <t>2021-09-16</t>
        </is>
      </c>
      <c r="E3410" s="41" t="inlineStr">
        <is>
          <t>지분취득</t>
        </is>
      </c>
      <c r="F3410" s="41" t="inlineStr">
        <is>
          <t>NAVER 거래소 자율공시: 네이버웹툰이 문피아 1,820,061주(20.17%)를 현금 60,518,848,311원에 취득(취득예정 2021-09-30). '금번 취득으로 발행회사 지분의 20.17%를 먼저 취득하고 ... 36.08%를 추가 취득하여, 총 합계 56.26%를 취득하고, 계열편입신고를 진행 예정'.</t>
        </is>
      </c>
      <c r="G3410" s="41" t="inlineStr">
        <is>
          <t>DART 기타공시</t>
        </is>
      </c>
      <c r="H3410" s="40" t="inlineStr">
        <is>
          <t>2021-09-16</t>
        </is>
      </c>
      <c r="I3410" s="40" t="inlineStr">
        <is>
          <t>20210916800327</t>
        </is>
      </c>
      <c r="J3410" s="43" t="inlineStr">
        <is>
          <t>https://dart.fss.or.kr/dsaf001/main.do?rcpNo=20210916800327</t>
        </is>
      </c>
      <c r="K3410" s="41" t="inlineStr">
        <is>
          <t>value_chk_local,chk_note,pre_events_summary</t>
        </is>
      </c>
    </row>
    <row r="3411" ht="45" customHeight="1">
      <c r="A3411" s="40" t="inlineStr">
        <is>
          <t>N079</t>
        </is>
      </c>
      <c r="B3411" s="41" t="inlineStr">
        <is>
          <t>Munpia Inc.</t>
        </is>
      </c>
      <c r="C3411" s="40" t="inlineStr">
        <is>
          <t>발표</t>
        </is>
      </c>
      <c r="D3411" s="40" t="inlineStr">
        <is>
          <t>2021-09-16</t>
        </is>
      </c>
      <c r="E3411" s="41" t="inlineStr">
        <is>
          <t>지분취득</t>
        </is>
      </c>
      <c r="F3411" s="41" t="inlineStr">
        <is>
          <t>네이버웹툰 공정위 공시(비유동자산취득결정): 20.17% 다리의 거래상대방 'Cloudary Holdings', 현금취득, 자산총액 대비 19.03%.</t>
        </is>
      </c>
      <c r="G3411" s="41" t="inlineStr">
        <is>
          <t>DART 기타공시</t>
        </is>
      </c>
      <c r="H3411" s="40" t="inlineStr">
        <is>
          <t>2021-09-16</t>
        </is>
      </c>
      <c r="I3411" s="40" t="inlineStr">
        <is>
          <t>20210916000427</t>
        </is>
      </c>
      <c r="J3411" s="43" t="inlineStr">
        <is>
          <t>https://dart.fss.or.kr/dsaf001/main.do?rcpNo=20210916000427</t>
        </is>
      </c>
      <c r="K3411" s="41" t="inlineStr">
        <is>
          <t>chk_note,notes</t>
        </is>
      </c>
    </row>
    <row r="3412" ht="45" customHeight="1">
      <c r="A3412" s="40" t="inlineStr">
        <is>
          <t>N079</t>
        </is>
      </c>
      <c r="B3412" s="41" t="inlineStr">
        <is>
          <t>Munpia Inc.</t>
        </is>
      </c>
      <c r="C3412" s="40" t="inlineStr">
        <is>
          <t>발표</t>
        </is>
      </c>
      <c r="D3412" s="40" t="inlineStr">
        <is>
          <t>2021-09-10</t>
        </is>
      </c>
      <c r="E3412" s="41" t="inlineStr">
        <is>
          <t>발표</t>
        </is>
      </c>
      <c r="F3412" s="41" t="inlineStr">
        <is>
          <t>네이버웹툰 공정위 공시(2021-09-13): 타법인주식취득결정 자기자본 190,495,939,142원·자기자본대비 56.82%; 비유동자산취득결정 거래상대방 '프리미어루나(유)', 최근 사업연도말 자산총액 317,994,800,044원·자산총액 대비 30.04%, '당사가 프리미어루나(유)에 대여한 자금을 발행회사 주식으로 상환받을 예정'.</t>
        </is>
      </c>
      <c r="G3412" s="41" t="inlineStr">
        <is>
          <t>DART 기타공시</t>
        </is>
      </c>
      <c r="H3412" s="40" t="inlineStr">
        <is>
          <t>2021-09-13</t>
        </is>
      </c>
      <c r="I3412" s="40" t="inlineStr">
        <is>
          <t>20210913000279</t>
        </is>
      </c>
      <c r="J3412" s="43" t="inlineStr">
        <is>
          <t>https://dart.fss.or.kr/dsaf001/main.do?rcpNo=20210913000279</t>
        </is>
      </c>
      <c r="K3412" s="41" t="inlineStr">
        <is>
          <t>deal_to_assets_pct,deal_to_equity_pct,acq_total_assets,chk_note</t>
        </is>
      </c>
    </row>
    <row r="3413" ht="45" customHeight="1">
      <c r="A3413" s="40" t="inlineStr">
        <is>
          <t>N079</t>
        </is>
      </c>
      <c r="B3413" s="41" t="inlineStr">
        <is>
          <t>Munpia Inc.</t>
        </is>
      </c>
      <c r="C3413" s="40" t="inlineStr">
        <is>
          <t>발표</t>
        </is>
      </c>
      <c r="D3413" s="40" t="inlineStr">
        <is>
          <t>2021-11-30</t>
        </is>
      </c>
      <c r="E3413" s="41" t="inlineStr">
        <is>
          <t>기타</t>
        </is>
      </c>
      <c r="F3413" s="41" t="inlineStr">
        <is>
          <t>네이버웹툰 정정공시: '계약상대방과 협의에 따라 금전대차 계약의 상환일자 변경계약 체결' — 취득예정일자 2021.12.31 → 2022.03.31.</t>
        </is>
      </c>
      <c r="G3413" s="41" t="inlineStr">
        <is>
          <t>DART 기타공시</t>
        </is>
      </c>
      <c r="H3413" s="40" t="inlineStr">
        <is>
          <t>2021-11-30</t>
        </is>
      </c>
      <c r="I3413" s="40" t="inlineStr">
        <is>
          <t>20211130002001</t>
        </is>
      </c>
      <c r="J3413" s="43" t="inlineStr">
        <is>
          <t>https://dart.fss.or.kr/dsaf001/main.do?rcpNo=20211130002001</t>
        </is>
      </c>
      <c r="K3413" s="41" t="inlineStr">
        <is>
          <t>status_chk</t>
        </is>
      </c>
    </row>
    <row r="3414" ht="45" customHeight="1">
      <c r="A3414" s="40" t="inlineStr">
        <is>
          <t>N079</t>
        </is>
      </c>
      <c r="B3414" s="41" t="inlineStr">
        <is>
          <t>Munpia Inc.</t>
        </is>
      </c>
      <c r="C3414" s="40" t="inlineStr">
        <is>
          <t>인수 후</t>
        </is>
      </c>
      <c r="D3414" s="40" t="inlineStr">
        <is>
          <t>2022-02-09</t>
        </is>
      </c>
      <c r="E3414" s="41" t="inlineStr">
        <is>
          <t>완료</t>
        </is>
      </c>
      <c r="F3414" s="41" t="inlineStr">
        <is>
          <t>NAVER 정정공시: '취득예정일자 확정' 2022-02-09, 취득 후 소유주식 5,075,572주·지분율 56.26%.</t>
        </is>
      </c>
      <c r="G3414" s="41" t="inlineStr">
        <is>
          <t>DART 기타공시</t>
        </is>
      </c>
      <c r="H3414" s="40" t="inlineStr">
        <is>
          <t>2022-02-09</t>
        </is>
      </c>
      <c r="I3414" s="40" t="inlineStr">
        <is>
          <t>20220209801021</t>
        </is>
      </c>
      <c r="J3414" s="43" t="inlineStr">
        <is>
          <t>https://dart.fss.or.kr/dsaf001/main.do?rcpNo=20220209801021</t>
        </is>
      </c>
      <c r="K3414" s="41" t="inlineStr">
        <is>
          <t>status_chk,post_events_summary</t>
        </is>
      </c>
    </row>
    <row r="3415" ht="45" customHeight="1">
      <c r="A3415" s="40" t="inlineStr">
        <is>
          <t>N079</t>
        </is>
      </c>
      <c r="B3415" s="41" t="inlineStr">
        <is>
          <t>Munpia Inc.</t>
        </is>
      </c>
      <c r="C3415" s="40" t="inlineStr">
        <is>
          <t>인수 후</t>
        </is>
      </c>
      <c r="D3415" s="40" t="inlineStr">
        <is>
          <t>2022-02-09</t>
        </is>
      </c>
      <c r="E3415" s="41" t="inlineStr">
        <is>
          <t>완료</t>
        </is>
      </c>
      <c r="F3415" s="41" t="inlineStr">
        <is>
          <t>문피아 최대주주등의주식보유변동(정정본 단위 원): 2022-02-09 네이버웹툰 1,820,016→5,075,572주(56.26), 취득 108,248,836,435원·단가 33,251원; 문피아투자목적회사(주) 5,811,826주(64.42%) 전량 처분(193,249,026,326원); 기타주주 2,556,315주(28.33%) 증가.</t>
        </is>
      </c>
      <c r="G3415" s="41" t="inlineStr">
        <is>
          <t>DART 기타공시</t>
        </is>
      </c>
      <c r="H3415" s="40" t="inlineStr">
        <is>
          <t>2022-02-11</t>
        </is>
      </c>
      <c r="I3415" s="40" t="inlineStr">
        <is>
          <t>20220211000816</t>
        </is>
      </c>
      <c r="J3415" s="43" t="inlineStr">
        <is>
          <t>https://dart.fss.or.kr/dsaf001/main.do?rcpNo=20220211000816</t>
        </is>
      </c>
      <c r="K3415" s="41" t="inlineStr">
        <is>
          <t>status_chk,post_events_summary,chk_note</t>
        </is>
      </c>
    </row>
    <row r="3416" ht="45" customHeight="1">
      <c r="A3416" s="40" t="inlineStr">
        <is>
          <t>N079</t>
        </is>
      </c>
      <c r="B3416" s="41" t="inlineStr">
        <is>
          <t>Munpia Inc.</t>
        </is>
      </c>
      <c r="C3416" s="40" t="inlineStr">
        <is>
          <t>인수 후</t>
        </is>
      </c>
      <c r="D3416" s="40" t="inlineStr">
        <is>
          <t>2022-01-18</t>
        </is>
      </c>
      <c r="E3416" s="41" t="inlineStr">
        <is>
          <t>기타</t>
        </is>
      </c>
      <c r="F3416" s="41" t="inlineStr">
        <is>
          <t>아이뉴스24: 네이버웹툰이 2021년 9월 두 차례에 걸쳐 문피아 지분을 취득해 최대주주가 됐고, PEF 운용사 프리미어파트너스도 문피아 주식 약 28%를 매입해 2대 주주.</t>
        </is>
      </c>
      <c r="G3416" s="41" t="inlineStr">
        <is>
          <t>언론 보도</t>
        </is>
      </c>
      <c r="H3416" s="40" t="inlineStr">
        <is>
          <t>2022-01-18</t>
        </is>
      </c>
      <c r="I3416" s="40" t="n"/>
      <c r="J3416" s="43" t="inlineStr">
        <is>
          <t>https://www.inews24.com/view/1443828</t>
        </is>
      </c>
      <c r="K3416" s="41" t="inlineStr">
        <is>
          <t>post_events_summary,chk_note</t>
        </is>
      </c>
    </row>
    <row r="3417" ht="45" customHeight="1">
      <c r="A3417" s="40" t="inlineStr">
        <is>
          <t>N079</t>
        </is>
      </c>
      <c r="B3417" s="41" t="inlineStr">
        <is>
          <t>Munpia Inc.</t>
        </is>
      </c>
      <c r="C3417" s="40" t="inlineStr">
        <is>
          <t>인수 후</t>
        </is>
      </c>
      <c r="D3417" s="40" t="inlineStr">
        <is>
          <t>2022-01-25</t>
        </is>
      </c>
      <c r="E3417" s="41" t="inlineStr">
        <is>
          <t>경영진변경</t>
        </is>
      </c>
      <c r="F3417" s="41" t="inlineStr">
        <is>
          <t>문피아 임원의변동(2022-05-31): 신동운 대표 2022-01-24 사임, 김준구(네이버웹툰 대표) 2022-01-25 대표이사 선임; 2021-09-30 김준구·권연수(네이버웹툰)·전동훈(프리미어파트너스 파트너) 이사 선임.</t>
        </is>
      </c>
      <c r="G3417" s="41" t="inlineStr">
        <is>
          <t>DART 기타공시</t>
        </is>
      </c>
      <c r="H3417" s="40" t="inlineStr">
        <is>
          <t>2022-05-31</t>
        </is>
      </c>
      <c r="I3417" s="40" t="inlineStr">
        <is>
          <t>20220531000108</t>
        </is>
      </c>
      <c r="J3417" s="43" t="inlineStr">
        <is>
          <t>https://dart.fss.or.kr/dsaf001/main.do?rcpNo=20220531000108</t>
        </is>
      </c>
      <c r="K3417" s="41" t="inlineStr">
        <is>
          <t>post_events_summary</t>
        </is>
      </c>
    </row>
    <row r="3418" ht="45" customHeight="1">
      <c r="A3418" s="40" t="inlineStr">
        <is>
          <t>N079</t>
        </is>
      </c>
      <c r="B3418" s="41" t="inlineStr">
        <is>
          <t>Munpia Inc.</t>
        </is>
      </c>
      <c r="C3418" s="40" t="inlineStr">
        <is>
          <t>인수 후</t>
        </is>
      </c>
      <c r="D3418" s="40" t="inlineStr">
        <is>
          <t>2022-07-18</t>
        </is>
      </c>
      <c r="E3418" s="41" t="inlineStr">
        <is>
          <t>경영진변경</t>
        </is>
      </c>
      <c r="F3418" s="41" t="inlineStr">
        <is>
          <t>문피아 임원의변동(2022-08-09): 손제호((주)스튜디오제이에이치에스 대표) 2022-07-18 대표이사 선임, 김환철 대표이사 사임(이사회 의장), 김준구 2022-08-02 대표이사 사임.</t>
        </is>
      </c>
      <c r="G3418" s="41" t="inlineStr">
        <is>
          <t>DART 기타공시</t>
        </is>
      </c>
      <c r="H3418" s="40" t="inlineStr">
        <is>
          <t>2022-08-09</t>
        </is>
      </c>
      <c r="I3418" s="40" t="inlineStr">
        <is>
          <t>20220809000046</t>
        </is>
      </c>
      <c r="J3418" s="43" t="inlineStr">
        <is>
          <t>https://dart.fss.or.kr/dsaf001/main.do?rcpNo=20220809000046</t>
        </is>
      </c>
      <c r="K3418" s="41" t="inlineStr">
        <is>
          <t>post_events_summary</t>
        </is>
      </c>
    </row>
    <row r="3419" ht="45" customHeight="1">
      <c r="A3419" s="40" t="inlineStr">
        <is>
          <t>N079</t>
        </is>
      </c>
      <c r="B3419" s="41" t="inlineStr">
        <is>
          <t>Munpia Inc.</t>
        </is>
      </c>
      <c r="C3419" s="40" t="inlineStr">
        <is>
          <t>인수 후</t>
        </is>
      </c>
      <c r="D3419" s="40" t="inlineStr">
        <is>
          <t>2022-08-22</t>
        </is>
      </c>
      <c r="E3419" s="41" t="inlineStr">
        <is>
          <t>기타</t>
        </is>
      </c>
      <c r="F3419" s="41" t="inlineStr">
        <is>
          <t>문피아 최대주주등 변동: 2022-08-22 주식교환 신주 1,263,119주 발행으로 발행주식 10,285,287주, 네이버웹툰 5,517,684주(53.65%), 손제호 758,200주(7.37%), 김환철 631,551주(6.14%).</t>
        </is>
      </c>
      <c r="G3419" s="41" t="inlineStr">
        <is>
          <t>DART 기타공시</t>
        </is>
      </c>
      <c r="H3419" s="40" t="inlineStr">
        <is>
          <t>2022-08-26</t>
        </is>
      </c>
      <c r="I3419" s="40" t="inlineStr">
        <is>
          <t>20220826000206</t>
        </is>
      </c>
      <c r="J3419" s="43" t="inlineStr">
        <is>
          <t>https://dart.fss.or.kr/dsaf001/main.do?rcpNo=20220826000206</t>
        </is>
      </c>
      <c r="K3419" s="41" t="inlineStr">
        <is>
          <t>post_events_summary</t>
        </is>
      </c>
    </row>
    <row r="3420" ht="45" customHeight="1">
      <c r="A3420" s="40" t="inlineStr">
        <is>
          <t>N079</t>
        </is>
      </c>
      <c r="B3420" s="41" t="inlineStr">
        <is>
          <t>Munpia Inc.</t>
        </is>
      </c>
      <c r="C3420" s="40" t="inlineStr">
        <is>
          <t>인수 후</t>
        </is>
      </c>
      <c r="D3420" s="40" t="inlineStr">
        <is>
          <t>2022-08-31</t>
        </is>
      </c>
      <c r="E3420" s="41" t="inlineStr">
        <is>
          <t>기타</t>
        </is>
      </c>
      <c r="F3420" s="41" t="inlineStr">
        <is>
          <t>문피아 최대주주등 변동: 2022-08-31 자기주식 561,647주 취득(18,675,324천원), '(주)스튜디오제이에이치에스와의 포괄적 주식교환 절차 중 주주의 주식매수청구권 행사로 인한 것'.</t>
        </is>
      </c>
      <c r="G3420" s="41" t="inlineStr">
        <is>
          <t>DART 기타공시</t>
        </is>
      </c>
      <c r="H3420" s="40" t="inlineStr">
        <is>
          <t>2022-09-01</t>
        </is>
      </c>
      <c r="I3420" s="40" t="inlineStr">
        <is>
          <t>20220901000284</t>
        </is>
      </c>
      <c r="J3420" s="43" t="inlineStr">
        <is>
          <t>https://dart.fss.or.kr/dsaf001/main.do?rcpNo=20220901000284</t>
        </is>
      </c>
      <c r="K3420" s="41" t="inlineStr">
        <is>
          <t>post_events_summary</t>
        </is>
      </c>
    </row>
    <row r="3421" ht="45" customHeight="1">
      <c r="A3421" s="40" t="inlineStr">
        <is>
          <t>N079</t>
        </is>
      </c>
      <c r="B3421" s="41" t="inlineStr">
        <is>
          <t>Munpia Inc.</t>
        </is>
      </c>
      <c r="C3421" s="40" t="inlineStr">
        <is>
          <t>인수 후</t>
        </is>
      </c>
      <c r="D3421" s="40" t="inlineStr">
        <is>
          <t>2022-12-23</t>
        </is>
      </c>
      <c r="E3421" s="41" t="inlineStr">
        <is>
          <t>추가취득</t>
        </is>
      </c>
      <c r="F3421" s="41" t="inlineStr">
        <is>
          <t>네이버웹툰 공정위 공시(특수관계인으로부터 주식의 취득): 거래상대방 CLOUDARY HOLDINGS LIMITED, 문피아 425,016주 14,132백만원(단가 33,251원), 취득 후 5,942,700주·57.78%, 거래일자 2022.12.23, 취득목적 '거래상대방의 Put option 행사에 따른 주식 인수'.</t>
        </is>
      </c>
      <c r="G3421" s="41" t="inlineStr">
        <is>
          <t>DART 기타공시</t>
        </is>
      </c>
      <c r="H3421" s="40" t="inlineStr">
        <is>
          <t>2022-12-21</t>
        </is>
      </c>
      <c r="I3421" s="40" t="inlineStr">
        <is>
          <t>20221221000275</t>
        </is>
      </c>
      <c r="J3421" s="43" t="inlineStr">
        <is>
          <t>https://dart.fss.or.kr/dsaf001/main.do?rcpNo=20221221000275</t>
        </is>
      </c>
      <c r="K3421" s="41" t="inlineStr">
        <is>
          <t>post_events_summary</t>
        </is>
      </c>
    </row>
    <row r="3422" ht="45" customHeight="1">
      <c r="A3422" s="40" t="inlineStr">
        <is>
          <t>N079</t>
        </is>
      </c>
      <c r="B3422" s="41" t="inlineStr">
        <is>
          <t>Munpia Inc.</t>
        </is>
      </c>
      <c r="C3422" s="40" t="inlineStr">
        <is>
          <t>인수 후</t>
        </is>
      </c>
      <c r="D3422" s="40" t="inlineStr">
        <is>
          <t>2022-12-28</t>
        </is>
      </c>
      <c r="E3422" s="41" t="inlineStr">
        <is>
          <t>기타</t>
        </is>
      </c>
      <c r="F3422" s="41" t="inlineStr">
        <is>
          <t>NAVER 보도자료 '문피아 설립 10주년': '네이버웹툰은 2021년 9월 지분 인수 당시 문피아의 지분 56.26%를 취득하면서 자회사로 편입', 10년간 약 70,000개 작품; 손제호 대표 '문피아는 지난 10년 동안 웹소설 업계를 선도하는 플레이어로서 다양한 작품을 발굴, 양성하기 위해 노력해왔다'.</t>
        </is>
      </c>
      <c r="G3422" s="41" t="inlineStr">
        <is>
          <t>회사 보도자료</t>
        </is>
      </c>
      <c r="H3422" s="40" t="inlineStr">
        <is>
          <t>2022-12-28</t>
        </is>
      </c>
      <c r="I3422" s="40" t="n"/>
      <c r="J3422" s="43" t="inlineStr">
        <is>
          <t>https://navercorp.com/media/pressReleasesDetail?seq=31016</t>
        </is>
      </c>
      <c r="K3422" s="41" t="inlineStr">
        <is>
          <t>post_events_summary,earnings_call_note</t>
        </is>
      </c>
    </row>
    <row r="3423" ht="45" customHeight="1">
      <c r="A3423" s="40" t="inlineStr">
        <is>
          <t>N079</t>
        </is>
      </c>
      <c r="B3423" s="41" t="inlineStr">
        <is>
          <t>Munpia Inc.</t>
        </is>
      </c>
      <c r="C3423" s="40" t="inlineStr">
        <is>
          <t>인수 전</t>
        </is>
      </c>
      <c r="D3423" s="40" t="inlineStr">
        <is>
          <t>2020-12-31</t>
        </is>
      </c>
      <c r="E3423" s="41" t="inlineStr">
        <is>
          <t>실적</t>
        </is>
      </c>
      <c r="F3423" s="41" t="inlineStr">
        <is>
          <t>문피아 2020 연결감사보고서: 영업수익 41,717,287,916원(2019 28,719,281,840원), 영업이익 7,314,812,016원(2019 5,270,886,218원), 당기순이익 6,343,893,023원, 자산총계 42,159,408,650원.</t>
        </is>
      </c>
      <c r="G3423" s="41" t="inlineStr">
        <is>
          <t>DART 감사보고서</t>
        </is>
      </c>
      <c r="H3423" s="40" t="inlineStr">
        <is>
          <t>2021-04-06</t>
        </is>
      </c>
      <c r="I3423" s="40" t="inlineStr">
        <is>
          <t>20210406001555</t>
        </is>
      </c>
      <c r="J3423" s="43" t="inlineStr">
        <is>
          <t>https://dart.fss.or.kr/dsaf001/main.do?rcpNo=20210406001555</t>
        </is>
      </c>
      <c r="K3423" s="41" t="inlineStr">
        <is>
          <t>target_rev_pre,target_op_pre,pre_events_summary</t>
        </is>
      </c>
    </row>
    <row r="3424" ht="45" customHeight="1">
      <c r="A3424" s="40" t="inlineStr">
        <is>
          <t>N079</t>
        </is>
      </c>
      <c r="B3424" s="41" t="inlineStr">
        <is>
          <t>Munpia Inc.</t>
        </is>
      </c>
      <c r="C3424" s="40" t="inlineStr">
        <is>
          <t>인수 전</t>
        </is>
      </c>
      <c r="D3424" s="40" t="inlineStr">
        <is>
          <t>2021-12-31</t>
        </is>
      </c>
      <c r="E3424" s="41" t="inlineStr">
        <is>
          <t>실적</t>
        </is>
      </c>
      <c r="F3424" s="41" t="inlineStr">
        <is>
          <t>문피아 2021 연결감사보고서: 영업수익 48,043,263,179원, 영업이익 5,073,305,154원, 당기순이익 4,257,241,345원; 2021말 주주 문피아투자목적회사 64.42%, 네이버웹툰 1,820,061주(20.17%), Cloudary 455,016주(5.04%), 엔씨소프트 561,647주(6.23%).</t>
        </is>
      </c>
      <c r="G3424" s="41" t="inlineStr">
        <is>
          <t>DART 감사보고서</t>
        </is>
      </c>
      <c r="H3424" s="40" t="inlineStr">
        <is>
          <t>2022-03-31</t>
        </is>
      </c>
      <c r="I3424" s="40" t="inlineStr">
        <is>
          <t>20220331003115</t>
        </is>
      </c>
      <c r="J3424" s="43" t="inlineStr">
        <is>
          <t>https://dart.fss.or.kr/dsaf001/main.do?rcpNo=20220331003115</t>
        </is>
      </c>
      <c r="K3424" s="41" t="inlineStr">
        <is>
          <t>target_rev_pre,target_op_pre,pre_events_summary</t>
        </is>
      </c>
    </row>
    <row r="3425" ht="45" customHeight="1">
      <c r="A3425" s="40" t="inlineStr">
        <is>
          <t>N079</t>
        </is>
      </c>
      <c r="B3425" s="41" t="inlineStr">
        <is>
          <t>Munpia Inc.</t>
        </is>
      </c>
      <c r="C3425" s="40" t="inlineStr">
        <is>
          <t>인수 후</t>
        </is>
      </c>
      <c r="D3425" s="40" t="inlineStr">
        <is>
          <t>2022-12-31</t>
        </is>
      </c>
      <c r="E3425" s="41" t="inlineStr">
        <is>
          <t>실적</t>
        </is>
      </c>
      <c r="F3425" s="41" t="inlineStr">
        <is>
          <t>문피아 2022 연결감사보고서: 영업수익 63,428,813,802원, 영업이익 4,469,100,446원, 당기순이익 2,772,947,874원(2022-08부터 스튜디오JHS 연결).</t>
        </is>
      </c>
      <c r="G3425" s="41" t="inlineStr">
        <is>
          <t>DART 감사보고서</t>
        </is>
      </c>
      <c r="H3425" s="40" t="inlineStr">
        <is>
          <t>2023-04-04</t>
        </is>
      </c>
      <c r="I3425" s="40" t="inlineStr">
        <is>
          <t>20230404003090</t>
        </is>
      </c>
      <c r="J3425" s="43" t="inlineStr">
        <is>
          <t>https://dart.fss.or.kr/dsaf001/main.do?rcpNo=20230404003090</t>
        </is>
      </c>
      <c r="K3425" s="41" t="inlineStr">
        <is>
          <t>target_rev_post,target_op_post,perf_basis</t>
        </is>
      </c>
    </row>
    <row r="3426" ht="45" customHeight="1">
      <c r="A3426" s="40" t="inlineStr">
        <is>
          <t>N079</t>
        </is>
      </c>
      <c r="B3426" s="41" t="inlineStr">
        <is>
          <t>Munpia Inc.</t>
        </is>
      </c>
      <c r="C3426" s="40" t="inlineStr">
        <is>
          <t>인수 후</t>
        </is>
      </c>
      <c r="D3426" s="40" t="inlineStr">
        <is>
          <t>2023-12-31</t>
        </is>
      </c>
      <c r="E3426" s="41" t="inlineStr">
        <is>
          <t>실적</t>
        </is>
      </c>
      <c r="F3426" s="41" t="inlineStr">
        <is>
          <t>문피아 2023 연결감사보고서: 영업수익 70,970,017,909원, 영업이익 2,084,003,693원, 당기순손실 (5,309,560,013)원; '당기 손상평가 결과 연결회사는 6,944백만원의 영업권이 속하는 현금창출단위의 손상차손을 인식'(스튜디오제이에이치에스 인수 영업권).</t>
        </is>
      </c>
      <c r="G3426" s="41" t="inlineStr">
        <is>
          <t>DART 감사보고서</t>
        </is>
      </c>
      <c r="H3426" s="40" t="inlineStr">
        <is>
          <t>2024-03-29</t>
        </is>
      </c>
      <c r="I3426" s="40" t="inlineStr">
        <is>
          <t>20240329003581</t>
        </is>
      </c>
      <c r="J3426" s="43" t="inlineStr">
        <is>
          <t>https://dart.fss.or.kr/dsaf001/main.do?rcpNo=20240329003581</t>
        </is>
      </c>
      <c r="K3426" s="41" t="inlineStr">
        <is>
          <t>target_rev_post,target_op_post,impairment,post_events_summary</t>
        </is>
      </c>
    </row>
    <row r="3427" ht="45" customHeight="1">
      <c r="A3427" s="40" t="inlineStr">
        <is>
          <t>N079</t>
        </is>
      </c>
      <c r="B3427" s="41" t="inlineStr">
        <is>
          <t>Munpia Inc.</t>
        </is>
      </c>
      <c r="C3427" s="40" t="inlineStr">
        <is>
          <t>인수 후</t>
        </is>
      </c>
      <c r="D3427" s="40" t="inlineStr">
        <is>
          <t>2024-12-31</t>
        </is>
      </c>
      <c r="E3427" s="41" t="inlineStr">
        <is>
          <t>실적</t>
        </is>
      </c>
      <c r="F3427" s="41" t="inlineStr">
        <is>
          <t>문피아 2024 연결감사보고서: 영업수익 74,946,817,942원, 영업이익 4,661,282,676원, 당기순이익 3,086,728,801원; 영업권 손상차손 인식하지 않음(할인율 12.40%).</t>
        </is>
      </c>
      <c r="G3427" s="41" t="inlineStr">
        <is>
          <t>DART 감사보고서</t>
        </is>
      </c>
      <c r="H3427" s="40" t="inlineStr">
        <is>
          <t>2025-03-28</t>
        </is>
      </c>
      <c r="I3427" s="40" t="inlineStr">
        <is>
          <t>20250328002269</t>
        </is>
      </c>
      <c r="J3427" s="43" t="inlineStr">
        <is>
          <t>https://dart.fss.or.kr/dsaf001/main.do?rcpNo=20250328002269</t>
        </is>
      </c>
      <c r="K3427" s="41" t="inlineStr">
        <is>
          <t>target_rev_post,target_op_post,post_events_summary</t>
        </is>
      </c>
    </row>
    <row r="3428" ht="45" customHeight="1">
      <c r="A3428" s="40" t="inlineStr">
        <is>
          <t>N079</t>
        </is>
      </c>
      <c r="B3428" s="41" t="inlineStr">
        <is>
          <t>Munpia Inc.</t>
        </is>
      </c>
      <c r="C3428" s="40" t="inlineStr">
        <is>
          <t>인수 후</t>
        </is>
      </c>
      <c r="D3428" s="40" t="inlineStr">
        <is>
          <t>2024-12-31</t>
        </is>
      </c>
      <c r="E3428" s="41" t="inlineStr">
        <is>
          <t>청산</t>
        </is>
      </c>
      <c r="F3428" s="41" t="inlineStr">
        <is>
          <t>문피아 2024 별도감사보고서: '당기 중 영업 효율화를 위해 엠콘텐츠랩스(주) 및 (유)문피아웹툰문화산업전문회사를 청산', 종속기업투자주식 처분이익 1,078백만원.</t>
        </is>
      </c>
      <c r="G3428" s="41" t="inlineStr">
        <is>
          <t>DART 감사보고서</t>
        </is>
      </c>
      <c r="H3428" s="40" t="inlineStr">
        <is>
          <t>2025-03-28</t>
        </is>
      </c>
      <c r="I3428" s="40" t="inlineStr">
        <is>
          <t>20250328002267</t>
        </is>
      </c>
      <c r="J3428" s="43" t="inlineStr">
        <is>
          <t>https://dart.fss.or.kr/dsaf001/main.do?rcpNo=20250328002267</t>
        </is>
      </c>
      <c r="K3428" s="41" t="inlineStr">
        <is>
          <t>post_events_summary</t>
        </is>
      </c>
    </row>
    <row r="3429" ht="45" customHeight="1">
      <c r="A3429" s="40" t="inlineStr">
        <is>
          <t>N079</t>
        </is>
      </c>
      <c r="B3429" s="41" t="inlineStr">
        <is>
          <t>Munpia Inc.</t>
        </is>
      </c>
      <c r="C3429" s="40" t="inlineStr">
        <is>
          <t>인수 후</t>
        </is>
      </c>
      <c r="D3429" s="40" t="inlineStr">
        <is>
          <t>2025-12-31</t>
        </is>
      </c>
      <c r="E3429" s="41" t="inlineStr">
        <is>
          <t>실적</t>
        </is>
      </c>
      <c r="F3429" s="41" t="inlineStr">
        <is>
          <t>문피아 2025 연결감사보고서: 영업수익 85,530,312,723원, 영업이익 8,185,785,337원, 당기순이익 6,501,999,551원.</t>
        </is>
      </c>
      <c r="G3429" s="41" t="inlineStr">
        <is>
          <t>DART 감사보고서</t>
        </is>
      </c>
      <c r="H3429" s="40" t="inlineStr">
        <is>
          <t>2026-03-31</t>
        </is>
      </c>
      <c r="I3429" s="40" t="inlineStr">
        <is>
          <t>20260331004113</t>
        </is>
      </c>
      <c r="J3429" s="43" t="inlineStr">
        <is>
          <t>https://dart.fss.or.kr/dsaf001/main.do?rcpNo=20260331004113</t>
        </is>
      </c>
      <c r="K3429" s="41" t="inlineStr">
        <is>
          <t>target_rev_post,target_op_post</t>
        </is>
      </c>
    </row>
    <row r="3430" ht="45" customHeight="1">
      <c r="A3430" s="40" t="inlineStr">
        <is>
          <t>N079</t>
        </is>
      </c>
      <c r="B3430" s="41" t="inlineStr">
        <is>
          <t>Munpia Inc.</t>
        </is>
      </c>
      <c r="C3430" s="40" t="inlineStr">
        <is>
          <t>인수 후</t>
        </is>
      </c>
      <c r="D3430" s="40" t="inlineStr">
        <is>
          <t>2025-12-31</t>
        </is>
      </c>
      <c r="E3430" s="41" t="inlineStr">
        <is>
          <t>실적</t>
        </is>
      </c>
      <c r="F3430" s="41" t="inlineStr">
        <is>
          <t>문피아 2025 별도감사보고서: 별도 영업수익 62,594,347,901원(2024 56,262,482,828원), 영업이익 5,284,007,519원(2024 3,344,337,001원). 2021·2022·2023 별도는 각 연도 별도감사보고서(43,036,773,815/3,681,038,744; 47,245,912,965/2,189,405,170; 52,326,830,003/1,049,359,478).</t>
        </is>
      </c>
      <c r="G3430" s="41" t="inlineStr">
        <is>
          <t>DART 감사보고서</t>
        </is>
      </c>
      <c r="H3430" s="40" t="inlineStr">
        <is>
          <t>2026-03-31</t>
        </is>
      </c>
      <c r="I3430" s="40" t="inlineStr">
        <is>
          <t>20260331004111</t>
        </is>
      </c>
      <c r="J3430" s="43" t="inlineStr">
        <is>
          <t>https://dart.fss.or.kr/dsaf001/main.do?rcpNo=20260331004111</t>
        </is>
      </c>
      <c r="K3430" s="41" t="inlineStr">
        <is>
          <t>perf_basis</t>
        </is>
      </c>
    </row>
    <row r="3431" ht="45" customHeight="1">
      <c r="A3431" s="40" t="inlineStr">
        <is>
          <t>N079</t>
        </is>
      </c>
      <c r="B3431" s="41" t="inlineStr">
        <is>
          <t>Munpia Inc.</t>
        </is>
      </c>
      <c r="C3431" s="40" t="inlineStr">
        <is>
          <t>인수 후</t>
        </is>
      </c>
      <c r="D3431" s="40" t="inlineStr">
        <is>
          <t>2022-02-09</t>
        </is>
      </c>
      <c r="E3431" s="41" t="inlineStr">
        <is>
          <t>완료</t>
        </is>
      </c>
      <c r="F3431" s="41" t="inlineStr">
        <is>
          <t>WEBTOON 424B4(S-1 최종, Nasdaq 상장 2024-06-27) Note 17 'Munpia': 'This acquisition allows the Company to strengthen its content pool'; 'acquired 20.2% of the shares of Munpia in October 2021 for $51.2 million in cash and accounted for the investment using the equity method'; 2022-02-09 Premier Loan USD 91.3백만 정산으로 56.3% → 'The acquisition was considered a step acquisition'; 대가 공정가치 USD 90,813천, 영업권 USD 208,842천; 2022-02-28부터 연결, 2022년 편입 후 매출 USD 36.0백만·순이익 USD 1.0백만. Premier Loan: 2021-06 USD 90.9백만 대여, 'to facilitate the acquisition of shares in a Korean company, Munpia'.</t>
        </is>
      </c>
      <c r="G3431" s="41" t="inlineStr">
        <is>
          <t>SEC</t>
        </is>
      </c>
      <c r="H3431" s="40" t="inlineStr">
        <is>
          <t>2024-06-27</t>
        </is>
      </c>
      <c r="I3431" s="40" t="inlineStr">
        <is>
          <t>0001193125-24-169730</t>
        </is>
      </c>
      <c r="J3431" s="43" t="inlineStr">
        <is>
          <t>https://www.sec.gov/Archives/edgar/data/1997859/000119312524169730/d396527d424b4.htm</t>
        </is>
      </c>
      <c r="K3431" s="41" t="inlineStr">
        <is>
          <t>chk_note,post_events_summary,pre_incorp_chk,value_chk_usdmm,pre_events_summary,purpose_quote,event_ticker_basis,acquirer_entity</t>
        </is>
      </c>
    </row>
    <row r="3432" ht="45" customHeight="1">
      <c r="A3432" s="40" t="inlineStr">
        <is>
          <t>N079</t>
        </is>
      </c>
      <c r="B3432" s="41" t="inlineStr">
        <is>
          <t>Munpia Inc.</t>
        </is>
      </c>
      <c r="C3432" s="40" t="inlineStr">
        <is>
          <t>인수 후</t>
        </is>
      </c>
      <c r="D3432" s="40" t="inlineStr">
        <is>
          <t>2022-12</t>
        </is>
      </c>
      <c r="E3432" s="41" t="inlineStr">
        <is>
          <t>추가취득</t>
        </is>
      </c>
      <c r="F3432" s="41" t="inlineStr">
        <is>
          <t>WEBTOON 424B4 Note 20: 2021-09 Cloudary와 사이드레터로 풋옵션(주당 USD 26.20=33,251원, 2023-03 또는 5% 미만 시 소멸) 부여, 'In December 2022, Cloudary exercised its put option and the Company purchased 425,016 of Cloudary's Munpia shares'; 전 최대주주(프리미어) 측 풋옵션은 33,251원+연15%.</t>
        </is>
      </c>
      <c r="G3432" s="41" t="inlineStr">
        <is>
          <t>SEC</t>
        </is>
      </c>
      <c r="H3432" s="40" t="inlineStr">
        <is>
          <t>2024-06-27</t>
        </is>
      </c>
      <c r="I3432" s="40" t="inlineStr">
        <is>
          <t>0001193125-24-169730</t>
        </is>
      </c>
      <c r="J3432" s="43" t="inlineStr">
        <is>
          <t>https://www.sec.gov/Archives/edgar/data/1997859/000119312524169730/d396527d424b4.htm</t>
        </is>
      </c>
      <c r="K3432" s="41" t="inlineStr">
        <is>
          <t>post_events_summary,notes,chk_note</t>
        </is>
      </c>
    </row>
    <row r="3433" ht="45" customHeight="1">
      <c r="A3433" s="40" t="inlineStr">
        <is>
          <t>N079</t>
        </is>
      </c>
      <c r="B3433" s="41" t="inlineStr">
        <is>
          <t>Munpia Inc.</t>
        </is>
      </c>
      <c r="C3433" s="40" t="inlineStr">
        <is>
          <t>인수 후</t>
        </is>
      </c>
      <c r="D3433" s="40" t="inlineStr">
        <is>
          <t>2023-10-01</t>
        </is>
      </c>
      <c r="E3433" s="41" t="inlineStr">
        <is>
          <t>손상차손</t>
        </is>
      </c>
      <c r="F3433" s="41" t="inlineStr">
        <is>
          <t>WEBTOON 424B4: 2023-10-01 손상평가에서 Munpia 보고단위 영업권 USD 25.6백만 손상(잔액 USD 196.6백만), 'operating profits and cash flows were lower than anticipated due to a delay in realizing synergies and returns from investments in content creation and IP Adaptations which were initiated as a vertical expansion from Munpia's platform business'.</t>
        </is>
      </c>
      <c r="G3433" s="41" t="inlineStr">
        <is>
          <t>SEC</t>
        </is>
      </c>
      <c r="H3433" s="40" t="inlineStr">
        <is>
          <t>2024-06-27</t>
        </is>
      </c>
      <c r="I3433" s="40" t="inlineStr">
        <is>
          <t>0001193125-24-169730</t>
        </is>
      </c>
      <c r="J3433" s="43" t="inlineStr">
        <is>
          <t>https://www.sec.gov/Archives/edgar/data/1997859/000119312524169730/d396527d424b4.htm</t>
        </is>
      </c>
      <c r="K3433" s="41" t="inlineStr">
        <is>
          <t>impairment,earnings_call_note,post_events_summary</t>
        </is>
      </c>
    </row>
    <row r="3434" ht="45" customHeight="1">
      <c r="A3434" s="40" t="inlineStr">
        <is>
          <t>N079</t>
        </is>
      </c>
      <c r="B3434" s="41" t="inlineStr">
        <is>
          <t>Munpia Inc.</t>
        </is>
      </c>
      <c r="C3434" s="40" t="inlineStr">
        <is>
          <t>인수 후</t>
        </is>
      </c>
      <c r="D3434" s="40" t="inlineStr">
        <is>
          <t>2024-10-01</t>
        </is>
      </c>
      <c r="E3434" s="41" t="inlineStr">
        <is>
          <t>손상차손</t>
        </is>
      </c>
      <c r="F3434" s="41" t="inlineStr">
        <is>
          <t>WEBTOON 10-K 2024: Munpia 영업권 손상 USD 20.3백만(잔액 USD 154.2백만), 'For Munpia, structural changes in operations, workforce reduction, and project delays resulted in the underperformance in revenue growth'.</t>
        </is>
      </c>
      <c r="G3434" s="41" t="inlineStr">
        <is>
          <t>SEC</t>
        </is>
      </c>
      <c r="H3434" s="40" t="inlineStr">
        <is>
          <t>2025-03-11</t>
        </is>
      </c>
      <c r="I3434" s="40" t="inlineStr">
        <is>
          <t>0001997859-25-000017</t>
        </is>
      </c>
      <c r="J3434" s="43" t="inlineStr">
        <is>
          <t>https://www.sec.gov/Archives/edgar/data/1997859/000199785925000017/wbtn-20241231.htm</t>
        </is>
      </c>
      <c r="K3434" s="41" t="inlineStr">
        <is>
          <t>impairment,earnings_call_note,post_events_summary</t>
        </is>
      </c>
    </row>
    <row r="3435" ht="45" customHeight="1">
      <c r="A3435" s="40" t="inlineStr">
        <is>
          <t>N079</t>
        </is>
      </c>
      <c r="B3435" s="41" t="inlineStr">
        <is>
          <t>Munpia Inc.</t>
        </is>
      </c>
      <c r="C3435" s="40" t="inlineStr">
        <is>
          <t>인수 후</t>
        </is>
      </c>
      <c r="D3435" s="40" t="inlineStr">
        <is>
          <t>2025-10-01</t>
        </is>
      </c>
      <c r="E3435" s="41" t="inlineStr">
        <is>
          <t>손상차손</t>
        </is>
      </c>
      <c r="F3435" s="41" t="inlineStr">
        <is>
          <t>WEBTOON 10-K 2025: Munpia 영업권 손상 USD 74.0백만(잔액 USD 85.6백만), 'For Munpia, while recent standalone operating performance remains stable, the Company recalibrated its long term forecast to reflect a lower than expected realization of synergies from IP expansion'; 상환가능비지배지분(문피아) 2025말 USD 24,540천. (같은 문서는 Cloudary 풋옵션 행사를 'In December 2023'으로 기재)</t>
        </is>
      </c>
      <c r="G3435" s="41" t="inlineStr">
        <is>
          <t>SEC</t>
        </is>
      </c>
      <c r="H3435" s="40" t="inlineStr">
        <is>
          <t>2026-03-05</t>
        </is>
      </c>
      <c r="I3435" s="40" t="inlineStr">
        <is>
          <t>0001997859-26-000028</t>
        </is>
      </c>
      <c r="J3435" s="43" t="inlineStr">
        <is>
          <t>https://www.sec.gov/Archives/edgar/data/1997859/000199785926000028/wbtn-20251231.htm</t>
        </is>
      </c>
      <c r="K3435" s="41" t="inlineStr">
        <is>
          <t>impairment,earnings_call_note,post_events_summary,notes</t>
        </is>
      </c>
    </row>
    <row r="3436" ht="45" customHeight="1">
      <c r="A3436" s="40" t="inlineStr">
        <is>
          <t>N079</t>
        </is>
      </c>
      <c r="B3436" s="41" t="inlineStr">
        <is>
          <t>Munpia Inc.</t>
        </is>
      </c>
      <c r="C3436" s="40" t="inlineStr">
        <is>
          <t>인수 후</t>
        </is>
      </c>
      <c r="D3436" s="40" t="inlineStr">
        <is>
          <t>2022-12-31</t>
        </is>
      </c>
      <c r="E3436" s="41" t="inlineStr">
        <is>
          <t>기타</t>
        </is>
      </c>
      <c r="F3436" s="41" t="inlineStr">
        <is>
          <t>NAVER 2022 사업보고서 연결주석 33 사업결합: 2022년 2월 문피아 56.26% 인수, 이전대가 168,767,684천원(현금 108,248,836 + 사업결합전 보유지분 공정가치 60,518,848), 영업권 139,359,857천원, 취득 후 영업수익 34,164백만원·순손실 10,001백만원; 목적 '웹소설 서비스 부분에서 보다 많고 폭넓은 장르의 작품을 사용자에게 제공하고, 이를 기반으로 하는 연관사업의 기회를 도모'. 종속기업표 문피아 61.12%(전기 20.17%), 스튜디오제이에이치에스 100%(전기 35.00%).</t>
        </is>
      </c>
      <c r="G3436" s="41" t="inlineStr">
        <is>
          <t>DART 사업보고서</t>
        </is>
      </c>
      <c r="H3436" s="40" t="inlineStr">
        <is>
          <t>2023-03-14</t>
        </is>
      </c>
      <c r="I3436" s="40" t="inlineStr">
        <is>
          <t>20230314001049</t>
        </is>
      </c>
      <c r="J3436" s="43" t="inlineStr">
        <is>
          <t>https://dart.fss.or.kr/dsaf001/main.do?rcpNo=20230314001049</t>
        </is>
      </c>
      <c r="K3436" s="41" t="inlineStr">
        <is>
          <t>impairment,post_events_summary,purpose_quote,pre_incorp_chk</t>
        </is>
      </c>
    </row>
    <row r="3437" ht="45" customHeight="1">
      <c r="A3437" s="40" t="inlineStr">
        <is>
          <t>N079</t>
        </is>
      </c>
      <c r="B3437" s="41" t="inlineStr">
        <is>
          <t>Munpia Inc.</t>
        </is>
      </c>
      <c r="C3437" s="40" t="inlineStr">
        <is>
          <t>인수 후</t>
        </is>
      </c>
      <c r="D3437" s="40" t="inlineStr">
        <is>
          <t>2023-12-31</t>
        </is>
      </c>
      <c r="E3437" s="41" t="inlineStr">
        <is>
          <t>손상차손</t>
        </is>
      </c>
      <c r="F3437" s="41" t="inlineStr">
        <is>
          <t>NAVER 2023 사업보고서 연결주석: 영업권 CGU별 잔액 Wattpad Corporation 639,780,739천원, 주식회사 문피아 133,097,438천원(전기 628,815,054·139,359,857); 당기 영업권 손상 및 환입 (19,630,042)천원(CGU별 내역 미공시).</t>
        </is>
      </c>
      <c r="G3437" s="41" t="inlineStr">
        <is>
          <t>DART 사업보고서</t>
        </is>
      </c>
      <c r="H3437" s="40" t="inlineStr">
        <is>
          <t>2024-03-18</t>
        </is>
      </c>
      <c r="I3437" s="40" t="inlineStr">
        <is>
          <t>20240318000844</t>
        </is>
      </c>
      <c r="J3437" s="43" t="inlineStr">
        <is>
          <t>https://dart.fss.or.kr/dsaf001/main.do?rcpNo=20240318000844</t>
        </is>
      </c>
      <c r="K3437" s="41" t="inlineStr">
        <is>
          <t>impairment</t>
        </is>
      </c>
    </row>
    <row r="3438" ht="45" customHeight="1">
      <c r="A3438" s="40" t="inlineStr">
        <is>
          <t>N079</t>
        </is>
      </c>
      <c r="B3438" s="41" t="inlineStr">
        <is>
          <t>Munpia Inc.</t>
        </is>
      </c>
      <c r="C3438" s="40" t="inlineStr">
        <is>
          <t>인수 후</t>
        </is>
      </c>
      <c r="D3438" s="40" t="inlineStr">
        <is>
          <t>2024-12-31</t>
        </is>
      </c>
      <c r="E3438" s="41" t="inlineStr">
        <is>
          <t>손상차손</t>
        </is>
      </c>
      <c r="F3438" s="41" t="inlineStr">
        <is>
          <t>NAVER 2024 사업보고서 연결주석: 영업권 Wattpad Corporation 632,996,169천원, 주식회사 문피아 101,614,659천원; '당기 중 손상평가 수행한 결과 영업권에 대해서 137,561백만원의 손상차손을 인식'(CGU별 내역 미공시); 할인율 Wattpad 16.00%, 문피아 9.65%.</t>
        </is>
      </c>
      <c r="G3438" s="41" t="inlineStr">
        <is>
          <t>DART 사업보고서</t>
        </is>
      </c>
      <c r="H3438" s="40" t="inlineStr">
        <is>
          <t>2025-03-18</t>
        </is>
      </c>
      <c r="I3438" s="40" t="inlineStr">
        <is>
          <t>20250318000645</t>
        </is>
      </c>
      <c r="J3438" s="43" t="inlineStr">
        <is>
          <t>https://dart.fss.or.kr/dsaf001/main.do?rcpNo=20250318000645</t>
        </is>
      </c>
      <c r="K3438" s="41" t="inlineStr">
        <is>
          <t>impairment</t>
        </is>
      </c>
    </row>
    <row r="3439" ht="45" customHeight="1">
      <c r="A3439" s="40" t="inlineStr">
        <is>
          <t>N079</t>
        </is>
      </c>
      <c r="B3439" s="41" t="inlineStr">
        <is>
          <t>Munpia Inc.</t>
        </is>
      </c>
      <c r="C3439" s="40" t="inlineStr">
        <is>
          <t>인수 후</t>
        </is>
      </c>
      <c r="D3439" s="40" t="inlineStr">
        <is>
          <t>2025-12-31</t>
        </is>
      </c>
      <c r="E3439" s="41" t="inlineStr">
        <is>
          <t>손상차손</t>
        </is>
      </c>
      <c r="F3439" s="41" t="inlineStr">
        <is>
          <t>NAVER 2025 사업보고서 연결주석: 영업권 Wattpad Corporation 269,754,700천원(전기 632,996,169), 주식회사 문피아 41,600,589천원(전기 101,614,659); '영업권에 대해서 411,965 백만원의 손상차손을 인식'; 종속기업표 문피아 61.12%, 문피아→스튜디오제이에이치에스 100%.</t>
        </is>
      </c>
      <c r="G3439" s="41" t="inlineStr">
        <is>
          <t>DART 사업보고서</t>
        </is>
      </c>
      <c r="H3439" s="40" t="inlineStr">
        <is>
          <t>2026-03-13</t>
        </is>
      </c>
      <c r="I3439" s="40" t="inlineStr">
        <is>
          <t>20260313001021</t>
        </is>
      </c>
      <c r="J3439" s="43" t="inlineStr">
        <is>
          <t>https://dart.fss.or.kr/dsaf001/main.do?rcpNo=20260313001021</t>
        </is>
      </c>
      <c r="K3439" s="41" t="inlineStr">
        <is>
          <t>impairment,post_events_summary</t>
        </is>
      </c>
    </row>
    <row r="3440" ht="45" customHeight="1">
      <c r="A3440" s="40" t="inlineStr">
        <is>
          <t>N079</t>
        </is>
      </c>
      <c r="B3440" s="41" t="inlineStr">
        <is>
          <t>Munpia Inc.</t>
        </is>
      </c>
      <c r="C3440" s="40" t="inlineStr">
        <is>
          <t>인수 후</t>
        </is>
      </c>
      <c r="D3440" s="40" t="inlineStr">
        <is>
          <t>2026-03-16</t>
        </is>
      </c>
      <c r="E3440" s="41" t="inlineStr">
        <is>
          <t>손상차손</t>
        </is>
      </c>
      <c r="F3440" s="41" t="inlineStr">
        <is>
          <t>뉴스토마토: NAVER 2025 사업보고서 기준 영업권 손상 4,119억6500만원, 왓패드 장부가 약 3,632억원 감소, 문피아 영업권 손상 600억원; NAVER 관계자 '인수 당시보다 기업가치 평가가 낮아지면서 회계적으로 처리한 것일 뿐'.</t>
        </is>
      </c>
      <c r="G3440" s="41" t="inlineStr">
        <is>
          <t>언론 보도</t>
        </is>
      </c>
      <c r="H3440" s="40" t="inlineStr">
        <is>
          <t>2026-03-16</t>
        </is>
      </c>
      <c r="I3440" s="40" t="n"/>
      <c r="J3440" s="43" t="inlineStr">
        <is>
          <t>https://newstomato.com/ReadNews.aspx?no=1294385</t>
        </is>
      </c>
      <c r="K3440" s="41" t="inlineStr">
        <is>
          <t>impairment,post_events_summary</t>
        </is>
      </c>
    </row>
    <row r="3441" ht="45" customHeight="1">
      <c r="A3441" s="40" t="inlineStr">
        <is>
          <t>N079</t>
        </is>
      </c>
      <c r="B3441" s="41" t="inlineStr">
        <is>
          <t>Munpia Inc.</t>
        </is>
      </c>
      <c r="C3441" s="40" t="inlineStr">
        <is>
          <t>발표</t>
        </is>
      </c>
      <c r="D3441" s="40" t="inlineStr">
        <is>
          <t>2022-12-21</t>
        </is>
      </c>
      <c r="E3441" s="41" t="inlineStr">
        <is>
          <t>발표</t>
        </is>
      </c>
      <c r="F3441" s="41" t="inlineStr">
        <is>
          <t>네이버웹툰 공정위 공시 '특수관계인으로부터 주식의 취득': 거래상대방 CLOUDARY HOLDINGS LIMITED(계열회사 주주), (주)문피아 425,016주, 취득금액 14,132백만원, 단가 33,251원, 취득 후 5,942,700주·57.78%, 거래일자 2022.12.23, 취득목적 '거래상대방의 Put option 행사에 따른 주식 인수', 이사회 2022.12.21.</t>
        </is>
      </c>
      <c r="G3441" s="41" t="inlineStr">
        <is>
          <t>DART 기타공시</t>
        </is>
      </c>
      <c r="H3441" s="40" t="inlineStr">
        <is>
          <t>2022-12-21</t>
        </is>
      </c>
      <c r="I3441" s="40" t="inlineStr">
        <is>
          <t>20221221000275</t>
        </is>
      </c>
      <c r="J3441" s="43" t="inlineStr">
        <is>
          <t>https://dart.fss.or.kr/dsaf001/main.do?rcpNo=20221221000275</t>
        </is>
      </c>
      <c r="K3441" s="41" t="inlineStr">
        <is>
          <t>value_chk_local,announce_date_chk,status_chk,purpose_quote,first_filing_date,chk_note,event_ticker_basis</t>
        </is>
      </c>
    </row>
    <row r="3442" ht="45" customHeight="1">
      <c r="A3442" s="40" t="inlineStr">
        <is>
          <t>N079</t>
        </is>
      </c>
      <c r="B3442" s="41" t="inlineStr">
        <is>
          <t>Munpia Inc.</t>
        </is>
      </c>
      <c r="C3442" s="40" t="inlineStr">
        <is>
          <t>인수 후</t>
        </is>
      </c>
      <c r="D3442" s="40" t="inlineStr">
        <is>
          <t>2022-12-23</t>
        </is>
      </c>
      <c r="E3442" s="41" t="inlineStr">
        <is>
          <t>추가취득</t>
        </is>
      </c>
      <c r="F3442" s="41" t="inlineStr">
        <is>
          <t>문피아 최대주주등의주식보유변동: 2022.12.23 네이버웹툰 5,517,684주(53.65%) → 5,942,700주(57.78%), 금액 14,132,207천원; 발행주식 10,285,287주, 자기주식 561,693주(5.46%).</t>
        </is>
      </c>
      <c r="G3442" s="41" t="inlineStr">
        <is>
          <t>DART 기타공시</t>
        </is>
      </c>
      <c r="H3442" s="40" t="inlineStr">
        <is>
          <t>2022-12-26</t>
        </is>
      </c>
      <c r="I3442" s="40" t="inlineStr">
        <is>
          <t>20221226000070</t>
        </is>
      </c>
      <c r="J3442" s="43" t="inlineStr">
        <is>
          <t>https://dart.fss.or.kr/dsaf001/main.do?rcpNo=20221226000070</t>
        </is>
      </c>
      <c r="K3442" s="41" t="inlineStr">
        <is>
          <t>status_chk,value_chk_local,chk_note,post_events_summary,acquirer_entity</t>
        </is>
      </c>
    </row>
    <row r="3443" ht="45" customHeight="1">
      <c r="A3443" s="40" t="inlineStr">
        <is>
          <t>N079</t>
        </is>
      </c>
      <c r="B3443" s="41" t="inlineStr">
        <is>
          <t>Munpia Inc.</t>
        </is>
      </c>
      <c r="C3443" s="40" t="inlineStr">
        <is>
          <t>인수 후</t>
        </is>
      </c>
      <c r="D3443" s="40" t="inlineStr">
        <is>
          <t>2022-12-31</t>
        </is>
      </c>
      <c r="E3443" s="41" t="inlineStr">
        <is>
          <t>기타</t>
        </is>
      </c>
      <c r="F3443" s="41" t="inlineStr">
        <is>
          <t>문피아 주요주주의주식보유변동: 2022말 네이버웹툰 57.78%, 프리미어루나 1,654,098주(16.08%), CLOUDARY HOLDINGS LIMITED 455,016 → 30,000주(0.29%), 손제호 7.37%, 김환철 6.14%, (주)문피아 자기주식 5.46%.</t>
        </is>
      </c>
      <c r="G3443" s="41" t="inlineStr">
        <is>
          <t>DART 기타공시</t>
        </is>
      </c>
      <c r="H3443" s="40" t="inlineStr">
        <is>
          <t>2023-01-31</t>
        </is>
      </c>
      <c r="I3443" s="40" t="inlineStr">
        <is>
          <t>20230131000108</t>
        </is>
      </c>
      <c r="J3443" s="43" t="inlineStr">
        <is>
          <t>https://dart.fss.or.kr/dsaf001/main.do?rcpNo=20230131000108</t>
        </is>
      </c>
      <c r="K3443" s="41" t="inlineStr">
        <is>
          <t>notes,post_events_summary</t>
        </is>
      </c>
    </row>
    <row r="3444" ht="45" customHeight="1">
      <c r="A3444" s="40" t="inlineStr">
        <is>
          <t>N079</t>
        </is>
      </c>
      <c r="B3444" s="41" t="inlineStr">
        <is>
          <t>Munpia Inc.</t>
        </is>
      </c>
      <c r="C3444" s="40" t="inlineStr">
        <is>
          <t>인수 후</t>
        </is>
      </c>
      <c r="D3444" s="40" t="inlineStr">
        <is>
          <t>2022-12-23</t>
        </is>
      </c>
      <c r="E3444" s="41" t="inlineStr">
        <is>
          <t>경영진변경</t>
        </is>
      </c>
      <c r="F3444" s="41" t="inlineStr">
        <is>
          <t>문피아 임원의변동(2023-02-24): 사외이사 조우쩡위(위예원 그룹 콘텐츠 담당) 2022-12-23 사임, 대표이사 손제호.</t>
        </is>
      </c>
      <c r="G3444" s="41" t="inlineStr">
        <is>
          <t>DART 기타공시</t>
        </is>
      </c>
      <c r="H3444" s="40" t="inlineStr">
        <is>
          <t>2023-02-24</t>
        </is>
      </c>
      <c r="I3444" s="40" t="inlineStr">
        <is>
          <t>20230224000359</t>
        </is>
      </c>
      <c r="J3444" s="43" t="inlineStr">
        <is>
          <t>https://dart.fss.or.kr/dsaf001/main.do?rcpNo=20230224000359</t>
        </is>
      </c>
      <c r="K3444" s="41" t="inlineStr">
        <is>
          <t>post_events_summary</t>
        </is>
      </c>
    </row>
    <row r="3445" ht="45" customHeight="1">
      <c r="A3445" s="40" t="inlineStr">
        <is>
          <t>N079</t>
        </is>
      </c>
      <c r="B3445" s="41" t="inlineStr">
        <is>
          <t>Munpia Inc.</t>
        </is>
      </c>
      <c r="C3445" s="40" t="inlineStr">
        <is>
          <t>인수 전</t>
        </is>
      </c>
      <c r="D3445" s="40" t="inlineStr">
        <is>
          <t>2022-01-14</t>
        </is>
      </c>
      <c r="E3445" s="41" t="inlineStr">
        <is>
          <t>기타</t>
        </is>
      </c>
      <c r="F3445" s="41" t="inlineStr">
        <is>
          <t>문피아 임원의변동(2022-01-14): 사외이사 챈샨샨 '현 - 위예원 그룹 콘텐츠 담당', 짜오진챙 '전 - 위예원 그룹 투자 총괄', 기타비상무이사 유주동 '(주)엔씨소프트 전무이사'.</t>
        </is>
      </c>
      <c r="G3445" s="41" t="inlineStr">
        <is>
          <t>DART 기타공시</t>
        </is>
      </c>
      <c r="H3445" s="40" t="inlineStr">
        <is>
          <t>2022-01-14</t>
        </is>
      </c>
      <c r="I3445" s="40" t="inlineStr">
        <is>
          <t>20220114000049</t>
        </is>
      </c>
      <c r="J3445" s="43" t="inlineStr">
        <is>
          <t>https://dart.fss.or.kr/dsaf001/main.do?rcpNo=20220114000049</t>
        </is>
      </c>
      <c r="K3445" s="41" t="inlineStr">
        <is>
          <t>chk_note</t>
        </is>
      </c>
    </row>
    <row r="3446" ht="45" customHeight="1">
      <c r="A3446" s="40" t="inlineStr">
        <is>
          <t>N079</t>
        </is>
      </c>
      <c r="B3446" s="41" t="inlineStr">
        <is>
          <t>Munpia Inc.</t>
        </is>
      </c>
      <c r="C3446" s="40" t="inlineStr">
        <is>
          <t>인수 전</t>
        </is>
      </c>
      <c r="D3446" s="40" t="inlineStr">
        <is>
          <t>2021-12-31</t>
        </is>
      </c>
      <c r="E3446" s="41" t="inlineStr">
        <is>
          <t>실적</t>
        </is>
      </c>
      <c r="F3446" s="41" t="inlineStr">
        <is>
          <t>네이버웹툰 유한회사 2021 감사보고서: 자산총계 699,088,160,355원, 자본총계 533,017,578,054원, 영업수익 355,326,026,540원.</t>
        </is>
      </c>
      <c r="G3446" s="41" t="inlineStr">
        <is>
          <t>DART 감사보고서</t>
        </is>
      </c>
      <c r="H3446" s="40" t="inlineStr">
        <is>
          <t>2022-04-07</t>
        </is>
      </c>
      <c r="I3446" s="40" t="inlineStr">
        <is>
          <t>20220407002512</t>
        </is>
      </c>
      <c r="J3446" s="43" t="inlineStr">
        <is>
          <t>https://dart.fss.or.kr/dsaf001/main.do?rcpNo=20220407002512</t>
        </is>
      </c>
      <c r="K3446" s="41" t="inlineStr">
        <is>
          <t>acq_total_assets,deal_to_assets_pct,deal_to_equity_pct,acquirer_core,size_basis</t>
        </is>
      </c>
    </row>
    <row r="3447" ht="45" customHeight="1">
      <c r="A3447" s="40" t="inlineStr">
        <is>
          <t>N079</t>
        </is>
      </c>
      <c r="B3447" s="41" t="inlineStr">
        <is>
          <t>Munpia Inc.</t>
        </is>
      </c>
      <c r="C3447" s="40" t="inlineStr">
        <is>
          <t>인수 후</t>
        </is>
      </c>
      <c r="D3447" s="40" t="inlineStr">
        <is>
          <t>2022-12-31</t>
        </is>
      </c>
      <c r="E3447" s="41" t="inlineStr">
        <is>
          <t>실적</t>
        </is>
      </c>
      <c r="F3447" s="41" t="inlineStr">
        <is>
          <t>네이버웹툰 유한회사 2022 감사보고서: 영업수익 548,854,455,020원, 영업이익 64,250,426,696원, 자산총계 960,969,533,820원.</t>
        </is>
      </c>
      <c r="G3447" s="41" t="inlineStr">
        <is>
          <t>DART 감사보고서</t>
        </is>
      </c>
      <c r="H3447" s="40" t="inlineStr">
        <is>
          <t>2023-03-29</t>
        </is>
      </c>
      <c r="I3447" s="40" t="inlineStr">
        <is>
          <t>20230329000963</t>
        </is>
      </c>
      <c r="J3447" s="43" t="inlineStr">
        <is>
          <t>https://dart.fss.or.kr/dsaf001/main.do?rcpNo=20230329000963</t>
        </is>
      </c>
      <c r="K3447" s="41" t="inlineStr">
        <is>
          <t>acquirer_core</t>
        </is>
      </c>
    </row>
    <row r="3448" ht="45" customHeight="1">
      <c r="A3448" s="40" t="inlineStr">
        <is>
          <t>N079</t>
        </is>
      </c>
      <c r="B3448" s="41" t="inlineStr">
        <is>
          <t>Munpia Inc.</t>
        </is>
      </c>
      <c r="C3448" s="40" t="inlineStr">
        <is>
          <t>인수 전</t>
        </is>
      </c>
      <c r="D3448" s="40" t="inlineStr">
        <is>
          <t>2021-12-31</t>
        </is>
      </c>
      <c r="E3448" s="41" t="inlineStr">
        <is>
          <t>실적</t>
        </is>
      </c>
      <c r="F3448" s="41" t="inlineStr">
        <is>
          <t>NAVER 2021 사업보고서 요약연결재무: 2021-12-31 자산총계 33,691,006백만원.</t>
        </is>
      </c>
      <c r="G3448" s="41" t="inlineStr">
        <is>
          <t>DART 사업보고서</t>
        </is>
      </c>
      <c r="H3448" s="40" t="inlineStr">
        <is>
          <t>2022-03-04</t>
        </is>
      </c>
      <c r="I3448" s="40" t="inlineStr">
        <is>
          <t>20220304000687</t>
        </is>
      </c>
      <c r="J3448" s="43" t="inlineStr">
        <is>
          <t>https://dart.fss.or.kr/dsaf001/main.do?rcpNo=20220304000687</t>
        </is>
      </c>
      <c r="K3448" s="41" t="inlineStr">
        <is>
          <t>apex_total_assets,deal_to_assets_pct</t>
        </is>
      </c>
    </row>
    <row r="3449" ht="45" customHeight="1">
      <c r="A3449" s="40" t="inlineStr">
        <is>
          <t>N079</t>
        </is>
      </c>
      <c r="B3449" s="41" t="inlineStr">
        <is>
          <t>Munpia Inc.</t>
        </is>
      </c>
      <c r="C3449" s="40" t="inlineStr">
        <is>
          <t>인수 후</t>
        </is>
      </c>
      <c r="D3449" s="40" t="inlineStr">
        <is>
          <t>2022-12-31</t>
        </is>
      </c>
      <c r="E3449" s="41" t="inlineStr">
        <is>
          <t>기타</t>
        </is>
      </c>
      <c r="F3449" s="41" t="inlineStr">
        <is>
          <t>NAVER 2022 사업보고서: 발행주식의 총수 164,049,085주(자기주식 14,067,367주); 서비스별 영업수익 2022 콘텐츠 1,261,513백만원(15.4%).</t>
        </is>
      </c>
      <c r="G3449" s="41" t="inlineStr">
        <is>
          <t>DART 사업보고서</t>
        </is>
      </c>
      <c r="H3449" s="40" t="inlineStr">
        <is>
          <t>2023-03-14</t>
        </is>
      </c>
      <c r="I3449" s="40" t="inlineStr">
        <is>
          <t>20230314001049</t>
        </is>
      </c>
      <c r="J3449" s="43" t="inlineStr">
        <is>
          <t>https://dart.fss.or.kr/dsaf001/main.do?rcpNo=20230314001049</t>
        </is>
      </c>
      <c r="K3449" s="41" t="inlineStr">
        <is>
          <t>acq_mktcap,core_basis</t>
        </is>
      </c>
    </row>
    <row r="3450" ht="45" customHeight="1">
      <c r="A3450" s="40" t="inlineStr">
        <is>
          <t>N079</t>
        </is>
      </c>
      <c r="B3450" s="41" t="inlineStr">
        <is>
          <t>Munpia Inc.</t>
        </is>
      </c>
      <c r="C3450" s="40" t="inlineStr">
        <is>
          <t>발표</t>
        </is>
      </c>
      <c r="D3450" s="40" t="inlineStr">
        <is>
          <t>2022-12-20</t>
        </is>
      </c>
      <c r="E3450" s="41" t="inlineStr">
        <is>
          <t>기타</t>
        </is>
      </c>
      <c r="F3450" s="41" t="inlineStr">
        <is>
          <t>네이버금융 일별 시세(035420): 2022-12-20 종가 180,500원, 2022-12-21 180,000원, 2022-12-23 178,000원.</t>
        </is>
      </c>
      <c r="G3450" s="41" t="inlineStr">
        <is>
          <t>기타</t>
        </is>
      </c>
      <c r="H3450" s="40" t="inlineStr">
        <is>
          <t>2022-12-23</t>
        </is>
      </c>
      <c r="I3450" s="40" t="n"/>
      <c r="J3450" s="43" t="inlineStr">
        <is>
          <t>https://api.finance.naver.com/siseJson.naver?symbol=035420&amp;requestType=1&amp;startTime=20221216&amp;endTime=20221223&amp;timeframe=day</t>
        </is>
      </c>
      <c r="K3450" s="41" t="inlineStr">
        <is>
          <t>acq_mktcap</t>
        </is>
      </c>
    </row>
    <row r="3451" ht="45" customHeight="1">
      <c r="A3451" s="40" t="inlineStr">
        <is>
          <t>N079</t>
        </is>
      </c>
      <c r="B3451" s="41" t="inlineStr">
        <is>
          <t>Munpia Inc.</t>
        </is>
      </c>
      <c r="C3451" s="40" t="inlineStr">
        <is>
          <t>발표</t>
        </is>
      </c>
      <c r="D3451" s="40" t="inlineStr">
        <is>
          <t>2022-12-21</t>
        </is>
      </c>
      <c r="E3451" s="41" t="inlineStr">
        <is>
          <t>기타</t>
        </is>
      </c>
      <c r="F3451" s="41" t="inlineStr">
        <is>
          <t>Frankfurter API(ECB 기준환율 교차): 2022-12-21 USD/KRW 1,285.85, 2022-12-23 1,279.89.</t>
        </is>
      </c>
      <c r="G3451" s="41" t="inlineStr">
        <is>
          <t>기타</t>
        </is>
      </c>
      <c r="H3451" s="40" t="inlineStr">
        <is>
          <t>2022-12-30</t>
        </is>
      </c>
      <c r="I3451" s="40" t="n"/>
      <c r="J3451" s="43" t="inlineStr">
        <is>
          <t>https://api.frankfurter.app/2022-12-15..2022-12-30?from=USD&amp;to=KRW</t>
        </is>
      </c>
      <c r="K3451" s="41" t="inlineStr">
        <is>
          <t>value_chk_usdmm</t>
        </is>
      </c>
    </row>
    <row r="3452" ht="45" customHeight="1">
      <c r="A3452" s="40" t="inlineStr">
        <is>
          <t>N080</t>
        </is>
      </c>
      <c r="B3452" s="41" t="inlineStr">
        <is>
          <t>Team Plus Co., Ltd</t>
        </is>
      </c>
      <c r="C3452" s="40" t="inlineStr">
        <is>
          <t>발표</t>
        </is>
      </c>
      <c r="D3452" s="40" t="inlineStr">
        <is>
          <t>2023-02-23</t>
        </is>
      </c>
      <c r="E3452" s="41" t="inlineStr">
        <is>
          <t>발표</t>
        </is>
      </c>
      <c r="F3452" s="41" t="inlineStr">
        <is>
          <t>크림(주) 타법인주식취득결정: ㈜팀플러스 103,500주 취득, 취득금액 4,372,500,000원, 취득 후 지분 43.13%, 취득목적 '전략적 사업 시너지 강화', 이사회 2023-02-22, 취득예정 2023-03-03. 요약재무(백만원) 2021 매출 1,341·순이익 -457, 2020 매출 1,021·순이익 -1,384.</t>
        </is>
      </c>
      <c r="G3452" s="41" t="inlineStr">
        <is>
          <t>DART 기타공시</t>
        </is>
      </c>
      <c r="H3452" s="40" t="inlineStr">
        <is>
          <t>2023-02-23</t>
        </is>
      </c>
      <c r="I3452" s="40" t="inlineStr">
        <is>
          <t>20230223003310</t>
        </is>
      </c>
      <c r="J3452" s="43" t="inlineStr">
        <is>
          <t>https://dart.fss.or.kr/dsaf001/main.do?rcpNo=20230223003310</t>
        </is>
      </c>
      <c r="K3452" s="41" t="inlineStr">
        <is>
          <t>value_chk_local,purpose_quote,deal_to_equity_pct,announce_date_chk,first_filing_date,target_rev_pre</t>
        </is>
      </c>
    </row>
    <row r="3453" ht="45" customHeight="1">
      <c r="A3453" s="40" t="inlineStr">
        <is>
          <t>N080</t>
        </is>
      </c>
      <c r="B3453" s="41" t="inlineStr">
        <is>
          <t>Team Plus Co., Ltd</t>
        </is>
      </c>
      <c r="C3453" s="40" t="inlineStr">
        <is>
          <t>발표</t>
        </is>
      </c>
      <c r="D3453" s="40" t="inlineStr">
        <is>
          <t>2023-03-03</t>
        </is>
      </c>
      <c r="E3453" s="41" t="inlineStr">
        <is>
          <t>완료</t>
        </is>
      </c>
      <c r="F3453" s="41" t="inlineStr">
        <is>
          <t>크림 2022 감사보고서 보고기간후사건: '2023년 2월 22일 이사회 결의에 따라 전략적 사업 시너지 강화를 위해 2023년 3월 3일에 주식회사 팀플러스의 보통주 63,500주 및 전환우선주 40,000주를 취득'. 2022말 자산총계 228,119,442,693원, 자본총계 (-)275,232,213,484원, 영업수익 45,958,158,464원.</t>
        </is>
      </c>
      <c r="G3453" s="41" t="inlineStr">
        <is>
          <t>DART 감사보고서</t>
        </is>
      </c>
      <c r="H3453" s="40" t="inlineStr">
        <is>
          <t>2023-04-10</t>
        </is>
      </c>
      <c r="I3453" s="40" t="inlineStr">
        <is>
          <t>20230410000641</t>
        </is>
      </c>
      <c r="J3453" s="43" t="inlineStr">
        <is>
          <t>https://dart.fss.or.kr/dsaf001/main.do?rcpNo=20230410000641</t>
        </is>
      </c>
      <c r="K3453" s="41" t="inlineStr">
        <is>
          <t>status_chk,purpose_quote,acq_total_assets,acquirer_core,deal_to_assets_pct</t>
        </is>
      </c>
    </row>
    <row r="3454" ht="45" customHeight="1">
      <c r="A3454" s="40" t="inlineStr">
        <is>
          <t>N080</t>
        </is>
      </c>
      <c r="B3454" s="41" t="inlineStr">
        <is>
          <t>Team Plus Co., Ltd</t>
        </is>
      </c>
      <c r="C3454" s="40" t="inlineStr">
        <is>
          <t>인수 후</t>
        </is>
      </c>
      <c r="D3454" s="40" t="inlineStr">
        <is>
          <t>2023-12-31</t>
        </is>
      </c>
      <c r="E3454" s="41" t="inlineStr">
        <is>
          <t>기타</t>
        </is>
      </c>
      <c r="F3454" s="41" t="inlineStr">
        <is>
          <t>크림 2023 감사보고서: 팀플러스를 관계기업(지분율 43.13%, 장부금액 4,372,500천원)으로 분류. 관계기업 요약재무 2023 매출 4,231,407천원, 순이익 1,503,918천원.</t>
        </is>
      </c>
      <c r="G3454" s="41" t="inlineStr">
        <is>
          <t>DART 감사보고서</t>
        </is>
      </c>
      <c r="H3454" s="40" t="inlineStr">
        <is>
          <t>2024-03-29</t>
        </is>
      </c>
      <c r="I3454" s="40" t="inlineStr">
        <is>
          <t>20240329001064</t>
        </is>
      </c>
      <c r="J3454" s="43" t="inlineStr">
        <is>
          <t>https://dart.fss.or.kr/dsaf001/main.do?rcpNo=20240329001064</t>
        </is>
      </c>
      <c r="K3454" s="41" t="inlineStr">
        <is>
          <t>subtype_chk,impairment,notes</t>
        </is>
      </c>
    </row>
    <row r="3455" ht="45" customHeight="1">
      <c r="A3455" s="40" t="inlineStr">
        <is>
          <t>N080</t>
        </is>
      </c>
      <c r="B3455" s="41" t="inlineStr">
        <is>
          <t>Team Plus Co., Ltd</t>
        </is>
      </c>
      <c r="C3455" s="40" t="inlineStr">
        <is>
          <t>인수 후</t>
        </is>
      </c>
      <c r="D3455" s="40" t="inlineStr">
        <is>
          <t>2024-12-31</t>
        </is>
      </c>
      <c r="E3455" s="41" t="inlineStr">
        <is>
          <t>기타</t>
        </is>
      </c>
      <c r="F3455" s="41" t="inlineStr">
        <is>
          <t>크림 2024 감사보고서: 팀플러스 관계기업 43.13%, 장부금액 4,372,500천원 유지. 매도선택권 권리자 기존주주, 부여일 2023-02-27, 대상지분 기존주주 보유 보통주 56.9%, 행사기간 계약체결일로부터 2년 경과일부터 3년, 행사조건 영업이익 흑자. 풋옵션 부채 2,043,269천원.</t>
        </is>
      </c>
      <c r="G3455" s="41" t="inlineStr">
        <is>
          <t>DART 감사보고서</t>
        </is>
      </c>
      <c r="H3455" s="40" t="inlineStr">
        <is>
          <t>2025-04-09</t>
        </is>
      </c>
      <c r="I3455" s="40" t="inlineStr">
        <is>
          <t>20250409000271</t>
        </is>
      </c>
      <c r="J3455" s="43" t="inlineStr">
        <is>
          <t>https://dart.fss.or.kr/dsaf001/main.do?rcpNo=20250409000271</t>
        </is>
      </c>
      <c r="K3455" s="41" t="inlineStr">
        <is>
          <t>notes,impairment</t>
        </is>
      </c>
    </row>
    <row r="3456" ht="45" customHeight="1">
      <c r="A3456" s="40" t="inlineStr">
        <is>
          <t>N080</t>
        </is>
      </c>
      <c r="B3456" s="41" t="inlineStr">
        <is>
          <t>Team Plus Co., Ltd</t>
        </is>
      </c>
      <c r="C3456" s="40" t="inlineStr">
        <is>
          <t>인수 후</t>
        </is>
      </c>
      <c r="D3456" s="40" t="inlineStr">
        <is>
          <t>2025-02-17</t>
        </is>
      </c>
      <c r="E3456" s="41" t="inlineStr">
        <is>
          <t>기타</t>
        </is>
      </c>
      <c r="F3456" s="41" t="inlineStr">
        <is>
          <t>크림 2025 감사보고서: 풋옵션 조건이 2025-02-17 변경합의서로 변경, 행사기간 '계약체결일로부터 4년이 경과한날로부터 1년', 행사가격 72,024원(다른 열 83,043원), '2024년, 2025년, 2026년 영업이익조건을 고려하여 산정'. 풋옵션 부채 1,056,041천원(2025말). 팀플러스 장부금액 4,372,500천원 유지, 2025 매출 17,203,119천원·순이익 7,787,183천원.</t>
        </is>
      </c>
      <c r="G3456" s="41" t="inlineStr">
        <is>
          <t>DART 감사보고서</t>
        </is>
      </c>
      <c r="H3456" s="40" t="inlineStr">
        <is>
          <t>2026-04-10</t>
        </is>
      </c>
      <c r="I3456" s="40" t="inlineStr">
        <is>
          <t>20260410000429</t>
        </is>
      </c>
      <c r="J3456" s="43" t="inlineStr">
        <is>
          <t>https://dart.fss.or.kr/dsaf001/main.do?rcpNo=20260410000429</t>
        </is>
      </c>
      <c r="K3456" s="41" t="inlineStr">
        <is>
          <t>notes,post_events_summary,impairment</t>
        </is>
      </c>
    </row>
    <row r="3457" ht="45" customHeight="1">
      <c r="A3457" s="40" t="inlineStr">
        <is>
          <t>N080</t>
        </is>
      </c>
      <c r="B3457" s="41" t="inlineStr">
        <is>
          <t>Team Plus Co., Ltd</t>
        </is>
      </c>
      <c r="C3457" s="40" t="inlineStr">
        <is>
          <t>인수 후</t>
        </is>
      </c>
      <c r="D3457" s="40" t="inlineStr">
        <is>
          <t>2024-12-31</t>
        </is>
      </c>
      <c r="E3457" s="41" t="inlineStr">
        <is>
          <t>실적</t>
        </is>
      </c>
      <c r="F3457" s="41" t="inlineStr">
        <is>
          <t>팀플러스 2024 감사보고서: 2018-03-23 설립, 온라인 티켓 중개관련 서비스 등. 영업수익 2024 10,417,932,640원·2023 4,902,535,102원, 영업이익 2024 3,559,293,302원·2023 1,624,139,097원.</t>
        </is>
      </c>
      <c r="G3457" s="41" t="inlineStr">
        <is>
          <t>DART 감사보고서</t>
        </is>
      </c>
      <c r="H3457" s="40" t="inlineStr">
        <is>
          <t>2025-03-31</t>
        </is>
      </c>
      <c r="I3457" s="40" t="inlineStr">
        <is>
          <t>20250331000472</t>
        </is>
      </c>
      <c r="J3457" s="43" t="inlineStr">
        <is>
          <t>https://dart.fss.or.kr/dsaf001/main.do?rcpNo=20250331000472</t>
        </is>
      </c>
      <c r="K3457" s="41" t="inlineStr">
        <is>
          <t>target_rev_post,target_op_post,pre_events_summary,perf_basis</t>
        </is>
      </c>
    </row>
    <row r="3458" ht="45" customHeight="1">
      <c r="A3458" s="40" t="inlineStr">
        <is>
          <t>N080</t>
        </is>
      </c>
      <c r="B3458" s="41" t="inlineStr">
        <is>
          <t>Team Plus Co., Ltd</t>
        </is>
      </c>
      <c r="C3458" s="40" t="inlineStr">
        <is>
          <t>인수 후</t>
        </is>
      </c>
      <c r="D3458" s="40" t="inlineStr">
        <is>
          <t>2025-12-31</t>
        </is>
      </c>
      <c r="E3458" s="41" t="inlineStr">
        <is>
          <t>실적</t>
        </is>
      </c>
      <c r="F3458" s="41" t="inlineStr">
        <is>
          <t>팀플러스 2025 감사보고서: 영업수익 17,199,138,033원, 영업이익 7,339,542,437원. 주주: 한혜진 51.04%, 권범순 5.83%, 크림(주) 보통주 63,500주·전환우선주 40,000주 43.13%. 크림은 '기타 특수관계자'. 전환우선주 발행금액 2,000,000,000원, 주당 50,000원, 발행일 2023-03-03.</t>
        </is>
      </c>
      <c r="G3458" s="41" t="inlineStr">
        <is>
          <t>DART 감사보고서</t>
        </is>
      </c>
      <c r="H3458" s="40" t="inlineStr">
        <is>
          <t>2026-04-07</t>
        </is>
      </c>
      <c r="I3458" s="40" t="inlineStr">
        <is>
          <t>20260407000447</t>
        </is>
      </c>
      <c r="J3458" s="43" t="inlineStr">
        <is>
          <t>https://dart.fss.or.kr/dsaf001/main.do?rcpNo=20260407000447</t>
        </is>
      </c>
      <c r="K3458" s="41" t="inlineStr">
        <is>
          <t>target_rev_post,target_op_post,subtype_chk,value_chk_local</t>
        </is>
      </c>
    </row>
    <row r="3459" ht="45" customHeight="1">
      <c r="A3459" s="40" t="inlineStr">
        <is>
          <t>N080</t>
        </is>
      </c>
      <c r="B3459" s="41" t="inlineStr">
        <is>
          <t>Team Plus Co., Ltd</t>
        </is>
      </c>
      <c r="C3459" s="40" t="inlineStr">
        <is>
          <t>인수 후</t>
        </is>
      </c>
      <c r="D3459" s="40" t="inlineStr">
        <is>
          <t>2023-12-31</t>
        </is>
      </c>
      <c r="E3459" s="41" t="inlineStr">
        <is>
          <t>기타</t>
        </is>
      </c>
      <c r="F3459" s="41" t="inlineStr">
        <is>
          <t>NAVER 2023 사업보고서 연결주석: '크림 주식회사에 대한 연결회사의 지분율은 50% 미만이지만, 주주 및 이사회 구성을 고려할 때' 지배력 보유로 종속기업. 주석 15 관계기업 및 공동기업투자 목록에 '주식회사 팀플러스' 기재.</t>
        </is>
      </c>
      <c r="G3459" s="41" t="inlineStr">
        <is>
          <t>DART 사업보고서</t>
        </is>
      </c>
      <c r="H3459" s="40" t="inlineStr">
        <is>
          <t>2024-03-18</t>
        </is>
      </c>
      <c r="I3459" s="40" t="inlineStr">
        <is>
          <t>20240318000844</t>
        </is>
      </c>
      <c r="J3459" s="43" t="inlineStr">
        <is>
          <t>https://dart.fss.or.kr/dsaf001/main.do?rcpNo=20240318000844</t>
        </is>
      </c>
      <c r="K3459" s="41" t="inlineStr">
        <is>
          <t>pre_incorp_chk,subtype_chk</t>
        </is>
      </c>
    </row>
    <row r="3460" ht="45" customHeight="1">
      <c r="A3460" s="40" t="inlineStr">
        <is>
          <t>N080</t>
        </is>
      </c>
      <c r="B3460" s="41" t="inlineStr">
        <is>
          <t>Team Plus Co., Ltd</t>
        </is>
      </c>
      <c r="C3460" s="40" t="inlineStr">
        <is>
          <t>발표</t>
        </is>
      </c>
      <c r="D3460" s="40" t="inlineStr">
        <is>
          <t>2023-02-28</t>
        </is>
      </c>
      <c r="E3460" s="41" t="inlineStr">
        <is>
          <t>발표</t>
        </is>
      </c>
      <c r="F3460" s="41" t="inlineStr">
        <is>
          <t>아이뉴스24 단독 '네이버 크림(KREAM), 티켓 리셀까지 손뻗는다'. 크림 측 '인수는 아니고 우리와 시너지를 낼 수 있을 것 같은 플랫폼들에 하는 투자 개념'.</t>
        </is>
      </c>
      <c r="G3460" s="41" t="inlineStr">
        <is>
          <t>언론 보도</t>
        </is>
      </c>
      <c r="H3460" s="40" t="inlineStr">
        <is>
          <t>2023-02-28</t>
        </is>
      </c>
      <c r="I3460" s="40" t="n"/>
      <c r="J3460" s="43" t="inlineStr">
        <is>
          <t>https://inews24.com/view/wrlted/1571384</t>
        </is>
      </c>
      <c r="K3460" s="41" t="inlineStr">
        <is>
          <t>first_filing_date,earnings_call_note,chk_note</t>
        </is>
      </c>
    </row>
    <row r="3461" ht="45" customHeight="1">
      <c r="A3461" s="40" t="inlineStr">
        <is>
          <t>N080</t>
        </is>
      </c>
      <c r="B3461" s="41" t="inlineStr">
        <is>
          <t>Team Plus Co., Ltd</t>
        </is>
      </c>
      <c r="C3461" s="40" t="inlineStr">
        <is>
          <t>발표</t>
        </is>
      </c>
      <c r="D3461" s="40" t="inlineStr">
        <is>
          <t>2023-03-01</t>
        </is>
      </c>
      <c r="E3461" s="41" t="inlineStr">
        <is>
          <t>발표</t>
        </is>
      </c>
      <c r="F3461" s="41" t="inlineStr">
        <is>
          <t>머니투데이 단독: 크림이 43억7000만원으로 팀플러스 지분 43.13% 확보, C2C 확장·크로스보더 플랫폼 전략, 티켓베이 회원 180만여명. 크림 관계자 '팀플러스와 사업 시너지를 강화할 방안을 모색'.</t>
        </is>
      </c>
      <c r="G3461" s="41" t="inlineStr">
        <is>
          <t>언론 보도</t>
        </is>
      </c>
      <c r="H3461" s="40" t="inlineStr">
        <is>
          <t>2023-03-01</t>
        </is>
      </c>
      <c r="I3461" s="40" t="n"/>
      <c r="J3461" s="43" t="inlineStr">
        <is>
          <t>https://www.mt.co.kr/future/2023/03/01/2023022711043926550</t>
        </is>
      </c>
      <c r="K3461" s="41" t="inlineStr">
        <is>
          <t>core_basis,pre_events_summary,earnings_call_note</t>
        </is>
      </c>
    </row>
    <row r="3462" ht="45" customHeight="1">
      <c r="A3462" s="40" t="inlineStr">
        <is>
          <t>N080</t>
        </is>
      </c>
      <c r="B3462" s="41" t="inlineStr">
        <is>
          <t>Team Plus Co., Ltd</t>
        </is>
      </c>
      <c r="C3462" s="40" t="inlineStr">
        <is>
          <t>인수 후</t>
        </is>
      </c>
      <c r="D3462" s="40" t="inlineStr">
        <is>
          <t>2025-04-05</t>
        </is>
      </c>
      <c r="E3462" s="41" t="inlineStr">
        <is>
          <t>실적</t>
        </is>
      </c>
      <c r="F3462" s="41" t="inlineStr">
        <is>
          <t>유니콘팩토리: 티켓베이 2024 거래액 1,000억원 이상 추산, 매출 104억1,800만원(+112.5%), 영업이익 35억5,900만원.</t>
        </is>
      </c>
      <c r="G3462" s="41" t="inlineStr">
        <is>
          <t>언론 보도</t>
        </is>
      </c>
      <c r="H3462" s="40" t="inlineStr">
        <is>
          <t>2025-04-05</t>
        </is>
      </c>
      <c r="I3462" s="40" t="n"/>
      <c r="J3462" s="43" t="inlineStr">
        <is>
          <t>https://www.unicornfactory.co.kr/article/2025040310141321783</t>
        </is>
      </c>
      <c r="K3462" s="41" t="inlineStr">
        <is>
          <t>post_events_summary</t>
        </is>
      </c>
    </row>
    <row r="3463" ht="45" customHeight="1">
      <c r="A3463" s="40" t="inlineStr">
        <is>
          <t>N080</t>
        </is>
      </c>
      <c r="B3463" s="41" t="inlineStr">
        <is>
          <t>Team Plus Co., Ltd</t>
        </is>
      </c>
      <c r="C3463" s="40" t="inlineStr">
        <is>
          <t>발표</t>
        </is>
      </c>
      <c r="D3463" s="40" t="inlineStr">
        <is>
          <t>2023-02-22</t>
        </is>
      </c>
      <c r="E3463" s="41" t="inlineStr">
        <is>
          <t>기타</t>
        </is>
      </c>
      <c r="F3463" s="41" t="inlineStr">
        <is>
          <t>NAVER(035420.KS) 2023-02-22 종가 211,500원(Yahoo Finance 차트 API).</t>
        </is>
      </c>
      <c r="G3463" s="41" t="inlineStr">
        <is>
          <t>기타</t>
        </is>
      </c>
      <c r="H3463" s="40" t="inlineStr">
        <is>
          <t>2023-02-22</t>
        </is>
      </c>
      <c r="I3463" s="40" t="n"/>
      <c r="J3463" s="43" t="inlineStr">
        <is>
          <t>https://query1.finance.yahoo.com/v8/finance/chart/035420.KS?period1=1676851200&amp;period2=1677196800&amp;interval=1d</t>
        </is>
      </c>
      <c r="K3463" s="41" t="inlineStr">
        <is>
          <t>acq_mktcap</t>
        </is>
      </c>
    </row>
    <row r="3464" ht="45" customHeight="1">
      <c r="A3464" s="40" t="inlineStr">
        <is>
          <t>N081</t>
        </is>
      </c>
      <c r="B3464" s="41" t="inlineStr">
        <is>
          <t>Needs Games Inc.</t>
        </is>
      </c>
      <c r="C3464" s="40" t="inlineStr">
        <is>
          <t>발표</t>
        </is>
      </c>
      <c r="D3464" s="40" t="inlineStr">
        <is>
          <t>2023-07-05</t>
        </is>
      </c>
      <c r="E3464" s="41" t="inlineStr">
        <is>
          <t>발표</t>
        </is>
      </c>
      <c r="F3464" s="41" t="inlineStr">
        <is>
          <t>라인게임즈 처분결정: 니즈게임즈 4,749주를 1,354,144,107원에 처분, 처분 후 33,606주 53.30%, 처분목적 '니즈게임즈㈜의 유상감자로 인한 보유주식 처분', 이사회 2023-07-05, 처분예정일 2023-08-08(유상감자 등기예정일), 자기자본대비 15.97</t>
        </is>
      </c>
      <c r="G3464" s="41" t="inlineStr">
        <is>
          <t>DART 기타공시</t>
        </is>
      </c>
      <c r="H3464" s="40" t="inlineStr">
        <is>
          <t>2023-07-12</t>
        </is>
      </c>
      <c r="I3464" s="40" t="inlineStr">
        <is>
          <t>20230712000422</t>
        </is>
      </c>
      <c r="J3464" s="43" t="inlineStr">
        <is>
          <t>https://dart.fss.or.kr/dsaf001/main.do?rcpNo=20230712000422</t>
        </is>
      </c>
      <c r="K3464" s="41" t="inlineStr">
        <is>
          <t>purpose_quote,announce_date_chk,value_chk_local,deal_to_equity_pct,first_filing_date,status_chk</t>
        </is>
      </c>
    </row>
    <row r="3465" ht="45" customHeight="1">
      <c r="A3465" s="40" t="inlineStr">
        <is>
          <t>N081</t>
        </is>
      </c>
      <c r="B3465" s="41" t="inlineStr">
        <is>
          <t>Needs Games Inc.</t>
        </is>
      </c>
      <c r="C3465" s="40" t="inlineStr">
        <is>
          <t>인수 후</t>
        </is>
      </c>
      <c r="D3465" s="40" t="inlineStr">
        <is>
          <t>2023-08-05</t>
        </is>
      </c>
      <c r="E3465" s="41" t="inlineStr">
        <is>
          <t>기타</t>
        </is>
      </c>
      <c r="F3465" s="41" t="inlineStr">
        <is>
          <t>니즈게임즈 2023 감사보고서: 자본변동 '2023-08-05 유상감자 (8,908)주', 감자차손 2,542,431천원, 단주 24주 자기주식 취득; 주주 라인게임즈 33,607주 53.30%·구인영 21,029주 33.35%; 2023 영업수익 6,817,762,506원·영업손실 1,361,962,739원·순손실 835,390,639원, 전기 영업수익 17,852,240,387원·영업이익 7,713,776,516원; 2023 영업수익 전액이 지배기업 라인게임즈 거래</t>
        </is>
      </c>
      <c r="G3465" s="41" t="inlineStr">
        <is>
          <t>DART 감사보고서</t>
        </is>
      </c>
      <c r="H3465" s="40" t="inlineStr">
        <is>
          <t>2024-04-03</t>
        </is>
      </c>
      <c r="I3465" s="40" t="inlineStr">
        <is>
          <t>20240403002703</t>
        </is>
      </c>
      <c r="J3465" s="43" t="inlineStr">
        <is>
          <t>https://dart.fss.or.kr/dsaf001/main.do?rcpNo=20240403002703</t>
        </is>
      </c>
      <c r="K3465" s="41" t="inlineStr">
        <is>
          <t>status_chk,value_chk_local,chk_note,post_events_summary,target_rev_post,target_op_post,target_rev_pre,target_op_pre,acquirer_core</t>
        </is>
      </c>
    </row>
    <row r="3466" ht="45" customHeight="1">
      <c r="A3466" s="40" t="inlineStr">
        <is>
          <t>N081</t>
        </is>
      </c>
      <c r="B3466" s="41" t="inlineStr">
        <is>
          <t>Needs Games Inc.</t>
        </is>
      </c>
      <c r="C3466" s="40" t="inlineStr">
        <is>
          <t>인수 전</t>
        </is>
      </c>
      <c r="D3466" s="40" t="inlineStr">
        <is>
          <t>2019</t>
        </is>
      </c>
      <c r="E3466" s="41" t="inlineStr">
        <is>
          <t>지분취득</t>
        </is>
      </c>
      <c r="F3466" s="41" t="inlineStr">
        <is>
          <t>라인게임즈 2019 연결감사보고서 관계기업 표: 니즈게임즈 31.35%, 장부금액 1,913,025천원(전기 없음)</t>
        </is>
      </c>
      <c r="G3466" s="41" t="inlineStr">
        <is>
          <t>DART 감사보고서</t>
        </is>
      </c>
      <c r="H3466" s="40" t="inlineStr">
        <is>
          <t>2020-04-09</t>
        </is>
      </c>
      <c r="I3466" s="40" t="inlineStr">
        <is>
          <t>20200409002196</t>
        </is>
      </c>
      <c r="J3466" s="43" t="inlineStr">
        <is>
          <t>https://dart.fss.or.kr/dsaf001/main.do?rcpNo=20200409002196</t>
        </is>
      </c>
      <c r="K3466" s="41" t="inlineStr">
        <is>
          <t>pre_events_summary</t>
        </is>
      </c>
    </row>
    <row r="3467" ht="45" customHeight="1">
      <c r="A3467" s="40" t="inlineStr">
        <is>
          <t>N081</t>
        </is>
      </c>
      <c r="B3467" s="41" t="inlineStr">
        <is>
          <t>Needs Games Inc.</t>
        </is>
      </c>
      <c r="C3467" s="40" t="inlineStr">
        <is>
          <t>인수 전</t>
        </is>
      </c>
      <c r="D3467" s="40" t="inlineStr">
        <is>
          <t>2020</t>
        </is>
      </c>
      <c r="E3467" s="41" t="inlineStr">
        <is>
          <t>실적</t>
        </is>
      </c>
      <c r="F3467" s="41" t="inlineStr">
        <is>
          <t>라인게임즈 2020 연결감사보고서 관계기업 요약재무: 니즈게임즈 2020 자산 3,453,814천원·부채 6,810,337천원·매출 없음·순손실 3,661,051천원, 지분 31.35%</t>
        </is>
      </c>
      <c r="G3467" s="41" t="inlineStr">
        <is>
          <t>DART 감사보고서</t>
        </is>
      </c>
      <c r="H3467" s="40" t="inlineStr">
        <is>
          <t>2021-04-14</t>
        </is>
      </c>
      <c r="I3467" s="40" t="inlineStr">
        <is>
          <t>20210414001815</t>
        </is>
      </c>
      <c r="J3467" s="43" t="inlineStr">
        <is>
          <t>https://dart.fss.or.kr/dsaf001/main.do?rcpNo=20210414001815</t>
        </is>
      </c>
      <c r="K3467" s="41" t="inlineStr">
        <is>
          <t>pre_events_summary,target_rev_pre</t>
        </is>
      </c>
    </row>
    <row r="3468" ht="45" customHeight="1">
      <c r="A3468" s="40" t="inlineStr">
        <is>
          <t>N081</t>
        </is>
      </c>
      <c r="B3468" s="41" t="inlineStr">
        <is>
          <t>Needs Games Inc.</t>
        </is>
      </c>
      <c r="C3468" s="40" t="inlineStr">
        <is>
          <t>인수 전</t>
        </is>
      </c>
      <c r="D3468" s="40" t="inlineStr">
        <is>
          <t>2021-12-28</t>
        </is>
      </c>
      <c r="E3468" s="41" t="inlineStr">
        <is>
          <t>추가취득</t>
        </is>
      </c>
      <c r="F3468" s="41" t="inlineStr">
        <is>
          <t>라인게임즈 2021 연결감사보고서 사업결합: 지분 31.35%에서 '2021년 12월 28일 추가 지분취득을 통해 지분이 56.11%가 되어 지배력을 보유', 이전대가 5,599,976천원(현금 3,599,922천원), 영업권 2,505,033천원</t>
        </is>
      </c>
      <c r="G3468" s="41" t="inlineStr">
        <is>
          <t>DART 감사보고서</t>
        </is>
      </c>
      <c r="H3468" s="40" t="inlineStr">
        <is>
          <t>2022-04-12</t>
        </is>
      </c>
      <c r="I3468" s="40" t="inlineStr">
        <is>
          <t>20220412002158</t>
        </is>
      </c>
      <c r="J3468" s="43" t="inlineStr">
        <is>
          <t>https://dart.fss.or.kr/dsaf001/main.do?rcpNo=20220412002158</t>
        </is>
      </c>
      <c r="K3468" s="41" t="inlineStr">
        <is>
          <t>pre_events_summary</t>
        </is>
      </c>
    </row>
    <row r="3469" ht="45" customHeight="1">
      <c r="A3469" s="40" t="inlineStr">
        <is>
          <t>N081</t>
        </is>
      </c>
      <c r="B3469" s="41" t="inlineStr">
        <is>
          <t>Needs Games Inc.</t>
        </is>
      </c>
      <c r="C3469" s="40" t="inlineStr">
        <is>
          <t>인수 전</t>
        </is>
      </c>
      <c r="D3469" s="40" t="inlineStr">
        <is>
          <t>2022</t>
        </is>
      </c>
      <c r="E3469" s="41" t="inlineStr">
        <is>
          <t>실적</t>
        </is>
      </c>
      <c r="F3469" s="41" t="inlineStr">
        <is>
          <t>라인게임즈 2022 연결감사보고서 종속기업 요약재무: 니즈게임즈 2022 자산 11,724,371천원·부채 9,034,700천원·자본 2,689,671천원·영업수익 17,852,240천원·순이익 7,375,862천원, 지분 53.87%</t>
        </is>
      </c>
      <c r="G3469" s="41" t="inlineStr">
        <is>
          <t>DART 감사보고서</t>
        </is>
      </c>
      <c r="H3469" s="40" t="inlineStr">
        <is>
          <t>2023-04-12</t>
        </is>
      </c>
      <c r="I3469" s="40" t="inlineStr">
        <is>
          <t>20230412002751</t>
        </is>
      </c>
      <c r="J3469" s="43" t="inlineStr">
        <is>
          <t>https://dart.fss.or.kr/dsaf001/main.do?rcpNo=20230412002751</t>
        </is>
      </c>
      <c r="K3469" s="41" t="inlineStr">
        <is>
          <t>acq_total_assets,pre_events_summary</t>
        </is>
      </c>
    </row>
    <row r="3470" ht="45" customHeight="1">
      <c r="A3470" s="40" t="inlineStr">
        <is>
          <t>N081</t>
        </is>
      </c>
      <c r="B3470" s="41" t="inlineStr">
        <is>
          <t>Needs Games Inc.</t>
        </is>
      </c>
      <c r="C3470" s="40" t="inlineStr">
        <is>
          <t>인수 전</t>
        </is>
      </c>
      <c r="D3470" s="40" t="inlineStr">
        <is>
          <t>2023-03-31</t>
        </is>
      </c>
      <c r="E3470" s="41" t="inlineStr">
        <is>
          <t>기타</t>
        </is>
      </c>
      <c r="F3470" s="41" t="inlineStr">
        <is>
          <t>라인게임즈 최대주주등의주식보유변동: LINE Corporation(해외 계열회사) 219,232주 35.66%</t>
        </is>
      </c>
      <c r="G3470" s="41" t="inlineStr">
        <is>
          <t>DART 기타공시</t>
        </is>
      </c>
      <c r="H3470" s="40" t="inlineStr">
        <is>
          <t>2023-04-03</t>
        </is>
      </c>
      <c r="I3470" s="40" t="inlineStr">
        <is>
          <t>20230403004515</t>
        </is>
      </c>
      <c r="J3470" s="43" t="inlineStr">
        <is>
          <t>https://dart.fss.or.kr/dsaf001/main.do?rcpNo=20230403004515</t>
        </is>
      </c>
      <c r="K3470" s="41" t="inlineStr">
        <is>
          <t>pre_incorp_chk</t>
        </is>
      </c>
    </row>
    <row r="3471" ht="45" customHeight="1">
      <c r="A3471" s="40" t="inlineStr">
        <is>
          <t>N081</t>
        </is>
      </c>
      <c r="B3471" s="41" t="inlineStr">
        <is>
          <t>Needs Games Inc.</t>
        </is>
      </c>
      <c r="C3471" s="40" t="inlineStr">
        <is>
          <t>인수 전</t>
        </is>
      </c>
      <c r="D3471" s="40" t="inlineStr">
        <is>
          <t>2023-06-28</t>
        </is>
      </c>
      <c r="E3471" s="41" t="inlineStr">
        <is>
          <t>경영진변경</t>
        </is>
      </c>
      <c r="F3471" s="41" t="inlineStr">
        <is>
          <t>아이뉴스24: 구인영 대표 퇴사, '차기작 개발을 두고 라인게임즈 경영진과 이견이 발생해 회사를 떠난 것으로 파악', 라인게임즈는 언디셈버 서비스 지속 방침</t>
        </is>
      </c>
      <c r="G3471" s="41" t="inlineStr">
        <is>
          <t>언론 보도</t>
        </is>
      </c>
      <c r="H3471" s="40" t="inlineStr">
        <is>
          <t>2023-06-28</t>
        </is>
      </c>
      <c r="I3471" s="40" t="n"/>
      <c r="J3471" s="43" t="inlineStr">
        <is>
          <t>https://www.inews24.com/view/1607013</t>
        </is>
      </c>
      <c r="K3471" s="41" t="inlineStr">
        <is>
          <t>notes,pre_events_summary</t>
        </is>
      </c>
    </row>
    <row r="3472" ht="45" customHeight="1">
      <c r="A3472" s="40" t="inlineStr">
        <is>
          <t>N081</t>
        </is>
      </c>
      <c r="B3472" s="41" t="inlineStr">
        <is>
          <t>Needs Games Inc.</t>
        </is>
      </c>
      <c r="C3472" s="40" t="inlineStr">
        <is>
          <t>인수 후</t>
        </is>
      </c>
      <c r="D3472" s="40" t="inlineStr">
        <is>
          <t>2023-12-31</t>
        </is>
      </c>
      <c r="E3472" s="41" t="inlineStr">
        <is>
          <t>기타</t>
        </is>
      </c>
      <c r="F3472" s="41" t="inlineStr">
        <is>
          <t>라인게임즈 2023 연결감사보고서: 니즈게임즈 53.30%, 매각예정자산집단 분류(순자산 696,545천원), '2024년 1월 중 ... 보통주 전량을 매각하는 계약', 연결 현금흐름 종속기업유상감자 (1,192,753,170)원, LINE Corporation 35.66%는 '유의적인 영향력을 행사하는 기업'</t>
        </is>
      </c>
      <c r="G3472" s="41" t="inlineStr">
        <is>
          <t>DART 감사보고서</t>
        </is>
      </c>
      <c r="H3472" s="40" t="inlineStr">
        <is>
          <t>2024-04-12</t>
        </is>
      </c>
      <c r="I3472" s="40" t="inlineStr">
        <is>
          <t>20240412003306</t>
        </is>
      </c>
      <c r="J3472" s="43" t="inlineStr">
        <is>
          <t>https://dart.fss.or.kr/dsaf001/main.do?rcpNo=20240412003306</t>
        </is>
      </c>
      <c r="K3472" s="41" t="inlineStr">
        <is>
          <t>notes,post_events_summary,impairment,pre_incorp_chk</t>
        </is>
      </c>
    </row>
    <row r="3473" ht="45" customHeight="1">
      <c r="A3473" s="40" t="inlineStr">
        <is>
          <t>N081</t>
        </is>
      </c>
      <c r="B3473" s="41" t="inlineStr">
        <is>
          <t>Needs Games Inc.</t>
        </is>
      </c>
      <c r="C3473" s="40" t="inlineStr">
        <is>
          <t>인수 후</t>
        </is>
      </c>
      <c r="D3473" s="40" t="inlineStr">
        <is>
          <t>2024-01-22</t>
        </is>
      </c>
      <c r="E3473" s="41" t="inlineStr">
        <is>
          <t>매각</t>
        </is>
      </c>
      <c r="F3473" s="41" t="inlineStr">
        <is>
          <t>라인게임즈 처분결정: 니즈게임즈 발행주식 103,053주 중 72,927주 전량을 6,000,000,000원에 처분(N083), 처분목적 '투자금 회수를 통한 재무건전성 강화'</t>
        </is>
      </c>
      <c r="G3473" s="41" t="inlineStr">
        <is>
          <t>DART 기타공시</t>
        </is>
      </c>
      <c r="H3473" s="40" t="inlineStr">
        <is>
          <t>2024-01-22</t>
        </is>
      </c>
      <c r="I3473" s="40" t="inlineStr">
        <is>
          <t>20240122000388</t>
        </is>
      </c>
      <c r="J3473" s="43" t="inlineStr">
        <is>
          <t>https://dart.fss.or.kr/dsaf001/main.do?rcpNo=20240122000388</t>
        </is>
      </c>
      <c r="K3473" s="41" t="inlineStr">
        <is>
          <t>post_events_summary</t>
        </is>
      </c>
    </row>
    <row r="3474" ht="45" customHeight="1">
      <c r="A3474" s="40" t="inlineStr">
        <is>
          <t>N081</t>
        </is>
      </c>
      <c r="B3474" s="41" t="inlineStr">
        <is>
          <t>Needs Games Inc.</t>
        </is>
      </c>
      <c r="C3474" s="40" t="inlineStr">
        <is>
          <t>인수 후</t>
        </is>
      </c>
      <c r="D3474" s="40" t="inlineStr">
        <is>
          <t>2024</t>
        </is>
      </c>
      <c r="E3474" s="41" t="inlineStr">
        <is>
          <t>손상차손</t>
        </is>
      </c>
      <c r="F3474" s="41" t="inlineStr">
        <is>
          <t>맥스트 2024 사업보고서: 니즈게임즈 70.77% 취득 영업권 6,221,193천원, 손상검토 결과 1,900백만원 손상차손; 게임콘텐츠 부문 수익 4,411,300,911원·영업손실 1,031,298,111원; 기말 지분 89.94%</t>
        </is>
      </c>
      <c r="G3474" s="41" t="inlineStr">
        <is>
          <t>DART 사업보고서</t>
        </is>
      </c>
      <c r="H3474" s="40" t="inlineStr">
        <is>
          <t>2025-03-17</t>
        </is>
      </c>
      <c r="I3474" s="40" t="inlineStr">
        <is>
          <t>20250317000727</t>
        </is>
      </c>
      <c r="J3474" s="43" t="inlineStr">
        <is>
          <t>https://dart.fss.or.kr/dsaf001/main.do?rcpNo=20250317000727</t>
        </is>
      </c>
      <c r="K3474" s="41" t="inlineStr">
        <is>
          <t>post_events_summary,impairment,target_rev_post,target_op_post</t>
        </is>
      </c>
    </row>
    <row r="3475" ht="45" customHeight="1">
      <c r="A3475" s="40" t="inlineStr">
        <is>
          <t>N081</t>
        </is>
      </c>
      <c r="B3475" s="41" t="inlineStr">
        <is>
          <t>Needs Games Inc.</t>
        </is>
      </c>
      <c r="C3475" s="40" t="inlineStr">
        <is>
          <t>인수 후</t>
        </is>
      </c>
      <c r="D3475" s="40" t="inlineStr">
        <is>
          <t>2025-06-30</t>
        </is>
      </c>
      <c r="E3475" s="41" t="inlineStr">
        <is>
          <t>실적</t>
        </is>
      </c>
      <c r="F3475" s="41" t="inlineStr">
        <is>
          <t>비트맥스 2025 반기보고서: 니즈게임즈 지분 99.18%, 반기 매출 1,029,221천원·반기순손실 2,094,478천원</t>
        </is>
      </c>
      <c r="G3475" s="41" t="inlineStr">
        <is>
          <t>DART 사업보고서</t>
        </is>
      </c>
      <c r="H3475" s="40" t="inlineStr">
        <is>
          <t>2025-08-14</t>
        </is>
      </c>
      <c r="I3475" s="40" t="inlineStr">
        <is>
          <t>20250814002686</t>
        </is>
      </c>
      <c r="J3475" s="43" t="inlineStr">
        <is>
          <t>https://dart.fss.or.kr/dsaf001/main.do?rcpNo=20250814002686</t>
        </is>
      </c>
      <c r="K3475" s="41" t="inlineStr">
        <is>
          <t>post_events_summary,target_rev_post,target_op_post</t>
        </is>
      </c>
    </row>
    <row r="3476" ht="45" customHeight="1">
      <c r="A3476" s="40" t="inlineStr">
        <is>
          <t>N081</t>
        </is>
      </c>
      <c r="B3476" s="41" t="inlineStr">
        <is>
          <t>Needs Games Inc.</t>
        </is>
      </c>
      <c r="C3476" s="40" t="inlineStr">
        <is>
          <t>인수 후</t>
        </is>
      </c>
      <c r="D3476" s="40" t="inlineStr">
        <is>
          <t>2025-12-24</t>
        </is>
      </c>
      <c r="E3476" s="41" t="inlineStr">
        <is>
          <t>매각</t>
        </is>
      </c>
      <c r="F3476" s="41" t="inlineStr">
        <is>
          <t>비트맥스 양도결정: 니즈게임즈 3,672,927주 전량을 ㈜에이전트에이아이에 4,000,000,000원에 양도, 목적 '경영효율성 제고 및 유동성 확보'; 요약재무 2024 매출 4,925백만원·순이익 -969백만원(별도)</t>
        </is>
      </c>
      <c r="G3476" s="41" t="inlineStr">
        <is>
          <t>DART 주요사항보고서</t>
        </is>
      </c>
      <c r="H3476" s="40" t="inlineStr">
        <is>
          <t>2025-12-24</t>
        </is>
      </c>
      <c r="I3476" s="40" t="inlineStr">
        <is>
          <t>20251224000655</t>
        </is>
      </c>
      <c r="J3476" s="43" t="inlineStr">
        <is>
          <t>https://dart.fss.or.kr/dsaf001/main.do?rcpNo=20251224000655</t>
        </is>
      </c>
      <c r="K3476" s="41" t="inlineStr">
        <is>
          <t>post_events_summary,target_rev_post,target_op_post</t>
        </is>
      </c>
    </row>
    <row r="3477" ht="45" customHeight="1">
      <c r="A3477" s="40" t="inlineStr">
        <is>
          <t>N081</t>
        </is>
      </c>
      <c r="B3477" s="41" t="inlineStr">
        <is>
          <t>Needs Games Inc.</t>
        </is>
      </c>
      <c r="C3477" s="40" t="inlineStr">
        <is>
          <t>발표</t>
        </is>
      </c>
      <c r="D3477" s="40" t="inlineStr">
        <is>
          <t>2023-07-05</t>
        </is>
      </c>
      <c r="E3477" s="41" t="inlineStr">
        <is>
          <t>기타</t>
        </is>
      </c>
      <c r="F3477" s="41" t="inlineStr">
        <is>
          <t>Yahoo Finance KRW=X 일별 종가 2023-07-05 1,302.97원/USD</t>
        </is>
      </c>
      <c r="G3477" s="41" t="inlineStr">
        <is>
          <t>기타</t>
        </is>
      </c>
      <c r="H3477" s="40" t="inlineStr">
        <is>
          <t>2023-07-05</t>
        </is>
      </c>
      <c r="I3477" s="40" t="n"/>
      <c r="J3477" s="43" t="inlineStr">
        <is>
          <t>https://query1.finance.yahoo.com/v8/finance/chart/KRW=X?period1=1688342400&amp;period2=1688774400&amp;interval=1d</t>
        </is>
      </c>
      <c r="K3477" s="41" t="inlineStr">
        <is>
          <t>value_chk_usdmm</t>
        </is>
      </c>
    </row>
    <row r="3478" ht="45" customHeight="1">
      <c r="A3478" s="40" t="inlineStr">
        <is>
          <t>N082</t>
        </is>
      </c>
      <c r="B3478" s="41" t="inlineStr">
        <is>
          <t>SODA inc.</t>
        </is>
      </c>
      <c r="C3478" s="40" t="inlineStr">
        <is>
          <t>발표</t>
        </is>
      </c>
      <c r="D3478" s="40" t="inlineStr">
        <is>
          <t>2023-12-19</t>
        </is>
      </c>
      <c r="E3478" s="41" t="inlineStr">
        <is>
          <t>발표</t>
        </is>
      </c>
      <c r="F3478" s="41" t="inlineStr">
        <is>
          <t>크림 타법인주식취득결정: SODA inc.(일본) 2,163주, 취득금액 15,769,137,061원, 자기자본 717,240,000원, 자기자본대비 2,198.59%, 취득후 소유주식수 16,324주(49.7%, 2023-09-27 계약분 9,752주 포함), 취득목적 '해외 사업 역량 강화 목적', 이사회 2023-12-19, 2023-12-27(539주)·12-28(1,624주) 분할 취득, 발행주식총수 32,868주. 환율 JPY=9.1204원(2023-12-15). 요약재무(백만원) FY21/22 매출 32,941·순손실 55,202.</t>
        </is>
      </c>
      <c r="G3478" s="41" t="inlineStr">
        <is>
          <t>DART 기타공시</t>
        </is>
      </c>
      <c r="H3478" s="40" t="inlineStr">
        <is>
          <t>2023-12-22</t>
        </is>
      </c>
      <c r="I3478" s="40" t="inlineStr">
        <is>
          <t>20231222000472</t>
        </is>
      </c>
      <c r="J3478" s="43" t="inlineStr">
        <is>
          <t>https://dart.fss.or.kr/dsaf001/main.do?rcpNo=20231222000472</t>
        </is>
      </c>
      <c r="K3478" s="41" t="inlineStr">
        <is>
          <t>purpose_quote,value_chk_local,deal_to_equity_pct,announce_date_chk,status_chk,chk_note,target_rev_pre,target_op_pre</t>
        </is>
      </c>
    </row>
    <row r="3479" ht="45" customHeight="1">
      <c r="A3479" s="40" t="inlineStr">
        <is>
          <t>N082</t>
        </is>
      </c>
      <c r="B3479" s="41" t="inlineStr">
        <is>
          <t>SODA inc.</t>
        </is>
      </c>
      <c r="C3479" s="40" t="inlineStr">
        <is>
          <t>인수 전</t>
        </is>
      </c>
      <c r="D3479" s="40" t="inlineStr">
        <is>
          <t>2023-09-27</t>
        </is>
      </c>
      <c r="E3479" s="41" t="inlineStr">
        <is>
          <t>지분취득</t>
        </is>
      </c>
      <c r="F3479" s="41" t="inlineStr">
        <is>
          <t>크림 타법인주식취득결정(N084): SODA 9,752주 97,667,665,598원, 취득후 14,161주(43.6%), 목적 '해외 사업 역량 강화 목적', 이사회 2023-09-27.</t>
        </is>
      </c>
      <c r="G3479" s="41" t="inlineStr">
        <is>
          <t>DART 기타공시</t>
        </is>
      </c>
      <c r="H3479" s="40" t="inlineStr">
        <is>
          <t>2023-10-04</t>
        </is>
      </c>
      <c r="I3479" s="40" t="inlineStr">
        <is>
          <t>20231004000004</t>
        </is>
      </c>
      <c r="J3479" s="43" t="inlineStr">
        <is>
          <t>https://dart.fss.or.kr/dsaf001/main.do?rcpNo=20231004000004</t>
        </is>
      </c>
      <c r="K3479" s="41" t="inlineStr">
        <is>
          <t>chk_note,notes,pre_events_summary</t>
        </is>
      </c>
    </row>
    <row r="3480" ht="45" customHeight="1">
      <c r="A3480" s="40" t="inlineStr">
        <is>
          <t>N082</t>
        </is>
      </c>
      <c r="B3480" s="41" t="inlineStr">
        <is>
          <t>SODA inc.</t>
        </is>
      </c>
      <c r="C3480" s="40" t="inlineStr">
        <is>
          <t>인수 후</t>
        </is>
      </c>
      <c r="D3480" s="40" t="inlineStr">
        <is>
          <t>2024-03-28</t>
        </is>
      </c>
      <c r="E3480" s="41" t="inlineStr">
        <is>
          <t>추가취득</t>
        </is>
      </c>
      <c r="F3480" s="41" t="inlineStr">
        <is>
          <t>N084 정정공시: 발행주식총수 32,489→32,868주, 지분비율 43.6→43.1%, 분할 취득 '첫번째 취득예정일자는 2023년 12월 27일 (6,769주), 두번째 취득예정일자는 2024년 3월 28일 (2,983주)'.</t>
        </is>
      </c>
      <c r="G3480" s="41" t="inlineStr">
        <is>
          <t>DART 기타공시</t>
        </is>
      </c>
      <c r="H3480" s="40" t="inlineStr">
        <is>
          <t>2024-03-19</t>
        </is>
      </c>
      <c r="I3480" s="40" t="inlineStr">
        <is>
          <t>20240319000378</t>
        </is>
      </c>
      <c r="J3480" s="43" t="inlineStr">
        <is>
          <t>https://dart.fss.or.kr/dsaf001/main.do?rcpNo=20240319000378</t>
        </is>
      </c>
      <c r="K3480" s="41" t="inlineStr">
        <is>
          <t>chk_note,notes,post_events_summary</t>
        </is>
      </c>
    </row>
    <row r="3481" ht="45" customHeight="1">
      <c r="A3481" s="40" t="inlineStr">
        <is>
          <t>N082</t>
        </is>
      </c>
      <c r="B3481" s="41" t="inlineStr">
        <is>
          <t>SODA inc.</t>
        </is>
      </c>
      <c r="C3481" s="40" t="inlineStr">
        <is>
          <t>인수 전</t>
        </is>
      </c>
      <c r="D3481" s="40" t="inlineStr">
        <is>
          <t>2022-12-31</t>
        </is>
      </c>
      <c r="E3481" s="41" t="inlineStr">
        <is>
          <t>실적</t>
        </is>
      </c>
      <c r="F3481" s="41" t="inlineStr">
        <is>
          <t>크림 2022 감사보고서: 별도 자산총계 228,119,442,693원, 자본총계 (275,232,213,484)원, 영업수익 45,958,158,464원, 영업손실 86,060,851,519원. 주석: SODA 관계기업 13.57%, 장부 36,309,422천원; SODA 요약재무(천원) 2022 매출 45,539,700·순손실 40,049,823, 2021 매출 19,123,022·순손실 42,431,522.</t>
        </is>
      </c>
      <c r="G3481" s="41" t="inlineStr">
        <is>
          <t>DART 감사보고서</t>
        </is>
      </c>
      <c r="H3481" s="40" t="inlineStr">
        <is>
          <t>2023-04-10</t>
        </is>
      </c>
      <c r="I3481" s="40" t="inlineStr">
        <is>
          <t>20230410000641</t>
        </is>
      </c>
      <c r="J3481" s="43" t="inlineStr">
        <is>
          <t>https://dart.fss.or.kr/dsaf001/main.do?rcpNo=20230410000641</t>
        </is>
      </c>
      <c r="K3481" s="41" t="inlineStr">
        <is>
          <t>chk_note,pre_events_summary,acquirer_core,acq_total_assets,notes,target_rev_pre,target_op_pre</t>
        </is>
      </c>
    </row>
    <row r="3482" ht="45" customHeight="1">
      <c r="A3482" s="40" t="inlineStr">
        <is>
          <t>N082</t>
        </is>
      </c>
      <c r="B3482" s="41" t="inlineStr">
        <is>
          <t>SODA inc.</t>
        </is>
      </c>
      <c r="C3482" s="40" t="inlineStr">
        <is>
          <t>인수 전</t>
        </is>
      </c>
      <c r="D3482" s="40" t="inlineStr">
        <is>
          <t>2022-12-31</t>
        </is>
      </c>
      <c r="E3482" s="41" t="inlineStr">
        <is>
          <t>기타</t>
        </is>
      </c>
      <c r="F3482" s="41" t="inlineStr">
        <is>
          <t>NAVER 2022 사업보고서 연결 주석 관계기업: 'SODA inc. | 스니커즈 거래 플랫폼 운영 | 일본 | 5월 | 33.93', 장부 108,882,537천원; 일부 지분은 FVPL 측정. 요약재무 연결 자산총계 2022말 33,899,043백만원.</t>
        </is>
      </c>
      <c r="G3482" s="41" t="inlineStr">
        <is>
          <t>DART 사업보고서</t>
        </is>
      </c>
      <c r="H3482" s="40" t="inlineStr">
        <is>
          <t>2023-03-14</t>
        </is>
      </c>
      <c r="I3482" s="40" t="inlineStr">
        <is>
          <t>20230314001049</t>
        </is>
      </c>
      <c r="J3482" s="43" t="inlineStr">
        <is>
          <t>https://dart.fss.or.kr/dsaf001/main.do?rcpNo=20230314001049</t>
        </is>
      </c>
      <c r="K3482" s="41" t="inlineStr">
        <is>
          <t>chk_note,pre_events_summary,apex_total_assets</t>
        </is>
      </c>
    </row>
    <row r="3483" ht="45" customHeight="1">
      <c r="A3483" s="40" t="inlineStr">
        <is>
          <t>N082</t>
        </is>
      </c>
      <c r="B3483" s="41" t="inlineStr">
        <is>
          <t>SODA inc.</t>
        </is>
      </c>
      <c r="C3483" s="40" t="inlineStr">
        <is>
          <t>인수 후</t>
        </is>
      </c>
      <c r="D3483" s="40" t="inlineStr">
        <is>
          <t>2023-12-31</t>
        </is>
      </c>
      <c r="E3483" s="41" t="inlineStr">
        <is>
          <t>통합</t>
        </is>
      </c>
      <c r="F3483" s="41" t="inlineStr">
        <is>
          <t>크림 2023 감사보고서 주석: SODA 지분 55.77%, 장부 101,402,812천원, '(*3) 당기 중 추가 지분 취득으로 지배력을 획득하여 관계기업에서 종속기업으로 분류'; 특수관계자 지분거래 '에스브이에이소다 사모투자합자회사 | SODA 지분 취득 | 11,867,132(천원)'; 'SODA의 주식매매대금 관련하여 최상위 지배회사인 네이버로부터 USD 37,150,013.53의 지급보증'; 지배기업 스노우(보통주 82.66%), 최상위 네이버. SODA 2023 매출 82,000,608천원·순손실 7,943,098천원.</t>
        </is>
      </c>
      <c r="G3483" s="41" t="inlineStr">
        <is>
          <t>DART 감사보고서</t>
        </is>
      </c>
      <c r="H3483" s="40" t="inlineStr">
        <is>
          <t>2024-03-29</t>
        </is>
      </c>
      <c r="I3483" s="40" t="inlineStr">
        <is>
          <t>20240329001064</t>
        </is>
      </c>
      <c r="J3483" s="43" t="inlineStr">
        <is>
          <t>https://dart.fss.or.kr/dsaf001/main.do?rcpNo=20240329001064</t>
        </is>
      </c>
      <c r="K3483" s="41" t="inlineStr">
        <is>
          <t>chk_note,status_chk,post_events_summary,notes,pre_incorp_chk,target_rev_post,target_op_post</t>
        </is>
      </c>
    </row>
    <row r="3484" ht="45" customHeight="1">
      <c r="A3484" s="40" t="inlineStr">
        <is>
          <t>N082</t>
        </is>
      </c>
      <c r="B3484" s="41" t="inlineStr">
        <is>
          <t>SODA inc.</t>
        </is>
      </c>
      <c r="C3484" s="40" t="inlineStr">
        <is>
          <t>인수 후</t>
        </is>
      </c>
      <c r="D3484" s="40" t="inlineStr">
        <is>
          <t>2023-12</t>
        </is>
      </c>
      <c r="E3484" s="41" t="inlineStr">
        <is>
          <t>완료</t>
        </is>
      </c>
      <c r="F3484" s="41" t="inlineStr">
        <is>
          <t>NAVER 2023 사업보고서 주석 34: '2023년 12월 일본 지역 한정판 커머스 플랫폼…SODA inc.의 의결권 있는 주식 64.85%(선도계약 포함)를 인수'; 이전대가 210,027,413천원(현금 53,226,261, 사업결합전 보유지분 공정가치 108,625,015, 선도계약 48,176,137), 비지배지분 4,252,601, 순자산 14,010,204, 영업권 200,269,810천원(잠정).</t>
        </is>
      </c>
      <c r="G3484" s="41" t="inlineStr">
        <is>
          <t>DART 사업보고서</t>
        </is>
      </c>
      <c r="H3484" s="40" t="inlineStr">
        <is>
          <t>2024-03-18</t>
        </is>
      </c>
      <c r="I3484" s="40" t="inlineStr">
        <is>
          <t>20240318000844</t>
        </is>
      </c>
      <c r="J3484" s="43" t="inlineStr">
        <is>
          <t>https://dart.fss.or.kr/dsaf001/main.do?rcpNo=20240318000844</t>
        </is>
      </c>
      <c r="K3484" s="41" t="inlineStr">
        <is>
          <t>chk_note,status_chk,notes,post_events_summary,impairment</t>
        </is>
      </c>
    </row>
    <row r="3485" ht="45" customHeight="1">
      <c r="A3485" s="40" t="inlineStr">
        <is>
          <t>N082</t>
        </is>
      </c>
      <c r="B3485" s="41" t="inlineStr">
        <is>
          <t>SODA inc.</t>
        </is>
      </c>
      <c r="C3485" s="40" t="inlineStr">
        <is>
          <t>인수 후</t>
        </is>
      </c>
      <c r="D3485" s="40" t="inlineStr">
        <is>
          <t>2024-12-31</t>
        </is>
      </c>
      <c r="E3485" s="41" t="inlineStr">
        <is>
          <t>기타</t>
        </is>
      </c>
      <c r="F3485" s="41" t="inlineStr">
        <is>
          <t>NAVER 2024 사업보고서: SODA PPA 확정(무형자산 94,036,642천원, 비지배지분 29,477,810, 영업권 157,108,688천원); SODA CGU 영업권 2024말 161,209,152천원; 당기 영업권 손상 137,561백만원(CGU별 미공시).</t>
        </is>
      </c>
      <c r="G3485" s="41" t="inlineStr">
        <is>
          <t>DART 사업보고서</t>
        </is>
      </c>
      <c r="H3485" s="40" t="inlineStr">
        <is>
          <t>2025-03-18</t>
        </is>
      </c>
      <c r="I3485" s="40" t="inlineStr">
        <is>
          <t>20250318000645</t>
        </is>
      </c>
      <c r="J3485" s="43" t="inlineStr">
        <is>
          <t>https://dart.fss.or.kr/dsaf001/main.do?rcpNo=20250318000645</t>
        </is>
      </c>
      <c r="K3485" s="41" t="inlineStr">
        <is>
          <t>post_events_summary,impairment</t>
        </is>
      </c>
    </row>
    <row r="3486" ht="45" customHeight="1">
      <c r="A3486" s="40" t="inlineStr">
        <is>
          <t>N082</t>
        </is>
      </c>
      <c r="B3486" s="41" t="inlineStr">
        <is>
          <t>SODA inc.</t>
        </is>
      </c>
      <c r="C3486" s="40" t="inlineStr">
        <is>
          <t>인수 후</t>
        </is>
      </c>
      <c r="D3486" s="40" t="inlineStr">
        <is>
          <t>2025-12-31</t>
        </is>
      </c>
      <c r="E3486" s="41" t="inlineStr">
        <is>
          <t>기타</t>
        </is>
      </c>
      <c r="F3486" s="41" t="inlineStr">
        <is>
          <t>NAVER 2025 사업보고서 주석 13: SODA inc. CGU 영업권 157,964,243천원(전기 161,209,152); 당기 영업권 손상 411,965백만원(CGU별 미공시).</t>
        </is>
      </c>
      <c r="G3486" s="41" t="inlineStr">
        <is>
          <t>DART 사업보고서</t>
        </is>
      </c>
      <c r="H3486" s="40" t="inlineStr">
        <is>
          <t>2026-03-13</t>
        </is>
      </c>
      <c r="I3486" s="40" t="inlineStr">
        <is>
          <t>20260313001021</t>
        </is>
      </c>
      <c r="J3486" s="43" t="inlineStr">
        <is>
          <t>https://dart.fss.or.kr/dsaf001/main.do?rcpNo=20260313001021</t>
        </is>
      </c>
      <c r="K3486" s="41" t="inlineStr">
        <is>
          <t>impairment</t>
        </is>
      </c>
    </row>
    <row r="3487" ht="45" customHeight="1">
      <c r="A3487" s="40" t="inlineStr">
        <is>
          <t>N082</t>
        </is>
      </c>
      <c r="B3487" s="41" t="inlineStr">
        <is>
          <t>SODA inc.</t>
        </is>
      </c>
      <c r="C3487" s="40" t="inlineStr">
        <is>
          <t>인수 후</t>
        </is>
      </c>
      <c r="D3487" s="40" t="inlineStr">
        <is>
          <t>2025-12-31</t>
        </is>
      </c>
      <c r="E3487" s="41" t="inlineStr">
        <is>
          <t>실적</t>
        </is>
      </c>
      <c r="F3487" s="41" t="inlineStr">
        <is>
          <t>크림 2025 감사보고서 주석: SODA Inc 49.92%(전기 49.85%), 장부 152,227,872천원, 종속 펀드 보유 15.11% 고려해 지배력 판단; 펀드 '전기 중 청산 절차를 진행'; SODA 요약재무(천원) 2025 매출 190,393,066·순손실 5,857,109, 2024 매출 121,263,666·순손실 5,703,962; 손상은 팹·SHAKE HANDS만.</t>
        </is>
      </c>
      <c r="G3487" s="41" t="inlineStr">
        <is>
          <t>DART 감사보고서</t>
        </is>
      </c>
      <c r="H3487" s="40" t="inlineStr">
        <is>
          <t>2026-04-10</t>
        </is>
      </c>
      <c r="I3487" s="40" t="inlineStr">
        <is>
          <t>20260410000429</t>
        </is>
      </c>
      <c r="J3487" s="43" t="inlineStr">
        <is>
          <t>https://dart.fss.or.kr/dsaf001/main.do?rcpNo=20260410000429</t>
        </is>
      </c>
      <c r="K3487" s="41" t="inlineStr">
        <is>
          <t>chk_note,post_events_summary,target_rev_post,target_op_post,impairment</t>
        </is>
      </c>
    </row>
    <row r="3488" ht="45" customHeight="1">
      <c r="A3488" s="40" t="inlineStr">
        <is>
          <t>N082</t>
        </is>
      </c>
      <c r="B3488" s="41" t="inlineStr">
        <is>
          <t>SODA inc.</t>
        </is>
      </c>
      <c r="C3488" s="40" t="inlineStr">
        <is>
          <t>인수 후</t>
        </is>
      </c>
      <c r="D3488" s="40" t="inlineStr">
        <is>
          <t>2025-11-14</t>
        </is>
      </c>
      <c r="E3488" s="41" t="inlineStr">
        <is>
          <t>추가취득</t>
        </is>
      </c>
      <c r="F3488" s="41" t="inlineStr">
        <is>
          <t>크림 비유동자산취득결정: SODA inc. 우선주식 4,991주, 거래상대방 SVA Soda Private Equity Fund, 37,665,443,900원(JPY 3,989,560,841), 목적 '해외 사업 역량 강화', 취득예정일 2026-05-16.</t>
        </is>
      </c>
      <c r="G3488" s="41" t="inlineStr">
        <is>
          <t>DART 기타공시</t>
        </is>
      </c>
      <c r="H3488" s="40" t="inlineStr">
        <is>
          <t>2025-11-19</t>
        </is>
      </c>
      <c r="I3488" s="40" t="inlineStr">
        <is>
          <t>20251119000012</t>
        </is>
      </c>
      <c r="J3488" s="43" t="inlineStr">
        <is>
          <t>https://dart.fss.or.kr/dsaf001/main.do?rcpNo=20251119000012</t>
        </is>
      </c>
      <c r="K3488" s="41" t="inlineStr">
        <is>
          <t>chk_note,post_events_summary</t>
        </is>
      </c>
    </row>
    <row r="3489" ht="45" customHeight="1">
      <c r="A3489" s="40" t="inlineStr">
        <is>
          <t>N082</t>
        </is>
      </c>
      <c r="B3489" s="41" t="inlineStr">
        <is>
          <t>SODA inc.</t>
        </is>
      </c>
      <c r="C3489" s="40" t="inlineStr">
        <is>
          <t>발표</t>
        </is>
      </c>
      <c r="D3489" s="40" t="inlineStr">
        <is>
          <t>2023-12-19</t>
        </is>
      </c>
      <c r="E3489" s="41" t="inlineStr">
        <is>
          <t>기타</t>
        </is>
      </c>
      <c r="F3489" s="41" t="inlineStr">
        <is>
          <t>크림 유상증자결정: 상환전환우선주 14,877주, 발행가 3,360,802원, 운영자금 49,998,651,354원, 제3자배정 Altos Korea Opportunity Fund 6, L.P., 납입일 2023-12-20, 이사회 2023-12-19.</t>
        </is>
      </c>
      <c r="G3489" s="41" t="inlineStr">
        <is>
          <t>DART 기타공시</t>
        </is>
      </c>
      <c r="H3489" s="40" t="inlineStr">
        <is>
          <t>2023-12-22</t>
        </is>
      </c>
      <c r="I3489" s="40" t="inlineStr">
        <is>
          <t>20231222000467</t>
        </is>
      </c>
      <c r="J3489" s="43" t="inlineStr">
        <is>
          <t>https://dart.fss.or.kr/dsaf001/main.do?rcpNo=20231222000467</t>
        </is>
      </c>
      <c r="K3489" s="41" t="inlineStr">
        <is>
          <t>notes,pre_events_summary</t>
        </is>
      </c>
    </row>
    <row r="3490" ht="45" customHeight="1">
      <c r="A3490" s="40" t="inlineStr">
        <is>
          <t>N082</t>
        </is>
      </c>
      <c r="B3490" s="41" t="inlineStr">
        <is>
          <t>SODA inc.</t>
        </is>
      </c>
      <c r="C3490" s="40" t="inlineStr">
        <is>
          <t>인수 후</t>
        </is>
      </c>
      <c r="D3490" s="40" t="inlineStr">
        <is>
          <t>2024-04-01</t>
        </is>
      </c>
      <c r="E3490" s="41" t="inlineStr">
        <is>
          <t>경영진변경</t>
        </is>
      </c>
      <c r="F3490" s="41" t="inlineStr">
        <is>
          <t>크림 임원의 변동: Yuta Uchiyama(현 SODA inc CEO) 2024-04-01 기타비상무이사 선임.</t>
        </is>
      </c>
      <c r="G3490" s="41" t="inlineStr">
        <is>
          <t>DART 기타공시</t>
        </is>
      </c>
      <c r="H3490" s="40" t="inlineStr">
        <is>
          <t>2024-05-22</t>
        </is>
      </c>
      <c r="I3490" s="40" t="inlineStr">
        <is>
          <t>20240522000100</t>
        </is>
      </c>
      <c r="J3490" s="43" t="inlineStr">
        <is>
          <t>https://dart.fss.or.kr/dsaf001/main.do?rcpNo=20240522000100</t>
        </is>
      </c>
      <c r="K3490" s="41" t="inlineStr">
        <is>
          <t>post_events_summary</t>
        </is>
      </c>
    </row>
    <row r="3491" ht="45" customHeight="1">
      <c r="A3491" s="40" t="inlineStr">
        <is>
          <t>N082</t>
        </is>
      </c>
      <c r="B3491" s="41" t="inlineStr">
        <is>
          <t>SODA inc.</t>
        </is>
      </c>
      <c r="C3491" s="40" t="inlineStr">
        <is>
          <t>인수 전</t>
        </is>
      </c>
      <c r="D3491" s="40" t="inlineStr">
        <is>
          <t>2023-10-04</t>
        </is>
      </c>
      <c r="E3491" s="41" t="inlineStr">
        <is>
          <t>제휴</t>
        </is>
      </c>
      <c r="F3491" s="41" t="inlineStr">
        <is>
          <t>딜사이트: 크림이 소다에 976억원 투자·지분 43.6% 확보, 경영 통합하고 연결 자회사로 편입, 2024년 상반기 사업 통합 완료 목표, 소다 일본 상장 추진 유지, 우치야마 대표 크림 이사진 합류.</t>
        </is>
      </c>
      <c r="G3491" s="41" t="inlineStr">
        <is>
          <t>언론 보도</t>
        </is>
      </c>
      <c r="H3491" s="40" t="inlineStr">
        <is>
          <t>2023-10-04</t>
        </is>
      </c>
      <c r="I3491" s="40" t="n"/>
      <c r="J3491" s="43" t="inlineStr">
        <is>
          <t>https://dealsite.co.kr/articles/110833</t>
        </is>
      </c>
      <c r="K3491" s="41" t="inlineStr">
        <is>
          <t>pre_events_summary,first_filing_date</t>
        </is>
      </c>
    </row>
    <row r="3492" ht="45" customHeight="1">
      <c r="A3492" s="40" t="inlineStr">
        <is>
          <t>N082</t>
        </is>
      </c>
      <c r="B3492" s="41" t="inlineStr">
        <is>
          <t>SODA inc.</t>
        </is>
      </c>
      <c r="C3492" s="40" t="inlineStr">
        <is>
          <t>인수 전</t>
        </is>
      </c>
      <c r="D3492" s="40" t="inlineStr">
        <is>
          <t>2021-07-01</t>
        </is>
      </c>
      <c r="E3492" s="41" t="inlineStr">
        <is>
          <t>지분취득</t>
        </is>
      </c>
      <c r="F3492" s="41" t="inlineStr">
        <is>
          <t>크림 타법인주식취득결정(N064): Soda Inc. 우선주 4,409주 35,576,304,266원, 목적 '전략적 사업 시너지 강화 및 글로벌 시장 진출'.</t>
        </is>
      </c>
      <c r="G3492" s="41" t="inlineStr">
        <is>
          <t>DART 기타공시</t>
        </is>
      </c>
      <c r="H3492" s="40" t="inlineStr">
        <is>
          <t>2021-07-06</t>
        </is>
      </c>
      <c r="I3492" s="40" t="inlineStr">
        <is>
          <t>20210706000442</t>
        </is>
      </c>
      <c r="J3492" s="43" t="inlineStr">
        <is>
          <t>https://dart.fss.or.kr/dsaf001/main.do?rcpNo=20210706000442</t>
        </is>
      </c>
      <c r="K3492" s="41" t="inlineStr">
        <is>
          <t>pre_events_summary</t>
        </is>
      </c>
    </row>
    <row r="3493" ht="45" customHeight="1">
      <c r="A3493" s="40" t="inlineStr">
        <is>
          <t>N082</t>
        </is>
      </c>
      <c r="B3493" s="41" t="inlineStr">
        <is>
          <t>SODA inc.</t>
        </is>
      </c>
      <c r="C3493" s="40" t="inlineStr">
        <is>
          <t>인수 전</t>
        </is>
      </c>
      <c r="D3493" s="40" t="inlineStr">
        <is>
          <t>2021-08-02</t>
        </is>
      </c>
      <c r="E3493" s="41" t="inlineStr">
        <is>
          <t>투자유치</t>
        </is>
      </c>
      <c r="F3493" s="41" t="inlineStr">
        <is>
          <t>SODA 시리즈C 보도: 'KREAM Corporation(NAVER子会社)をリード投資家に…約62億円の第三者割当増資(シリーズC)', 평가액 약 240억엔.</t>
        </is>
      </c>
      <c r="G3493" s="41" t="inlineStr">
        <is>
          <t>언론 보도</t>
        </is>
      </c>
      <c r="H3493" s="40" t="inlineStr">
        <is>
          <t>2021-08-02</t>
        </is>
      </c>
      <c r="I3493" s="40" t="n"/>
      <c r="J3493" s="43" t="inlineStr">
        <is>
          <t>https://tomoruba.eiicon.net/articles/2885</t>
        </is>
      </c>
      <c r="K3493" s="41" t="inlineStr">
        <is>
          <t>pre_events_summary</t>
        </is>
      </c>
    </row>
    <row r="3494" ht="45" customHeight="1">
      <c r="A3494" s="40" t="inlineStr">
        <is>
          <t>N082</t>
        </is>
      </c>
      <c r="B3494" s="41" t="inlineStr">
        <is>
          <t>SODA inc.</t>
        </is>
      </c>
      <c r="C3494" s="40" t="inlineStr">
        <is>
          <t>인수 후</t>
        </is>
      </c>
      <c r="D3494" s="40" t="inlineStr">
        <is>
          <t>2026-04-10</t>
        </is>
      </c>
      <c r="E3494" s="41" t="inlineStr">
        <is>
          <t>실적</t>
        </is>
      </c>
      <c r="F3494" s="41" t="inlineStr">
        <is>
          <t>벤처스퀘어: 소다 2025년 매출 1,904억원(전년 대비 57% 증가), 일본 프리미엄 TCG 시장 1위.</t>
        </is>
      </c>
      <c r="G3494" s="41" t="inlineStr">
        <is>
          <t>언론 보도</t>
        </is>
      </c>
      <c r="H3494" s="40" t="inlineStr">
        <is>
          <t>2026-04-10</t>
        </is>
      </c>
      <c r="I3494" s="40" t="n"/>
      <c r="J3494" s="43" t="inlineStr">
        <is>
          <t>https://www.venturesquare.net/1075200/</t>
        </is>
      </c>
      <c r="K3494" s="41" t="inlineStr">
        <is>
          <t>post_events_summary,target_rev_post</t>
        </is>
      </c>
    </row>
    <row r="3495" ht="45" customHeight="1">
      <c r="A3495" s="40" t="inlineStr">
        <is>
          <t>N082</t>
        </is>
      </c>
      <c r="B3495" s="41" t="inlineStr">
        <is>
          <t>SODA inc.</t>
        </is>
      </c>
      <c r="C3495" s="40" t="inlineStr">
        <is>
          <t>인수 후</t>
        </is>
      </c>
      <c r="D3495" s="40" t="inlineStr">
        <is>
          <t>2024-05-03</t>
        </is>
      </c>
      <c r="E3495" s="41" t="inlineStr">
        <is>
          <t>어닝콜</t>
        </is>
      </c>
      <c r="F3495" s="41" t="inlineStr">
        <is>
          <t>NAVER 1Q24 실적발표 자료: '도착보장/브랜드솔루션 신규 매출 발생과 SODA 편입 영향으로 매출은 YoY 16.1% 성장'; 'SODA편입효과 제외시 전체 매출 YoY 10.4%'.</t>
        </is>
      </c>
      <c r="G3495" s="41" t="inlineStr">
        <is>
          <t>IR 자료</t>
        </is>
      </c>
      <c r="H3495" s="40" t="inlineStr">
        <is>
          <t>2024-05-03</t>
        </is>
      </c>
      <c r="I3495" s="40" t="n"/>
      <c r="J3495" s="43" t="inlineStr">
        <is>
          <t>https://www.navercorp.com/api/article/download/46472935-7f10-4891-8904-7140721d33e9</t>
        </is>
      </c>
      <c r="K3495" s="41" t="inlineStr">
        <is>
          <t>earnings_call_note,post_events_summary</t>
        </is>
      </c>
    </row>
    <row r="3496" ht="45" customHeight="1">
      <c r="A3496" s="40" t="inlineStr">
        <is>
          <t>N082</t>
        </is>
      </c>
      <c r="B3496" s="41" t="inlineStr">
        <is>
          <t>SODA inc.</t>
        </is>
      </c>
      <c r="C3496" s="40" t="inlineStr">
        <is>
          <t>인수 후</t>
        </is>
      </c>
      <c r="D3496" s="40" t="inlineStr">
        <is>
          <t>2026-04-30</t>
        </is>
      </c>
      <c r="E3496" s="41" t="inlineStr">
        <is>
          <t>어닝콜</t>
        </is>
      </c>
      <c r="F3496" s="41" t="inlineStr">
        <is>
          <t>NAVER 1Q26 실적발표 자료: 'C2C 크림 및 소다, 포시마크, 왈라팝'; '일본 SODA 의 빠른 성장으로 전체 성장 견인'.</t>
        </is>
      </c>
      <c r="G3496" s="41" t="inlineStr">
        <is>
          <t>IR 자료</t>
        </is>
      </c>
      <c r="H3496" s="40" t="inlineStr">
        <is>
          <t>2026-04-30</t>
        </is>
      </c>
      <c r="I3496" s="40" t="n"/>
      <c r="J3496" s="43" t="inlineStr">
        <is>
          <t>https://www.navercorp.com/api/article/download/0ce4e7c3-c1ab-4628-9848-baecc3cfcf86</t>
        </is>
      </c>
      <c r="K3496" s="41" t="inlineStr">
        <is>
          <t>earnings_call_note,core_basis</t>
        </is>
      </c>
    </row>
    <row r="3497" ht="45" customHeight="1">
      <c r="A3497" s="40" t="inlineStr">
        <is>
          <t>N082</t>
        </is>
      </c>
      <c r="B3497" s="41" t="inlineStr">
        <is>
          <t>SODA inc.</t>
        </is>
      </c>
      <c r="C3497" s="40" t="inlineStr">
        <is>
          <t>인수 후</t>
        </is>
      </c>
      <c r="D3497" s="40" t="inlineStr">
        <is>
          <t>2026-08-07</t>
        </is>
      </c>
      <c r="E3497" s="41" t="inlineStr">
        <is>
          <t>어닝콜</t>
        </is>
      </c>
      <c r="F3497" s="41" t="inlineStr">
        <is>
          <t>NAVER 2Q26 실적발표 자료: 'Soda 트레이딩 카드 거래 호황이 성장 견인'.</t>
        </is>
      </c>
      <c r="G3497" s="41" t="inlineStr">
        <is>
          <t>IR 자료</t>
        </is>
      </c>
      <c r="H3497" s="40" t="inlineStr">
        <is>
          <t>2026-08-07</t>
        </is>
      </c>
      <c r="I3497" s="40" t="n"/>
      <c r="J3497" s="43" t="inlineStr">
        <is>
          <t>https://www.navercorp.com/api/article/download/a769655e-43a9-4be8-8e78-d091981b1803</t>
        </is>
      </c>
      <c r="K3497" s="41" t="inlineStr">
        <is>
          <t>earnings_call_note</t>
        </is>
      </c>
    </row>
    <row r="3498" ht="45" customHeight="1">
      <c r="A3498" s="40" t="inlineStr">
        <is>
          <t>N082</t>
        </is>
      </c>
      <c r="B3498" s="41" t="inlineStr">
        <is>
          <t>SODA inc.</t>
        </is>
      </c>
      <c r="C3498" s="40" t="inlineStr">
        <is>
          <t>발표</t>
        </is>
      </c>
      <c r="D3498" s="40" t="inlineStr">
        <is>
          <t>2023-12-18</t>
        </is>
      </c>
      <c r="E3498" s="41" t="inlineStr">
        <is>
          <t>기타</t>
        </is>
      </c>
      <c r="F3498" s="41" t="inlineStr">
        <is>
          <t>Yahoo Finance 035420.KS 일별 종가: 2023-12-18 223,000원, 2023-12-19 222,500원, 2023-12-21 216,500원, 2023-12-22 215,000원.</t>
        </is>
      </c>
      <c r="G3498" s="41" t="inlineStr">
        <is>
          <t>기타</t>
        </is>
      </c>
      <c r="H3498" s="40" t="inlineStr">
        <is>
          <t>2023-12-22</t>
        </is>
      </c>
      <c r="I3498" s="40" t="n"/>
      <c r="J3498" s="43" t="inlineStr">
        <is>
          <t>https://query1.finance.yahoo.com/v8/finance/chart/035420.KS?period1=1702425600&amp;period2=1703376000&amp;interval=1d</t>
        </is>
      </c>
      <c r="K3498" s="41" t="inlineStr">
        <is>
          <t>acq_mktcap,size_basis</t>
        </is>
      </c>
    </row>
    <row r="3499" ht="45" customHeight="1">
      <c r="A3499" s="40" t="inlineStr">
        <is>
          <t>N082</t>
        </is>
      </c>
      <c r="B3499" s="41" t="inlineStr">
        <is>
          <t>SODA inc.</t>
        </is>
      </c>
      <c r="C3499" s="40" t="inlineStr">
        <is>
          <t>발표</t>
        </is>
      </c>
      <c r="D3499" s="40" t="inlineStr">
        <is>
          <t>2023-11-07</t>
        </is>
      </c>
      <c r="E3499" s="41" t="inlineStr">
        <is>
          <t>기타</t>
        </is>
      </c>
      <c r="F3499" s="41" t="inlineStr">
        <is>
          <t>NAVER 주식소각결정: 보통주 1,640,491주 소각, 소각 전 발행주식 164,049,085주, 소각 예정일 2023-11-07. NAVER 2023 사업보고서: 2023말 발행주식 162,408,594주.</t>
        </is>
      </c>
      <c r="G3499" s="41" t="inlineStr">
        <is>
          <t>DART 기타공시</t>
        </is>
      </c>
      <c r="H3499" s="40" t="inlineStr">
        <is>
          <t>2023-10-31</t>
        </is>
      </c>
      <c r="I3499" s="40" t="inlineStr">
        <is>
          <t>20231031800646</t>
        </is>
      </c>
      <c r="J3499" s="43" t="inlineStr">
        <is>
          <t>https://dart.fss.or.kr/dsaf001/main.do?rcpNo=20231031800646</t>
        </is>
      </c>
      <c r="K3499" s="41" t="inlineStr">
        <is>
          <t>acq_mktcap,size_basis</t>
        </is>
      </c>
    </row>
    <row r="3500" ht="45" customHeight="1">
      <c r="A3500" s="40" t="inlineStr">
        <is>
          <t>N083</t>
        </is>
      </c>
      <c r="B3500" s="41" t="inlineStr">
        <is>
          <t>Needs Games Inc.</t>
        </is>
      </c>
      <c r="C3500" s="40" t="inlineStr">
        <is>
          <t>발표</t>
        </is>
      </c>
      <c r="D3500" s="40" t="inlineStr">
        <is>
          <t>2024-01-22</t>
        </is>
      </c>
      <c r="E3500" s="41" t="inlineStr">
        <is>
          <t>발표</t>
        </is>
      </c>
      <c r="F3500" s="41" t="inlineStr">
        <is>
          <t>맥스트 취득결정: 니즈게임즈 72,927주(70.77%)를 6,000,000,000원에 현금 구주취득, 취득목적 '사업영역 확장 및 기존사업과의 시너지 확대', 자기자본대비 15.79, 취득가액/자산총액 8.97(자산총액 66,914,355,361원), 이사회 2024-01-22, 취득예정일 2024-02-05; 상대방 라인게임즈 최대주주 LINE Corporation 35.66%</t>
        </is>
      </c>
      <c r="G3500" s="41" t="inlineStr">
        <is>
          <t>KIND</t>
        </is>
      </c>
      <c r="H3500" s="40" t="inlineStr">
        <is>
          <t>2024-01-22</t>
        </is>
      </c>
      <c r="I3500" s="40" t="inlineStr">
        <is>
          <t>20240122900370</t>
        </is>
      </c>
      <c r="J3500" s="43" t="inlineStr">
        <is>
          <t>https://dart.fss.or.kr/dsaf001/main.do?rcpNo=20240122900370</t>
        </is>
      </c>
      <c r="K3500" s="41" t="inlineStr">
        <is>
          <t>purpose_quote,value_chk_local,acq_total_assets,deal_to_assets_pct,deal_to_equity_pct,announce_date_chk,first_filing_date,chk_note,pre_incorp_chk</t>
        </is>
      </c>
    </row>
    <row r="3501" ht="45" customHeight="1">
      <c r="A3501" s="40" t="inlineStr">
        <is>
          <t>N083</t>
        </is>
      </c>
      <c r="B3501" s="41" t="inlineStr">
        <is>
          <t>Needs Games Inc.</t>
        </is>
      </c>
      <c r="C3501" s="40" t="inlineStr">
        <is>
          <t>발표</t>
        </is>
      </c>
      <c r="D3501" s="40" t="inlineStr">
        <is>
          <t>2024-01-19</t>
        </is>
      </c>
      <c r="E3501" s="41" t="inlineStr">
        <is>
          <t>발표</t>
        </is>
      </c>
      <c r="F3501" s="41" t="inlineStr">
        <is>
          <t>라인게임즈 처분결정: 니즈게임즈 72,927주 6,000,000,000원 처분, 처분 후 소유 0, 처분목적 '투자금 회수를 통한 재무건전성 강화', 이사회 2024-01-19, 처분예정일 2024-02-05, 기업집단명 네이버</t>
        </is>
      </c>
      <c r="G3501" s="41" t="inlineStr">
        <is>
          <t>DART 기타공시</t>
        </is>
      </c>
      <c r="H3501" s="40" t="inlineStr">
        <is>
          <t>2024-01-22</t>
        </is>
      </c>
      <c r="I3501" s="40" t="inlineStr">
        <is>
          <t>20240122000388</t>
        </is>
      </c>
      <c r="J3501" s="43" t="inlineStr">
        <is>
          <t>https://dart.fss.or.kr/dsaf001/main.do?rcpNo=20240122000388</t>
        </is>
      </c>
      <c r="K3501" s="41" t="inlineStr">
        <is>
          <t>purpose_quote,announce_date_chk,first_filing_date,pre_incorp_chk</t>
        </is>
      </c>
    </row>
    <row r="3502" ht="45" customHeight="1">
      <c r="A3502" s="40" t="inlineStr">
        <is>
          <t>N083</t>
        </is>
      </c>
      <c r="B3502" s="41" t="inlineStr">
        <is>
          <t>Needs Games Inc.</t>
        </is>
      </c>
      <c r="C3502" s="40" t="inlineStr">
        <is>
          <t>인수 후</t>
        </is>
      </c>
      <c r="D3502" s="40" t="inlineStr">
        <is>
          <t>2024-02-05</t>
        </is>
      </c>
      <c r="E3502" s="41" t="inlineStr">
        <is>
          <t>완료</t>
        </is>
      </c>
      <c r="F3502" s="41" t="inlineStr">
        <is>
          <t>니즈게임즈 2023 감사보고서 보고기간 후 사건: '회사 최대주주 라인게임즈 주식회사의 보유 주식 72,927주가 2024년 2월 5일 주식회사 맥스트에 매각됨에 따라 최대주주가 변경'; 2023 영업수익 6,817,762,506원·영업손실 1,361,962,739원, 전기 17,852,240,387원·7,713,776,516원</t>
        </is>
      </c>
      <c r="G3502" s="41" t="inlineStr">
        <is>
          <t>DART 감사보고서</t>
        </is>
      </c>
      <c r="H3502" s="40" t="inlineStr">
        <is>
          <t>2024-04-03</t>
        </is>
      </c>
      <c r="I3502" s="40" t="inlineStr">
        <is>
          <t>20240403002703</t>
        </is>
      </c>
      <c r="J3502" s="43" t="inlineStr">
        <is>
          <t>https://dart.fss.or.kr/dsaf001/main.do?rcpNo=20240403002703</t>
        </is>
      </c>
      <c r="K3502" s="41" t="inlineStr">
        <is>
          <t>status_chk,chk_note,target_rev_pre,target_op_pre,pre_events_summary</t>
        </is>
      </c>
    </row>
    <row r="3503" ht="45" customHeight="1">
      <c r="A3503" s="40" t="inlineStr">
        <is>
          <t>N083</t>
        </is>
      </c>
      <c r="B3503" s="41" t="inlineStr">
        <is>
          <t>Needs Games Inc.</t>
        </is>
      </c>
      <c r="C3503" s="40" t="inlineStr">
        <is>
          <t>인수 전</t>
        </is>
      </c>
      <c r="D3503" s="40" t="inlineStr">
        <is>
          <t>2021-12-28</t>
        </is>
      </c>
      <c r="E3503" s="41" t="inlineStr">
        <is>
          <t>추가취득</t>
        </is>
      </c>
      <c r="F3503" s="41" t="inlineStr">
        <is>
          <t>라인게임즈 2021 연결감사보고서 사업결합: 31.35%→56.11% 지배력 획득, 이전대가 5,599,976천원(현금 3,599,922천원), 영업권 2,505,033천원</t>
        </is>
      </c>
      <c r="G3503" s="41" t="inlineStr">
        <is>
          <t>DART 감사보고서</t>
        </is>
      </c>
      <c r="H3503" s="40" t="inlineStr">
        <is>
          <t>2022-04-12</t>
        </is>
      </c>
      <c r="I3503" s="40" t="inlineStr">
        <is>
          <t>20220412002158</t>
        </is>
      </c>
      <c r="J3503" s="43" t="inlineStr">
        <is>
          <t>https://dart.fss.or.kr/dsaf001/main.do?rcpNo=20220412002158</t>
        </is>
      </c>
      <c r="K3503" s="41" t="inlineStr">
        <is>
          <t>pre_events_summary,notes</t>
        </is>
      </c>
    </row>
    <row r="3504" ht="45" customHeight="1">
      <c r="A3504" s="40" t="inlineStr">
        <is>
          <t>N083</t>
        </is>
      </c>
      <c r="B3504" s="41" t="inlineStr">
        <is>
          <t>Needs Games Inc.</t>
        </is>
      </c>
      <c r="C3504" s="40" t="inlineStr">
        <is>
          <t>인수 전</t>
        </is>
      </c>
      <c r="D3504" s="40" t="inlineStr">
        <is>
          <t>2023-12-31</t>
        </is>
      </c>
      <c r="E3504" s="41" t="inlineStr">
        <is>
          <t>기타</t>
        </is>
      </c>
      <c r="F3504" s="41" t="inlineStr">
        <is>
          <t>라인게임즈 2023 연결감사보고서: 니즈게임즈 매각예정자산집단 분류(순자산 696,545천원), '2024년 1월 중 ... 보통주 전량을 매각하는 계약을 체결 ... 2024년 2월 중 완료'</t>
        </is>
      </c>
      <c r="G3504" s="41" t="inlineStr">
        <is>
          <t>DART 감사보고서</t>
        </is>
      </c>
      <c r="H3504" s="40" t="inlineStr">
        <is>
          <t>2024-04-12</t>
        </is>
      </c>
      <c r="I3504" s="40" t="inlineStr">
        <is>
          <t>20240412003306</t>
        </is>
      </c>
      <c r="J3504" s="43" t="inlineStr">
        <is>
          <t>https://dart.fss.or.kr/dsaf001/main.do?rcpNo=20240412003306</t>
        </is>
      </c>
      <c r="K3504" s="41" t="inlineStr">
        <is>
          <t>pre_events_summary,notes</t>
        </is>
      </c>
    </row>
    <row r="3505" ht="45" customHeight="1">
      <c r="A3505" s="40" t="inlineStr">
        <is>
          <t>N083</t>
        </is>
      </c>
      <c r="B3505" s="41" t="inlineStr">
        <is>
          <t>Needs Games Inc.</t>
        </is>
      </c>
      <c r="C3505" s="40" t="inlineStr">
        <is>
          <t>인수 후</t>
        </is>
      </c>
      <c r="D3505" s="40" t="inlineStr">
        <is>
          <t>2024</t>
        </is>
      </c>
      <c r="E3505" s="41" t="inlineStr">
        <is>
          <t>매각</t>
        </is>
      </c>
      <c r="F3505" s="41" t="inlineStr">
        <is>
          <t>라인게임즈 2024 감사보고서(별도): 종속기업투자 취득에 '주식회사 니즈게임즈' 포함, '당기 중 니즈게임즈 지분 전량에 대해 매각', 종속기업및관계기업투자주식처분이익 1,459,268천원</t>
        </is>
      </c>
      <c r="G3505" s="41" t="inlineStr">
        <is>
          <t>DART 감사보고서</t>
        </is>
      </c>
      <c r="H3505" s="40" t="inlineStr">
        <is>
          <t>2025-04-18</t>
        </is>
      </c>
      <c r="I3505" s="40" t="inlineStr">
        <is>
          <t>20250418000117</t>
        </is>
      </c>
      <c r="J3505" s="43" t="inlineStr">
        <is>
          <t>https://dart.fss.or.kr/dsaf001/main.do?rcpNo=20250418000117</t>
        </is>
      </c>
      <c r="K3505" s="41" t="inlineStr">
        <is>
          <t>notes,post_events_summary</t>
        </is>
      </c>
    </row>
    <row r="3506" ht="45" customHeight="1">
      <c r="A3506" s="40" t="inlineStr">
        <is>
          <t>N083</t>
        </is>
      </c>
      <c r="B3506" s="41" t="inlineStr">
        <is>
          <t>Needs Games Inc.</t>
        </is>
      </c>
      <c r="C3506" s="40" t="inlineStr">
        <is>
          <t>인수 전</t>
        </is>
      </c>
      <c r="D3506" s="40" t="inlineStr">
        <is>
          <t>2023-12-31</t>
        </is>
      </c>
      <c r="E3506" s="41" t="inlineStr">
        <is>
          <t>기타</t>
        </is>
      </c>
      <c r="F3506" s="41" t="inlineStr">
        <is>
          <t>라인게임즈 2024 연결감사보고서 재무상태표 비교표시: 2023말 부채총계 199,735,385천원·자본총계 (151,152,733)천원(완전자본잠식), 2024말 자본총계 (184,083,022)천원</t>
        </is>
      </c>
      <c r="G3506" s="41" t="inlineStr">
        <is>
          <t>DART 감사보고서</t>
        </is>
      </c>
      <c r="H3506" s="40" t="inlineStr">
        <is>
          <t>2025-04-18</t>
        </is>
      </c>
      <c r="I3506" s="40" t="inlineStr">
        <is>
          <t>20250418000120</t>
        </is>
      </c>
      <c r="J3506" s="43" t="inlineStr">
        <is>
          <t>https://dart.fss.or.kr/dsaf001/main.do?rcpNo=20250418000120</t>
        </is>
      </c>
      <c r="K3506" s="41" t="inlineStr">
        <is>
          <t>notes,pre_events_summary</t>
        </is>
      </c>
    </row>
    <row r="3507" ht="45" customHeight="1">
      <c r="A3507" s="40" t="inlineStr">
        <is>
          <t>N083</t>
        </is>
      </c>
      <c r="B3507" s="41" t="inlineStr">
        <is>
          <t>Needs Games Inc.</t>
        </is>
      </c>
      <c r="C3507" s="40" t="inlineStr">
        <is>
          <t>인수 전</t>
        </is>
      </c>
      <c r="D3507" s="40" t="inlineStr">
        <is>
          <t>2023-12-31</t>
        </is>
      </c>
      <c r="E3507" s="41" t="inlineStr">
        <is>
          <t>기타</t>
        </is>
      </c>
      <c r="F3507" s="41" t="inlineStr">
        <is>
          <t>맥스트 2023 사업보고서: 제14기 연결 매출 1,766백만원(산업용 AR 솔루션 1,426·80.8%, AR 플랫폼 179·10.1%, 도서콘텐츠 155·8.8%, 메타버스 6·0.3%); 발행주식 19,570,882주</t>
        </is>
      </c>
      <c r="G3507" s="41" t="inlineStr">
        <is>
          <t>DART 사업보고서</t>
        </is>
      </c>
      <c r="H3507" s="40" t="inlineStr">
        <is>
          <t>2024-03-15</t>
        </is>
      </c>
      <c r="I3507" s="40" t="inlineStr">
        <is>
          <t>20240315000397</t>
        </is>
      </c>
      <c r="J3507" s="43" t="inlineStr">
        <is>
          <t>https://dart.fss.or.kr/dsaf001/main.do?rcpNo=20240315000397</t>
        </is>
      </c>
      <c r="K3507" s="41" t="inlineStr">
        <is>
          <t>acquirer_core,is_core,acq_mktcap</t>
        </is>
      </c>
    </row>
    <row r="3508" ht="45" customHeight="1">
      <c r="A3508" s="40" t="inlineStr">
        <is>
          <t>N083</t>
        </is>
      </c>
      <c r="B3508" s="41" t="inlineStr">
        <is>
          <t>Needs Games Inc.</t>
        </is>
      </c>
      <c r="C3508" s="40" t="inlineStr">
        <is>
          <t>인수 전</t>
        </is>
      </c>
      <c r="D3508" s="40" t="inlineStr">
        <is>
          <t>2023-12-28</t>
        </is>
      </c>
      <c r="E3508" s="41" t="inlineStr">
        <is>
          <t>기타</t>
        </is>
      </c>
      <c r="F3508" s="41" t="inlineStr">
        <is>
          <t>맥스트 주요사항보고서: ㈜아이엘포유 290,000주(100%) 양수 결정</t>
        </is>
      </c>
      <c r="G3508" s="41" t="inlineStr">
        <is>
          <t>DART 주요사항보고서</t>
        </is>
      </c>
      <c r="H3508" s="40" t="inlineStr">
        <is>
          <t>2023-12-28</t>
        </is>
      </c>
      <c r="I3508" s="40" t="inlineStr">
        <is>
          <t>20231228000739</t>
        </is>
      </c>
      <c r="J3508" s="43" t="inlineStr">
        <is>
          <t>https://dart.fss.or.kr/dsaf001/main.do?rcpNo=20231228000739</t>
        </is>
      </c>
      <c r="K3508" s="41" t="inlineStr">
        <is>
          <t>pre_events_summary</t>
        </is>
      </c>
    </row>
    <row r="3509" ht="45" customHeight="1">
      <c r="A3509" s="40" t="inlineStr">
        <is>
          <t>N083</t>
        </is>
      </c>
      <c r="B3509" s="41" t="inlineStr">
        <is>
          <t>Needs Games Inc.</t>
        </is>
      </c>
      <c r="C3509" s="40" t="inlineStr">
        <is>
          <t>인수 후</t>
        </is>
      </c>
      <c r="D3509" s="40" t="inlineStr">
        <is>
          <t>2024</t>
        </is>
      </c>
      <c r="E3509" s="41" t="inlineStr">
        <is>
          <t>손상차손</t>
        </is>
      </c>
      <c r="F3509" s="41" t="inlineStr">
        <is>
          <t>맥스트 2024 사업보고서: 니즈게임즈 70.77% 취득(이전대가 현금 6,000,000천원, 식별가능 순자산 -312,552천원, 영업권 6,221,193천원), 영업권 손상 1,900백만원, 별도 종속기업투자 손상 2,411백만원, 게임콘텐츠 부문 수익 4,411,300,911원·영업손실 1,031,298,111원, 기말 지분 89.94%, 경영진단 '니즈게임즈의 신규 연결대상 편입으로 연결 매출이 증가', 2025 신작 '모즈' 출시 예정</t>
        </is>
      </c>
      <c r="G3509" s="41" t="inlineStr">
        <is>
          <t>DART 사업보고서</t>
        </is>
      </c>
      <c r="H3509" s="40" t="inlineStr">
        <is>
          <t>2025-03-17</t>
        </is>
      </c>
      <c r="I3509" s="40" t="inlineStr">
        <is>
          <t>20250317000727</t>
        </is>
      </c>
      <c r="J3509" s="43" t="inlineStr">
        <is>
          <t>https://dart.fss.or.kr/dsaf001/main.do?rcpNo=20250317000727</t>
        </is>
      </c>
      <c r="K3509" s="41" t="inlineStr">
        <is>
          <t>post_events_summary,impairment,target_rev_post,target_op_post,earnings_call_note,is_core</t>
        </is>
      </c>
    </row>
    <row r="3510" ht="45" customHeight="1">
      <c r="A3510" s="40" t="inlineStr">
        <is>
          <t>N083</t>
        </is>
      </c>
      <c r="B3510" s="41" t="inlineStr">
        <is>
          <t>Needs Games Inc.</t>
        </is>
      </c>
      <c r="C3510" s="40" t="inlineStr">
        <is>
          <t>인수 후</t>
        </is>
      </c>
      <c r="D3510" s="40" t="inlineStr">
        <is>
          <t>2024-03-31</t>
        </is>
      </c>
      <c r="E3510" s="41" t="inlineStr">
        <is>
          <t>완료</t>
        </is>
      </c>
      <c r="F3510" s="41" t="inlineStr">
        <is>
          <t>맥스트 2024 1분기보고서: 니즈게임즈 지분 70.77% 종속기업, '당분기 중 ... 지분 70.77%를 취득하여 지배력을 보유'</t>
        </is>
      </c>
      <c r="G3510" s="41" t="inlineStr">
        <is>
          <t>DART 사업보고서</t>
        </is>
      </c>
      <c r="H3510" s="40" t="inlineStr">
        <is>
          <t>2024-05-14</t>
        </is>
      </c>
      <c r="I3510" s="40" t="inlineStr">
        <is>
          <t>20240514000895</t>
        </is>
      </c>
      <c r="J3510" s="43" t="inlineStr">
        <is>
          <t>https://dart.fss.or.kr/dsaf001/main.do?rcpNo=20240514000895</t>
        </is>
      </c>
      <c r="K3510" s="41" t="inlineStr">
        <is>
          <t>post_events_summary</t>
        </is>
      </c>
    </row>
    <row r="3511" ht="45" customHeight="1">
      <c r="A3511" s="40" t="inlineStr">
        <is>
          <t>N083</t>
        </is>
      </c>
      <c r="B3511" s="41" t="inlineStr">
        <is>
          <t>Needs Games Inc.</t>
        </is>
      </c>
      <c r="C3511" s="40" t="inlineStr">
        <is>
          <t>인수 후</t>
        </is>
      </c>
      <c r="D3511" s="40" t="inlineStr">
        <is>
          <t>2025-06-30</t>
        </is>
      </c>
      <c r="E3511" s="41" t="inlineStr">
        <is>
          <t>실적</t>
        </is>
      </c>
      <c r="F3511" s="41" t="inlineStr">
        <is>
          <t>비트맥스 2025 반기보고서: 니즈게임즈 지분 99.18%, 반기 매출 1,029,221천원·반기순손실 2,094,478천원; 연혁 2025-02 상호변경(비트맥스)·최대주주변경(메타플랫폼투자조합)</t>
        </is>
      </c>
      <c r="G3511" s="41" t="inlineStr">
        <is>
          <t>DART 사업보고서</t>
        </is>
      </c>
      <c r="H3511" s="40" t="inlineStr">
        <is>
          <t>2025-08-14</t>
        </is>
      </c>
      <c r="I3511" s="40" t="inlineStr">
        <is>
          <t>20250814002686</t>
        </is>
      </c>
      <c r="J3511" s="43" t="inlineStr">
        <is>
          <t>https://dart.fss.or.kr/dsaf001/main.do?rcpNo=20250814002686</t>
        </is>
      </c>
      <c r="K3511" s="41" t="inlineStr">
        <is>
          <t>post_events_summary,target_rev_post,target_op_post</t>
        </is>
      </c>
    </row>
    <row r="3512" ht="45" customHeight="1">
      <c r="A3512" s="40" t="inlineStr">
        <is>
          <t>N083</t>
        </is>
      </c>
      <c r="B3512" s="41" t="inlineStr">
        <is>
          <t>Needs Games Inc.</t>
        </is>
      </c>
      <c r="C3512" s="40" t="inlineStr">
        <is>
          <t>인수 후</t>
        </is>
      </c>
      <c r="D3512" s="40" t="inlineStr">
        <is>
          <t>2025-12-24</t>
        </is>
      </c>
      <c r="E3512" s="41" t="inlineStr">
        <is>
          <t>매각</t>
        </is>
      </c>
      <c r="F3512" s="41" t="inlineStr">
        <is>
          <t>비트맥스 양도결정: 니즈게임즈 3,672,927주 전량을 ㈜에이전트에이아이에 4,000,000,000원 양도, 목적 '경영효율성 제고 및 유동성 확보', 외부평가 3,686~4,412백만원; 요약재무 2024 매출 4,925백만원·순이익 -969백만원</t>
        </is>
      </c>
      <c r="G3512" s="41" t="inlineStr">
        <is>
          <t>DART 주요사항보고서</t>
        </is>
      </c>
      <c r="H3512" s="40" t="inlineStr">
        <is>
          <t>2025-12-24</t>
        </is>
      </c>
      <c r="I3512" s="40" t="inlineStr">
        <is>
          <t>20251224000655</t>
        </is>
      </c>
      <c r="J3512" s="43" t="inlineStr">
        <is>
          <t>https://dart.fss.or.kr/dsaf001/main.do?rcpNo=20251224000655</t>
        </is>
      </c>
      <c r="K3512" s="41" t="inlineStr">
        <is>
          <t>post_events_summary,target_rev_post,target_op_post</t>
        </is>
      </c>
    </row>
    <row r="3513" ht="45" customHeight="1">
      <c r="A3513" s="40" t="inlineStr">
        <is>
          <t>N083</t>
        </is>
      </c>
      <c r="B3513" s="41" t="inlineStr">
        <is>
          <t>Needs Games Inc.</t>
        </is>
      </c>
      <c r="C3513" s="40" t="inlineStr">
        <is>
          <t>인수 후</t>
        </is>
      </c>
      <c r="D3513" s="40" t="inlineStr">
        <is>
          <t>2025-12-31</t>
        </is>
      </c>
      <c r="E3513" s="41" t="inlineStr">
        <is>
          <t>매각</t>
        </is>
      </c>
      <c r="F3513" s="41" t="inlineStr">
        <is>
          <t>비트맥스 2025 사업보고서: 니즈게임즈 '처분에 의한 지배력 상실', 니즈게임즈 대여 5,410,000,000원·기말 단기대여금 3,035,000,000원(1,517백만원 대손충당금), 연결 종속기업투자주식처분이익 3,145,287,997원(회사별 미구분)</t>
        </is>
      </c>
      <c r="G3513" s="41" t="inlineStr">
        <is>
          <t>DART 사업보고서</t>
        </is>
      </c>
      <c r="H3513" s="40" t="inlineStr">
        <is>
          <t>2026-03-16</t>
        </is>
      </c>
      <c r="I3513" s="40" t="inlineStr">
        <is>
          <t>20260316001419</t>
        </is>
      </c>
      <c r="J3513" s="43" t="inlineStr">
        <is>
          <t>https://dart.fss.or.kr/dsaf001/main.do?rcpNo=20260316001419</t>
        </is>
      </c>
      <c r="K3513" s="41" t="inlineStr">
        <is>
          <t>post_events_summary,notes</t>
        </is>
      </c>
    </row>
    <row r="3514" ht="45" customHeight="1">
      <c r="A3514" s="40" t="inlineStr">
        <is>
          <t>N083</t>
        </is>
      </c>
      <c r="B3514" s="41" t="inlineStr">
        <is>
          <t>Needs Games Inc.</t>
        </is>
      </c>
      <c r="C3514" s="40" t="inlineStr">
        <is>
          <t>인수 후</t>
        </is>
      </c>
      <c r="D3514" s="40" t="inlineStr">
        <is>
          <t>2026-03-13</t>
        </is>
      </c>
      <c r="E3514" s="41" t="inlineStr">
        <is>
          <t>기타</t>
        </is>
      </c>
      <c r="F3514" s="41" t="inlineStr">
        <is>
          <t>비트맥스 감자결정(정정): 보통주 감자비율 75%(4주→1주), Yahoo 수정종가 환원 근거</t>
        </is>
      </c>
      <c r="G3514" s="41" t="inlineStr">
        <is>
          <t>DART 주요사항보고서</t>
        </is>
      </c>
      <c r="H3514" s="40" t="inlineStr">
        <is>
          <t>2026-03-13</t>
        </is>
      </c>
      <c r="I3514" s="40" t="inlineStr">
        <is>
          <t>20260313001025</t>
        </is>
      </c>
      <c r="J3514" s="43" t="inlineStr">
        <is>
          <t>https://dart.fss.or.kr/dsaf001/main.do?rcpNo=20260313001025</t>
        </is>
      </c>
      <c r="K3514" s="41" t="inlineStr">
        <is>
          <t>acq_mktcap</t>
        </is>
      </c>
    </row>
    <row r="3515" ht="45" customHeight="1">
      <c r="A3515" s="40" t="inlineStr">
        <is>
          <t>N083</t>
        </is>
      </c>
      <c r="B3515" s="41" t="inlineStr">
        <is>
          <t>Needs Games Inc.</t>
        </is>
      </c>
      <c r="C3515" s="40" t="inlineStr">
        <is>
          <t>발표</t>
        </is>
      </c>
      <c r="D3515" s="40" t="inlineStr">
        <is>
          <t>2024-01-19</t>
        </is>
      </c>
      <c r="E3515" s="41" t="inlineStr">
        <is>
          <t>기타</t>
        </is>
      </c>
      <c r="F3515" s="41" t="inlineStr">
        <is>
          <t>Yahoo Finance 377030.KQ 수정종가: 2024-01-19 31,096.95, 01-22 32,322.61, 01-23 30,186.45</t>
        </is>
      </c>
      <c r="G3515" s="41" t="inlineStr">
        <is>
          <t>기타</t>
        </is>
      </c>
      <c r="H3515" s="40" t="inlineStr">
        <is>
          <t>2024-01-22</t>
        </is>
      </c>
      <c r="I3515" s="40" t="n"/>
      <c r="J3515" s="43" t="inlineStr">
        <is>
          <t>https://query1.finance.yahoo.com/v8/finance/chart/377030.KQ?period1=1705276800&amp;period2=1706313600&amp;interval=1d</t>
        </is>
      </c>
      <c r="K3515" s="41" t="inlineStr">
        <is>
          <t>acq_mktcap,event_ticker_basis</t>
        </is>
      </c>
    </row>
    <row r="3516" ht="45" customHeight="1">
      <c r="A3516" s="40" t="inlineStr">
        <is>
          <t>N083</t>
        </is>
      </c>
      <c r="B3516" s="41" t="inlineStr">
        <is>
          <t>Needs Games Inc.</t>
        </is>
      </c>
      <c r="C3516" s="40" t="inlineStr">
        <is>
          <t>발표</t>
        </is>
      </c>
      <c r="D3516" s="40" t="inlineStr">
        <is>
          <t>2024-01-22</t>
        </is>
      </c>
      <c r="E3516" s="41" t="inlineStr">
        <is>
          <t>기타</t>
        </is>
      </c>
      <c r="F3516" s="41" t="inlineStr">
        <is>
          <t>Yahoo Finance KRW=X 일별 종가 2024-01-22 1,333.21원/USD</t>
        </is>
      </c>
      <c r="G3516" s="41" t="inlineStr">
        <is>
          <t>기타</t>
        </is>
      </c>
      <c r="H3516" s="40" t="inlineStr">
        <is>
          <t>2024-01-22</t>
        </is>
      </c>
      <c r="I3516" s="40" t="n"/>
      <c r="J3516" s="43" t="inlineStr">
        <is>
          <t>https://query1.finance.yahoo.com/v8/finance/chart/KRW=X?period1=1705536000&amp;period2=1706054400&amp;interval=1d</t>
        </is>
      </c>
      <c r="K3516" s="41" t="inlineStr">
        <is>
          <t>value_chk_usdmm</t>
        </is>
      </c>
    </row>
    <row r="3517" ht="45" customHeight="1">
      <c r="A3517" s="40" t="inlineStr">
        <is>
          <t>N083</t>
        </is>
      </c>
      <c r="B3517" s="41" t="inlineStr">
        <is>
          <t>Needs Games Inc.</t>
        </is>
      </c>
      <c r="C3517" s="40" t="inlineStr">
        <is>
          <t>인수 후</t>
        </is>
      </c>
      <c r="D3517" s="40" t="inlineStr">
        <is>
          <t>2024-05-31</t>
        </is>
      </c>
      <c r="E3517" s="41" t="inlineStr">
        <is>
          <t>매각</t>
        </is>
      </c>
      <c r="F3517" s="41" t="inlineStr">
        <is>
          <t>IB토마토: 라인게임즈가 '니즈게임즈 지분 전량 70.78%를 메타버스 플랫폼 기업 맥스트에 매각해 현금 60억원을 확보', 매각대금을 슈퍼어썸 등에 재투자</t>
        </is>
      </c>
      <c r="G3517" s="41" t="inlineStr">
        <is>
          <t>언론 보도</t>
        </is>
      </c>
      <c r="H3517" s="40" t="inlineStr">
        <is>
          <t>2024-05-31</t>
        </is>
      </c>
      <c r="I3517" s="40" t="n"/>
      <c r="J3517" s="43" t="inlineStr">
        <is>
          <t>https://newstomato.com/ReadNews.aspx?no=1231485</t>
        </is>
      </c>
      <c r="K3517" s="41" t="inlineStr">
        <is>
          <t>chk_note,notes</t>
        </is>
      </c>
    </row>
    <row r="3518" ht="45" customHeight="1">
      <c r="A3518" s="40" t="inlineStr">
        <is>
          <t>N084</t>
        </is>
      </c>
      <c r="B3518" s="41" t="inlineStr">
        <is>
          <t>SODA inc.</t>
        </is>
      </c>
      <c r="C3518" s="40" t="inlineStr">
        <is>
          <t>발표</t>
        </is>
      </c>
      <c r="D3518" s="40" t="inlineStr">
        <is>
          <t>2023-09-27</t>
        </is>
      </c>
      <c r="E3518" s="41" t="inlineStr">
        <is>
          <t>발표</t>
        </is>
      </c>
      <c r="F3518" s="41" t="inlineStr">
        <is>
          <t>크림이 SODA inc. 9,752주를 97,667,665,598원에 현금 취득, 취득 후 14,161주(43.6%). 취득목적 '해외 사업 역량 강화 목적'. 이사회결의일 2023.09.27, 1차 2023-11-30 6,769주·2차 2024-03-29 2,983주 예정. 발행회사 요약 재무상황(FY19/20~FY21/22, JPY=8.9621원 환산) 포함.</t>
        </is>
      </c>
      <c r="G3518" s="41" t="inlineStr">
        <is>
          <t>DART 기타공시</t>
        </is>
      </c>
      <c r="H3518" s="40" t="inlineStr">
        <is>
          <t>2023-10-04</t>
        </is>
      </c>
      <c r="I3518" s="40" t="inlineStr">
        <is>
          <t>20231004000004</t>
        </is>
      </c>
      <c r="J3518" s="43" t="inlineStr">
        <is>
          <t>https://dart.fss.or.kr/dsaf001/main.do?rcpNo=20231004000004</t>
        </is>
      </c>
      <c r="K3518" s="41" t="inlineStr">
        <is>
          <t>subtype_chk,value_chk_local,purpose_quote,announce_date_chk,first_filing_date,deal_to_equity_pct,target_rev_pre,target_op_pre</t>
        </is>
      </c>
    </row>
    <row r="3519" ht="45" customHeight="1">
      <c r="A3519" s="40" t="inlineStr">
        <is>
          <t>N084</t>
        </is>
      </c>
      <c r="B3519" s="41" t="inlineStr">
        <is>
          <t>SODA inc.</t>
        </is>
      </c>
      <c r="C3519" s="40" t="inlineStr">
        <is>
          <t>인수 후</t>
        </is>
      </c>
      <c r="D3519" s="40" t="inlineStr">
        <is>
          <t>2024-03-19</t>
        </is>
      </c>
      <c r="E3519" s="41" t="inlineStr">
        <is>
          <t>기타</t>
        </is>
      </c>
      <c r="F3519" s="41" t="inlineStr">
        <is>
          <t>정정공시: 발행주식총수 32,489→32,868주, 취득 후 지분율 43.6→43.1%, 취득예정일 2024-03-29→2024-03-28, 1차 취득일 2023-12-27(6,769주)로 기재.</t>
        </is>
      </c>
      <c r="G3519" s="41" t="inlineStr">
        <is>
          <t>DART 기타공시</t>
        </is>
      </c>
      <c r="H3519" s="40" t="inlineStr">
        <is>
          <t>2024-03-19</t>
        </is>
      </c>
      <c r="I3519" s="40" t="inlineStr">
        <is>
          <t>20240319000378</t>
        </is>
      </c>
      <c r="J3519" s="43" t="inlineStr">
        <is>
          <t>https://dart.fss.or.kr/dsaf001/main.do?rcpNo=20240319000378</t>
        </is>
      </c>
      <c r="K3519" s="41" t="inlineStr">
        <is>
          <t>status_chk,chk_note,notes</t>
        </is>
      </c>
    </row>
    <row r="3520" ht="45" customHeight="1">
      <c r="A3520" s="40" t="inlineStr">
        <is>
          <t>N084</t>
        </is>
      </c>
      <c r="B3520" s="41" t="inlineStr">
        <is>
          <t>SODA inc.</t>
        </is>
      </c>
      <c r="C3520" s="40" t="inlineStr">
        <is>
          <t>인수 후</t>
        </is>
      </c>
      <c r="D3520" s="40" t="inlineStr">
        <is>
          <t>2023-12-19</t>
        </is>
      </c>
      <c r="E3520" s="41" t="inlineStr">
        <is>
          <t>추가취득</t>
        </is>
      </c>
      <c r="F3520" s="41" t="inlineStr">
        <is>
          <t>크림이 SODA 2,163주를 15,769,137,061원에 추가 취득(2023-12-27·28), 취득 후 16,324주(49.7%). 발행주식 32,868주(2023-12-13 스톡옵션 379주 전환). (N082)</t>
        </is>
      </c>
      <c r="G3520" s="41" t="inlineStr">
        <is>
          <t>DART 기타공시</t>
        </is>
      </c>
      <c r="H3520" s="40" t="inlineStr">
        <is>
          <t>2023-12-22</t>
        </is>
      </c>
      <c r="I3520" s="40" t="inlineStr">
        <is>
          <t>20231222000472</t>
        </is>
      </c>
      <c r="J3520" s="43" t="inlineStr">
        <is>
          <t>https://dart.fss.or.kr/dsaf001/main.do?rcpNo=20231222000472</t>
        </is>
      </c>
      <c r="K3520" s="41" t="inlineStr">
        <is>
          <t>notes,post_events_summary</t>
        </is>
      </c>
    </row>
    <row r="3521" ht="45" customHeight="1">
      <c r="A3521" s="40" t="inlineStr">
        <is>
          <t>N084</t>
        </is>
      </c>
      <c r="B3521" s="41" t="inlineStr">
        <is>
          <t>SODA inc.</t>
        </is>
      </c>
      <c r="C3521" s="40" t="inlineStr">
        <is>
          <t>인수 전</t>
        </is>
      </c>
      <c r="D3521" s="40" t="inlineStr">
        <is>
          <t>2022-12-31</t>
        </is>
      </c>
      <c r="E3521" s="41" t="inlineStr">
        <is>
          <t>지분취득</t>
        </is>
      </c>
      <c r="F3521" s="41" t="inlineStr">
        <is>
          <t>크림 2022 감사보고서 주석 14: 관계기업 SODA 지분율 13,57(13.57)%·장부 36,309,422천원, 종속기업 에스브이에이소다사모투자 합자회사 98.10%. 자산총계 228,119,442,693원, 자본총계 (275,232,213,484)원, 자본금 717,240,000원.</t>
        </is>
      </c>
      <c r="G3521" s="41" t="inlineStr">
        <is>
          <t>DART 감사보고서</t>
        </is>
      </c>
      <c r="H3521" s="40" t="inlineStr">
        <is>
          <t>2023-04-10</t>
        </is>
      </c>
      <c r="I3521" s="40" t="inlineStr">
        <is>
          <t>20230410000641</t>
        </is>
      </c>
      <c r="J3521" s="43" t="inlineStr">
        <is>
          <t>https://dart.fss.or.kr/dsaf001/main.do?rcpNo=20230410000641</t>
        </is>
      </c>
      <c r="K3521" s="41" t="inlineStr">
        <is>
          <t>subtype_chk,chk_note,pre_events_summary</t>
        </is>
      </c>
    </row>
    <row r="3522" ht="45" customHeight="1">
      <c r="A3522" s="40" t="inlineStr">
        <is>
          <t>N084</t>
        </is>
      </c>
      <c r="B3522" s="41" t="inlineStr">
        <is>
          <t>SODA inc.</t>
        </is>
      </c>
      <c r="C3522" s="40" t="inlineStr">
        <is>
          <t>인수 전</t>
        </is>
      </c>
      <c r="D3522" s="40" t="inlineStr">
        <is>
          <t>2021-01-01</t>
        </is>
      </c>
      <c r="E3522" s="41" t="inlineStr">
        <is>
          <t>설립</t>
        </is>
      </c>
      <c r="F3522" s="41" t="inlineStr">
        <is>
          <t>크림 주식회사는 2021년 1월 1일자로 스노우의 스니커즈 거래 플랫폼 기반 모바일 앱 사업부문이 물적분할되어 설립, '한정판 스니커즈 중개 앱 개발 및 운영'. 2022 영업수익 45,958,158,464원, 영업손실 (86,060,851,519)원.</t>
        </is>
      </c>
      <c r="G3522" s="41" t="inlineStr">
        <is>
          <t>DART 감사보고서</t>
        </is>
      </c>
      <c r="H3522" s="40" t="inlineStr">
        <is>
          <t>2023-04-10</t>
        </is>
      </c>
      <c r="I3522" s="40" t="inlineStr">
        <is>
          <t>20230410000641</t>
        </is>
      </c>
      <c r="J3522" s="43" t="inlineStr">
        <is>
          <t>https://dart.fss.or.kr/dsaf001/main.do?rcpNo=20230410000641</t>
        </is>
      </c>
      <c r="K3522" s="41" t="inlineStr">
        <is>
          <t>acquirer_core,acq_total_assets</t>
        </is>
      </c>
    </row>
    <row r="3523" ht="45" customHeight="1">
      <c r="A3523" s="40" t="inlineStr">
        <is>
          <t>N084</t>
        </is>
      </c>
      <c r="B3523" s="41" t="inlineStr">
        <is>
          <t>SODA inc.</t>
        </is>
      </c>
      <c r="C3523" s="40" t="inlineStr">
        <is>
          <t>인수 후</t>
        </is>
      </c>
      <c r="D3523" s="40" t="inlineStr">
        <is>
          <t>2023-12-31</t>
        </is>
      </c>
      <c r="E3523" s="41" t="inlineStr">
        <is>
          <t>통합</t>
        </is>
      </c>
      <c r="F3523" s="41" t="inlineStr">
        <is>
          <t>크림 2023 감사보고서: SODA(*3) 종속기업, 장부 101,402,812천원. '(*3) 당기 중 추가 지분 취득으로 지배력을 획득하여 관계기업에서 종속기업으로 분류'. SODA 2023 매출 82,000,608천원, 순손실 (7,943,098)천원. 네이버의 SODA 주식매매대금 지급보증 USD 37,150,013.53. 에스브이에이소다사모투자로부터 SODA 지분 취득 11,867,132천원.</t>
        </is>
      </c>
      <c r="G3523" s="41" t="inlineStr">
        <is>
          <t>DART 감사보고서</t>
        </is>
      </c>
      <c r="H3523" s="40" t="inlineStr">
        <is>
          <t>2024-03-29</t>
        </is>
      </c>
      <c r="I3523" s="40" t="inlineStr">
        <is>
          <t>20240329001064</t>
        </is>
      </c>
      <c r="J3523" s="43" t="inlineStr">
        <is>
          <t>https://dart.fss.or.kr/dsaf001/main.do?rcpNo=20240329001064</t>
        </is>
      </c>
      <c r="K3523" s="41" t="inlineStr">
        <is>
          <t>subtype_chk,target_rev_post,target_op_post,post_events_summary</t>
        </is>
      </c>
    </row>
    <row r="3524" ht="45" customHeight="1">
      <c r="A3524" s="40" t="inlineStr">
        <is>
          <t>N084</t>
        </is>
      </c>
      <c r="B3524" s="41" t="inlineStr">
        <is>
          <t>SODA inc.</t>
        </is>
      </c>
      <c r="C3524" s="40" t="inlineStr">
        <is>
          <t>인수 후</t>
        </is>
      </c>
      <c r="D3524" s="40" t="inlineStr">
        <is>
          <t>2024-12-31</t>
        </is>
      </c>
      <c r="E3524" s="41" t="inlineStr">
        <is>
          <t>실적</t>
        </is>
      </c>
      <c r="F3524" s="41" t="inlineStr">
        <is>
          <t>크림 2024 감사보고서: SODA 지분율 49.85%(전기말 40.59%), 장부 152,227,872천원. '(*2) 회사의 지분율은 50%미만이지만, 종속기업인 에스브이에이소다사모투자 합작회사가 보유한 지분율 15.09%를 고려할 때 지배력을 보유'. SODA 매출 121,263,666천원, 순손실 (5,703,962)천원. 손상은 팹·SHAKE HANDS만.</t>
        </is>
      </c>
      <c r="G3524" s="41" t="inlineStr">
        <is>
          <t>DART 감사보고서</t>
        </is>
      </c>
      <c r="H3524" s="40" t="inlineStr">
        <is>
          <t>2025-04-09</t>
        </is>
      </c>
      <c r="I3524" s="40" t="inlineStr">
        <is>
          <t>20250409000271</t>
        </is>
      </c>
      <c r="J3524" s="43" t="inlineStr">
        <is>
          <t>https://dart.fss.or.kr/dsaf001/main.do?rcpNo=20250409000271</t>
        </is>
      </c>
      <c r="K3524" s="41" t="inlineStr">
        <is>
          <t>status_chk,impairment,target_rev_post,target_op_post,chk_note</t>
        </is>
      </c>
    </row>
    <row r="3525" ht="45" customHeight="1">
      <c r="A3525" s="40" t="inlineStr">
        <is>
          <t>N084</t>
        </is>
      </c>
      <c r="B3525" s="41" t="inlineStr">
        <is>
          <t>SODA inc.</t>
        </is>
      </c>
      <c r="C3525" s="40" t="inlineStr">
        <is>
          <t>인수 후</t>
        </is>
      </c>
      <c r="D3525" s="40" t="inlineStr">
        <is>
          <t>2025-12-31</t>
        </is>
      </c>
      <c r="E3525" s="41" t="inlineStr">
        <is>
          <t>실적</t>
        </is>
      </c>
      <c r="F3525" s="41" t="inlineStr">
        <is>
          <t>크림 2025 감사보고서: SODA 지분율 49.92%(자사주 소각으로 변동), 장부 152,227,872천원, SVA 펀드 보유 15.11% 고려 종속기업. SODA 매출 190,393,066천원, 순손실 (5,857,109)천원.</t>
        </is>
      </c>
      <c r="G3525" s="41" t="inlineStr">
        <is>
          <t>DART 감사보고서</t>
        </is>
      </c>
      <c r="H3525" s="40" t="inlineStr">
        <is>
          <t>2026-04-10</t>
        </is>
      </c>
      <c r="I3525" s="40" t="inlineStr">
        <is>
          <t>20260410000429</t>
        </is>
      </c>
      <c r="J3525" s="43" t="inlineStr">
        <is>
          <t>https://dart.fss.or.kr/dsaf001/main.do?rcpNo=20260410000429</t>
        </is>
      </c>
      <c r="K3525" s="41" t="inlineStr">
        <is>
          <t>target_rev_post,target_op_post,impairment,post_events_summary</t>
        </is>
      </c>
    </row>
    <row r="3526" ht="45" customHeight="1">
      <c r="A3526" s="40" t="inlineStr">
        <is>
          <t>N084</t>
        </is>
      </c>
      <c r="B3526" s="41" t="inlineStr">
        <is>
          <t>SODA inc.</t>
        </is>
      </c>
      <c r="C3526" s="40" t="inlineStr">
        <is>
          <t>인수 후</t>
        </is>
      </c>
      <c r="D3526" s="40" t="inlineStr">
        <is>
          <t>2023-12</t>
        </is>
      </c>
      <c r="E3526" s="41" t="inlineStr">
        <is>
          <t>통합</t>
        </is>
      </c>
      <c r="F3526" s="41" t="inlineStr">
        <is>
          <t>NAVER 2023 연결주석 34 사업결합: '2023년 12월 ... SODA inc.의 의결권 있는 주식 64.85%(선도계약 포함)를 인수'. 이전대가 210,027,413천원(사업결합전 보유지분 공정가치 108,625,015천원, 선도계약 48,176,137천원 포함), 잠정 영업권 200,269,810천원.</t>
        </is>
      </c>
      <c r="G3526" s="41" t="inlineStr">
        <is>
          <t>DART 사업보고서</t>
        </is>
      </c>
      <c r="H3526" s="40" t="inlineStr">
        <is>
          <t>2024-03-18</t>
        </is>
      </c>
      <c r="I3526" s="40" t="inlineStr">
        <is>
          <t>20240318000844</t>
        </is>
      </c>
      <c r="J3526" s="43" t="inlineStr">
        <is>
          <t>https://dart.fss.or.kr/dsaf001/main.do?rcpNo=20240318000844</t>
        </is>
      </c>
      <c r="K3526" s="41" t="inlineStr">
        <is>
          <t>subtype_chk,chk_note,notes,post_events_summary</t>
        </is>
      </c>
    </row>
    <row r="3527" ht="45" customHeight="1">
      <c r="A3527" s="40" t="inlineStr">
        <is>
          <t>N084</t>
        </is>
      </c>
      <c r="B3527" s="41" t="inlineStr">
        <is>
          <t>SODA inc.</t>
        </is>
      </c>
      <c r="C3527" s="40" t="inlineStr">
        <is>
          <t>인수 후</t>
        </is>
      </c>
      <c r="D3527" s="40" t="inlineStr">
        <is>
          <t>2024-12-31</t>
        </is>
      </c>
      <c r="E3527" s="41" t="inlineStr">
        <is>
          <t>기타</t>
        </is>
      </c>
      <c r="F3527" s="41" t="inlineStr">
        <is>
          <t>NAVER 2024 연결주석 34: SODA 64.85% 취득 확정치 — 이전대가 210,027,413천원(현금 101,402,398, 기존지분 공정가치 108,625,015), 비지배지분 29,477,810, 순자산 82,396,535, 영업권 157,108,688천원. 주석 13: 영업권 CGU SODA inc. 161,209,152천원(전기 200,269,810).</t>
        </is>
      </c>
      <c r="G3527" s="41" t="inlineStr">
        <is>
          <t>DART 사업보고서</t>
        </is>
      </c>
      <c r="H3527" s="40" t="inlineStr">
        <is>
          <t>2025-03-18</t>
        </is>
      </c>
      <c r="I3527" s="40" t="inlineStr">
        <is>
          <t>20250318000645</t>
        </is>
      </c>
      <c r="J3527" s="43" t="inlineStr">
        <is>
          <t>https://dart.fss.or.kr/dsaf001/main.do?rcpNo=20250318000645</t>
        </is>
      </c>
      <c r="K3527" s="41" t="inlineStr">
        <is>
          <t>notes,impairment,post_events_summary</t>
        </is>
      </c>
    </row>
    <row r="3528" ht="45" customHeight="1">
      <c r="A3528" s="40" t="inlineStr">
        <is>
          <t>N084</t>
        </is>
      </c>
      <c r="B3528" s="41" t="inlineStr">
        <is>
          <t>SODA inc.</t>
        </is>
      </c>
      <c r="C3528" s="40" t="inlineStr">
        <is>
          <t>인수 후</t>
        </is>
      </c>
      <c r="D3528" s="40" t="inlineStr">
        <is>
          <t>2025-12-31</t>
        </is>
      </c>
      <c r="E3528" s="41" t="inlineStr">
        <is>
          <t>기타</t>
        </is>
      </c>
      <c r="F3528" s="41" t="inlineStr">
        <is>
          <t>NAVER 2025 사업보고서: 영업권 CGU SODA inc. 157,964,243천원(전기 161,209,152). 연결종속회사 표에 SODA Inc. 지분 65.02%(전기 64.95%), 자회사 Monokabu Inc.·SODA Singapore.</t>
        </is>
      </c>
      <c r="G3528" s="41" t="inlineStr">
        <is>
          <t>DART 사업보고서</t>
        </is>
      </c>
      <c r="H3528" s="40" t="inlineStr">
        <is>
          <t>2026-03-13</t>
        </is>
      </c>
      <c r="I3528" s="40" t="inlineStr">
        <is>
          <t>20260313001021</t>
        </is>
      </c>
      <c r="J3528" s="43" t="inlineStr">
        <is>
          <t>https://dart.fss.or.kr/dsaf001/main.do?rcpNo=20260313001021</t>
        </is>
      </c>
      <c r="K3528" s="41" t="inlineStr">
        <is>
          <t>impairment,post_events_summary</t>
        </is>
      </c>
    </row>
    <row r="3529" ht="45" customHeight="1">
      <c r="A3529" s="40" t="inlineStr">
        <is>
          <t>N084</t>
        </is>
      </c>
      <c r="B3529" s="41" t="inlineStr">
        <is>
          <t>SODA inc.</t>
        </is>
      </c>
      <c r="C3529" s="40" t="inlineStr">
        <is>
          <t>인수 후</t>
        </is>
      </c>
      <c r="D3529" s="40" t="inlineStr">
        <is>
          <t>2025-11-14</t>
        </is>
      </c>
      <c r="E3529" s="41" t="inlineStr">
        <is>
          <t>추가취득</t>
        </is>
      </c>
      <c r="F3529" s="41" t="inlineStr">
        <is>
          <t>크림 비유동자산 취득결정: SODA 우선주 4,991주, 37,665,443,900원(JPY 3,989,560,841 × 944.10/100), 상대방 SVA Soda Private Equity Fund, 목적 '해외 사업 역량 강화', 취득예정 2026-05-16.</t>
        </is>
      </c>
      <c r="G3529" s="41" t="inlineStr">
        <is>
          <t>DART 기타공시</t>
        </is>
      </c>
      <c r="H3529" s="40" t="inlineStr">
        <is>
          <t>2025-11-19</t>
        </is>
      </c>
      <c r="I3529" s="40" t="inlineStr">
        <is>
          <t>20251119000012</t>
        </is>
      </c>
      <c r="J3529" s="43" t="inlineStr">
        <is>
          <t>https://dart.fss.or.kr/dsaf001/main.do?rcpNo=20251119000012</t>
        </is>
      </c>
      <c r="K3529" s="41" t="inlineStr">
        <is>
          <t>post_events_summary,notes</t>
        </is>
      </c>
    </row>
    <row r="3530" ht="45" customHeight="1">
      <c r="A3530" s="40" t="inlineStr">
        <is>
          <t>N084</t>
        </is>
      </c>
      <c r="B3530" s="41" t="inlineStr">
        <is>
          <t>SODA inc.</t>
        </is>
      </c>
      <c r="C3530" s="40" t="inlineStr">
        <is>
          <t>인수 후</t>
        </is>
      </c>
      <c r="D3530" s="40" t="inlineStr">
        <is>
          <t>2024-04-01</t>
        </is>
      </c>
      <c r="E3530" s="41" t="inlineStr">
        <is>
          <t>경영진변경</t>
        </is>
      </c>
      <c r="F3530" s="41" t="inlineStr">
        <is>
          <t>크림 임원의 변동: Yuta Uchiyama(현 SODA inc CEO) 2024.04.01 선임, 2024.04.09 등기.</t>
        </is>
      </c>
      <c r="G3530" s="41" t="inlineStr">
        <is>
          <t>DART 기타공시</t>
        </is>
      </c>
      <c r="H3530" s="40" t="inlineStr">
        <is>
          <t>2024-05-22</t>
        </is>
      </c>
      <c r="I3530" s="40" t="inlineStr">
        <is>
          <t>20240522000100</t>
        </is>
      </c>
      <c r="J3530" s="43" t="inlineStr">
        <is>
          <t>https://dart.fss.or.kr/dsaf001/main.do?rcpNo=20240522000100</t>
        </is>
      </c>
      <c r="K3530" s="41" t="inlineStr">
        <is>
          <t>post_events_summary</t>
        </is>
      </c>
    </row>
    <row r="3531" ht="45" customHeight="1">
      <c r="A3531" s="40" t="inlineStr">
        <is>
          <t>N084</t>
        </is>
      </c>
      <c r="B3531" s="41" t="inlineStr">
        <is>
          <t>SODA inc.</t>
        </is>
      </c>
      <c r="C3531" s="40" t="inlineStr">
        <is>
          <t>인수 전</t>
        </is>
      </c>
      <c r="D3531" s="40" t="inlineStr">
        <is>
          <t>2022-12-31</t>
        </is>
      </c>
      <c r="E3531" s="41" t="inlineStr">
        <is>
          <t>실적</t>
        </is>
      </c>
      <c r="F3531" s="41" t="inlineStr">
        <is>
          <t>NAVER 2022 사업보고서 요약재무정보(연결, 백만원): 자산총계 33,899,043, 자본총계 23,450,323.</t>
        </is>
      </c>
      <c r="G3531" s="41" t="inlineStr">
        <is>
          <t>DART 사업보고서</t>
        </is>
      </c>
      <c r="H3531" s="40" t="inlineStr">
        <is>
          <t>2023-03-14</t>
        </is>
      </c>
      <c r="I3531" s="40" t="inlineStr">
        <is>
          <t>20230314001049</t>
        </is>
      </c>
      <c r="J3531" s="43" t="inlineStr">
        <is>
          <t>https://dart.fss.or.kr/dsaf001/main.do?rcpNo=20230314001049</t>
        </is>
      </c>
      <c r="K3531" s="41" t="inlineStr">
        <is>
          <t>apex_total_assets,deal_to_equity_pct</t>
        </is>
      </c>
    </row>
    <row r="3532" ht="45" customHeight="1">
      <c r="A3532" s="40" t="inlineStr">
        <is>
          <t>N084</t>
        </is>
      </c>
      <c r="B3532" s="41" t="inlineStr">
        <is>
          <t>SODA inc.</t>
        </is>
      </c>
      <c r="C3532" s="40" t="inlineStr">
        <is>
          <t>발표</t>
        </is>
      </c>
      <c r="D3532" s="40" t="inlineStr">
        <is>
          <t>2023-06-30</t>
        </is>
      </c>
      <c r="E3532" s="41" t="inlineStr">
        <is>
          <t>기타</t>
        </is>
      </c>
      <c r="F3532" s="41" t="inlineStr">
        <is>
          <t>NAVER 2023 반기보고서 주식의 총수: 발행주식의 총수 164,049,085주(자기주식 13,693,217주).</t>
        </is>
      </c>
      <c r="G3532" s="41" t="inlineStr">
        <is>
          <t>DART 기타공시</t>
        </is>
      </c>
      <c r="H3532" s="40" t="inlineStr">
        <is>
          <t>2023-08-11</t>
        </is>
      </c>
      <c r="I3532" s="40" t="inlineStr">
        <is>
          <t>20230811001363</t>
        </is>
      </c>
      <c r="J3532" s="43" t="inlineStr">
        <is>
          <t>https://dart.fss.or.kr/dsaf001/main.do?rcpNo=20230811001363</t>
        </is>
      </c>
      <c r="K3532" s="41" t="inlineStr">
        <is>
          <t>acq_mktcap</t>
        </is>
      </c>
    </row>
    <row r="3533" ht="45" customHeight="1">
      <c r="A3533" s="40" t="inlineStr">
        <is>
          <t>N084</t>
        </is>
      </c>
      <c r="B3533" s="41" t="inlineStr">
        <is>
          <t>SODA inc.</t>
        </is>
      </c>
      <c r="C3533" s="40" t="inlineStr">
        <is>
          <t>발표</t>
        </is>
      </c>
      <c r="D3533" s="40" t="inlineStr">
        <is>
          <t>2023-09-26</t>
        </is>
      </c>
      <c r="E3533" s="41" t="inlineStr">
        <is>
          <t>기타</t>
        </is>
      </c>
      <c r="F3533" s="41" t="inlineStr">
        <is>
          <t>NAVER(035420.KS) 일별 종가: 2023-09-26 201,000원, 2023-09-27 201,500원, 2023-10-04 191,200원.</t>
        </is>
      </c>
      <c r="G3533" s="41" t="inlineStr">
        <is>
          <t>기타</t>
        </is>
      </c>
      <c r="H3533" s="40" t="inlineStr">
        <is>
          <t>2026-10-26</t>
        </is>
      </c>
      <c r="I3533" s="40" t="n"/>
      <c r="J3533" s="43" t="inlineStr">
        <is>
          <t>https://query1.finance.yahoo.com/v8/finance/chart/035420.KS?period1=1695340800&amp;period2=1696550400&amp;interval=1d</t>
        </is>
      </c>
      <c r="K3533" s="41" t="inlineStr">
        <is>
          <t>acq_mktcap</t>
        </is>
      </c>
    </row>
    <row r="3534" ht="45" customHeight="1">
      <c r="A3534" s="40" t="inlineStr">
        <is>
          <t>N084</t>
        </is>
      </c>
      <c r="B3534" s="41" t="inlineStr">
        <is>
          <t>SODA inc.</t>
        </is>
      </c>
      <c r="C3534" s="40" t="inlineStr">
        <is>
          <t>발표</t>
        </is>
      </c>
      <c r="D3534" s="40" t="inlineStr">
        <is>
          <t>2023-10-04</t>
        </is>
      </c>
      <c r="E3534" s="41" t="inlineStr">
        <is>
          <t>발표</t>
        </is>
      </c>
      <c r="F3534" s="41" t="inlineStr">
        <is>
          <t>이투데이 '네이버 크림, 日 소다와 경영 통합…아시아 최대 C2C 플랫폼으로 도약'(16:18): 소다는 크림 연결자회사 편입 예정, 통합은 내년 상반기 완료, 일본 별도 상장 추진, 우치야마 유타 대표 크림 이사 합류. 스니커덩크 2018년 출시, 2021년 모노카부 인수.</t>
        </is>
      </c>
      <c r="G3534" s="41" t="inlineStr">
        <is>
          <t>언론 보도</t>
        </is>
      </c>
      <c r="H3534" s="40" t="inlineStr">
        <is>
          <t>2023-10-04</t>
        </is>
      </c>
      <c r="I3534" s="40" t="n"/>
      <c r="J3534" s="43" t="inlineStr">
        <is>
          <t>https://www.etoday.co.kr/news/view/2289425</t>
        </is>
      </c>
      <c r="K3534" s="41" t="inlineStr">
        <is>
          <t>first_filing_date,post_events_summary,pre_events_summary</t>
        </is>
      </c>
    </row>
    <row r="3535" ht="45" customHeight="1">
      <c r="A3535" s="40" t="inlineStr">
        <is>
          <t>N084</t>
        </is>
      </c>
      <c r="B3535" s="41" t="inlineStr">
        <is>
          <t>SODA inc.</t>
        </is>
      </c>
      <c r="C3535" s="40" t="inlineStr">
        <is>
          <t>발표</t>
        </is>
      </c>
      <c r="D3535" s="40" t="inlineStr">
        <is>
          <t>2023-10-04</t>
        </is>
      </c>
      <c r="E3535" s="41" t="inlineStr">
        <is>
          <t>발표</t>
        </is>
      </c>
      <c r="F3535" s="41" t="inlineStr">
        <is>
          <t>딜사이트(17:27): '크림은 4일 소다에 976억원을 투자해 지분 43.6%를 확보하는 방식으로 두 기업의 경영을 통합하기로 했다고 발표'. 매도자·가치평가 미기재.</t>
        </is>
      </c>
      <c r="G3535" s="41" t="inlineStr">
        <is>
          <t>언론 보도</t>
        </is>
      </c>
      <c r="H3535" s="40" t="inlineStr">
        <is>
          <t>2023-10-04</t>
        </is>
      </c>
      <c r="I3535" s="40" t="n"/>
      <c r="J3535" s="43" t="inlineStr">
        <is>
          <t>https://dealsite.co.kr/articles/110833</t>
        </is>
      </c>
      <c r="K3535" s="41" t="inlineStr">
        <is>
          <t>first_filing_date,value_chk_local</t>
        </is>
      </c>
    </row>
    <row r="3536" ht="45" customHeight="1">
      <c r="A3536" s="40" t="inlineStr">
        <is>
          <t>N084</t>
        </is>
      </c>
      <c r="B3536" s="41" t="inlineStr">
        <is>
          <t>SODA inc.</t>
        </is>
      </c>
      <c r="C3536" s="40" t="inlineStr">
        <is>
          <t>발표</t>
        </is>
      </c>
      <c r="D3536" s="40" t="inlineStr">
        <is>
          <t>2023-10-04</t>
        </is>
      </c>
      <c r="E3536" s="41" t="inlineStr">
        <is>
          <t>발표</t>
        </is>
      </c>
      <c r="F3536" s="41" t="inlineStr">
        <is>
          <t>FASHIONSNAP: 'SODAの既存株主であったKREAMが530億円の評価額でSODA株式を追加取得し' 지분 65%로 연결자회사화, 'APAC最大のファッションマーケットプレイスの実現を目指す', 수년 내 IPO 목표. 매도자 미기재.</t>
        </is>
      </c>
      <c r="G3536" s="41" t="inlineStr">
        <is>
          <t>언론 보도</t>
        </is>
      </c>
      <c r="H3536" s="40" t="inlineStr">
        <is>
          <t>2023-10-04</t>
        </is>
      </c>
      <c r="I3536" s="40" t="n"/>
      <c r="J3536" s="43" t="inlineStr">
        <is>
          <t>https://www.fashionsnap.com/article/2023-10-04/soda-kream/</t>
        </is>
      </c>
      <c r="K3536" s="41" t="inlineStr">
        <is>
          <t>purpose_quote,notes</t>
        </is>
      </c>
    </row>
    <row r="3537" ht="45" customHeight="1">
      <c r="A3537" s="40" t="inlineStr">
        <is>
          <t>N084</t>
        </is>
      </c>
      <c r="B3537" s="41" t="inlineStr">
        <is>
          <t>SODA inc.</t>
        </is>
      </c>
      <c r="C3537" s="40" t="inlineStr">
        <is>
          <t>인수 전</t>
        </is>
      </c>
      <c r="D3537" s="40" t="inlineStr">
        <is>
          <t>2021-07</t>
        </is>
      </c>
      <c r="E3537" s="41" t="inlineStr">
        <is>
          <t>지분취득</t>
        </is>
      </c>
      <c r="F3537" s="41" t="inlineStr">
        <is>
          <t>NAVER 보도자료(크림 시리즈B 1,000억원 유치, 2021-10-14): 크림이 일본 1위 한정판 거래 플랫폼 스니커덩크 운영사 '소다'에 '지난 7월 300억 원 규모를 투자'.</t>
        </is>
      </c>
      <c r="G3537" s="41" t="inlineStr">
        <is>
          <t>회사 보도자료</t>
        </is>
      </c>
      <c r="H3537" s="40" t="inlineStr">
        <is>
          <t>2021-10-14</t>
        </is>
      </c>
      <c r="I3537" s="40" t="n"/>
      <c r="J3537" s="43" t="inlineStr">
        <is>
          <t>https://navercorp.com/media/pressReleasesDetail?seq=30584</t>
        </is>
      </c>
      <c r="K3537" s="41" t="inlineStr">
        <is>
          <t>pre_events_summary</t>
        </is>
      </c>
    </row>
    <row r="3538" ht="45" customHeight="1">
      <c r="A3538" s="40" t="inlineStr">
        <is>
          <t>N084</t>
        </is>
      </c>
      <c r="B3538" s="41" t="inlineStr">
        <is>
          <t>SODA inc.</t>
        </is>
      </c>
      <c r="C3538" s="40" t="inlineStr">
        <is>
          <t>인수 후</t>
        </is>
      </c>
      <c r="D3538" s="40" t="inlineStr">
        <is>
          <t>2024-05-03</t>
        </is>
      </c>
      <c r="E3538" s="41" t="inlineStr">
        <is>
          <t>어닝콜</t>
        </is>
      </c>
      <c r="F3538" s="41" t="inlineStr">
        <is>
          <t>NAVER 2024년 1분기 실적발표 PDF: '도착보장/브랜드솔루션 신규 매출 발생과 SODA 편입 영향으로 매출은 YoY 16.1% 성장', 'SODA편입효과 제외시 전체 매출 YoY 10.4%'. (묶음 작업 폴더에 저장된 PDF 텍스트를 읽음, 원 URL은 기록되지 않음)</t>
        </is>
      </c>
      <c r="G3538" s="41" t="inlineStr">
        <is>
          <t>IR 자료</t>
        </is>
      </c>
      <c r="H3538" s="40" t="inlineStr">
        <is>
          <t>2024-05-03</t>
        </is>
      </c>
      <c r="I3538" s="40" t="n"/>
      <c r="J3538" s="40" t="n"/>
      <c r="K3538" s="41" t="inlineStr">
        <is>
          <t>earnings_call_note,post_events_summary</t>
        </is>
      </c>
    </row>
    <row r="3539" ht="45" customHeight="1">
      <c r="A3539" s="40" t="inlineStr">
        <is>
          <t>N084</t>
        </is>
      </c>
      <c r="B3539" s="41" t="inlineStr">
        <is>
          <t>SODA inc.</t>
        </is>
      </c>
      <c r="C3539" s="40" t="inlineStr">
        <is>
          <t>인수 후</t>
        </is>
      </c>
      <c r="D3539" s="40" t="inlineStr">
        <is>
          <t>2026-04-30</t>
        </is>
      </c>
      <c r="E3539" s="41" t="inlineStr">
        <is>
          <t>어닝콜</t>
        </is>
      </c>
      <c r="F3539" s="41" t="inlineStr">
        <is>
          <t>NAVER 2026년 1분기 실적발표(2026.4.30): '[C2C] ... 일본 SODA 의 빠른 성장으로 전체 성장 견인'; 2026년 2분기(2026.8.7): 'Soda 트레이딩 카드 거래 호황이 성장 견인'. (저장된 PDF 텍스트, 원 URL 미기록)</t>
        </is>
      </c>
      <c r="G3539" s="41" t="inlineStr">
        <is>
          <t>IR 자료</t>
        </is>
      </c>
      <c r="H3539" s="40" t="inlineStr">
        <is>
          <t>2026-04-30</t>
        </is>
      </c>
      <c r="I3539" s="40" t="n"/>
      <c r="J3539" s="40" t="n"/>
      <c r="K3539" s="41" t="inlineStr">
        <is>
          <t>earnings_call_note</t>
        </is>
      </c>
    </row>
    <row r="3540" ht="45" customHeight="1">
      <c r="A3540" s="40" t="inlineStr">
        <is>
          <t>C001</t>
        </is>
      </c>
      <c r="B3540" s="41" t="inlineStr">
        <is>
          <t>CJ Entertainment Inc.</t>
        </is>
      </c>
      <c r="C3540" s="40" t="inlineStr">
        <is>
          <t>발표</t>
        </is>
      </c>
      <c r="D3540" s="40" t="inlineStr">
        <is>
          <t>2006-01-06</t>
        </is>
      </c>
      <c r="E3540" s="41" t="inlineStr">
        <is>
          <t>기타</t>
        </is>
      </c>
      <c r="F3540" s="41" t="inlineStr">
        <is>
          <t>합병신고서 VI. 주식에 관한 사항(피합병회사 CJ엔터): 최대주주 및 특수관계인(2006-01-06) CJ(주) 6,556,101주(36.78%), 이재현 '특수관계인' 2,647,042주(14.85%), 박동호 '임원' 23,040주(0.13%), 계 9,226,183주(51.76%); 5% 이상 주주 랜드마크자산운용 891,593주(5.00%). 같은 신고서 합병의 요령: '합병회사(CJ주식회사)가 보유하고 있는 피합병회사 ... 발행 주식에 대해서도 합병신주를 배정'.</t>
        </is>
      </c>
      <c r="G3540" s="41" t="inlineStr">
        <is>
          <t>DART 기타공시</t>
        </is>
      </c>
      <c r="H3540" s="40" t="inlineStr">
        <is>
          <t>2006-01-09</t>
        </is>
      </c>
      <c r="I3540" s="40" t="inlineStr">
        <is>
          <t>20060109000341</t>
        </is>
      </c>
      <c r="J3540" s="43" t="inlineStr">
        <is>
          <t>https://dart.fss.or.kr/dsaf001/main.do?rcpNo=20060109000341</t>
        </is>
      </c>
      <c r="K3540" s="41" t="inlineStr">
        <is>
          <t>value_chk_local,chk_note,notes,deal_to_assets_pct,deal_to_equity_pct</t>
        </is>
      </c>
    </row>
    <row r="3541" ht="45" customHeight="1">
      <c r="A3541" s="40" t="inlineStr">
        <is>
          <t>C001</t>
        </is>
      </c>
      <c r="B3541" s="41" t="inlineStr">
        <is>
          <t>CJ Entertainment Inc.</t>
        </is>
      </c>
      <c r="C3541" s="40" t="inlineStr">
        <is>
          <t>인수 후</t>
        </is>
      </c>
      <c r="D3541" s="40" t="inlineStr">
        <is>
          <t>2006-04-17</t>
        </is>
      </c>
      <c r="E3541" s="41" t="inlineStr">
        <is>
          <t>완료</t>
        </is>
      </c>
      <c r="F3541" s="41" t="inlineStr">
        <is>
          <t>이재현 주식등의대량보유상황보고서: 보고자 이재현·특별관계자 CJ(주)·박동호의 CJ엔터 보유 9,226,183주(51.76%) → 0, 변동사유 '발행회사의 합병해산'; 세부 이재현 2,647,042주·CJ(주) 6,556,101주·박동호 23,040주(신주인수권 7,500주 별도) 2006-04-17 '피흡수합병으로 인한 주식소멸'.</t>
        </is>
      </c>
      <c r="G3541" s="41" t="inlineStr">
        <is>
          <t>DART 기타공시</t>
        </is>
      </c>
      <c r="H3541" s="40" t="inlineStr">
        <is>
          <t>2006-04-19</t>
        </is>
      </c>
      <c r="I3541" s="40" t="inlineStr">
        <is>
          <t>20060419000296</t>
        </is>
      </c>
      <c r="J3541" s="43" t="inlineStr">
        <is>
          <t>https://dart.fss.or.kr/dsaf001/main.do?rcpNo=20060419000296</t>
        </is>
      </c>
      <c r="K3541" s="41" t="inlineStr">
        <is>
          <t>value_chk_local,notes,chk_note</t>
        </is>
      </c>
    </row>
    <row r="3542" ht="45" customHeight="1">
      <c r="A3542" s="40" t="inlineStr">
        <is>
          <t>C001</t>
        </is>
      </c>
      <c r="B3542" s="41" t="inlineStr">
        <is>
          <t>CJ Entertainment Inc.</t>
        </is>
      </c>
      <c r="C3542" s="40" t="inlineStr">
        <is>
          <t>인수 후</t>
        </is>
      </c>
      <c r="D3542" s="40" t="inlineStr">
        <is>
          <t>2006-04-10</t>
        </is>
      </c>
      <c r="E3542" s="41" t="inlineStr">
        <is>
          <t>완료</t>
        </is>
      </c>
      <c r="F3542" s="41" t="inlineStr">
        <is>
          <t>합병종료보고서 지분변동표: 이재현 CJ㈜ 보통주 5,516,257주(22.30%) → 5,987,960주(21.45%); 요약재무 '합병전'(CJ모닝웰 합병 후 수치) 자산총계 2,820,644,848천원, 피합병법인 CJ EH 자산총계 259,292,784천원, 합병후 3,017,539,315천원.</t>
        </is>
      </c>
      <c r="G3542" s="41" t="inlineStr">
        <is>
          <t>DART 기타공시</t>
        </is>
      </c>
      <c r="H3542" s="40" t="inlineStr">
        <is>
          <t>2006-04-19</t>
        </is>
      </c>
      <c r="I3542" s="40" t="inlineStr">
        <is>
          <t>20060419000229</t>
        </is>
      </c>
      <c r="J3542" s="43" t="inlineStr">
        <is>
          <t>https://dart.fss.or.kr/dsaf001/main.do?rcpNo=20060419000229</t>
        </is>
      </c>
      <c r="K3542" s="41" t="inlineStr">
        <is>
          <t>value_chk_local,acq_total_assets,notes</t>
        </is>
      </c>
    </row>
    <row r="3543" ht="45" customHeight="1">
      <c r="A3543" s="40" t="inlineStr">
        <is>
          <t>C001</t>
        </is>
      </c>
      <c r="B3543" s="41" t="inlineStr">
        <is>
          <t>CJ Entertainment Inc.</t>
        </is>
      </c>
      <c r="C3543" s="40" t="inlineStr">
        <is>
          <t>발표</t>
        </is>
      </c>
      <c r="D3543" s="40" t="inlineStr">
        <is>
          <t>2006-01-09</t>
        </is>
      </c>
      <c r="E3543" s="41" t="inlineStr">
        <is>
          <t>발표</t>
        </is>
      </c>
      <c r="F3543" s="41" t="inlineStr">
        <is>
          <t>코스닥시장본부 주권매매거래정지 기간변경: 씨제이엔터테인먼트 보통주, 변경사유 '피흡수합병결의', 변경 전 '2006년 01월 09일 17:11:07 ~ 장종료시까지' → 변경 후 '2006년 01월 09일 17:11:07 ~ 2006년 01월 10일'.</t>
        </is>
      </c>
      <c r="G3543" s="41" t="inlineStr">
        <is>
          <t>DART 기타공시</t>
        </is>
      </c>
      <c r="H3543" s="40" t="inlineStr">
        <is>
          <t>2006-01-09</t>
        </is>
      </c>
      <c r="I3543" s="40" t="inlineStr">
        <is>
          <t>20060109900089</t>
        </is>
      </c>
      <c r="J3543" s="43" t="inlineStr">
        <is>
          <t>https://dart.fss.or.kr/dsaf001/main.do?rcpNo=20060109900089</t>
        </is>
      </c>
      <c r="K3543" s="41" t="inlineStr">
        <is>
          <t>first_filing_date,event_ticker_basis,acq_mktcap</t>
        </is>
      </c>
    </row>
    <row r="3544" ht="45" customHeight="1">
      <c r="A3544" s="40" t="inlineStr">
        <is>
          <t>C001</t>
        </is>
      </c>
      <c r="B3544" s="41" t="inlineStr">
        <is>
          <t>CJ Entertainment Inc.</t>
        </is>
      </c>
      <c r="C3544" s="40" t="inlineStr">
        <is>
          <t>인수 전</t>
        </is>
      </c>
      <c r="D3544" s="40" t="inlineStr">
        <is>
          <t>2005-12-31</t>
        </is>
      </c>
      <c r="E3544" s="41" t="inlineStr">
        <is>
          <t>실적</t>
        </is>
      </c>
      <c r="F3544" s="41" t="inlineStr">
        <is>
          <t>CJ엔터 매출액또는손익30%이상변경 정정(정정사유 '외부감사인의 회계감사 완료'): 2005 매출 124,363,747,563원·영업이익 -3,942,273,146원, 2004 매출 118,985,835,542원·영업이익 -2,576,063,521원(정정 전 2004 영업이익 1,045,124,599원).</t>
        </is>
      </c>
      <c r="G3544" s="41" t="inlineStr">
        <is>
          <t>DART 기타공시</t>
        </is>
      </c>
      <c r="H3544" s="40" t="inlineStr">
        <is>
          <t>2006-03-09</t>
        </is>
      </c>
      <c r="I3544" s="40" t="inlineStr">
        <is>
          <t>20060309001167</t>
        </is>
      </c>
      <c r="J3544" s="43" t="inlineStr">
        <is>
          <t>https://dart.fss.or.kr/dsaf001/main.do?rcpNo=20060309001167</t>
        </is>
      </c>
      <c r="K3544" s="41" t="inlineStr">
        <is>
          <t>target_op_pre,target_rev_pre,perf_basis</t>
        </is>
      </c>
    </row>
    <row r="3545" ht="45" customHeight="1">
      <c r="A3545" s="40" t="inlineStr">
        <is>
          <t>C001</t>
        </is>
      </c>
      <c r="B3545" s="41" t="inlineStr">
        <is>
          <t>CJ Entertainment Inc.</t>
        </is>
      </c>
      <c r="C3545" s="40" t="inlineStr">
        <is>
          <t>발표</t>
        </is>
      </c>
      <c r="D3545" s="40" t="inlineStr">
        <is>
          <t>2006-01-09</t>
        </is>
      </c>
      <c r="E3545" s="41" t="inlineStr">
        <is>
          <t>기타</t>
        </is>
      </c>
      <c r="F3545" s="41" t="inlineStr">
        <is>
          <t>Yahoo Finance 001040.KS 수정종가: 2006-01-06 21,586.34(합병신고서상 실제 종가 136,000원), 2006-01-09 21,192.42, 2006-01-10 22,452.94 — 실제 종가는 136,000/21,586.34 비율로 역산(추정).</t>
        </is>
      </c>
      <c r="G3545" s="41" t="inlineStr">
        <is>
          <t>기타</t>
        </is>
      </c>
      <c r="H3545" s="40" t="inlineStr">
        <is>
          <t>2026-10-26</t>
        </is>
      </c>
      <c r="I3545" s="40" t="n"/>
      <c r="J3545" s="43" t="inlineStr">
        <is>
          <t>https://query1.finance.yahoo.com/v8/finance/chart/001040.KS?period1=1136160000&amp;period2=1137024000&amp;interval=1d</t>
        </is>
      </c>
      <c r="K3545" s="41" t="inlineStr">
        <is>
          <t>acq_mktcap,event_ticker_basis</t>
        </is>
      </c>
    </row>
    <row r="3546" ht="45" customHeight="1">
      <c r="A3546" s="40" t="inlineStr">
        <is>
          <t>C002</t>
        </is>
      </c>
      <c r="B3546" s="41" t="inlineStr">
        <is>
          <t>Orion Cinema Network Co., Ltd.</t>
        </is>
      </c>
      <c r="C3546" s="40" t="inlineStr">
        <is>
          <t>인수 전</t>
        </is>
      </c>
      <c r="D3546" s="40" t="inlineStr">
        <is>
          <t>1999</t>
        </is>
      </c>
      <c r="E3546" s="41" t="inlineStr">
        <is>
          <t>기타</t>
        </is>
      </c>
      <c r="F3546" s="41" t="inlineStr">
        <is>
          <t>OCN 2006 감사보고서 주석 10 영업권: '1999년 중 (주)대우의 DCN채널 및 (주)중앙일보의 Catch One 채널사업권과 관련 자산ㆍ부채를 양수' — 매수가액 DCN 15,000,000천원, Catch One 7,400,000천원. 주식 취득 경위 기재 없음.</t>
        </is>
      </c>
      <c r="G3546" s="41" t="inlineStr">
        <is>
          <t>DART 감사보고서</t>
        </is>
      </c>
      <c r="H3546" s="40" t="inlineStr">
        <is>
          <t>2007-03-21</t>
        </is>
      </c>
      <c r="I3546" s="40" t="inlineStr">
        <is>
          <t>20070321000422</t>
        </is>
      </c>
      <c r="J3546" s="43" t="inlineStr">
        <is>
          <t>https://dart.fss.or.kr/dsaf001/main.do?rcpNo=20070321000422</t>
        </is>
      </c>
      <c r="K3546" s="41" t="inlineStr">
        <is>
          <t>pre_events_summary</t>
        </is>
      </c>
    </row>
    <row r="3547" ht="45" customHeight="1">
      <c r="A3547" s="40" t="inlineStr">
        <is>
          <t>C002</t>
        </is>
      </c>
      <c r="B3547" s="41" t="inlineStr">
        <is>
          <t>Orion Cinema Network Co., Ltd.</t>
        </is>
      </c>
      <c r="C3547" s="40" t="inlineStr">
        <is>
          <t>인수 후</t>
        </is>
      </c>
      <c r="D3547" s="40" t="inlineStr">
        <is>
          <t>2013-12-01</t>
        </is>
      </c>
      <c r="E3547" s="41" t="inlineStr">
        <is>
          <t>합병</t>
        </is>
      </c>
      <c r="F3547" s="41" t="inlineStr">
        <is>
          <t>CJ E&amp;M 2013 사업보고서 첨부 연결감사보고서(dcmNo 4118675) 주석: OCN 합병비율 1:0.6485944, '최상위 지배기업인 CJ(주)의 동일 지배하에 있는 종속기업 간 합병으로 … 장부가액으로 인식하였습니다.'</t>
        </is>
      </c>
      <c r="G3547" s="41" t="inlineStr">
        <is>
          <t>DART 감사보고서</t>
        </is>
      </c>
      <c r="H3547" s="40" t="inlineStr">
        <is>
          <t>2014-03-31</t>
        </is>
      </c>
      <c r="I3547" s="40" t="inlineStr">
        <is>
          <t>20140331003132 (첨부 연결감사보고서 dcmNo 4118675)</t>
        </is>
      </c>
      <c r="J3547" s="43" t="inlineStr">
        <is>
          <t>https://dart.fss.or.kr/dsaf001/main.do?rcpNo=20140331003132</t>
        </is>
      </c>
      <c r="K3547" s="41" t="inlineStr">
        <is>
          <t>post_events_summary,impairment</t>
        </is>
      </c>
    </row>
    <row r="3548" ht="45" customHeight="1">
      <c r="A3548" s="40" t="inlineStr">
        <is>
          <t>C003</t>
        </is>
      </c>
      <c r="B3548" s="41" t="inlineStr">
        <is>
          <t>CJ Music Co., Ltd.</t>
        </is>
      </c>
      <c r="C3548" s="40" t="inlineStr">
        <is>
          <t>발표</t>
        </is>
      </c>
      <c r="D3548" s="40" t="inlineStr">
        <is>
          <t>2007-02-05</t>
        </is>
      </c>
      <c r="E3548" s="41" t="inlineStr">
        <is>
          <t>발표</t>
        </is>
      </c>
      <c r="F3548" s="41" t="inlineStr">
        <is>
          <t>코스닥시장본부 주권매매거래정지: 엠넷미디어 보통주, 정지사유 '투자자 보호(우회상장 여부 및 요건충족 확인)', 정지일시 2007-02-05 16:18:36, 만료 '합병신고서 제출일까지'.</t>
        </is>
      </c>
      <c r="G3548" s="41" t="inlineStr">
        <is>
          <t>DART 기타공시</t>
        </is>
      </c>
      <c r="H3548" s="40" t="inlineStr">
        <is>
          <t>2007-02-05</t>
        </is>
      </c>
      <c r="I3548" s="40" t="inlineStr">
        <is>
          <t>20070205900084</t>
        </is>
      </c>
      <c r="J3548" s="43" t="inlineStr">
        <is>
          <t>https://dart.fss.or.kr/dsaf001/main.do?rcpNo=20070205900084</t>
        </is>
      </c>
      <c r="K3548" s="41" t="inlineStr">
        <is>
          <t>first_filing_date,event_ticker_basis,acq_mktcap</t>
        </is>
      </c>
    </row>
    <row r="3549" ht="45" customHeight="1">
      <c r="A3549" s="40" t="inlineStr">
        <is>
          <t>C003</t>
        </is>
      </c>
      <c r="B3549" s="41" t="inlineStr">
        <is>
          <t>CJ Music Co., Ltd.</t>
        </is>
      </c>
      <c r="C3549" s="40" t="inlineStr">
        <is>
          <t>발표</t>
        </is>
      </c>
      <c r="D3549" s="40" t="inlineStr">
        <is>
          <t>2007-02-06</t>
        </is>
      </c>
      <c r="E3549" s="41" t="inlineStr">
        <is>
          <t>발표</t>
        </is>
      </c>
      <c r="F3549" s="41" t="inlineStr">
        <is>
          <t>코스닥시장본부 주권매매거래정지해제: 엠넷미디어 보통주, 해제사유 '합병신고서 제출(우회상장 해당)', 해제일시 '2007년 02월 06일'.</t>
        </is>
      </c>
      <c r="G3549" s="41" t="inlineStr">
        <is>
          <t>DART 기타공시</t>
        </is>
      </c>
      <c r="H3549" s="40" t="inlineStr">
        <is>
          <t>2007-02-05</t>
        </is>
      </c>
      <c r="I3549" s="40" t="inlineStr">
        <is>
          <t>20070205900119</t>
        </is>
      </c>
      <c r="J3549" s="43" t="inlineStr">
        <is>
          <t>https://dart.fss.or.kr/dsaf001/main.do?rcpNo=20070205900119</t>
        </is>
      </c>
      <c r="K3549" s="41" t="inlineStr">
        <is>
          <t>first_filing_date,event_ticker_basis</t>
        </is>
      </c>
    </row>
    <row r="3550" ht="45" customHeight="1">
      <c r="A3550" s="40" t="inlineStr">
        <is>
          <t>C003</t>
        </is>
      </c>
      <c r="B3550" s="41" t="inlineStr">
        <is>
          <t>CJ Music Co., Ltd.</t>
        </is>
      </c>
      <c r="C3550" s="40" t="inlineStr">
        <is>
          <t>발표</t>
        </is>
      </c>
      <c r="D3550" s="40" t="inlineStr">
        <is>
          <t>2007-04-17</t>
        </is>
      </c>
      <c r="E3550" s="41" t="inlineStr">
        <is>
          <t>어닝콜</t>
        </is>
      </c>
      <c r="F3550" s="41" t="inlineStr">
        <is>
          <t>엠넷미디어 매출액·영업손익등에 대한 전망(공정공시): 2007년 매출 1,210억원·영업이익 119억원('현재 진행중인 "합병"을 반영', 씨제이뮤직 추정치는 외부평가기관 추정손익계산서 근거), 합병 미반영 821억원·31억원; '본 공정공시 내용은 향후 당사의 IR자료로 활용할 예정'.</t>
        </is>
      </c>
      <c r="G3550" s="41" t="inlineStr">
        <is>
          <t>DART 기타공시</t>
        </is>
      </c>
      <c r="H3550" s="40" t="inlineStr">
        <is>
          <t>2007-04-17</t>
        </is>
      </c>
      <c r="I3550" s="40" t="inlineStr">
        <is>
          <t>20070417900038</t>
        </is>
      </c>
      <c r="J3550" s="43" t="inlineStr">
        <is>
          <t>https://dart.fss.or.kr/dsaf001/main.do?rcpNo=20070417900038</t>
        </is>
      </c>
      <c r="K3550" s="41" t="inlineStr">
        <is>
          <t>earnings_call_note,post_events_summary,notes</t>
        </is>
      </c>
    </row>
    <row r="3551" ht="45" customHeight="1">
      <c r="A3551" s="40" t="inlineStr">
        <is>
          <t>C003</t>
        </is>
      </c>
      <c r="B3551" s="41" t="inlineStr">
        <is>
          <t>CJ Music Co., Ltd.</t>
        </is>
      </c>
      <c r="C3551" s="40" t="inlineStr">
        <is>
          <t>인수 후</t>
        </is>
      </c>
      <c r="D3551" s="40" t="inlineStr">
        <is>
          <t>2008-02-29</t>
        </is>
      </c>
      <c r="E3551" s="41" t="inlineStr">
        <is>
          <t>어닝콜</t>
        </is>
      </c>
      <c r="F3551" s="41" t="inlineStr">
        <is>
          <t>엠넷미디어 전망 공정공시 정정: 2007년 매출 629억원·영업이익 -183억원으로 수정; 사유 음악(유통) '음반시장 침체로 인하여 매출 약 70억 차질', 포탈 '유료화 수입 차질 ... 약240억 차질', 매니지먼트 '약288억 차질', 영업이익 '매출부진에 따른 이익감소 약300억 차질'.</t>
        </is>
      </c>
      <c r="G3551" s="41" t="inlineStr">
        <is>
          <t>DART 기타공시</t>
        </is>
      </c>
      <c r="H3551" s="40" t="inlineStr">
        <is>
          <t>2008-02-29</t>
        </is>
      </c>
      <c r="I3551" s="40" t="inlineStr">
        <is>
          <t>20080229900265</t>
        </is>
      </c>
      <c r="J3551" s="43" t="inlineStr">
        <is>
          <t>https://dart.fss.or.kr/dsaf001/main.do?rcpNo=20080229900265</t>
        </is>
      </c>
      <c r="K3551" s="41" t="inlineStr">
        <is>
          <t>earnings_call_note,post_events_summary,notes</t>
        </is>
      </c>
    </row>
    <row r="3552" ht="45" customHeight="1">
      <c r="A3552" s="40" t="inlineStr">
        <is>
          <t>C003</t>
        </is>
      </c>
      <c r="B3552" s="41" t="inlineStr">
        <is>
          <t>CJ Music Co., Ltd.</t>
        </is>
      </c>
      <c r="C3552" s="40" t="inlineStr">
        <is>
          <t>인수 후</t>
        </is>
      </c>
      <c r="D3552" s="40" t="inlineStr">
        <is>
          <t>2007-12-31</t>
        </is>
      </c>
      <c r="E3552" s="41" t="inlineStr">
        <is>
          <t>실적</t>
        </is>
      </c>
      <c r="F3552" s="41" t="inlineStr">
        <is>
          <t>엠넷미디어 손익구조30%이상변동(2007): 매출 62,892,777,413원·영업이익 -18,270,618,829원·당기순이익 -34,367,899,999원, 주요원인 '씨제이뮤직(주)와의 합병등으로 매출이 증가', '손익은 합병으로 인한 무형자산 감액손실 및 판매관리비 증가로 손실발생'.</t>
        </is>
      </c>
      <c r="G3552" s="41" t="inlineStr">
        <is>
          <t>DART 기타공시</t>
        </is>
      </c>
      <c r="H3552" s="40" t="inlineStr">
        <is>
          <t>2008-02-29</t>
        </is>
      </c>
      <c r="I3552" s="40" t="inlineStr">
        <is>
          <t>20080229900267</t>
        </is>
      </c>
      <c r="J3552" s="43" t="inlineStr">
        <is>
          <t>https://dart.fss.or.kr/dsaf001/main.do?rcpNo=20080229900267</t>
        </is>
      </c>
      <c r="K3552" s="41" t="inlineStr">
        <is>
          <t>target_rev_post,target_op_post,impairment</t>
        </is>
      </c>
    </row>
    <row r="3553" ht="45" customHeight="1">
      <c r="A3553" s="40" t="inlineStr">
        <is>
          <t>C003</t>
        </is>
      </c>
      <c r="B3553" s="41" t="inlineStr">
        <is>
          <t>CJ Music Co., Ltd.</t>
        </is>
      </c>
      <c r="C3553" s="40" t="inlineStr">
        <is>
          <t>인수 후</t>
        </is>
      </c>
      <c r="D3553" s="40" t="inlineStr">
        <is>
          <t>2008-12-31</t>
        </is>
      </c>
      <c r="E3553" s="41" t="inlineStr">
        <is>
          <t>실적</t>
        </is>
      </c>
      <c r="F3553" s="41" t="inlineStr">
        <is>
          <t>엠넷미디어 손익구조30%이상변동(2008): 매출 118,535,378,525원·영업이익 -3,109,256,434원·당기순이익 -61,768,270,099원; '당초 영업이익 흑자전환을 기대하였으나, 연도말 금융위기에 따른 대손금 설정증가로 달성하지 못하였음', '무형자산 및 지분법 적용주식, 기타자산등을 대규모로 감액'.</t>
        </is>
      </c>
      <c r="G3553" s="41" t="inlineStr">
        <is>
          <t>DART 기타공시</t>
        </is>
      </c>
      <c r="H3553" s="40" t="inlineStr">
        <is>
          <t>2009-03-05</t>
        </is>
      </c>
      <c r="I3553" s="40" t="inlineStr">
        <is>
          <t>20090305900635</t>
        </is>
      </c>
      <c r="J3553" s="43" t="inlineStr">
        <is>
          <t>https://dart.fss.or.kr/dsaf001/main.do?rcpNo=20090305900635</t>
        </is>
      </c>
      <c r="K3553" s="41" t="inlineStr">
        <is>
          <t>earnings_call_note,target_op_post</t>
        </is>
      </c>
    </row>
    <row r="3554" ht="45" customHeight="1">
      <c r="A3554" s="40" t="inlineStr">
        <is>
          <t>C003</t>
        </is>
      </c>
      <c r="B3554" s="41" t="inlineStr">
        <is>
          <t>CJ Music Co., Ltd.</t>
        </is>
      </c>
      <c r="C3554" s="40" t="inlineStr">
        <is>
          <t>인수 전</t>
        </is>
      </c>
      <c r="D3554" s="40" t="inlineStr">
        <is>
          <t>2006-12-31</t>
        </is>
      </c>
      <c r="E3554" s="41" t="inlineStr">
        <is>
          <t>실적</t>
        </is>
      </c>
      <c r="F3554" s="41" t="inlineStr">
        <is>
          <t>엠넷미디어 손익구조30%이상변동(2006, 감사 전): 매출 22,643,184,514원·영업이익 -10,137,611,512원·당기순이익 -45,860,326,458원, 원인 '지엠기획 및 에이디이천엔터테인먼트와의 합병등으로 매출이 증가', '손익은 합병으로 인한 무형자산 감액손실(316억원) 및 판매관리비 증가로 손실이 증가'.</t>
        </is>
      </c>
      <c r="G3554" s="41" t="inlineStr">
        <is>
          <t>DART 기타공시</t>
        </is>
      </c>
      <c r="H3554" s="40" t="inlineStr">
        <is>
          <t>2007-01-30</t>
        </is>
      </c>
      <c r="I3554" s="40" t="inlineStr">
        <is>
          <t>20070130900034</t>
        </is>
      </c>
      <c r="J3554" s="43" t="inlineStr">
        <is>
          <t>https://dart.fss.or.kr/dsaf001/main.do?rcpNo=20070130900034</t>
        </is>
      </c>
      <c r="K3554" s="41" t="inlineStr">
        <is>
          <t>notes,acquirer_core</t>
        </is>
      </c>
    </row>
    <row r="3555" ht="45" customHeight="1">
      <c r="A3555" s="40" t="inlineStr">
        <is>
          <t>C003</t>
        </is>
      </c>
      <c r="B3555" s="41" t="inlineStr">
        <is>
          <t>CJ Music Co., Ltd.</t>
        </is>
      </c>
      <c r="C3555" s="40" t="inlineStr">
        <is>
          <t>인수 후</t>
        </is>
      </c>
      <c r="D3555" s="40" t="inlineStr">
        <is>
          <t>2024-12-31</t>
        </is>
      </c>
      <c r="E3555" s="41" t="inlineStr">
        <is>
          <t>손상차손</t>
        </is>
      </c>
      <c r="F3555" s="41" t="inlineStr">
        <is>
          <t>CJ ENM 2024 사업보고서 연결 관계기업 주석: (주)지니뮤직 지분율 15.35%, 장부금액 50,830,070→18,693,025천원; '(주)지니뮤직 30,293백만원 ... 당기에 인식한 관계기업투자주식손상차손 44,702백만원이 포함'.</t>
        </is>
      </c>
      <c r="G3555" s="41" t="inlineStr">
        <is>
          <t>DART 사업보고서</t>
        </is>
      </c>
      <c r="H3555" s="40" t="inlineStr">
        <is>
          <t>2025-03-19</t>
        </is>
      </c>
      <c r="I3555" s="40" t="inlineStr">
        <is>
          <t>20250319000884</t>
        </is>
      </c>
      <c r="J3555" s="43" t="inlineStr">
        <is>
          <t>https://dart.fss.or.kr/dsaf001/main.do?rcpNo=20250319000884</t>
        </is>
      </c>
      <c r="K3555" s="41" t="inlineStr">
        <is>
          <t>impairment,post_events_summary</t>
        </is>
      </c>
    </row>
    <row r="3556" ht="45" customHeight="1">
      <c r="A3556" s="40" t="inlineStr">
        <is>
          <t>C004</t>
        </is>
      </c>
      <c r="B3556" s="41" t="inlineStr">
        <is>
          <t>On Media Corp.</t>
        </is>
      </c>
      <c r="C3556" s="40" t="inlineStr">
        <is>
          <t>인수 후</t>
        </is>
      </c>
      <c r="D3556" s="40" t="inlineStr">
        <is>
          <t>2010-10-15</t>
        </is>
      </c>
      <c r="E3556" s="41" t="inlineStr">
        <is>
          <t>상장</t>
        </is>
      </c>
      <c r="F3556" s="41" t="inlineStr">
        <is>
          <t>CJ E&amp;M 제1기 사업보고서 연혁: '2010. 09. 15 (주)씨제이오쇼핑으로부터 인적분할되어 법인 설립', '2010. 10. 15 (주)오미디어홀딩스 한국거래소 코스닥증권시장 재상장', '2010. 12. 30 합병 승인 주주총회 상호 변경((주)오미디어홀딩스 → 씨제이이앤엠(주))'.</t>
        </is>
      </c>
      <c r="G3556" s="41" t="inlineStr">
        <is>
          <t>DART 사업보고서</t>
        </is>
      </c>
      <c r="H3556" s="40" t="inlineStr">
        <is>
          <t>2011-03-31</t>
        </is>
      </c>
      <c r="I3556" s="40" t="inlineStr">
        <is>
          <t>20110331002961</t>
        </is>
      </c>
      <c r="J3556" s="43" t="inlineStr">
        <is>
          <t>https://dart.fss.or.kr/dsaf001/main.do?rcpNo=20110331002961</t>
        </is>
      </c>
      <c r="K3556" s="41" t="inlineStr">
        <is>
          <t>post_events_summary,notes</t>
        </is>
      </c>
    </row>
    <row r="3557" ht="45" customHeight="1">
      <c r="A3557" s="40" t="inlineStr">
        <is>
          <t>C004</t>
        </is>
      </c>
      <c r="B3557" s="41" t="inlineStr">
        <is>
          <t>On Media Corp.</t>
        </is>
      </c>
      <c r="C3557" s="40" t="inlineStr">
        <is>
          <t>인수 후</t>
        </is>
      </c>
      <c r="D3557" s="40" t="inlineStr">
        <is>
          <t>2010-11-16</t>
        </is>
      </c>
      <c r="E3557" s="41" t="inlineStr">
        <is>
          <t>합병</t>
        </is>
      </c>
      <c r="F3557" s="41" t="inlineStr">
        <is>
          <t>온미디어 주요사항보고서(합병): 합병가액 오미디어홀딩스 29,150원·온미디어 3,535원, 합병비율 1:0.1212693; 주석 '(주)오미디어홀딩스는 … 2010년 10월 15일 한국거래소 코스닥시장에 주권이 재상장되었습니다'.</t>
        </is>
      </c>
      <c r="G3557" s="41" t="inlineStr">
        <is>
          <t>DART 주요사항보고서</t>
        </is>
      </c>
      <c r="H3557" s="40" t="inlineStr">
        <is>
          <t>2010-11-16</t>
        </is>
      </c>
      <c r="I3557" s="40" t="inlineStr">
        <is>
          <t>20101116000294</t>
        </is>
      </c>
      <c r="J3557" s="43" t="inlineStr">
        <is>
          <t>https://dart.fss.or.kr/dsaf001/main.do?rcpNo=20101116000294</t>
        </is>
      </c>
      <c r="K3557" s="41" t="inlineStr">
        <is>
          <t>post_events_summary,notes</t>
        </is>
      </c>
    </row>
    <row r="3558" ht="45" customHeight="1">
      <c r="A3558" s="40" t="inlineStr">
        <is>
          <t>C004</t>
        </is>
      </c>
      <c r="B3558" s="41" t="inlineStr">
        <is>
          <t>On Media Corp.</t>
        </is>
      </c>
      <c r="C3558" s="40" t="inlineStr">
        <is>
          <t>인수 후</t>
        </is>
      </c>
      <c r="D3558" s="40" t="inlineStr">
        <is>
          <t>2010-10-27</t>
        </is>
      </c>
      <c r="E3558" s="41" t="inlineStr">
        <is>
          <t>청산</t>
        </is>
      </c>
      <c r="F3558" s="41" t="inlineStr">
        <is>
          <t>온미디어 주요사항보고서(자회사 ㈜이플레이온 해산사유 발생): 해산사유 '비주력 사업부문의 구조조정을 통해 회사의 경영 효율성 및 수익성을 제고', 청산인 선임을 통한 청산, 결정일 2010-10-27.</t>
        </is>
      </c>
      <c r="G3558" s="41" t="inlineStr">
        <is>
          <t>DART 주요사항보고서</t>
        </is>
      </c>
      <c r="H3558" s="40" t="inlineStr">
        <is>
          <t>2010-10-27</t>
        </is>
      </c>
      <c r="I3558" s="40" t="inlineStr">
        <is>
          <t>20101027000177</t>
        </is>
      </c>
      <c r="J3558" s="43" t="inlineStr">
        <is>
          <t>https://dart.fss.or.kr/dsaf001/main.do?rcpNo=20101027000177</t>
        </is>
      </c>
      <c r="K3558" s="41" t="inlineStr">
        <is>
          <t>post_events_summary</t>
        </is>
      </c>
    </row>
    <row r="3559" ht="45" customHeight="1">
      <c r="A3559" s="40" t="inlineStr">
        <is>
          <t>C004</t>
        </is>
      </c>
      <c r="B3559" s="41" t="inlineStr">
        <is>
          <t>On Media Corp.</t>
        </is>
      </c>
      <c r="C3559" s="40" t="inlineStr">
        <is>
          <t>인수 후</t>
        </is>
      </c>
      <c r="D3559" s="40" t="inlineStr">
        <is>
          <t>2012-05-30</t>
        </is>
      </c>
      <c r="E3559" s="41" t="inlineStr">
        <is>
          <t>매각</t>
        </is>
      </c>
      <c r="F3559" s="41" t="inlineStr">
        <is>
          <t>CJ E&amp;M 2014 사업보고서 XI절 합병등 전후 비교표: '비 핵심 사업에 대한 사업구조조정 및 재무구조 개선을 위하여' SO 4개 법인 주식을 (주)씨제이헬로비전에 처분, 양수도가액 소계 169,700,000,000원, '자산양수도 완료일 2012년 5월 30일'.</t>
        </is>
      </c>
      <c r="G3559" s="41" t="inlineStr">
        <is>
          <t>DART 사업보고서</t>
        </is>
      </c>
      <c r="H3559" s="40" t="inlineStr">
        <is>
          <t>2015-03-31</t>
        </is>
      </c>
      <c r="I3559" s="40" t="inlineStr">
        <is>
          <t>20150331004213</t>
        </is>
      </c>
      <c r="J3559" s="43" t="inlineStr">
        <is>
          <t>https://dart.fss.or.kr/dsaf001/main.do?rcpNo=20150331004213</t>
        </is>
      </c>
      <c r="K3559" s="41" t="inlineStr">
        <is>
          <t>post_events_summary</t>
        </is>
      </c>
    </row>
    <row r="3560" ht="45" customHeight="1">
      <c r="A3560" s="40" t="inlineStr">
        <is>
          <t>C004</t>
        </is>
      </c>
      <c r="B3560" s="41" t="inlineStr">
        <is>
          <t>On Media Corp.</t>
        </is>
      </c>
      <c r="C3560" s="40" t="inlineStr">
        <is>
          <t>인수 후</t>
        </is>
      </c>
      <c r="D3560" s="40" t="inlineStr">
        <is>
          <t>2010-12-31</t>
        </is>
      </c>
      <c r="E3560" s="41" t="inlineStr">
        <is>
          <t>기타</t>
        </is>
      </c>
      <c r="F3560" s="41" t="inlineStr">
        <is>
          <t>오미디어홀딩스(CJ E&amp;M) 2010 연결감사보고서(2011-05-02 추가 제출, dcmNo 3026678) 주석 8 무형자산: 영업권 기초 184,355,735천원, 상각액 (3,098,415)천원, 손상차손 '-', 기말 181,257,320천원(손상은 장기선급금 520,499천원만).</t>
        </is>
      </c>
      <c r="G3560" s="41" t="inlineStr">
        <is>
          <t>DART 감사보고서</t>
        </is>
      </c>
      <c r="H3560" s="40" t="inlineStr">
        <is>
          <t>2011-05-02</t>
        </is>
      </c>
      <c r="I3560" s="40" t="inlineStr">
        <is>
          <t>20110331002961 (첨부 연결감사보고서 dcmNo 3026678)</t>
        </is>
      </c>
      <c r="J3560" s="43" t="inlineStr">
        <is>
          <t>https://dart.fss.or.kr/dsaf001/main.do?rcpNo=20110331002961</t>
        </is>
      </c>
      <c r="K3560" s="41" t="inlineStr">
        <is>
          <t>impairment</t>
        </is>
      </c>
    </row>
    <row r="3561" ht="45" customHeight="1">
      <c r="A3561" s="40" t="inlineStr">
        <is>
          <t>C004</t>
        </is>
      </c>
      <c r="B3561" s="41" t="inlineStr">
        <is>
          <t>On Media Corp.</t>
        </is>
      </c>
      <c r="C3561" s="40" t="inlineStr">
        <is>
          <t>인수 후</t>
        </is>
      </c>
      <c r="D3561" s="40" t="inlineStr">
        <is>
          <t>2025-12-31</t>
        </is>
      </c>
      <c r="E3561" s="41" t="inlineStr">
        <is>
          <t>기타</t>
        </is>
      </c>
      <c r="F3561" s="41" t="inlineStr">
        <is>
          <t>CJ ENM 2025 사업보고서 연결 주석 영업권 CGU 표: 미디어플랫폼사업부문 당기 371,615,748천원·전기 376,778,468천원; 영업권 손상 합계 당기 19,940,683천원·전기 38,388,927천원(CGU별 배분 미기재).</t>
        </is>
      </c>
      <c r="G3561" s="41" t="inlineStr">
        <is>
          <t>DART 사업보고서</t>
        </is>
      </c>
      <c r="H3561" s="40" t="inlineStr">
        <is>
          <t>2026-03-18</t>
        </is>
      </c>
      <c r="I3561" s="40" t="inlineStr">
        <is>
          <t>20260318001469</t>
        </is>
      </c>
      <c r="J3561" s="43" t="inlineStr">
        <is>
          <t>https://dart.fss.or.kr/dsaf001/main.do?rcpNo=20260318001469</t>
        </is>
      </c>
      <c r="K3561" s="41" t="inlineStr">
        <is>
          <t>impairment</t>
        </is>
      </c>
    </row>
    <row r="3562" ht="45" customHeight="1">
      <c r="A3562" s="40" t="inlineStr">
        <is>
          <t>C005</t>
        </is>
      </c>
      <c r="B3562" s="41" t="inlineStr">
        <is>
          <t>CJ Entertainment Inc.</t>
        </is>
      </c>
      <c r="C3562" s="40" t="inlineStr">
        <is>
          <t>인수 후</t>
        </is>
      </c>
      <c r="D3562" s="40" t="inlineStr">
        <is>
          <t>2018-07-01</t>
        </is>
      </c>
      <c r="E3562" s="41" t="inlineStr">
        <is>
          <t>합병</t>
        </is>
      </c>
      <c r="F3562" s="41" t="inlineStr">
        <is>
          <t>CJ오쇼핑 증권발행실적보고서(합병등): 합병기일 2018년 07월 01일, 피합병회사 씨제이이앤엠 보통주 1주당 0.4104397주 교부, 합병 후 회사명 '씨제이이엔엠 (CJ ENM)' — 매수자 CJ E&amp;M(옛 오미디어홀딩스)이 CJ ENM 계보로 합병된 근거</t>
        </is>
      </c>
      <c r="G3562" s="41" t="inlineStr">
        <is>
          <t>DART 기타공시</t>
        </is>
      </c>
      <c r="H3562" s="40" t="inlineStr">
        <is>
          <t>2018-07-02</t>
        </is>
      </c>
      <c r="I3562" s="40" t="inlineStr">
        <is>
          <t>20180702000188</t>
        </is>
      </c>
      <c r="J3562" s="43" t="inlineStr">
        <is>
          <t>https://dart.fss.or.kr/dsaf001/main.do?rcpNo=20180702000188</t>
        </is>
      </c>
      <c r="K3562" s="41" t="inlineStr">
        <is>
          <t>pre_incorp_chk</t>
        </is>
      </c>
    </row>
    <row r="3563" ht="45" customHeight="1">
      <c r="A3563" s="40" t="inlineStr">
        <is>
          <t>C005</t>
        </is>
      </c>
      <c r="B3563" s="41" t="inlineStr">
        <is>
          <t>CJ Entertainment Inc.</t>
        </is>
      </c>
      <c r="C3563" s="40" t="inlineStr">
        <is>
          <t>발표</t>
        </is>
      </c>
      <c r="D3563" s="40" t="inlineStr">
        <is>
          <t>2010-11-16</t>
        </is>
      </c>
      <c r="E3563" s="41" t="inlineStr">
        <is>
          <t>발표</t>
        </is>
      </c>
      <c r="F3563" s="41" t="inlineStr">
        <is>
          <t>주요사항보고서(합병결정): 최대주주 지분율 오미디어홀딩스 씨제이(주) 39.94%, 씨제이엔터테인먼트 씨제이(주) 100%; '피합병회사인 ... 씨제이엔터테인먼트(주)는 모두 동일 기업집단인 씨제이 기업집단 소속의 계열회사'</t>
        </is>
      </c>
      <c r="G3563" s="41" t="inlineStr">
        <is>
          <t>DART 주요사항보고서</t>
        </is>
      </c>
      <c r="H3563" s="40" t="inlineStr">
        <is>
          <t>2010-11-16</t>
        </is>
      </c>
      <c r="I3563" s="40" t="inlineStr">
        <is>
          <t>20101116000288</t>
        </is>
      </c>
      <c r="J3563" s="43" t="inlineStr">
        <is>
          <t>https://dart.fss.or.kr/dsaf001/main.do?rcpNo=20101116000288</t>
        </is>
      </c>
      <c r="K3563" s="41" t="inlineStr">
        <is>
          <t>pre_incorp_chk</t>
        </is>
      </c>
    </row>
    <row r="3564" ht="45" customHeight="1">
      <c r="A3564" s="40" t="inlineStr">
        <is>
          <t>C005</t>
        </is>
      </c>
      <c r="B3564" s="41" t="inlineStr">
        <is>
          <t>CJ Entertainment Inc.</t>
        </is>
      </c>
      <c r="C3564" s="40" t="inlineStr">
        <is>
          <t>인수 후</t>
        </is>
      </c>
      <c r="D3564" s="40" t="inlineStr">
        <is>
          <t>2015-12-31</t>
        </is>
      </c>
      <c r="E3564" s="41" t="inlineStr">
        <is>
          <t>손상차손</t>
        </is>
      </c>
      <c r="F3564" s="41" t="inlineStr">
        <is>
          <t>CJ E&amp;M 2015 사업보고서 무형자산 주석 '3) 판권': '당기말 현재 판권 중 미래현금흐름의 발생가능성이 높지 않은 판권은 회수가능액이 장부금액에 미달하여 95,154백만원의 손상차손을 인식'. 부문별(영화·방송) 귀속 기재 없음. 손상검사 가정 표 열은 방송사업부문·음악사업부문</t>
        </is>
      </c>
      <c r="G3564" s="41" t="inlineStr">
        <is>
          <t>DART 사업보고서</t>
        </is>
      </c>
      <c r="H3564" s="40" t="inlineStr">
        <is>
          <t>2016-03-30</t>
        </is>
      </c>
      <c r="I3564" s="40" t="inlineStr">
        <is>
          <t>20160330003711</t>
        </is>
      </c>
      <c r="J3564" s="43" t="inlineStr">
        <is>
          <t>https://dart.fss.or.kr/dsaf001/main.do?rcpNo=20160330003711</t>
        </is>
      </c>
      <c r="K3564" s="41" t="inlineStr">
        <is>
          <t>impairment</t>
        </is>
      </c>
    </row>
    <row r="3565" ht="45" customHeight="1">
      <c r="A3565" s="40" t="inlineStr">
        <is>
          <t>C005</t>
        </is>
      </c>
      <c r="B3565" s="41" t="inlineStr">
        <is>
          <t>CJ Entertainment Inc.</t>
        </is>
      </c>
      <c r="C3565" s="40" t="inlineStr">
        <is>
          <t>인수 전</t>
        </is>
      </c>
      <c r="D3565" s="40" t="inlineStr">
        <is>
          <t>2000-04-18</t>
        </is>
      </c>
      <c r="E3565" s="41" t="inlineStr">
        <is>
          <t>소유주변경</t>
        </is>
      </c>
      <c r="F3565" s="41" t="inlineStr">
        <is>
          <t>2010 합병 증권신고서(정정) 당사회사 연혁표: 씨제이엔터테인먼트(주) '2000년 4월 18일 | (주)제일제당 | 영화사업부 영업양수', '2006년 4월 10일 | 씨제이이에이치(주) | 물적분할'</t>
        </is>
      </c>
      <c r="G3565" s="41" t="inlineStr">
        <is>
          <t>DART 기타공시</t>
        </is>
      </c>
      <c r="H3565" s="40" t="inlineStr">
        <is>
          <t>2010-12-02</t>
        </is>
      </c>
      <c r="I3565" s="40" t="inlineStr">
        <is>
          <t>20101202000223</t>
        </is>
      </c>
      <c r="J3565" s="43" t="inlineStr">
        <is>
          <t>https://dart.fss.or.kr/dsaf001/main.do?rcpNo=20101202000223</t>
        </is>
      </c>
      <c r="K3565" s="41" t="inlineStr">
        <is>
          <t>pre_events_summary</t>
        </is>
      </c>
    </row>
    <row r="3566" ht="45" customHeight="1">
      <c r="A3566" s="40" t="inlineStr">
        <is>
          <t>C006</t>
        </is>
      </c>
      <c r="B3566" s="41" t="inlineStr">
        <is>
          <t>CJ Internet Corp.</t>
        </is>
      </c>
      <c r="C3566" s="40" t="inlineStr">
        <is>
          <t>인수 후</t>
        </is>
      </c>
      <c r="D3566" s="40" t="inlineStr">
        <is>
          <t>2018-07-01</t>
        </is>
      </c>
      <c r="E3566" s="41" t="inlineStr">
        <is>
          <t>합병</t>
        </is>
      </c>
      <c r="F3566" s="41" t="inlineStr">
        <is>
          <t>CJ오쇼핑 증권발행실적보고서(합병등): 합병기일 2018년 07월 01일, 피합병회사 씨제이이앤엠 보통주 1주당 0.4104397주 교부, 합병 후 회사명 '씨제이이엔엠 (CJ ENM)' — 매수자 CJ E&amp;M(옛 오미디어홀딩스)이 CJ ENM 계보로 합병된 근거</t>
        </is>
      </c>
      <c r="G3566" s="41" t="inlineStr">
        <is>
          <t>DART 기타공시</t>
        </is>
      </c>
      <c r="H3566" s="40" t="inlineStr">
        <is>
          <t>2018-07-02</t>
        </is>
      </c>
      <c r="I3566" s="40" t="inlineStr">
        <is>
          <t>20180702000188</t>
        </is>
      </c>
      <c r="J3566" s="43" t="inlineStr">
        <is>
          <t>https://dart.fss.or.kr/dsaf001/main.do?rcpNo=20180702000188</t>
        </is>
      </c>
      <c r="K3566" s="41" t="inlineStr">
        <is>
          <t>pre_incorp_chk</t>
        </is>
      </c>
    </row>
    <row r="3567" ht="45" customHeight="1">
      <c r="A3567" s="40" t="inlineStr">
        <is>
          <t>C006</t>
        </is>
      </c>
      <c r="B3567" s="41" t="inlineStr">
        <is>
          <t>CJ Internet Corp.</t>
        </is>
      </c>
      <c r="C3567" s="40" t="inlineStr">
        <is>
          <t>인수 후</t>
        </is>
      </c>
      <c r="D3567" s="40" t="inlineStr">
        <is>
          <t>2011-03-01</t>
        </is>
      </c>
      <c r="E3567" s="41" t="inlineStr">
        <is>
          <t>완료</t>
        </is>
      </c>
      <c r="F3567" s="41" t="inlineStr">
        <is>
          <t>증권발행실적보고서: '합병기일 현재 피합병회사인 ... 씨제이인터넷(주) ... 가 보유한 자기주식에 대하여는 ... 합병신주를 배정합니다', 합병비율 씨제이인터넷 0.4767753, 합병신주 총 32,971,307주</t>
        </is>
      </c>
      <c r="G3567" s="41" t="inlineStr">
        <is>
          <t>DART 기타공시</t>
        </is>
      </c>
      <c r="H3567" s="40" t="inlineStr">
        <is>
          <t>2011-03-10</t>
        </is>
      </c>
      <c r="I3567" s="40" t="inlineStr">
        <is>
          <t>20110310000585</t>
        </is>
      </c>
      <c r="J3567" s="43" t="inlineStr">
        <is>
          <t>https://dart.fss.or.kr/dsaf001/main.do?rcpNo=20110310000585</t>
        </is>
      </c>
      <c r="K3567" s="41" t="inlineStr">
        <is>
          <t>value_chk_local</t>
        </is>
      </c>
    </row>
    <row r="3568" ht="45" customHeight="1">
      <c r="A3568" s="40" t="inlineStr">
        <is>
          <t>C006</t>
        </is>
      </c>
      <c r="B3568" s="41" t="inlineStr">
        <is>
          <t>CJ Internet Corp.</t>
        </is>
      </c>
      <c r="C3568" s="40" t="inlineStr">
        <is>
          <t>인수 후</t>
        </is>
      </c>
      <c r="D3568" s="40" t="inlineStr">
        <is>
          <t>2014-08</t>
        </is>
      </c>
      <c r="E3568" s="41" t="inlineStr">
        <is>
          <t>매각</t>
        </is>
      </c>
      <c r="F3568" s="41" t="inlineStr">
        <is>
          <t>CJ E&amp;M 2015 사업보고서: '2014년 3월 회사는 ... 게임사업부문과 씨제이게임즈(주)의 통합 및 투자유치 관련 계약을 중국 텐센트와 체결하였습니다. 2014년 8월 동 계약에 따른 구조개편이 완료되어, 게임사업부문(... 20개의 종속회사)이 연결재무제표 작성대상에서 제외되었습니다.'</t>
        </is>
      </c>
      <c r="G3568" s="41" t="inlineStr">
        <is>
          <t>DART 사업보고서</t>
        </is>
      </c>
      <c r="H3568" s="40" t="inlineStr">
        <is>
          <t>2016-03-30</t>
        </is>
      </c>
      <c r="I3568" s="40" t="inlineStr">
        <is>
          <t>20160330003711</t>
        </is>
      </c>
      <c r="J3568" s="43" t="inlineStr">
        <is>
          <t>https://dart.fss.or.kr/dsaf001/main.do?rcpNo=20160330003711</t>
        </is>
      </c>
      <c r="K3568" s="41" t="inlineStr">
        <is>
          <t>post_events_summary,notes</t>
        </is>
      </c>
    </row>
    <row r="3569" ht="45" customHeight="1">
      <c r="A3569" s="40" t="inlineStr">
        <is>
          <t>C006</t>
        </is>
      </c>
      <c r="B3569" s="41" t="inlineStr">
        <is>
          <t>CJ Internet Corp.</t>
        </is>
      </c>
      <c r="C3569" s="40" t="inlineStr">
        <is>
          <t>인수 후</t>
        </is>
      </c>
      <c r="D3569" s="40" t="inlineStr">
        <is>
          <t>2014-12-31</t>
        </is>
      </c>
      <c r="E3569" s="41" t="inlineStr">
        <is>
          <t>실적</t>
        </is>
      </c>
      <c r="F3569" s="41" t="inlineStr">
        <is>
          <t>CJ E&amp;M 2014 사업보고서: 씨제이넷마블 지분 전부 처분·넷마블게임즈(구 씨제이게임즈) 연결실체에 대한 '지배력을 상실하였습니다', 게임사업부문 손익은 '중단사업손익으로 반영'; 요약연결 2014 매출 1,232,665·영업손실 12,648·중단사업이익 290,356백만원</t>
        </is>
      </c>
      <c r="G3569" s="41" t="inlineStr">
        <is>
          <t>DART 사업보고서</t>
        </is>
      </c>
      <c r="H3569" s="40" t="inlineStr">
        <is>
          <t>2015-03-31</t>
        </is>
      </c>
      <c r="I3569" s="40" t="inlineStr">
        <is>
          <t>20150331004213</t>
        </is>
      </c>
      <c r="J3569" s="43" t="inlineStr">
        <is>
          <t>https://dart.fss.or.kr/dsaf001/main.do?rcpNo=20150331004213</t>
        </is>
      </c>
      <c r="K3569" s="41" t="inlineStr">
        <is>
          <t>post_events_summary,impairment</t>
        </is>
      </c>
    </row>
    <row r="3570" ht="45" customHeight="1">
      <c r="A3570" s="40" t="inlineStr">
        <is>
          <t>C006</t>
        </is>
      </c>
      <c r="B3570" s="41" t="inlineStr">
        <is>
          <t>CJ Internet Corp.</t>
        </is>
      </c>
      <c r="C3570" s="40" t="inlineStr">
        <is>
          <t>인수 후</t>
        </is>
      </c>
      <c r="D3570" s="40" t="inlineStr">
        <is>
          <t>2017-12-31</t>
        </is>
      </c>
      <c r="E3570" s="41" t="inlineStr">
        <is>
          <t>상장</t>
        </is>
      </c>
      <c r="F3570" s="41" t="inlineStr">
        <is>
          <t>CJ E&amp;M 2017 사업보고서 관계기업 주석: '당기 중 넷마블게임즈(주)의 유가증권시장 상장 등으로 발생한 불균등 유상증자로 인한 지분율 하락으로 인해 500,703백만원의 처분이익이 발생'; 넷마블게임즈 연결실체 지분율 22.02%(전기 27.63%)</t>
        </is>
      </c>
      <c r="G3570" s="41" t="inlineStr">
        <is>
          <t>DART 사업보고서</t>
        </is>
      </c>
      <c r="H3570" s="40" t="inlineStr">
        <is>
          <t>2018-03-30</t>
        </is>
      </c>
      <c r="I3570" s="40" t="inlineStr">
        <is>
          <t>20180330004046</t>
        </is>
      </c>
      <c r="J3570" s="43" t="inlineStr">
        <is>
          <t>https://dart.fss.or.kr/dsaf001/main.do?rcpNo=20180330004046</t>
        </is>
      </c>
      <c r="K3570" s="41" t="inlineStr">
        <is>
          <t>post_events_summary</t>
        </is>
      </c>
    </row>
    <row r="3571" ht="45" customHeight="1">
      <c r="A3571" s="40" t="inlineStr">
        <is>
          <t>C006</t>
        </is>
      </c>
      <c r="B3571" s="41" t="inlineStr">
        <is>
          <t>CJ Internet Corp.</t>
        </is>
      </c>
      <c r="C3571" s="40" t="inlineStr">
        <is>
          <t>인수 후</t>
        </is>
      </c>
      <c r="D3571" s="40" t="inlineStr">
        <is>
          <t>2014-10-01</t>
        </is>
      </c>
      <c r="E3571" s="41" t="inlineStr">
        <is>
          <t>합병</t>
        </is>
      </c>
      <c r="F3571" s="41" t="inlineStr">
        <is>
          <t>넷마블게임즈 2017 사업보고서 연혁: '2014. 10 | CJ그룹에서 분리 독립', '넷마블게임즈㈜ 설립 (씨제이넷마블㈜과 씨제이게임즈...)', 합병 표 '씨제이넷마블㈜ | 2014년 10월 1일 | 씨제이게임즈㈜ (현 넷마블게임즈㈜)'; 자본금 변동 '2017.04.29 | 유상증자(일반공모) | 보통주 | 16,953,612', 주석 '유가증권 시장 상장을 위해 일반공모 유상증자를 실시'</t>
        </is>
      </c>
      <c r="G3571" s="41" t="inlineStr">
        <is>
          <t>DART 사업보고서</t>
        </is>
      </c>
      <c r="H3571" s="40" t="inlineStr">
        <is>
          <t>2018-04-02</t>
        </is>
      </c>
      <c r="I3571" s="40" t="inlineStr">
        <is>
          <t>20180402005173</t>
        </is>
      </c>
      <c r="J3571" s="43" t="inlineStr">
        <is>
          <t>https://dart.fss.or.kr/dsaf001/main.do?rcpNo=20180402005173</t>
        </is>
      </c>
      <c r="K3571" s="41" t="inlineStr">
        <is>
          <t>post_events_summary</t>
        </is>
      </c>
    </row>
    <row r="3572" ht="45" customHeight="1">
      <c r="A3572" s="40" t="inlineStr">
        <is>
          <t>C007</t>
        </is>
      </c>
      <c r="B3572" s="41" t="inlineStr">
        <is>
          <t>CJ Media Inc.</t>
        </is>
      </c>
      <c r="C3572" s="40" t="inlineStr">
        <is>
          <t>인수 후</t>
        </is>
      </c>
      <c r="D3572" s="40" t="inlineStr">
        <is>
          <t>2025-12-31</t>
        </is>
      </c>
      <c r="E3572" s="41" t="inlineStr">
        <is>
          <t>실적</t>
        </is>
      </c>
      <c r="F3572" s="41" t="inlineStr">
        <is>
          <t>CJ ENM 2025 사업보고서 연결 영업부문 주석: 미디어플랫폼사업 수익(외부) 1,341,616,430천원(전기 1,373,168,542), 영업이익 1,332,256천원(부문 매출 1,500,699,339). 영업권 현금창출단위 '미디어플랫폼사업부문 | 371,615,748', 당기 영업권 손상차손 합계 19,940,683천원(CGU별 귀속 미기재).</t>
        </is>
      </c>
      <c r="G3572" s="41" t="inlineStr">
        <is>
          <t>DART 사업보고서</t>
        </is>
      </c>
      <c r="H3572" s="40" t="inlineStr">
        <is>
          <t>2026-03-18</t>
        </is>
      </c>
      <c r="I3572" s="40" t="inlineStr">
        <is>
          <t>20260318001469</t>
        </is>
      </c>
      <c r="J3572" s="43" t="inlineStr">
        <is>
          <t>https://dart.fss.or.kr/dsaf001/main.do?rcpNo=20260318001469</t>
        </is>
      </c>
      <c r="K3572" s="41" t="inlineStr">
        <is>
          <t>target_rev_post,target_op_post,perf_basis,impairment,post_events_summary</t>
        </is>
      </c>
    </row>
    <row r="3573" ht="45" customHeight="1">
      <c r="A3573" s="40" t="inlineStr">
        <is>
          <t>C007</t>
        </is>
      </c>
      <c r="B3573" s="41" t="inlineStr">
        <is>
          <t>CJ Media Inc.</t>
        </is>
      </c>
      <c r="C3573" s="40" t="inlineStr">
        <is>
          <t>인수 후</t>
        </is>
      </c>
      <c r="D3573" s="40" t="inlineStr">
        <is>
          <t>2024-04</t>
        </is>
      </c>
      <c r="E3573" s="41" t="inlineStr">
        <is>
          <t>경영진변경</t>
        </is>
      </c>
      <c r="F3573" s="41" t="inlineStr">
        <is>
          <t>CJ ENM 2024 사업보고서 회사의 연혁: '2020 10월 OTT 사업부문 티빙 물적분할 및 (주)티빙 설립', '2021 03월 대표이사 강호성 선임', '2022 03월 대표이사 윤상현 선임', '12월 (주)티빙, (주)케이티스튜디오지니의 OTT 플랫폼 (주)케이티시즌 합병', '2023 03월 대표이사 구창근 선임', '2024 04월 윤상현, 구창근 각자 대표에서 윤상현 단독 대표로 변경'.</t>
        </is>
      </c>
      <c r="G3573" s="41" t="inlineStr">
        <is>
          <t>DART 사업보고서</t>
        </is>
      </c>
      <c r="H3573" s="40" t="inlineStr">
        <is>
          <t>2025-03-19</t>
        </is>
      </c>
      <c r="I3573" s="40" t="inlineStr">
        <is>
          <t>20250319000884</t>
        </is>
      </c>
      <c r="J3573" s="43" t="inlineStr">
        <is>
          <t>https://dart.fss.or.kr/dsaf001/main.do?rcpNo=20250319000884</t>
        </is>
      </c>
      <c r="K3573" s="41" t="inlineStr">
        <is>
          <t>post_events_summary</t>
        </is>
      </c>
    </row>
    <row r="3574" ht="45" customHeight="1">
      <c r="A3574" s="40" t="inlineStr">
        <is>
          <t>C007</t>
        </is>
      </c>
      <c r="B3574" s="41" t="inlineStr">
        <is>
          <t>CJ Media Inc.</t>
        </is>
      </c>
      <c r="C3574" s="40" t="inlineStr">
        <is>
          <t>인수 후</t>
        </is>
      </c>
      <c r="D3574" s="40" t="inlineStr">
        <is>
          <t>2015-11</t>
        </is>
      </c>
      <c r="E3574" s="41" t="inlineStr">
        <is>
          <t>경영진변경</t>
        </is>
      </c>
      <c r="F3574" s="41" t="inlineStr">
        <is>
          <t>CJ ENM 2018 사업보고서 '합병 전 씨제이이앤엠(주)' 연혁: '2014 03월 대표이사 변경 (대표이사 강석희 → 대표이사 강석희, 김성수 각자 대표이사)', '2015 03월 ... 김성수 단독 대표이사', '11월 (주)씨제이헬로의 OTT 서비스 티빙 (Tving) 영업양수체결', '2016 05월 드라마 부문 물적분할 및 스튜디오드래곤(주) 설립'.</t>
        </is>
      </c>
      <c r="G3574" s="41" t="inlineStr">
        <is>
          <t>DART 사업보고서</t>
        </is>
      </c>
      <c r="H3574" s="40" t="inlineStr">
        <is>
          <t>2019-04-01</t>
        </is>
      </c>
      <c r="I3574" s="40" t="inlineStr">
        <is>
          <t>20190401005034</t>
        </is>
      </c>
      <c r="J3574" s="43" t="inlineStr">
        <is>
          <t>https://dart.fss.or.kr/dsaf001/main.do?rcpNo=20190401005034</t>
        </is>
      </c>
      <c r="K3574" s="41" t="inlineStr">
        <is>
          <t>post_events_summary</t>
        </is>
      </c>
    </row>
    <row r="3575" ht="45" customHeight="1">
      <c r="A3575" s="40" t="inlineStr">
        <is>
          <t>C007</t>
        </is>
      </c>
      <c r="B3575" s="41" t="inlineStr">
        <is>
          <t>CJ Media Inc.</t>
        </is>
      </c>
      <c r="C3575" s="40" t="inlineStr">
        <is>
          <t>인수 후</t>
        </is>
      </c>
      <c r="D3575" s="40" t="inlineStr">
        <is>
          <t>2011-02-28</t>
        </is>
      </c>
      <c r="E3575" s="41" t="inlineStr">
        <is>
          <t>경영진변경</t>
        </is>
      </c>
      <c r="F3575" s="41" t="inlineStr">
        <is>
          <t>CJ E&amp;M 출범 기사: 대표이사 하대중(전 CJ㈜ 대표이사 사장), 방송사업부문 대표 김성수(전 온미디어 대표이사). '방송사업 부문'은 CJ미디어·온미디어 채널 외에 엠넷·KM 채널을 흡수해 운영.</t>
        </is>
      </c>
      <c r="G3575" s="41" t="inlineStr">
        <is>
          <t>언론 보도</t>
        </is>
      </c>
      <c r="H3575" s="40" t="inlineStr">
        <is>
          <t>2011-02-28</t>
        </is>
      </c>
      <c r="I3575" s="40" t="n"/>
      <c r="J3575" s="43" t="inlineStr">
        <is>
          <t>https://newstomato.com/ReadNews.aspx?no=142226</t>
        </is>
      </c>
      <c r="K3575" s="41" t="inlineStr">
        <is>
          <t>post_events_summary</t>
        </is>
      </c>
    </row>
    <row r="3576" ht="45" customHeight="1">
      <c r="A3576" s="40" t="inlineStr">
        <is>
          <t>C007</t>
        </is>
      </c>
      <c r="B3576" s="41" t="inlineStr">
        <is>
          <t>CJ Media Inc.</t>
        </is>
      </c>
      <c r="C3576" s="40" t="inlineStr">
        <is>
          <t>인수 후</t>
        </is>
      </c>
      <c r="D3576" s="40" t="inlineStr">
        <is>
          <t>2017-12-31</t>
        </is>
      </c>
      <c r="E3576" s="41" t="inlineStr">
        <is>
          <t>손상차손</t>
        </is>
      </c>
      <c r="F3576" s="41" t="inlineStr">
        <is>
          <t>CJ E&amp;M 2017 사업보고서 연결 무형자산 주석: 영업권 '손상차손 및 환입 | (853,984)'천원(현금창출단위 귀속은 이 표에 없음).</t>
        </is>
      </c>
      <c r="G3576" s="41" t="inlineStr">
        <is>
          <t>DART 사업보고서</t>
        </is>
      </c>
      <c r="H3576" s="40" t="inlineStr">
        <is>
          <t>2018-03-30</t>
        </is>
      </c>
      <c r="I3576" s="40" t="inlineStr">
        <is>
          <t>20180330004046</t>
        </is>
      </c>
      <c r="J3576" s="43" t="inlineStr">
        <is>
          <t>https://dart.fss.or.kr/dsaf001/main.do?rcpNo=20180330004046</t>
        </is>
      </c>
      <c r="K3576" s="41" t="inlineStr">
        <is>
          <t>impairment</t>
        </is>
      </c>
    </row>
    <row r="3577" ht="45" customHeight="1">
      <c r="A3577" s="40" t="inlineStr">
        <is>
          <t>C007</t>
        </is>
      </c>
      <c r="B3577" s="41" t="inlineStr">
        <is>
          <t>CJ Media Inc.</t>
        </is>
      </c>
      <c r="C3577" s="40" t="inlineStr">
        <is>
          <t>인수 후</t>
        </is>
      </c>
      <c r="D3577" s="40" t="inlineStr">
        <is>
          <t>2025-06-10</t>
        </is>
      </c>
      <c r="E3577" s="41" t="inlineStr">
        <is>
          <t>기타</t>
        </is>
      </c>
      <c r="F3577" s="41" t="inlineStr">
        <is>
          <t>공정위가 티빙과 웨이브의 기업결합을 조건부 승인(2026년 말까지 현행 요금제 유지 등). 티빙은 CJ ENM이 최대주주.</t>
        </is>
      </c>
      <c r="G3577" s="41" t="inlineStr">
        <is>
          <t>언론 보도</t>
        </is>
      </c>
      <c r="H3577" s="40" t="inlineStr">
        <is>
          <t>2025-06-10</t>
        </is>
      </c>
      <c r="I3577" s="40" t="n"/>
      <c r="J3577" s="43" t="inlineStr">
        <is>
          <t>https://byline.network/2025/06/10_tving_wwave/</t>
        </is>
      </c>
      <c r="K3577" s="41" t="inlineStr">
        <is>
          <t>post_events_summary</t>
        </is>
      </c>
    </row>
    <row r="3578" ht="45" customHeight="1">
      <c r="A3578" s="40" t="inlineStr">
        <is>
          <t>C007</t>
        </is>
      </c>
      <c r="B3578" s="41" t="inlineStr">
        <is>
          <t>CJ Media Inc.</t>
        </is>
      </c>
      <c r="C3578" s="40" t="inlineStr">
        <is>
          <t>인수 후</t>
        </is>
      </c>
      <c r="D3578" s="40" t="inlineStr">
        <is>
          <t>2026-08-06</t>
        </is>
      </c>
      <c r="E3578" s="41" t="inlineStr">
        <is>
          <t>어닝콜</t>
        </is>
      </c>
      <c r="F3578" s="41" t="inlineStr">
        <is>
          <t>CJ ENM 2분기 실적 컨퍼런스콜: "KT와 티빙이 광고 콘텐츠 협력 논의 중", 이를 토대로 하반기 티빙·웨이브 합병 논의를 본격화하겠다는 입장(머니투데이).</t>
        </is>
      </c>
      <c r="G3578" s="41" t="inlineStr">
        <is>
          <t>언론 보도</t>
        </is>
      </c>
      <c r="H3578" s="40" t="inlineStr">
        <is>
          <t>2026-08-06</t>
        </is>
      </c>
      <c r="I3578" s="40" t="n"/>
      <c r="J3578" s="43" t="inlineStr">
        <is>
          <t>https://www.mt.co.kr/tech/2026/08/06/2026080615011867212</t>
        </is>
      </c>
      <c r="K3578" s="41" t="inlineStr">
        <is>
          <t>post_events_summary</t>
        </is>
      </c>
    </row>
    <row r="3579" ht="45" customHeight="1">
      <c r="A3579" s="40" t="inlineStr">
        <is>
          <t>C008</t>
        </is>
      </c>
      <c r="B3579" s="41" t="inlineStr">
        <is>
          <t>M-net Media Corp</t>
        </is>
      </c>
      <c r="C3579" s="40" t="inlineStr">
        <is>
          <t>인수 후</t>
        </is>
      </c>
      <c r="D3579" s="40" t="inlineStr">
        <is>
          <t>2025-12-31</t>
        </is>
      </c>
      <c r="E3579" s="41" t="inlineStr">
        <is>
          <t>실적</t>
        </is>
      </c>
      <c r="F3579" s="41" t="inlineStr">
        <is>
          <t>CJ ENM 2025 사업보고서 연결 영업부문 주석: 음악사업 수익(외부) 817,589,175천원(전기 702,102,103), 영업이익 40,704,208천원. 관계기업 '(주)케이티지니뮤직 (구, (주)지니뮤직) | 15.35', 장부 18,693,025→15,113,820천원; 당기 관계기업투자주식 손상 합계 998백만원, 전기 표 주석 '(주)지니뮤직 30,293백만원 ... 전기에 인식한 관계기업투자주식손상차손'.</t>
        </is>
      </c>
      <c r="G3579" s="41" t="inlineStr">
        <is>
          <t>DART 사업보고서</t>
        </is>
      </c>
      <c r="H3579" s="40" t="inlineStr">
        <is>
          <t>2026-03-18</t>
        </is>
      </c>
      <c r="I3579" s="40" t="inlineStr">
        <is>
          <t>20260318001469</t>
        </is>
      </c>
      <c r="J3579" s="43" t="inlineStr">
        <is>
          <t>https://dart.fss.or.kr/dsaf001/main.do?rcpNo=20260318001469</t>
        </is>
      </c>
      <c r="K3579" s="41" t="inlineStr">
        <is>
          <t>target_rev_post,target_op_post,perf_basis,post_events_summary,impairment</t>
        </is>
      </c>
    </row>
    <row r="3580" ht="45" customHeight="1">
      <c r="A3580" s="40" t="inlineStr">
        <is>
          <t>C008</t>
        </is>
      </c>
      <c r="B3580" s="41" t="inlineStr">
        <is>
          <t>M-net Media Corp</t>
        </is>
      </c>
      <c r="C3580" s="40" t="inlineStr">
        <is>
          <t>인수 후</t>
        </is>
      </c>
      <c r="D3580" s="40" t="inlineStr">
        <is>
          <t>2024-12-31</t>
        </is>
      </c>
      <c r="E3580" s="41" t="inlineStr">
        <is>
          <t>실적</t>
        </is>
      </c>
      <c r="F3580" s="41" t="inlineStr">
        <is>
          <t>CJ ENM 2024 사업보고서: 사업의 개요 '당사는 방송채널사용사업자(PP: Program Provider)로서 현재 tvN, Mnet, OCN 등의 채널을 운영'(미디어플랫폼 사업), 영업부문 주석 '음악사업 | 음반ㆍ음원 ... 매니지먼트, 콘서트, 커뮤니티 서비스', '영화드라마사업 | 콘텐츠 제작 및 판매, 영화 제작 및 배급, 공연 기획 및 제작'; 관계기업 주석 '(주)지니뮤직 30,293백만원 ... 당기에 인식한 관계기업투자주식손상차손'. 연혁: 2021-03 강호성, 2022-03 윤상현, 2023-03 구창근 대표 선임, 2024-04 윤상현 단독 대표.</t>
        </is>
      </c>
      <c r="G3580" s="41" t="inlineStr">
        <is>
          <t>DART 사업보고서</t>
        </is>
      </c>
      <c r="H3580" s="40" t="inlineStr">
        <is>
          <t>2025-03-19</t>
        </is>
      </c>
      <c r="I3580" s="40" t="inlineStr">
        <is>
          <t>20250319000884</t>
        </is>
      </c>
      <c r="J3580" s="43" t="inlineStr">
        <is>
          <t>https://dart.fss.or.kr/dsaf001/main.do?rcpNo=20250319000884</t>
        </is>
      </c>
      <c r="K3580" s="41" t="inlineStr">
        <is>
          <t>perf_basis,target_rev_post,impairment,post_events_summary</t>
        </is>
      </c>
    </row>
    <row r="3581" ht="45" customHeight="1">
      <c r="A3581" s="40" t="inlineStr">
        <is>
          <t>C008</t>
        </is>
      </c>
      <c r="B3581" s="41" t="inlineStr">
        <is>
          <t>M-net Media Corp</t>
        </is>
      </c>
      <c r="C3581" s="40" t="inlineStr">
        <is>
          <t>인수 후</t>
        </is>
      </c>
      <c r="D3581" s="40" t="inlineStr">
        <is>
          <t>2018-10-10</t>
        </is>
      </c>
      <c r="E3581" s="41" t="inlineStr">
        <is>
          <t>합병</t>
        </is>
      </c>
      <c r="F3581" s="41" t="inlineStr">
        <is>
          <t>CJ ENM 2018 사업보고서: '10월 씨제이디지털뮤직(주), (주)지니뮤직에 흡수합병', 종속회사 변동 '(씨제이디지털뮤직(주)이 (주)지니뮤직에 흡수 합병) | (주)지니뮤직 | 2018.10.10'. 합병 전 씨제이이앤엠 연혁: '2014 03월 대표이사 강석희 → 강석희, 김성수 각자 대표이사', '2015 03월 김성수 단독 대표이사'.</t>
        </is>
      </c>
      <c r="G3581" s="41" t="inlineStr">
        <is>
          <t>DART 사업보고서</t>
        </is>
      </c>
      <c r="H3581" s="40" t="inlineStr">
        <is>
          <t>2019-04-01</t>
        </is>
      </c>
      <c r="I3581" s="40" t="inlineStr">
        <is>
          <t>20190401005034</t>
        </is>
      </c>
      <c r="J3581" s="43" t="inlineStr">
        <is>
          <t>https://dart.fss.or.kr/dsaf001/main.do?rcpNo=20190401005034</t>
        </is>
      </c>
      <c r="K3581" s="41" t="inlineStr">
        <is>
          <t>post_events_summary</t>
        </is>
      </c>
    </row>
    <row r="3582" ht="45" customHeight="1">
      <c r="A3582" s="40" t="inlineStr">
        <is>
          <t>C008</t>
        </is>
      </c>
      <c r="B3582" s="41" t="inlineStr">
        <is>
          <t>M-net Media Corp</t>
        </is>
      </c>
      <c r="C3582" s="40" t="inlineStr">
        <is>
          <t>발표</t>
        </is>
      </c>
      <c r="D3582" s="40" t="inlineStr">
        <is>
          <t>2010-12-01</t>
        </is>
      </c>
      <c r="E3582" s="41" t="inlineStr">
        <is>
          <t>기타</t>
        </is>
      </c>
      <c r="F3582" s="41" t="inlineStr">
        <is>
          <t>합병 증권신고서 정정본 엠넷미디어 절: 2010-12-01 현재 5% 이상 주주 씨제이(주) 23,884,889주 44.22%, (주)포이보스 3,856,167주 7.14%, Standard Chartered Private Equity (Mauritius) III Limited 5,577,244주 10.33%; 제3회 CB 대상자별 '씨제이(주) : 100억원 - Standard Chartered Private Equity (Mauritius) ⅢLimited : 100억원', 제4회 BW SC PE 100억원.</t>
        </is>
      </c>
      <c r="G3582" s="41" t="inlineStr">
        <is>
          <t>DART 기타공시</t>
        </is>
      </c>
      <c r="H3582" s="40" t="inlineStr">
        <is>
          <t>2010-12-02</t>
        </is>
      </c>
      <c r="I3582" s="40" t="inlineStr">
        <is>
          <t>20101202000223</t>
        </is>
      </c>
      <c r="J3582" s="43" t="inlineStr">
        <is>
          <t>https://dart.fss.or.kr/dsaf001/main.do?rcpNo=20101202000223</t>
        </is>
      </c>
      <c r="K3582" s="41" t="inlineStr">
        <is>
          <t>chk_note</t>
        </is>
      </c>
    </row>
    <row r="3583" ht="45" customHeight="1">
      <c r="A3583" s="40" t="inlineStr">
        <is>
          <t>C008</t>
        </is>
      </c>
      <c r="B3583" s="41" t="inlineStr">
        <is>
          <t>M-net Media Corp</t>
        </is>
      </c>
      <c r="C3583" s="40" t="inlineStr">
        <is>
          <t>인수 후</t>
        </is>
      </c>
      <c r="D3583" s="40" t="inlineStr">
        <is>
          <t>2013-12-31</t>
        </is>
      </c>
      <c r="E3583" s="41" t="inlineStr">
        <is>
          <t>실적</t>
        </is>
      </c>
      <c r="F3583" s="41" t="inlineStr">
        <is>
          <t>CJ E&amp;M 2013 사업보고서 사업부문 표(백만원): 음악/공연/온라인부문 매출 239,615, 영업이익(손실) (14,916).</t>
        </is>
      </c>
      <c r="G3583" s="41" t="inlineStr">
        <is>
          <t>DART 사업보고서</t>
        </is>
      </c>
      <c r="H3583" s="40" t="inlineStr">
        <is>
          <t>2014-03-31</t>
        </is>
      </c>
      <c r="I3583" s="40" t="inlineStr">
        <is>
          <t>20140331003132</t>
        </is>
      </c>
      <c r="J3583" s="43" t="inlineStr">
        <is>
          <t>https://dart.fss.or.kr/dsaf001/main.do?rcpNo=20140331003132</t>
        </is>
      </c>
      <c r="K3583" s="41" t="inlineStr">
        <is>
          <t>post_events_summary</t>
        </is>
      </c>
    </row>
    <row r="3584" ht="45" customHeight="1">
      <c r="A3584" s="40" t="inlineStr">
        <is>
          <t>C008</t>
        </is>
      </c>
      <c r="B3584" s="41" t="inlineStr">
        <is>
          <t>M-net Media Corp</t>
        </is>
      </c>
      <c r="C3584" s="40" t="inlineStr">
        <is>
          <t>인수 후</t>
        </is>
      </c>
      <c r="D3584" s="40" t="inlineStr">
        <is>
          <t>2011-02-28</t>
        </is>
      </c>
      <c r="E3584" s="41" t="inlineStr">
        <is>
          <t>경영진변경</t>
        </is>
      </c>
      <c r="F3584" s="41" t="inlineStr">
        <is>
          <t>CJ E&amp;M 출범 기사: 대표이사 하대중, 음악·공연사업부문 대표 김병석(전 CJ엔터테인먼트 공연사업본부장). 'CJ엔터테인먼트와 엠넷미디어가 개별적으로 운영하던 공연사업은 '음악·공연사업부문'으로 합쳐졌다.'</t>
        </is>
      </c>
      <c r="G3584" s="41" t="inlineStr">
        <is>
          <t>언론 보도</t>
        </is>
      </c>
      <c r="H3584" s="40" t="inlineStr">
        <is>
          <t>2011-02-28</t>
        </is>
      </c>
      <c r="I3584" s="40" t="n"/>
      <c r="J3584" s="43" t="inlineStr">
        <is>
          <t>https://newstomato.com/ReadNews.aspx?no=142226</t>
        </is>
      </c>
      <c r="K3584" s="41" t="inlineStr">
        <is>
          <t>post_events_summary</t>
        </is>
      </c>
    </row>
    <row r="3585" ht="45" customHeight="1">
      <c r="A3585" s="40" t="inlineStr">
        <is>
          <t>C008</t>
        </is>
      </c>
      <c r="B3585" s="41" t="inlineStr">
        <is>
          <t>M-net Media Corp</t>
        </is>
      </c>
      <c r="C3585" s="40" t="inlineStr">
        <is>
          <t>인수 후</t>
        </is>
      </c>
      <c r="D3585" s="40" t="inlineStr">
        <is>
          <t>2017-12-31</t>
        </is>
      </c>
      <c r="E3585" s="41" t="inlineStr">
        <is>
          <t>손상차손</t>
        </is>
      </c>
      <c r="F3585" s="41" t="inlineStr">
        <is>
          <t>CJ E&amp;M 2017 사업보고서 연결 무형자산 주석: 영업권 '손상차손 및 환입 | (853,984)'천원(현금창출단위 귀속은 이 표에 없음).</t>
        </is>
      </c>
      <c r="G3585" s="41" t="inlineStr">
        <is>
          <t>DART 사업보고서</t>
        </is>
      </c>
      <c r="H3585" s="40" t="inlineStr">
        <is>
          <t>2018-03-30</t>
        </is>
      </c>
      <c r="I3585" s="40" t="inlineStr">
        <is>
          <t>20180330004046</t>
        </is>
      </c>
      <c r="J3585" s="43" t="inlineStr">
        <is>
          <t>https://dart.fss.or.kr/dsaf001/main.do?rcpNo=20180330004046</t>
        </is>
      </c>
      <c r="K3585" s="41" t="inlineStr">
        <is>
          <t>impairment</t>
        </is>
      </c>
    </row>
    <row r="3586" ht="45" customHeight="1">
      <c r="A3586" s="40" t="inlineStr">
        <is>
          <t>C009</t>
        </is>
      </c>
      <c r="B3586" s="41" t="inlineStr">
        <is>
          <t>On Media Corp.</t>
        </is>
      </c>
      <c r="C3586" s="40" t="inlineStr">
        <is>
          <t>인수 전</t>
        </is>
      </c>
      <c r="D3586" s="40" t="inlineStr">
        <is>
          <t>2010-10-05</t>
        </is>
      </c>
      <c r="E3586" s="41" t="inlineStr">
        <is>
          <t>기타</t>
        </is>
      </c>
      <c r="F3586" s="41" t="inlineStr">
        <is>
          <t>재경일보 '온미디어, CJ미디어와 합병 시너지 낸다'(2010-10-05 14:41): 연구원 "CJ가 CJ미디어 주식을 오미디어홀딩스에 현물 투자해 CJ미디어가 오미디어홀딩스의 자회사로 편입되고 이후 온미디어와 CJ미디어가 합병할 것으로 전망 된다" — 공식 발표 전 증권가 전망.</t>
        </is>
      </c>
      <c r="G3586" s="41" t="inlineStr">
        <is>
          <t>언론 보도</t>
        </is>
      </c>
      <c r="H3586" s="40" t="inlineStr">
        <is>
          <t>2010-10-05</t>
        </is>
      </c>
      <c r="I3586" s="40" t="n"/>
      <c r="J3586" s="43" t="inlineStr">
        <is>
          <t>https://news.jkn.co.kr/post/564851</t>
        </is>
      </c>
      <c r="K3586" s="41" t="inlineStr">
        <is>
          <t>first_filing_date,pre_events_summary</t>
        </is>
      </c>
    </row>
    <row r="3587" ht="45" customHeight="1">
      <c r="A3587" s="40" t="inlineStr">
        <is>
          <t>C009</t>
        </is>
      </c>
      <c r="B3587" s="41" t="inlineStr">
        <is>
          <t>On Media Corp.</t>
        </is>
      </c>
      <c r="C3587" s="40" t="inlineStr">
        <is>
          <t>인수 전</t>
        </is>
      </c>
      <c r="D3587" s="40" t="inlineStr">
        <is>
          <t>2009-12-24</t>
        </is>
      </c>
      <c r="E3587" s="41" t="inlineStr">
        <is>
          <t>지분취득</t>
        </is>
      </c>
      <c r="F3587" s="41" t="inlineStr">
        <is>
          <t>CJ오쇼핑 타법인주식및출자증권취득결정: 온미디어 55.17%, 취득금액 434,479,300,000원, 이사회결의일 2009-12-24 (C004의 발표 공시).</t>
        </is>
      </c>
      <c r="G3587" s="41" t="inlineStr">
        <is>
          <t>DART 기타공시</t>
        </is>
      </c>
      <c r="H3587" s="40" t="inlineStr">
        <is>
          <t>2009-12-24</t>
        </is>
      </c>
      <c r="I3587" s="40" t="inlineStr">
        <is>
          <t>20091224900008</t>
        </is>
      </c>
      <c r="J3587" s="43" t="inlineStr">
        <is>
          <t>https://dart.fss.or.kr/dsaf001/main.do?rcpNo=20091224900008</t>
        </is>
      </c>
      <c r="K3587" s="41" t="inlineStr">
        <is>
          <t>pre_events_summary</t>
        </is>
      </c>
    </row>
    <row r="3588" ht="45" customHeight="1">
      <c r="A3588" s="40" t="inlineStr">
        <is>
          <t>C009</t>
        </is>
      </c>
      <c r="B3588" s="41" t="inlineStr">
        <is>
          <t>On Media Corp.</t>
        </is>
      </c>
      <c r="C3588" s="40" t="inlineStr">
        <is>
          <t>인수 후</t>
        </is>
      </c>
      <c r="D3588" s="40" t="inlineStr">
        <is>
          <t>2014-12-31</t>
        </is>
      </c>
      <c r="E3588" s="41" t="inlineStr">
        <is>
          <t>손상차손</t>
        </is>
      </c>
      <c r="F3588" s="41" t="inlineStr">
        <is>
          <t>CJ E&amp;M 2014 사업보고서 연결 주석 15 무형자산 변동(당기): 영업권 당기초 268,322,895천원, 연결범위 변동 (79,549,644), 손상차손 (3,072,325)천원; 손상검사 현금창출단위 표는 '씨제이이앤엠(주)'(할인율 7.70%)·(주)메조미디어·(주)제이에스픽쳐스.</t>
        </is>
      </c>
      <c r="G3588" s="41" t="inlineStr">
        <is>
          <t>DART 사업보고서</t>
        </is>
      </c>
      <c r="H3588" s="40" t="inlineStr">
        <is>
          <t>2015-03-31</t>
        </is>
      </c>
      <c r="I3588" s="40" t="inlineStr">
        <is>
          <t>20150331004213</t>
        </is>
      </c>
      <c r="J3588" s="43" t="inlineStr">
        <is>
          <t>https://dart.fss.or.kr/dsaf001/main.do?rcpNo=20150331004213</t>
        </is>
      </c>
      <c r="K3588" s="41" t="inlineStr">
        <is>
          <t>impairment</t>
        </is>
      </c>
    </row>
    <row r="3589" ht="45" customHeight="1">
      <c r="A3589" s="40" t="inlineStr">
        <is>
          <t>C009</t>
        </is>
      </c>
      <c r="B3589" s="41" t="inlineStr">
        <is>
          <t>On Media Corp.</t>
        </is>
      </c>
      <c r="C3589" s="40" t="inlineStr">
        <is>
          <t>인수 후</t>
        </is>
      </c>
      <c r="D3589" s="40" t="inlineStr">
        <is>
          <t>2015-12-31</t>
        </is>
      </c>
      <c r="E3589" s="41" t="inlineStr">
        <is>
          <t>손상차손</t>
        </is>
      </c>
      <c r="F3589" s="41" t="inlineStr">
        <is>
          <t>CJ E&amp;M 2015 사업보고서 연결 주석: 영업권 손상검사 현금창출단위에 '씨제이이앤엠(주) 방송사업부문'(할인율 7.20%, 영구성장률 1.00%)이 따로 기재됨.</t>
        </is>
      </c>
      <c r="G3589" s="41" t="inlineStr">
        <is>
          <t>DART 사업보고서</t>
        </is>
      </c>
      <c r="H3589" s="40" t="inlineStr">
        <is>
          <t>2016-03-30</t>
        </is>
      </c>
      <c r="I3589" s="40" t="inlineStr">
        <is>
          <t>20160330003711</t>
        </is>
      </c>
      <c r="J3589" s="43" t="inlineStr">
        <is>
          <t>https://dart.fss.or.kr/dsaf001/main.do?rcpNo=20160330003711</t>
        </is>
      </c>
      <c r="K3589" s="41" t="inlineStr">
        <is>
          <t>impairment</t>
        </is>
      </c>
    </row>
    <row r="3590" ht="45" customHeight="1">
      <c r="A3590" s="40" t="inlineStr">
        <is>
          <t>C009</t>
        </is>
      </c>
      <c r="B3590" s="41" t="inlineStr">
        <is>
          <t>On Media Corp.</t>
        </is>
      </c>
      <c r="C3590" s="40" t="inlineStr">
        <is>
          <t>인수 후</t>
        </is>
      </c>
      <c r="D3590" s="40" t="inlineStr">
        <is>
          <t>2015-12-31</t>
        </is>
      </c>
      <c r="E3590" s="41" t="inlineStr">
        <is>
          <t>손상차손</t>
        </is>
      </c>
      <c r="F3590" s="41" t="inlineStr">
        <is>
          <t>CJ E&amp;M 2016 사업보고서 연결 주석 무형자산 변동(전기=2015): 영업권 장부가액 기초 186,910,092 → 기말 195,523,406천원, 상각 및 손상차손누계액 기말 (3,072,325)천원으로 2014 이후 추가 손상 없음.</t>
        </is>
      </c>
      <c r="G3590" s="41" t="inlineStr">
        <is>
          <t>DART 사업보고서</t>
        </is>
      </c>
      <c r="H3590" s="40" t="inlineStr">
        <is>
          <t>2017-03-31</t>
        </is>
      </c>
      <c r="I3590" s="40" t="inlineStr">
        <is>
          <t>20170331004920</t>
        </is>
      </c>
      <c r="J3590" s="43" t="inlineStr">
        <is>
          <t>https://dart.fss.or.kr/dsaf001/main.do?rcpNo=20170331004920</t>
        </is>
      </c>
      <c r="K3590" s="41" t="inlineStr">
        <is>
          <t>impairment</t>
        </is>
      </c>
    </row>
    <row r="3591" ht="45" customHeight="1">
      <c r="A3591" s="40" t="inlineStr">
        <is>
          <t>C009</t>
        </is>
      </c>
      <c r="B3591" s="41" t="inlineStr">
        <is>
          <t>On Media Corp.</t>
        </is>
      </c>
      <c r="C3591" s="40" t="inlineStr">
        <is>
          <t>인수 후</t>
        </is>
      </c>
      <c r="D3591" s="40" t="inlineStr">
        <is>
          <t>2025-12-31</t>
        </is>
      </c>
      <c r="E3591" s="41" t="inlineStr">
        <is>
          <t>손상차손</t>
        </is>
      </c>
      <c r="F3591" s="41" t="inlineStr">
        <is>
          <t>CJ ENM 2025 사업보고서 연결 주석: 영업권 손상차손 당기(2025) (19,940,683)·전기(2024) (38,388,927)천원(현금창출단위별 배분 미기재); 미디어플랫폼사업부문 영업권 2025말 371,615,748·2024말 376,778,468천원.</t>
        </is>
      </c>
      <c r="G3591" s="41" t="inlineStr">
        <is>
          <t>DART 사업보고서</t>
        </is>
      </c>
      <c r="H3591" s="40" t="inlineStr">
        <is>
          <t>2026-03-18</t>
        </is>
      </c>
      <c r="I3591" s="40" t="inlineStr">
        <is>
          <t>20260318001469</t>
        </is>
      </c>
      <c r="J3591" s="43" t="inlineStr">
        <is>
          <t>https://dart.fss.or.kr/dsaf001/main.do?rcpNo=20260318001469</t>
        </is>
      </c>
      <c r="K3591" s="41" t="inlineStr">
        <is>
          <t>impairment</t>
        </is>
      </c>
    </row>
    <row r="3592" ht="45" customHeight="1">
      <c r="A3592" s="40" t="inlineStr">
        <is>
          <t>C010</t>
        </is>
      </c>
      <c r="B3592" s="41" t="inlineStr">
        <is>
          <t>On Game Network Inc.</t>
        </is>
      </c>
      <c r="C3592" s="40" t="inlineStr">
        <is>
          <t>인수 후</t>
        </is>
      </c>
      <c r="D3592" s="40" t="inlineStr">
        <is>
          <t>2011-03-01</t>
        </is>
      </c>
      <c r="E3592" s="41" t="inlineStr">
        <is>
          <t>합병</t>
        </is>
      </c>
      <c r="F3592" s="41" t="inlineStr">
        <is>
          <t>CJ E&amp;M 증권발행실적보고서(합병): 온미디어·씨제이인터넷 등 합병당사회사의 '합병기일 | 2011년 3월 1일', 합병종료보고총회일 2011년 3월 2일, 합병종료보고 공고일 2011년 3월 3일.</t>
        </is>
      </c>
      <c r="G3592" s="41" t="inlineStr">
        <is>
          <t>DART 기타공시</t>
        </is>
      </c>
      <c r="H3592" s="40" t="inlineStr">
        <is>
          <t>2011-03-10</t>
        </is>
      </c>
      <c r="I3592" s="40" t="inlineStr">
        <is>
          <t>20110310000585</t>
        </is>
      </c>
      <c r="J3592" s="43" t="inlineStr">
        <is>
          <t>https://dart.fss.or.kr/dsaf001/main.do?rcpNo=20110310000585</t>
        </is>
      </c>
      <c r="K3592" s="41" t="inlineStr">
        <is>
          <t>post_events_summary,notes,pre_incorp_chk</t>
        </is>
      </c>
    </row>
    <row r="3593" ht="45" customHeight="1">
      <c r="A3593" s="40" t="inlineStr">
        <is>
          <t>C011</t>
        </is>
      </c>
      <c r="B3593" s="41" t="inlineStr">
        <is>
          <t>Korea Badook Television Inc.</t>
        </is>
      </c>
      <c r="C3593" s="40" t="inlineStr">
        <is>
          <t>인수 전</t>
        </is>
      </c>
      <c r="D3593" s="40" t="inlineStr">
        <is>
          <t>1999-08</t>
        </is>
      </c>
      <c r="E3593" s="41" t="inlineStr">
        <is>
          <t>소유주변경</t>
        </is>
      </c>
      <c r="F3593" s="41" t="inlineStr">
        <is>
          <t>바둑텔레비전 2002 사업보고서: 최대주주 변동 '1995. 4. 27 (재)한국기원 - 1999. 8. 11 (재)한국기원 - 2000. 1. 24 동양제과(주)외 8인으로 - 2000. 6. 15 지주회사 (주)온미디어로'; 기업집단 오리온 연혁 '1999. 8 ㈜바둑텔레비전 인수', '1999. 11 ㈜씨네플렉스 합작설립'; 1999.08.11 유상증자 5,000,000,000원.</t>
        </is>
      </c>
      <c r="G3593" s="41" t="inlineStr">
        <is>
          <t>DART 사업보고서</t>
        </is>
      </c>
      <c r="H3593" s="40" t="inlineStr">
        <is>
          <t>2003-03-31</t>
        </is>
      </c>
      <c r="I3593" s="40" t="inlineStr">
        <is>
          <t>20030331001683</t>
        </is>
      </c>
      <c r="J3593" s="43" t="inlineStr">
        <is>
          <t>https://dart.fss.or.kr/dsaf001/main.do?rcpNo=20030331001683</t>
        </is>
      </c>
      <c r="K3593" s="41" t="inlineStr">
        <is>
          <t>pre_events_summary,notes</t>
        </is>
      </c>
    </row>
    <row r="3594" ht="45" customHeight="1">
      <c r="A3594" s="40" t="inlineStr">
        <is>
          <t>C011</t>
        </is>
      </c>
      <c r="B3594" s="41" t="inlineStr">
        <is>
          <t>Korea Badook Television Inc.</t>
        </is>
      </c>
      <c r="C3594" s="40" t="inlineStr">
        <is>
          <t>발표</t>
        </is>
      </c>
      <c r="D3594" s="40" t="inlineStr">
        <is>
          <t>2013-12-31</t>
        </is>
      </c>
      <c r="E3594" s="41" t="inlineStr">
        <is>
          <t>완료</t>
        </is>
      </c>
      <c r="F3594" s="41" t="inlineStr">
        <is>
          <t>CJ E&amp;M 2013 연결감사보고서(사업보고서 첨부): '피합병법인의 주주명부에 등재되어 있는 주주에게 교부한 총 주식수는 999,526주로 795,565주의 보통주식을 발행하였으며, 자기주식 203,961주를 교부'; '최상위 지배기업인 CJ(주)의 동일 지배하에 있는 종속기업 간 합병'.</t>
        </is>
      </c>
      <c r="G3594" s="41" t="inlineStr">
        <is>
          <t>DART 감사보고서</t>
        </is>
      </c>
      <c r="H3594" s="40" t="inlineStr">
        <is>
          <t>2014-03-31</t>
        </is>
      </c>
      <c r="I3594" s="40" t="inlineStr">
        <is>
          <t>20140331003132</t>
        </is>
      </c>
      <c r="J3594" s="43" t="inlineStr">
        <is>
          <t>https://dart.fss.or.kr/dsaf001/main.do?rcpNo=20140331003132</t>
        </is>
      </c>
      <c r="K3594" s="41" t="inlineStr">
        <is>
          <t>chk_note,value_chk_local</t>
        </is>
      </c>
    </row>
    <row r="3595" ht="45" customHeight="1">
      <c r="A3595" s="40" t="inlineStr">
        <is>
          <t>C012</t>
        </is>
      </c>
      <c r="B3595" s="41" t="inlineStr">
        <is>
          <t>Orion Cinema Network Co., Ltd.</t>
        </is>
      </c>
      <c r="C3595" s="40" t="inlineStr">
        <is>
          <t>발표</t>
        </is>
      </c>
      <c r="D3595" s="40" t="inlineStr">
        <is>
          <t>2013-08-23</t>
        </is>
      </c>
      <c r="E3595" s="41" t="inlineStr">
        <is>
          <t>발표</t>
        </is>
      </c>
      <c r="F3595" s="41" t="inlineStr">
        <is>
          <t>㈜오리온시네마네트워크 회사합병결정(공정거래법 대규모기업집단 공시, 공시일 2013-08-23, 이사회결의일 2013-08-21): 합병목적 '5개 방송 자회사들을 통합하여 비용절감 및 관리조직일원화등 경영효율성을 증대하기 위함', OCN 합병비율 0.6514056.</t>
        </is>
      </c>
      <c r="G3595" s="41" t="inlineStr">
        <is>
          <t>DART 기타공시</t>
        </is>
      </c>
      <c r="H3595" s="40" t="inlineStr">
        <is>
          <t>2013-08-23</t>
        </is>
      </c>
      <c r="I3595" s="40" t="inlineStr">
        <is>
          <t>20130823000208</t>
        </is>
      </c>
      <c r="J3595" s="43" t="inlineStr">
        <is>
          <t>https://dart.fss.or.kr/dsaf001/main.do?rcpNo=20130823000208</t>
        </is>
      </c>
      <c r="K3595" s="41" t="inlineStr">
        <is>
          <t>first_filing_date</t>
        </is>
      </c>
    </row>
    <row r="3596" ht="45" customHeight="1">
      <c r="A3596" s="40" t="inlineStr">
        <is>
          <t>C012</t>
        </is>
      </c>
      <c r="B3596" s="41" t="inlineStr">
        <is>
          <t>Orion Cinema Network Co., Ltd.</t>
        </is>
      </c>
      <c r="C3596" s="40" t="inlineStr">
        <is>
          <t>발표</t>
        </is>
      </c>
      <c r="D3596" s="40" t="inlineStr">
        <is>
          <t>2013-06-30</t>
        </is>
      </c>
      <c r="E3596" s="41" t="inlineStr">
        <is>
          <t>기타</t>
        </is>
      </c>
      <c r="F3596" s="41" t="inlineStr">
        <is>
          <t>CJ E&amp;M 2013 반기보고서 요약재무정보(단위 백만원): 별도 자산총계 2013-06-30 1,777,340, 연결 자산총계 2,092,975(2012-12-31 연결 2,090,977). 증권발행실적보고서 표의 부채와자본총계 1,777,340,322천원과 일치.</t>
        </is>
      </c>
      <c r="G3596" s="41" t="inlineStr">
        <is>
          <t>DART 사업보고서</t>
        </is>
      </c>
      <c r="H3596" s="40" t="inlineStr">
        <is>
          <t>2013-08-14</t>
        </is>
      </c>
      <c r="I3596" s="40" t="inlineStr">
        <is>
          <t>20130814001394</t>
        </is>
      </c>
      <c r="J3596" s="43" t="inlineStr">
        <is>
          <t>https://dart.fss.or.kr/dsaf001/main.do?rcpNo=20130814001394</t>
        </is>
      </c>
      <c r="K3596" s="41" t="inlineStr">
        <is>
          <t>acq_total_assets,deal_to_assets_pct,size_basis</t>
        </is>
      </c>
    </row>
    <row r="3597" ht="45" customHeight="1">
      <c r="A3597" s="40" t="inlineStr">
        <is>
          <t>C012</t>
        </is>
      </c>
      <c r="B3597" s="41" t="inlineStr">
        <is>
          <t>Orion Cinema Network Co., Ltd.</t>
        </is>
      </c>
      <c r="C3597" s="40" t="inlineStr">
        <is>
          <t>발표</t>
        </is>
      </c>
      <c r="D3597" s="40" t="inlineStr">
        <is>
          <t>2013-09-12</t>
        </is>
      </c>
      <c r="E3597" s="41" t="inlineStr">
        <is>
          <t>기타</t>
        </is>
      </c>
      <c r="F3597" s="41" t="inlineStr">
        <is>
          <t>CJ E&amp;M 주요사항보고서 최종 정정의 OCN 수익가치 추정표(단위 백만원): 매출액 실적 2011 222,297·2012 242,856, 예상 2013 271,812·2014 293,483·2015 306,343 — 2014 사업보고서 비교표의 '1차연도·2차연도' 예측치가 2013·2014임을 확인.</t>
        </is>
      </c>
      <c r="G3597" s="41" t="inlineStr">
        <is>
          <t>DART 주요사항보고서</t>
        </is>
      </c>
      <c r="H3597" s="40" t="inlineStr">
        <is>
          <t>2013-09-12</t>
        </is>
      </c>
      <c r="I3597" s="40" t="inlineStr">
        <is>
          <t>20130912000216</t>
        </is>
      </c>
      <c r="J3597" s="43" t="inlineStr">
        <is>
          <t>https://dart.fss.or.kr/dsaf001/main.do?rcpNo=20130912000216</t>
        </is>
      </c>
      <c r="K3597" s="41" t="inlineStr">
        <is>
          <t>target_rev_post,target_op_post,perf_basis,post_events_summary</t>
        </is>
      </c>
    </row>
    <row r="3598" ht="45" customHeight="1">
      <c r="A3598" s="40" t="inlineStr">
        <is>
          <t>C012</t>
        </is>
      </c>
      <c r="B3598" s="41" t="inlineStr">
        <is>
          <t>Orion Cinema Network Co., Ltd.</t>
        </is>
      </c>
      <c r="C3598" s="40" t="inlineStr">
        <is>
          <t>인수 전</t>
        </is>
      </c>
      <c r="D3598" s="40" t="inlineStr">
        <is>
          <t>2012-12-31</t>
        </is>
      </c>
      <c r="E3598" s="41" t="inlineStr">
        <is>
          <t>실적</t>
        </is>
      </c>
      <c r="F3598" s="41" t="inlineStr">
        <is>
          <t>OCN 2012 감사보고서: 판매비와관리비를 차감한 영업이익을 구분 표시하는 회계정책 변경을 소급 적용, 포괄손익계산서 영업이익 제14기(2012) 33,656,826,184원·제13기(2011) 32,031,931,093원. 2011 감사보고서(20120328000227) 원표시 2011 영업이익 30,929,197,125원.</t>
        </is>
      </c>
      <c r="G3598" s="41" t="inlineStr">
        <is>
          <t>DART 감사보고서</t>
        </is>
      </c>
      <c r="H3598" s="40" t="inlineStr">
        <is>
          <t>2013-03-26</t>
        </is>
      </c>
      <c r="I3598" s="40" t="inlineStr">
        <is>
          <t>20130326000223</t>
        </is>
      </c>
      <c r="J3598" s="43" t="inlineStr">
        <is>
          <t>https://dart.fss.or.kr/dsaf001/main.do?rcpNo=20130326000223</t>
        </is>
      </c>
      <c r="K3598" s="41" t="inlineStr">
        <is>
          <t>target_op_pre</t>
        </is>
      </c>
    </row>
    <row r="3599" ht="45" customHeight="1">
      <c r="A3599" s="40" t="inlineStr">
        <is>
          <t>C012</t>
        </is>
      </c>
      <c r="B3599" s="41" t="inlineStr">
        <is>
          <t>Orion Cinema Network Co., Ltd.</t>
        </is>
      </c>
      <c r="C3599" s="40" t="inlineStr">
        <is>
          <t>인수 전</t>
        </is>
      </c>
      <c r="D3599" s="40" t="inlineStr">
        <is>
          <t>2000-06</t>
        </is>
      </c>
      <c r="E3599" s="41" t="inlineStr">
        <is>
          <t>지분취득</t>
        </is>
      </c>
      <c r="F3599" s="41" t="inlineStr">
        <is>
          <t>온미디어 2006 사업보고서 회사의 연혁: '2000.06 ㈜ 온미디어 설립 / ㈜ 오리온시네마네트워크 지분 50.48% 취득'.</t>
        </is>
      </c>
      <c r="G3599" s="41" t="inlineStr">
        <is>
          <t>DART 사업보고서</t>
        </is>
      </c>
      <c r="H3599" s="40" t="inlineStr">
        <is>
          <t>2007-03-30</t>
        </is>
      </c>
      <c r="I3599" s="40" t="inlineStr">
        <is>
          <t>20070330001485</t>
        </is>
      </c>
      <c r="J3599" s="43" t="inlineStr">
        <is>
          <t>https://dart.fss.or.kr/dsaf001/main.do?rcpNo=20070330001485</t>
        </is>
      </c>
      <c r="K3599" s="41" t="inlineStr">
        <is>
          <t>pre_events_summary</t>
        </is>
      </c>
    </row>
    <row r="3600" ht="45" customHeight="1">
      <c r="A3600" s="40" t="inlineStr">
        <is>
          <t>C012</t>
        </is>
      </c>
      <c r="B3600" s="41" t="inlineStr">
        <is>
          <t>Orion Cinema Network Co., Ltd.</t>
        </is>
      </c>
      <c r="C3600" s="40" t="inlineStr">
        <is>
          <t>인수 후</t>
        </is>
      </c>
      <c r="D3600" s="40" t="inlineStr">
        <is>
          <t>2020-03-01</t>
        </is>
      </c>
      <c r="E3600" s="41" t="inlineStr">
        <is>
          <t>사명변경</t>
        </is>
      </c>
      <c r="F3600" s="41" t="inlineStr">
        <is>
          <t>CJ ENM 뉴스룸(2020-03-02): CJ ENM이 3월 1일 채널 CGV와 Super Action의 채널명을 각각 'OCN Movies'와 'OCN Thrills'로 변경, OCN 패밀리 브랜드 구축.</t>
        </is>
      </c>
      <c r="G3600" s="41" t="inlineStr">
        <is>
          <t>회사 보도자료</t>
        </is>
      </c>
      <c r="H3600" s="40" t="inlineStr">
        <is>
          <t>2020-03-02</t>
        </is>
      </c>
      <c r="I3600" s="40" t="n"/>
      <c r="J3600" s="43" t="inlineStr">
        <is>
          <t>https://www.cjenm.com/en/news/ocn-builds-a-family-brand-presenting-targetcustomized-programming-strategies/</t>
        </is>
      </c>
      <c r="K3600" s="41" t="inlineStr">
        <is>
          <t>post_events_summary</t>
        </is>
      </c>
    </row>
    <row r="3601" ht="45" customHeight="1">
      <c r="A3601" s="40" t="inlineStr">
        <is>
          <t>C012</t>
        </is>
      </c>
      <c r="B3601" s="41" t="inlineStr">
        <is>
          <t>Orion Cinema Network Co., Ltd.</t>
        </is>
      </c>
      <c r="C3601" s="40" t="inlineStr">
        <is>
          <t>인수 후</t>
        </is>
      </c>
      <c r="D3601" s="40" t="inlineStr">
        <is>
          <t>2023-12-31</t>
        </is>
      </c>
      <c r="E3601" s="41" t="inlineStr">
        <is>
          <t>손상차손</t>
        </is>
      </c>
      <c r="F3601" s="41" t="inlineStr">
        <is>
          <t>CJ ENM 2023 사업보고서 연결 주석 영업권 CGU 표: 미디어플랫폼사업부문 376,118,569천원, 스튜디오드래곤 69,955,783, 씨제이이엔엠 스튜디오스 151,281,704, FIFTH SEASON 273,896,082, 합계 901,258,579천원; 손상차손 114,292,880천원 — '사업부문을 재구분 하였으며 … 1,143억의 영업권에 대하여 무형자산손상차손을 인식'(CGU 미특정).</t>
        </is>
      </c>
      <c r="G3601" s="41" t="inlineStr">
        <is>
          <t>DART 사업보고서</t>
        </is>
      </c>
      <c r="H3601" s="40" t="inlineStr">
        <is>
          <t>2024-03-18</t>
        </is>
      </c>
      <c r="I3601" s="40" t="inlineStr">
        <is>
          <t>20240318000857</t>
        </is>
      </c>
      <c r="J3601" s="43" t="inlineStr">
        <is>
          <t>https://dart.fss.or.kr/dsaf001/main.do?rcpNo=20240318000857</t>
        </is>
      </c>
      <c r="K3601" s="41" t="inlineStr">
        <is>
          <t>impairment</t>
        </is>
      </c>
    </row>
    <row r="3602" ht="45" customHeight="1">
      <c r="A3602" s="40" t="inlineStr">
        <is>
          <t>C012</t>
        </is>
      </c>
      <c r="B3602" s="41" t="inlineStr">
        <is>
          <t>Orion Cinema Network Co., Ltd.</t>
        </is>
      </c>
      <c r="C3602" s="40" t="inlineStr">
        <is>
          <t>인수 후</t>
        </is>
      </c>
      <c r="D3602" s="40" t="inlineStr">
        <is>
          <t>2025-12-31</t>
        </is>
      </c>
      <c r="E3602" s="41" t="inlineStr">
        <is>
          <t>기타</t>
        </is>
      </c>
      <c r="F3602" s="41" t="inlineStr">
        <is>
          <t>CJ ENM 2025 사업보고서 연결 주석 영업권 CGU 표: 미디어플랫폼사업부문 371,615,748천원, 스튜디오드래곤 56,970,957, FIFTH SEASON 304,870,195, 씨제이이엔엠 스튜디오스 151,281,704, 기타 7,487,195천원.</t>
        </is>
      </c>
      <c r="G3602" s="41" t="inlineStr">
        <is>
          <t>DART 사업보고서</t>
        </is>
      </c>
      <c r="H3602" s="40" t="inlineStr">
        <is>
          <t>2026-03-18</t>
        </is>
      </c>
      <c r="I3602" s="40" t="inlineStr">
        <is>
          <t>20260318001469</t>
        </is>
      </c>
      <c r="J3602" s="43" t="inlineStr">
        <is>
          <t>https://dart.fss.or.kr/dsaf001/main.do?rcpNo=20260318001469</t>
        </is>
      </c>
      <c r="K3602" s="41" t="inlineStr">
        <is>
          <t>impairment</t>
        </is>
      </c>
    </row>
    <row r="3603" ht="45" customHeight="1">
      <c r="A3603" s="40" t="inlineStr">
        <is>
          <t>C014</t>
        </is>
      </c>
      <c r="B3603" s="41" t="inlineStr">
        <is>
          <t>CJ Hellovision Co., Ltd., N Screen Service tving Business</t>
        </is>
      </c>
      <c r="C3603" s="40" t="inlineStr">
        <is>
          <t>발표</t>
        </is>
      </c>
      <c r="D3603" s="40" t="inlineStr">
        <is>
          <t>2015-11-02</t>
        </is>
      </c>
      <c r="E3603" s="41" t="inlineStr">
        <is>
          <t>기타</t>
        </is>
      </c>
      <c r="F3603" s="41" t="inlineStr">
        <is>
          <t>Yahoo Finance KRW=X 일별 close: 2015-11-02 1,139.16원/달러, 2016-01-29 1,205.63원/달러(2016-01-31 거래일자 직전 거래일). 2,612백만원÷1,139.16=USD 2.29백만, 3,228백만원÷1,205.63=USD 2.68백만(계산).</t>
        </is>
      </c>
      <c r="G3603" s="41" t="inlineStr">
        <is>
          <t>기타</t>
        </is>
      </c>
      <c r="H3603" s="40" t="inlineStr">
        <is>
          <t>2016-01-29</t>
        </is>
      </c>
      <c r="I3603" s="40" t="n"/>
      <c r="J3603" s="43" t="inlineStr">
        <is>
          <t>https://query1.finance.yahoo.com/v8/finance/chart/KRW=X?period1=1453939200&amp;period2=1454371200&amp;interval=1d</t>
        </is>
      </c>
      <c r="K3603" s="41" t="inlineStr">
        <is>
          <t>value_chk_usdmm</t>
        </is>
      </c>
    </row>
    <row r="3604" ht="45" customHeight="1">
      <c r="A3604" s="40" t="inlineStr">
        <is>
          <t>C014</t>
        </is>
      </c>
      <c r="B3604" s="41" t="inlineStr">
        <is>
          <t>CJ Hellovision Co., Ltd., N Screen Service tving Business</t>
        </is>
      </c>
      <c r="C3604" s="40" t="inlineStr">
        <is>
          <t>발표</t>
        </is>
      </c>
      <c r="D3604" s="40" t="inlineStr">
        <is>
          <t>2015-11-02</t>
        </is>
      </c>
      <c r="E3604" s="41" t="inlineStr">
        <is>
          <t>발표</t>
        </is>
      </c>
      <c r="F3604" s="41" t="inlineStr">
        <is>
          <t>CJ E&amp;M 자율공시(영업양수체결): 양도법인 (주)씨제이헬로비전 '회사와 관계 : 계열회사'; '최종양수도 가액은 변동될 수 있습니다'; '상기 양수계약은 이사회개최 ... 대상 여부 ... 에 해당되지 않습니다'. 거래 당시 계열사였음을 보여 주나, 추출 시점 계보 판정(원자료 sellers 'LG HelloVision Corp.')과는 별개.</t>
        </is>
      </c>
      <c r="G3604" s="41" t="inlineStr">
        <is>
          <t>DART 기타공시</t>
        </is>
      </c>
      <c r="H3604" s="40" t="inlineStr">
        <is>
          <t>2015-11-02</t>
        </is>
      </c>
      <c r="I3604" s="40" t="inlineStr">
        <is>
          <t>20151102900267</t>
        </is>
      </c>
      <c r="J3604" s="43" t="inlineStr">
        <is>
          <t>https://dart.fss.or.kr/dsaf001/main.do?rcpNo=20151102900267</t>
        </is>
      </c>
      <c r="K3604" s="41" t="inlineStr">
        <is>
          <t>subtype_chk,chk_note</t>
        </is>
      </c>
    </row>
    <row r="3605" ht="45" customHeight="1">
      <c r="A3605" s="40" t="inlineStr">
        <is>
          <t>C016</t>
        </is>
      </c>
      <c r="B3605" s="41" t="inlineStr">
        <is>
          <t>GTIST</t>
        </is>
      </c>
      <c r="C3605" s="40" t="inlineStr">
        <is>
          <t>인수 후</t>
        </is>
      </c>
      <c r="D3605" s="40" t="inlineStr">
        <is>
          <t>2020-12-31</t>
        </is>
      </c>
      <c r="E3605" s="41" t="inlineStr">
        <is>
          <t>실적</t>
        </is>
      </c>
      <c r="F3605" s="41" t="inlineStr">
        <is>
          <t>지티스트 2020-12-31 기준 회사 손익현황(백만원): 매출액 438, 영업이익 -491, 당기순이익 -538. 임원현황(2021-05-01 기준): 이동규 대표이사 취임일 2019.04.08.</t>
        </is>
      </c>
      <c r="G3605" s="41" t="inlineStr">
        <is>
          <t>DART 기타공시</t>
        </is>
      </c>
      <c r="H3605" s="40" t="inlineStr">
        <is>
          <t>2021-05-31</t>
        </is>
      </c>
      <c r="I3605" s="40" t="inlineStr">
        <is>
          <t>20210531001821</t>
        </is>
      </c>
      <c r="J3605" s="43" t="inlineStr">
        <is>
          <t>https://dart.fss.or.kr/dsaf001/main.do?rcpNo=20210531001821</t>
        </is>
      </c>
      <c r="K3605" s="41" t="inlineStr">
        <is>
          <t>target_op_post,perf_basis,post_events_summary</t>
        </is>
      </c>
    </row>
    <row r="3606" ht="45" customHeight="1">
      <c r="A3606" s="40" t="inlineStr">
        <is>
          <t>C016</t>
        </is>
      </c>
      <c r="B3606" s="41" t="inlineStr">
        <is>
          <t>GTIST</t>
        </is>
      </c>
      <c r="C3606" s="40" t="inlineStr">
        <is>
          <t>인수 전</t>
        </is>
      </c>
      <c r="D3606" s="40" t="inlineStr">
        <is>
          <t>2018-12-31</t>
        </is>
      </c>
      <c r="E3606" s="41" t="inlineStr">
        <is>
          <t>실적</t>
        </is>
      </c>
      <c r="F3606" s="41" t="inlineStr">
        <is>
          <t>지티스트 2018 회사 손익현황(백만원, K-GAAP 개별): 매출액 11,535, 영업이익 89, 당기순이익 83.</t>
        </is>
      </c>
      <c r="G3606" s="41" t="inlineStr">
        <is>
          <t>DART 기타공시</t>
        </is>
      </c>
      <c r="H3606" s="40" t="inlineStr">
        <is>
          <t>2019-05-31</t>
        </is>
      </c>
      <c r="I3606" s="40" t="inlineStr">
        <is>
          <t>20190531001882</t>
        </is>
      </c>
      <c r="J3606" s="43" t="inlineStr">
        <is>
          <t>https://dart.fss.or.kr/dsaf001/main.do?rcpNo=20190531001882</t>
        </is>
      </c>
      <c r="K3606" s="41" t="inlineStr">
        <is>
          <t>perf_basis</t>
        </is>
      </c>
    </row>
    <row r="3607" ht="45" customHeight="1">
      <c r="A3607" s="40" t="inlineStr">
        <is>
          <t>C016</t>
        </is>
      </c>
      <c r="B3607" s="41" t="inlineStr">
        <is>
          <t>GTIST</t>
        </is>
      </c>
      <c r="C3607" s="40" t="inlineStr">
        <is>
          <t>인수 후</t>
        </is>
      </c>
      <c r="D3607" s="40" t="inlineStr">
        <is>
          <t>2026-05-01</t>
        </is>
      </c>
      <c r="E3607" s="41" t="inlineStr">
        <is>
          <t>경영진변경</t>
        </is>
      </c>
      <c r="F3607" s="41" t="inlineStr">
        <is>
          <t>대규모기업집단현황공시: 2025 손익현황 매출 65, 영업이익 -1,984, 당기순이익 -1,776(백만원). 임원현황(2026-05-01 기준) 이동규 '대표이사(이사회 의장)' 취임 2019.04.08, 임기만료 2028.04.08; 기타비상무이사 장경익(현-스튜디오드래곤(주) 대표이사)·유상원.</t>
        </is>
      </c>
      <c r="G3607" s="41" t="inlineStr">
        <is>
          <t>DART 기타공시</t>
        </is>
      </c>
      <c r="H3607" s="40" t="inlineStr">
        <is>
          <t>2026-06-01</t>
        </is>
      </c>
      <c r="I3607" s="40" t="inlineStr">
        <is>
          <t>20260601001759</t>
        </is>
      </c>
      <c r="J3607" s="43" t="inlineStr">
        <is>
          <t>https://dart.fss.or.kr/dsaf001/main.do?rcpNo=20260601001759</t>
        </is>
      </c>
      <c r="K3607" s="41" t="inlineStr">
        <is>
          <t>post_events_summary,target_rev_post,target_op_post,perf_basis</t>
        </is>
      </c>
    </row>
    <row r="3608" ht="45" customHeight="1">
      <c r="A3608" s="40" t="inlineStr">
        <is>
          <t>C016</t>
        </is>
      </c>
      <c r="B3608" s="41" t="inlineStr">
        <is>
          <t>GTIST</t>
        </is>
      </c>
      <c r="C3608" s="40" t="inlineStr">
        <is>
          <t>인수 전</t>
        </is>
      </c>
      <c r="D3608" s="40" t="inlineStr">
        <is>
          <t>2018-03-06</t>
        </is>
      </c>
      <c r="E3608" s="41" t="inlineStr">
        <is>
          <t>제휴</t>
        </is>
      </c>
      <c r="F3608" s="41" t="inlineStr">
        <is>
          <t>tvN 토일드라마 '라이브' 제작발표회 보도: "(극본 노희경 / 연출 김규태 / 제작 지티스트, 스튜디오드래곤)". 인수 1년 전 인수 주체와 공동제작.</t>
        </is>
      </c>
      <c r="G3608" s="41" t="inlineStr">
        <is>
          <t>언론 보도</t>
        </is>
      </c>
      <c r="H3608" s="40" t="inlineStr">
        <is>
          <t>2018-03-06</t>
        </is>
      </c>
      <c r="I3608" s="40" t="n"/>
      <c r="J3608" s="43" t="inlineStr">
        <is>
          <t>https://www.ajunews.com/view/20180306145344435</t>
        </is>
      </c>
      <c r="K3608" s="41" t="inlineStr">
        <is>
          <t>pre_events_summary</t>
        </is>
      </c>
    </row>
    <row r="3609" ht="45" customHeight="1">
      <c r="A3609" s="40" t="inlineStr">
        <is>
          <t>C016</t>
        </is>
      </c>
      <c r="B3609" s="41" t="inlineStr">
        <is>
          <t>GTIST</t>
        </is>
      </c>
      <c r="C3609" s="40" t="inlineStr">
        <is>
          <t>발표</t>
        </is>
      </c>
      <c r="D3609" s="40" t="inlineStr">
        <is>
          <t>2019-03-25</t>
        </is>
      </c>
      <c r="E3609" s="41" t="inlineStr">
        <is>
          <t>발표</t>
        </is>
      </c>
      <c r="F3609" s="41" t="inlineStr">
        <is>
          <t>인사이트 2019-03-25 15:59 '스튜디오드래곤, 노희경 작가 속한 드라마 제작사 지티스트 인수'. 관계자: "콘텐츠의 양보다 질이 중요해지는 미디어 환경변화 속에서 우수 크리에이터 확보는 스튜디오 경쟁력 강화의 핵심", "연간 3~4편의 웰메이드 드라마 제작 역량을 추가 확보할 수 있을 것으로 기대".</t>
        </is>
      </c>
      <c r="G3609" s="41" t="inlineStr">
        <is>
          <t>언론 보도</t>
        </is>
      </c>
      <c r="H3609" s="40" t="inlineStr">
        <is>
          <t>2019-03-25</t>
        </is>
      </c>
      <c r="I3609" s="40" t="n"/>
      <c r="J3609" s="43" t="inlineStr">
        <is>
          <t>https://www.insight.co.kr/news/218553</t>
        </is>
      </c>
      <c r="K3609" s="41" t="inlineStr">
        <is>
          <t>purpose_quote,first_filing_date</t>
        </is>
      </c>
    </row>
    <row r="3610" ht="45" customHeight="1">
      <c r="A3610" s="40" t="inlineStr">
        <is>
          <t>C016</t>
        </is>
      </c>
      <c r="B3610" s="41" t="inlineStr">
        <is>
          <t>GTIST</t>
        </is>
      </c>
      <c r="C3610" s="40" t="inlineStr">
        <is>
          <t>인수 후</t>
        </is>
      </c>
      <c r="D3610" s="40" t="inlineStr">
        <is>
          <t>2026-06</t>
        </is>
      </c>
      <c r="E3610" s="41" t="inlineStr">
        <is>
          <t>기타</t>
        </is>
      </c>
      <c r="F3610" s="41" t="inlineStr">
        <is>
          <t>스튜디오드래곤 2분기 공급작 소개 중 "'맨 끝줄 소년'(자회사 지티스트 제작)까지 공급하며".</t>
        </is>
      </c>
      <c r="G3610" s="41" t="inlineStr">
        <is>
          <t>언론 보도</t>
        </is>
      </c>
      <c r="H3610" s="40" t="inlineStr">
        <is>
          <t>2026-09-30</t>
        </is>
      </c>
      <c r="I3610" s="40" t="n"/>
      <c r="J3610" s="43" t="inlineStr">
        <is>
          <t>https://news.mtn.co.kr/news-detail/2026092909592794310</t>
        </is>
      </c>
      <c r="K3610" s="41" t="inlineStr">
        <is>
          <t>post_events_summary</t>
        </is>
      </c>
    </row>
    <row r="3611" ht="45" customHeight="1">
      <c r="A3611" s="40" t="inlineStr">
        <is>
          <t>C017</t>
        </is>
      </c>
      <c r="B3611" s="41" t="inlineStr">
        <is>
          <t>Media Commerce Service Business and Assets of CJ ENM CO., Ltd.</t>
        </is>
      </c>
      <c r="C3611" s="40" t="inlineStr">
        <is>
          <t>인수 후</t>
        </is>
      </c>
      <c r="D3611" s="40" t="inlineStr">
        <is>
          <t>2022-12-31</t>
        </is>
      </c>
      <c r="E3611" s="41" t="inlineStr">
        <is>
          <t>손상차손</t>
        </is>
      </c>
      <c r="F3611" s="41" t="inlineStr">
        <is>
          <t>CJ ENM 2022 사업보고서 타법인출자 현황(상세): (주)다다엠앤씨 최초취득 2020.12.01, 4,000백만원; 기초 장부가 6,500백만원, 평가손익 -6,500백만원, 기말 장부가 0.</t>
        </is>
      </c>
      <c r="G3611" s="41" t="inlineStr">
        <is>
          <t>DART 사업보고서</t>
        </is>
      </c>
      <c r="H3611" s="40" t="inlineStr">
        <is>
          <t>2023-03-20</t>
        </is>
      </c>
      <c r="I3611" s="40" t="inlineStr">
        <is>
          <t>20230320000724</t>
        </is>
      </c>
      <c r="J3611" s="43" t="inlineStr">
        <is>
          <t>https://dart.fss.or.kr/dsaf001/main.do?rcpNo=20230320000724</t>
        </is>
      </c>
      <c r="K3611" s="41" t="inlineStr">
        <is>
          <t>impairment</t>
        </is>
      </c>
    </row>
    <row r="3612" ht="45" customHeight="1">
      <c r="A3612" s="40" t="inlineStr">
        <is>
          <t>C017</t>
        </is>
      </c>
      <c r="B3612" s="41" t="inlineStr">
        <is>
          <t>Media Commerce Service Business and Assets of CJ ENM CO., Ltd.</t>
        </is>
      </c>
      <c r="C3612" s="40" t="inlineStr">
        <is>
          <t>발표</t>
        </is>
      </c>
      <c r="D3612" s="40" t="inlineStr">
        <is>
          <t>2021-02</t>
        </is>
      </c>
      <c r="E3612" s="41" t="inlineStr">
        <is>
          <t>완료</t>
        </is>
      </c>
      <c r="F3612" s="41" t="inlineStr">
        <is>
          <t>CJ ENM 2022 별도재무제표 주석 특수관계자 각주: "(주)다다엠앤씨와 미디어커머스 사업과 관련된 자산양수도 거래가 있었으며, 양수도가액은 5,675백만원입니다."</t>
        </is>
      </c>
      <c r="G3612" s="41" t="inlineStr">
        <is>
          <t>DART 사업보고서</t>
        </is>
      </c>
      <c r="H3612" s="40" t="inlineStr">
        <is>
          <t>2023-03-20</t>
        </is>
      </c>
      <c r="I3612" s="40" t="inlineStr">
        <is>
          <t>20230320000724</t>
        </is>
      </c>
      <c r="J3612" s="43" t="inlineStr">
        <is>
          <t>https://dart.fss.or.kr/dsaf001/main.do?rcpNo=20230320000724</t>
        </is>
      </c>
      <c r="K3612" s="41" t="inlineStr">
        <is>
          <t>value_chk_local</t>
        </is>
      </c>
    </row>
    <row r="3613" ht="45" customHeight="1">
      <c r="A3613" s="40" t="inlineStr">
        <is>
          <t>C018</t>
        </is>
      </c>
      <c r="B3613" s="41" t="inlineStr">
        <is>
          <t>Jk Film Co.Ltd.</t>
        </is>
      </c>
      <c r="C3613" s="40" t="inlineStr">
        <is>
          <t>인수 전</t>
        </is>
      </c>
      <c r="D3613" s="40" t="inlineStr">
        <is>
          <t>2016-12-30</t>
        </is>
      </c>
      <c r="E3613" s="41" t="inlineStr">
        <is>
          <t>지분취득</t>
        </is>
      </c>
      <c r="F3613" s="41" t="inlineStr">
        <is>
          <t>공정위 대규모기업집단현황공시 회사개요: (주)제이케이필름 대표자 길영민, 설립일 2002.05.08, 계열편입일 2016.12.30, 업종 J5911 영화제작</t>
        </is>
      </c>
      <c r="G3613" s="41" t="inlineStr">
        <is>
          <t>DART 기타공시</t>
        </is>
      </c>
      <c r="H3613" s="40" t="inlineStr">
        <is>
          <t>2022-05-31</t>
        </is>
      </c>
      <c r="I3613" s="40" t="inlineStr">
        <is>
          <t>20220531000871</t>
        </is>
      </c>
      <c r="J3613" s="43" t="inlineStr">
        <is>
          <t>https://dart.fss.or.kr/dsaf001/main.do?rcpNo=20220531000871</t>
        </is>
      </c>
      <c r="K3613" s="41" t="inlineStr">
        <is>
          <t>notes,pre_events_summary</t>
        </is>
      </c>
    </row>
    <row r="3614" ht="45" customHeight="1">
      <c r="A3614" s="40" t="inlineStr">
        <is>
          <t>C019</t>
        </is>
      </c>
      <c r="B3614" s="41" t="inlineStr">
        <is>
          <t>Tving Co.,Ltd</t>
        </is>
      </c>
      <c r="C3614" s="40" t="inlineStr">
        <is>
          <t>인수 후</t>
        </is>
      </c>
      <c r="D3614" s="40" t="inlineStr">
        <is>
          <t>2025-12-31</t>
        </is>
      </c>
      <c r="E3614" s="41" t="inlineStr">
        <is>
          <t>기타</t>
        </is>
      </c>
      <c r="F3614" s="41" t="inlineStr">
        <is>
          <t>CJ ENM 2025 별도재무제표 주석 종속기업투자 표: '(주)티빙 | 대한민국 | 12월 | 48.9 | 93,230,885 | 93,230,885' (당기말·전기말 취득원가=장부금액, 천원), 누적 손상 없음. 미디어그로쓰캐피탈제1호 주주간계약상 매수청구권 관련 파생상품부채 인식.</t>
        </is>
      </c>
      <c r="G3614" s="41" t="inlineStr">
        <is>
          <t>DART 사업보고서</t>
        </is>
      </c>
      <c r="H3614" s="40" t="inlineStr">
        <is>
          <t>2026-03-18</t>
        </is>
      </c>
      <c r="I3614" s="40" t="inlineStr">
        <is>
          <t>20260318001469</t>
        </is>
      </c>
      <c r="J3614" s="43" t="inlineStr">
        <is>
          <t>https://dart.fss.or.kr/dsaf001/main.do?rcpNo=20260318001469</t>
        </is>
      </c>
      <c r="K3614" s="41" t="inlineStr">
        <is>
          <t>impairment</t>
        </is>
      </c>
    </row>
    <row r="3615" ht="45" customHeight="1">
      <c r="A3615" s="40" t="inlineStr">
        <is>
          <t>C019</t>
        </is>
      </c>
      <c r="B3615" s="41" t="inlineStr">
        <is>
          <t>Tving Co.,Ltd</t>
        </is>
      </c>
      <c r="C3615" s="40" t="inlineStr">
        <is>
          <t>인수 후</t>
        </is>
      </c>
      <c r="D3615" s="40" t="inlineStr">
        <is>
          <t>2025-12-31</t>
        </is>
      </c>
      <c r="E3615" s="41" t="inlineStr">
        <is>
          <t>손상차손</t>
        </is>
      </c>
      <c r="F3615" s="41" t="inlineStr">
        <is>
          <t>티빙 2025 감사보고서 무형자산 표: 영업권 213,089,914천원 당기말·전기말 취득원가=장부금액, 상각 및 손상차손누계액 '-'; 건설중인무형자산 손상 (5,735,957)천원(2025). 영업권은 '분할시 지배기업이 보유한 영업권 중 티빙사업부에 귀속된 영업권'과 케이티시즌 합병 영업권.</t>
        </is>
      </c>
      <c r="G3615" s="41" t="inlineStr">
        <is>
          <t>DART 감사보고서</t>
        </is>
      </c>
      <c r="H3615" s="40" t="inlineStr">
        <is>
          <t>2026-04-07</t>
        </is>
      </c>
      <c r="I3615" s="40" t="inlineStr">
        <is>
          <t>20260407002377</t>
        </is>
      </c>
      <c r="J3615" s="43" t="inlineStr">
        <is>
          <t>https://dart.fss.or.kr/dsaf001/main.do?rcpNo=20260407002377</t>
        </is>
      </c>
      <c r="K3615" s="41" t="inlineStr">
        <is>
          <t>impairment,post_events_summary</t>
        </is>
      </c>
    </row>
    <row r="3616" ht="45" customHeight="1">
      <c r="A3616" s="40" t="inlineStr">
        <is>
          <t>C019</t>
        </is>
      </c>
      <c r="B3616" s="41" t="inlineStr">
        <is>
          <t>Tving Co.,Ltd</t>
        </is>
      </c>
      <c r="C3616" s="40" t="inlineStr">
        <is>
          <t>인수 후</t>
        </is>
      </c>
      <c r="D3616" s="40" t="inlineStr">
        <is>
          <t>2022-02-18</t>
        </is>
      </c>
      <c r="E3616" s="41" t="inlineStr">
        <is>
          <t>투자유치</t>
        </is>
      </c>
      <c r="F3616" s="41" t="inlineStr">
        <is>
          <t>CJ ENM 유상증자결정(자율공시)(종속회사의주요경영사항): ㈜티빙 제3자배정 보통주 382,513주, 발행가액 653,572원, 운영자금 249,999,786,436원, 납입일 2022-02-25, 배정 대상 '미디어그로쓰캐피탈제1호 주식회사'(선정경위 '사업 강화를 위한 자금 조달').</t>
        </is>
      </c>
      <c r="G3616" s="41" t="inlineStr">
        <is>
          <t>KIND</t>
        </is>
      </c>
      <c r="H3616" s="40" t="inlineStr">
        <is>
          <t>2022-02-18</t>
        </is>
      </c>
      <c r="I3616" s="40" t="inlineStr">
        <is>
          <t>20220218900234</t>
        </is>
      </c>
      <c r="J3616" s="43" t="inlineStr">
        <is>
          <t>https://dart.fss.or.kr/dsaf001/main.do?rcpNo=20220218900234</t>
        </is>
      </c>
      <c r="K3616" s="41" t="inlineStr">
        <is>
          <t>post_events_summary</t>
        </is>
      </c>
    </row>
    <row r="3617" ht="45" customHeight="1">
      <c r="A3617" s="40" t="inlineStr">
        <is>
          <t>C019</t>
        </is>
      </c>
      <c r="B3617" s="41" t="inlineStr">
        <is>
          <t>Tving Co.,Ltd</t>
        </is>
      </c>
      <c r="C3617" s="40" t="inlineStr">
        <is>
          <t>인수 후</t>
        </is>
      </c>
      <c r="D3617" s="40" t="inlineStr">
        <is>
          <t>2022-07-14</t>
        </is>
      </c>
      <c r="E3617" s="41" t="inlineStr">
        <is>
          <t>합병</t>
        </is>
      </c>
      <c r="F3617" s="41" t="inlineStr">
        <is>
          <t>CJ ENM 회사합병결정(자율공시)(종속회사의주요경영사항): '㈜티빙이 ㈜케이티시즌을 흡수합병', 합병비율 '㈜티빙 : ㈜케이티시즌 = 1 : 1.5737519', 합병기일 2022-12-01, 이사회결의일 2022-07-14.</t>
        </is>
      </c>
      <c r="G3617" s="41" t="inlineStr">
        <is>
          <t>KIND</t>
        </is>
      </c>
      <c r="H3617" s="40" t="inlineStr">
        <is>
          <t>2022-07-14</t>
        </is>
      </c>
      <c r="I3617" s="40" t="inlineStr">
        <is>
          <t>20220714900371</t>
        </is>
      </c>
      <c r="J3617" s="43" t="inlineStr">
        <is>
          <t>https://dart.fss.or.kr/dsaf001/main.do?rcpNo=20220714900371</t>
        </is>
      </c>
      <c r="K3617" s="41" t="inlineStr">
        <is>
          <t>post_events_summary</t>
        </is>
      </c>
    </row>
    <row r="3618" ht="45" customHeight="1">
      <c r="A3618" s="40" t="inlineStr">
        <is>
          <t>C019</t>
        </is>
      </c>
      <c r="B3618" s="41" t="inlineStr">
        <is>
          <t>Tving Co.,Ltd</t>
        </is>
      </c>
      <c r="C3618" s="40" t="inlineStr">
        <is>
          <t>인수 후</t>
        </is>
      </c>
      <c r="D3618" s="40" t="inlineStr">
        <is>
          <t>2023-06-29</t>
        </is>
      </c>
      <c r="E3618" s="41" t="inlineStr">
        <is>
          <t>경영진변경</t>
        </is>
      </c>
      <c r="F3618" s="41" t="inlineStr">
        <is>
          <t>CJ 뉴스룸: "CJ ENM은 29일 자회사 티빙 신임 대표이사에 최주희 전 트렌비 비즈니스 총괄 대표 … 를 선임한다고 밝혔다." 전임 양지을 대표는 2021-10-13 공시(20211013900576)의 발행회사 대표이사.</t>
        </is>
      </c>
      <c r="G3618" s="41" t="inlineStr">
        <is>
          <t>회사 보도자료</t>
        </is>
      </c>
      <c r="H3618" s="40" t="inlineStr">
        <is>
          <t>2023-06-29</t>
        </is>
      </c>
      <c r="I3618" s="40" t="n"/>
      <c r="J3618" s="43" t="inlineStr">
        <is>
          <t>https://cjnews.cj.net/cj-enm-티빙-대표이사에-최주희-전-트렌비-cbo-선임/</t>
        </is>
      </c>
      <c r="K3618" s="41" t="inlineStr">
        <is>
          <t>post_events_summary</t>
        </is>
      </c>
    </row>
    <row r="3619" ht="45" customHeight="1">
      <c r="A3619" s="40" t="inlineStr">
        <is>
          <t>C019</t>
        </is>
      </c>
      <c r="B3619" s="41" t="inlineStr">
        <is>
          <t>Tving Co.,Ltd</t>
        </is>
      </c>
      <c r="C3619" s="40" t="inlineStr">
        <is>
          <t>인수 후</t>
        </is>
      </c>
      <c r="D3619" s="40" t="inlineStr">
        <is>
          <t>2026-09-03</t>
        </is>
      </c>
      <c r="E3619" s="41" t="inlineStr">
        <is>
          <t>기타</t>
        </is>
      </c>
      <c r="F3619" s="41" t="inlineStr">
        <is>
          <t>MTN(2026-09-03, '티빙, 사과는 했지만…보상 규모·재무 부담은 안갯속'): 민관합동조사단 조사에서 활성·휴면·탈퇴·테스트 계정 포함 3,954만 계정 유출 확인, 티빙 공식 사과와 보상안 발표, 보상 총비용은 미공개.</t>
        </is>
      </c>
      <c r="G3619" s="41" t="inlineStr">
        <is>
          <t>언론 보도</t>
        </is>
      </c>
      <c r="H3619" s="40" t="inlineStr">
        <is>
          <t>2026-09-03</t>
        </is>
      </c>
      <c r="I3619" s="40" t="n"/>
      <c r="J3619" s="43" t="inlineStr">
        <is>
          <t>https://news.mtn.co.kr/news-detail/2026090317194388787</t>
        </is>
      </c>
      <c r="K3619" s="41" t="inlineStr">
        <is>
          <t>post_events_summary</t>
        </is>
      </c>
    </row>
    <row r="3620" ht="45" customHeight="1">
      <c r="A3620" s="40" t="inlineStr">
        <is>
          <t>C019</t>
        </is>
      </c>
      <c r="B3620" s="41" t="inlineStr">
        <is>
          <t>Tving Co.,Ltd</t>
        </is>
      </c>
      <c r="C3620" s="40" t="inlineStr">
        <is>
          <t>인수 후</t>
        </is>
      </c>
      <c r="D3620" s="40" t="inlineStr">
        <is>
          <t>2026-10-16</t>
        </is>
      </c>
      <c r="E3620" s="41" t="inlineStr">
        <is>
          <t>실적</t>
        </is>
      </c>
      <c r="F3620" s="41" t="inlineStr">
        <is>
          <t>MTN(2026-10-16, 엔터코노미): 티빙 "2분기 매출 1407억원, 영업이익 60억원을 기록하며" 독립법인 출범 후 첫 분기 흑자. 개인정보 유출 사고 뒤 CISO 신규 선임.</t>
        </is>
      </c>
      <c r="G3620" s="41" t="inlineStr">
        <is>
          <t>언론 보도</t>
        </is>
      </c>
      <c r="H3620" s="40" t="inlineStr">
        <is>
          <t>2026-10-16</t>
        </is>
      </c>
      <c r="I3620" s="40" t="n"/>
      <c r="J3620" s="43" t="inlineStr">
        <is>
          <t>https://news.mtn.co.kr/article/2026101613510129615</t>
        </is>
      </c>
      <c r="K3620" s="41" t="inlineStr">
        <is>
          <t>post_events_summary</t>
        </is>
      </c>
    </row>
    <row r="3621" ht="45" customHeight="1">
      <c r="A3621" s="40" t="inlineStr">
        <is>
          <t>C020</t>
        </is>
      </c>
      <c r="B3621" s="41" t="inlineStr">
        <is>
          <t>Scripted Business of IMG Worldwide, LLC</t>
        </is>
      </c>
      <c r="C3621" s="40" t="inlineStr">
        <is>
          <t>발표</t>
        </is>
      </c>
      <c r="D3621" s="40" t="inlineStr">
        <is>
          <t>2021-12-21</t>
        </is>
      </c>
      <c r="E3621" s="41" t="inlineStr">
        <is>
          <t>기타</t>
        </is>
      </c>
      <c r="F3621" s="41" t="inlineStr">
        <is>
          <t>단기차입금증가결정 정정: 차입금액 900,000,000,000원(21.5%) → 800,000,000,000원(19.1%); 차입 후 CP 400,000,000,000원·금융기관 485,000,000,000원·합계 885,000,000,000원</t>
        </is>
      </c>
      <c r="G3621" s="41" t="inlineStr">
        <is>
          <t>KIND</t>
        </is>
      </c>
      <c r="H3621" s="40" t="inlineStr">
        <is>
          <t>2021-12-21</t>
        </is>
      </c>
      <c r="I3621" s="40" t="inlineStr">
        <is>
          <t>20211221900378</t>
        </is>
      </c>
      <c r="J3621" s="43" t="inlineStr">
        <is>
          <t>https://dart.fss.or.kr/dsaf001/main.do?rcpNo=20211221900378</t>
        </is>
      </c>
      <c r="K3621" s="41" t="inlineStr">
        <is>
          <t>notes</t>
        </is>
      </c>
    </row>
    <row r="3622" ht="45" customHeight="1">
      <c r="A3622" s="40" t="inlineStr">
        <is>
          <t>C020</t>
        </is>
      </c>
      <c r="B3622" s="41" t="inlineStr">
        <is>
          <t>Scripted Business of IMG Worldwide, LLC</t>
        </is>
      </c>
      <c r="C3622" s="40" t="inlineStr">
        <is>
          <t>인수 후</t>
        </is>
      </c>
      <c r="D3622" s="40" t="inlineStr">
        <is>
          <t>2022-12-31</t>
        </is>
      </c>
      <c r="E3622" s="41" t="inlineStr">
        <is>
          <t>손상차손</t>
        </is>
      </c>
      <c r="F3622" s="41" t="inlineStr">
        <is>
          <t>2022 별도주석 15: CJ ENM USA Inc. 지분 100%, 취득원가 952,620,000천원, 장부금액 894,395,942천원(차이 58,224,058천원 = 2022 손상, 계산); 종속기업 투자 손상차손 합계 79,243,853천원</t>
        </is>
      </c>
      <c r="G3622" s="41" t="inlineStr">
        <is>
          <t>DART 사업보고서</t>
        </is>
      </c>
      <c r="H3622" s="40" t="inlineStr">
        <is>
          <t>2023-03-20</t>
        </is>
      </c>
      <c r="I3622" s="40" t="inlineStr">
        <is>
          <t>20230320000724</t>
        </is>
      </c>
      <c r="J3622" s="43" t="inlineStr">
        <is>
          <t>https://dart.fss.or.kr/dsaf001/main.do?rcpNo=20230320000724</t>
        </is>
      </c>
      <c r="K3622" s="41" t="inlineStr">
        <is>
          <t>impairment</t>
        </is>
      </c>
    </row>
    <row r="3623" ht="45" customHeight="1">
      <c r="A3623" s="40" t="inlineStr">
        <is>
          <t>C020</t>
        </is>
      </c>
      <c r="B3623" s="41" t="inlineStr">
        <is>
          <t>Scripted Business of IMG Worldwide, LLC</t>
        </is>
      </c>
      <c r="C3623" s="40" t="inlineStr">
        <is>
          <t>인수 후</t>
        </is>
      </c>
      <c r="D3623" s="40" t="inlineStr">
        <is>
          <t>2022-12-31</t>
        </is>
      </c>
      <c r="E3623" s="41" t="inlineStr">
        <is>
          <t>손상차손</t>
        </is>
      </c>
      <c r="F3623" s="41" t="inlineStr">
        <is>
          <t>감사인 핵심감사사항 표: 제29기(2022) '방송부문 현금창출단위 및 CJ ENM FIFTH SEASON, LLC 영업권 손상', 제30기(2023) '미디어플랫폼사업부문 현금창출단위 영업권 손상평가'</t>
        </is>
      </c>
      <c r="G3623" s="41" t="inlineStr">
        <is>
          <t>DART 사업보고서</t>
        </is>
      </c>
      <c r="H3623" s="40" t="inlineStr">
        <is>
          <t>2024-03-18</t>
        </is>
      </c>
      <c r="I3623" s="40" t="inlineStr">
        <is>
          <t>20240318000857</t>
        </is>
      </c>
      <c r="J3623" s="43" t="inlineStr">
        <is>
          <t>https://dart.fss.or.kr/dsaf001/main.do?rcpNo=20240318000857</t>
        </is>
      </c>
      <c r="K3623" s="41" t="inlineStr">
        <is>
          <t>impairment</t>
        </is>
      </c>
    </row>
    <row r="3624" ht="45" customHeight="1">
      <c r="A3624" s="40" t="inlineStr">
        <is>
          <t>C020</t>
        </is>
      </c>
      <c r="B3624" s="41" t="inlineStr">
        <is>
          <t>Scripted Business of IMG Worldwide, LLC</t>
        </is>
      </c>
      <c r="C3624" s="40" t="inlineStr">
        <is>
          <t>인수 후</t>
        </is>
      </c>
      <c r="D3624" s="40" t="inlineStr">
        <is>
          <t>2023-12-31</t>
        </is>
      </c>
      <c r="E3624" s="41" t="inlineStr">
        <is>
          <t>손상차손</t>
        </is>
      </c>
      <c r="F3624" s="41" t="inlineStr">
        <is>
          <t>2023 별도주석 15: 종속기업투자손상차손 207,090,188천원, '당기말 현재 투자주식 CJ ENM USA INC. 등에 대해 장부금액이 회수가능액에 미달하여 손상차손을 인식'; CJ ENM USA Inc. 취득원가 1,045,443,880천원·장부 791,521,030천원(전기 952,620,000/894,395,943); CJ ENM Investments America(전기 장부 92,823,880천원)는 CJ ENM USA INC. 종속회사로 편입, CJ ENM America는 CJ ENM USA INC.에 흡수합병</t>
        </is>
      </c>
      <c r="G3624" s="41" t="inlineStr">
        <is>
          <t>DART 사업보고서</t>
        </is>
      </c>
      <c r="H3624" s="40" t="inlineStr">
        <is>
          <t>2024-03-18</t>
        </is>
      </c>
      <c r="I3624" s="40" t="inlineStr">
        <is>
          <t>20240318000857</t>
        </is>
      </c>
      <c r="J3624" s="43" t="inlineStr">
        <is>
          <t>https://dart.fss.or.kr/dsaf001/main.do?rcpNo=20240318000857</t>
        </is>
      </c>
      <c r="K3624" s="41" t="inlineStr">
        <is>
          <t>impairment</t>
        </is>
      </c>
    </row>
    <row r="3625" ht="45" customHeight="1">
      <c r="A3625" s="40" t="inlineStr">
        <is>
          <t>C020</t>
        </is>
      </c>
      <c r="B3625" s="41" t="inlineStr">
        <is>
          <t>Scripted Business of IMG Worldwide, LLC</t>
        </is>
      </c>
      <c r="C3625" s="40" t="inlineStr">
        <is>
          <t>인수 후</t>
        </is>
      </c>
      <c r="D3625" s="40" t="inlineStr">
        <is>
          <t>2024-12-31</t>
        </is>
      </c>
      <c r="E3625" s="41" t="inlineStr">
        <is>
          <t>기타</t>
        </is>
      </c>
      <c r="F3625" s="41" t="inlineStr">
        <is>
          <t>2024 별도주석 15: CJ ENM USA INC. 취득원가 1,045,443,880천원·장부 791,521,030천원(전기와 같음, 손상 없음); 2024 연결주석 17: FS CGU 영업권 312,228,416천원(전기 273,896,082), 전사 영업권 손상 38,388,927천원·환율효과 38,992,232천원, 스튜디오드래곤 CGU 69,955,783→54,086,102, 기타 CGU 30,006,441→7,487,195</t>
        </is>
      </c>
      <c r="G3625" s="41" t="inlineStr">
        <is>
          <t>DART 사업보고서</t>
        </is>
      </c>
      <c r="H3625" s="40" t="inlineStr">
        <is>
          <t>2025-03-19</t>
        </is>
      </c>
      <c r="I3625" s="40" t="inlineStr">
        <is>
          <t>20250319000884</t>
        </is>
      </c>
      <c r="J3625" s="43" t="inlineStr">
        <is>
          <t>https://dart.fss.or.kr/dsaf001/main.do?rcpNo=20250319000884</t>
        </is>
      </c>
      <c r="K3625" s="41" t="inlineStr">
        <is>
          <t>impairment</t>
        </is>
      </c>
    </row>
    <row r="3626" ht="45" customHeight="1">
      <c r="A3626" s="40" t="inlineStr">
        <is>
          <t>C020</t>
        </is>
      </c>
      <c r="B3626" s="41" t="inlineStr">
        <is>
          <t>Scripted Business of IMG Worldwide, LLC</t>
        </is>
      </c>
      <c r="C3626" s="40" t="inlineStr">
        <is>
          <t>인수 후</t>
        </is>
      </c>
      <c r="D3626" s="40" t="inlineStr">
        <is>
          <t>2025-12-31</t>
        </is>
      </c>
      <c r="E3626" s="41" t="inlineStr">
        <is>
          <t>손상차손</t>
        </is>
      </c>
      <c r="F3626" s="41" t="inlineStr">
        <is>
          <t>2025 별도주석 14: 종속기업 손상차손 281,832,875천원, '(*1) ... (주)씨제이라이브시티 2,000억원, CJ ENM USA Inc 832억원 등이 포함'; CJ ENM USA INC. 장부 791,521,030 → 708,311,978천원</t>
        </is>
      </c>
      <c r="G3626" s="41" t="inlineStr">
        <is>
          <t>DART 사업보고서</t>
        </is>
      </c>
      <c r="H3626" s="40" t="inlineStr">
        <is>
          <t>2026-03-18</t>
        </is>
      </c>
      <c r="I3626" s="40" t="inlineStr">
        <is>
          <t>20260318001469</t>
        </is>
      </c>
      <c r="J3626" s="43" t="inlineStr">
        <is>
          <t>https://dart.fss.or.kr/dsaf001/main.do?rcpNo=20260318001469</t>
        </is>
      </c>
      <c r="K3626" s="41" t="inlineStr">
        <is>
          <t>impairment,post_events_summary</t>
        </is>
      </c>
    </row>
    <row r="3627" ht="45" customHeight="1">
      <c r="A3627" s="40" t="inlineStr">
        <is>
          <t>C020</t>
        </is>
      </c>
      <c r="B3627" s="41" t="inlineStr">
        <is>
          <t>Scripted Business of IMG Worldwide, LLC</t>
        </is>
      </c>
      <c r="C3627" s="40" t="inlineStr">
        <is>
          <t>인수 후</t>
        </is>
      </c>
      <c r="D3627" s="40" t="inlineStr">
        <is>
          <t>2026-06-30</t>
        </is>
      </c>
      <c r="E3627" s="41" t="inlineStr">
        <is>
          <t>기타</t>
        </is>
      </c>
      <c r="F3627" s="41" t="inlineStr">
        <is>
          <t>2026 반기 별도주석 11: CJ ENM USA INC. 취득원가 1,045,443,880천원·장부 708,311,978천원(전기말과 같음); 당반기 종속기업 손상 60,000,000천원은 다른 종속기업</t>
        </is>
      </c>
      <c r="G3627" s="41" t="inlineStr">
        <is>
          <t>DART 기타공시</t>
        </is>
      </c>
      <c r="H3627" s="40" t="inlineStr">
        <is>
          <t>2026-08-14</t>
        </is>
      </c>
      <c r="I3627" s="40" t="inlineStr">
        <is>
          <t>20260814002422</t>
        </is>
      </c>
      <c r="J3627" s="43" t="inlineStr">
        <is>
          <t>https://dart.fss.or.kr/dsaf001/main.do?rcpNo=20260814002422</t>
        </is>
      </c>
      <c r="K3627" s="41" t="inlineStr">
        <is>
          <t>impairment</t>
        </is>
      </c>
    </row>
    <row r="3628" ht="45" customHeight="1">
      <c r="A3628" s="40" t="inlineStr">
        <is>
          <t>C020</t>
        </is>
      </c>
      <c r="B3628" s="41" t="inlineStr">
        <is>
          <t>Scripted Business of IMG Worldwide, LLC</t>
        </is>
      </c>
      <c r="C3628" s="40" t="inlineStr">
        <is>
          <t>인수 후</t>
        </is>
      </c>
      <c r="D3628" s="40" t="inlineStr">
        <is>
          <t>2025-12-31</t>
        </is>
      </c>
      <c r="E3628" s="41" t="inlineStr">
        <is>
          <t>실적</t>
        </is>
      </c>
      <c r="F3628" s="41" t="inlineStr">
        <is>
          <t>DS투자증권 표6 'CJ ENM 법인별 실적 추이'(자료: CJ ENM): 피프스시즌 매출 2022 699.6·2023 347.6·2024 1,038.8·2025P 789.7, 영업이익 -44.0·-65.5·-52.0·-5.6, OPM -6.3·-18.8·-5.0·-0.7(십억원, %); 주 'CJ ENM과 별도 법인으로 구분된 이후의 실적'</t>
        </is>
      </c>
      <c r="G3628" s="41" t="inlineStr">
        <is>
          <t>기타</t>
        </is>
      </c>
      <c r="H3628" s="40" t="inlineStr">
        <is>
          <t>2026-02-06</t>
        </is>
      </c>
      <c r="I3628" s="40" t="n"/>
      <c r="J3628" s="43" t="inlineStr">
        <is>
          <t>https://stock.pstatic.net/stock-research/company/66/20260206_company_258023000.pdf</t>
        </is>
      </c>
      <c r="K3628" s="41" t="inlineStr">
        <is>
          <t>target_op_post</t>
        </is>
      </c>
    </row>
    <row r="3629" ht="45" customHeight="1">
      <c r="A3629" s="40" t="inlineStr">
        <is>
          <t>C020</t>
        </is>
      </c>
      <c r="B3629" s="41" t="inlineStr">
        <is>
          <t>Scripted Business of IMG Worldwide, LLC</t>
        </is>
      </c>
      <c r="C3629" s="40" t="inlineStr">
        <is>
          <t>인수 후</t>
        </is>
      </c>
      <c r="D3629" s="40" t="inlineStr">
        <is>
          <t>2022-12-31</t>
        </is>
      </c>
      <c r="E3629" s="41" t="inlineStr">
        <is>
          <t>실적</t>
        </is>
      </c>
      <c r="F3629" s="41" t="inlineStr">
        <is>
          <t>IB토마토: '지난해 1월 인수한 FIFTH SEASON의 경우 약 7000억원의 매출을 기록했으나, 일부 작품 제작 지연 및 인건비 등 고정비 부담 등으로 인해 418억원의 영업적자가 발생했다'</t>
        </is>
      </c>
      <c r="G3629" s="41" t="inlineStr">
        <is>
          <t>언론 보도</t>
        </is>
      </c>
      <c r="H3629" s="40" t="inlineStr">
        <is>
          <t>2023-04-28</t>
        </is>
      </c>
      <c r="I3629" s="40" t="n"/>
      <c r="J3629" s="43" t="inlineStr">
        <is>
          <t>https://newstomato.com/ReadNews.aspx?no=1186293</t>
        </is>
      </c>
      <c r="K3629" s="41" t="inlineStr">
        <is>
          <t>target_op_post</t>
        </is>
      </c>
    </row>
    <row r="3630" ht="45" customHeight="1">
      <c r="A3630" s="40" t="inlineStr">
        <is>
          <t>C020</t>
        </is>
      </c>
      <c r="B3630" s="41" t="inlineStr">
        <is>
          <t>Scripted Business of IMG Worldwide, LLC</t>
        </is>
      </c>
      <c r="C3630" s="40" t="inlineStr">
        <is>
          <t>인수 후</t>
        </is>
      </c>
      <c r="D3630" s="40" t="inlineStr">
        <is>
          <t>2023-06-30</t>
        </is>
      </c>
      <c r="E3630" s="41" t="inlineStr">
        <is>
          <t>실적</t>
        </is>
      </c>
      <c r="F3630" s="41" t="inlineStr">
        <is>
          <t>MTN: '피프스시즌은 올 2분기만 326억원의 영업손실'; CJ ENM 관계자 '피프스시즌은 SI 관점에서 인수했다. 보통 M&amp;A 후 2~3년을 PMI ... 기간으로 본다'; 상반기 납품 3편(목표 24~28편)</t>
        </is>
      </c>
      <c r="G3630" s="41" t="inlineStr">
        <is>
          <t>언론 보도</t>
        </is>
      </c>
      <c r="H3630" s="40" t="inlineStr">
        <is>
          <t>2023-08-24</t>
        </is>
      </c>
      <c r="I3630" s="40" t="n"/>
      <c r="J3630" s="43" t="inlineStr">
        <is>
          <t>https://news.mtn.co.kr/news-detail/2023082416243261543</t>
        </is>
      </c>
      <c r="K3630" s="41" t="inlineStr">
        <is>
          <t>target_op_post,earnings_call_note</t>
        </is>
      </c>
    </row>
    <row r="3631" ht="45" customHeight="1">
      <c r="A3631" s="40" t="inlineStr">
        <is>
          <t>C020</t>
        </is>
      </c>
      <c r="B3631" s="41" t="inlineStr">
        <is>
          <t>Scripted Business of IMG Worldwide, LLC</t>
        </is>
      </c>
      <c r="C3631" s="40" t="inlineStr">
        <is>
          <t>인수 후</t>
        </is>
      </c>
      <c r="D3631" s="40" t="inlineStr">
        <is>
          <t>2026-03-31</t>
        </is>
      </c>
      <c r="E3631" s="41" t="inlineStr">
        <is>
          <t>실적</t>
        </is>
      </c>
      <c r="F3631" s="41" t="inlineStr">
        <is>
          <t>하나증권 1Q26 리뷰: '영화/드라마는 피프스시즌이 3개의 드라마 타이틀이 반영되며 영업적자 29억원(+144억원)으로 크게 개선', 2분기 이후 '분기 200억원 내외의 적자가 예상'</t>
        </is>
      </c>
      <c r="G3631" s="41" t="inlineStr">
        <is>
          <t>기타</t>
        </is>
      </c>
      <c r="H3631" s="40" t="inlineStr">
        <is>
          <t>2026-05-08</t>
        </is>
      </c>
      <c r="I3631" s="40" t="n"/>
      <c r="J3631" s="43" t="inlineStr">
        <is>
          <t>https://stock.pstatic.net/stock-research/company/57/20260508_company_132069000.pdf</t>
        </is>
      </c>
      <c r="K3631" s="41" t="inlineStr">
        <is>
          <t>target_op_post,earnings_call_note</t>
        </is>
      </c>
    </row>
    <row r="3632" ht="45" customHeight="1">
      <c r="A3632" s="40" t="inlineStr">
        <is>
          <t>C020</t>
        </is>
      </c>
      <c r="B3632" s="41" t="inlineStr">
        <is>
          <t>Scripted Business of IMG Worldwide, LLC</t>
        </is>
      </c>
      <c r="C3632" s="40" t="inlineStr">
        <is>
          <t>인수 후</t>
        </is>
      </c>
      <c r="D3632" s="40" t="inlineStr">
        <is>
          <t>2024-02-08</t>
        </is>
      </c>
      <c r="E3632" s="41" t="inlineStr">
        <is>
          <t>손상차손</t>
        </is>
      </c>
      <c r="F3632" s="41" t="inlineStr">
        <is>
          <t>딜사이트(정정 인용): CJ ENM 관계자 "CJ ENM이 피프스시즌을 인수할 당시 콘텐츠 제작사가 호황이였지만, 현재는 20~25% 정도 가격이 낮아졌다"며 "이에 지난해 약 950억원의 손상차손을 반영했다"; '2022년에도 피프스시즌에 518억원의 영업권 손상차손'</t>
        </is>
      </c>
      <c r="G3632" s="41" t="inlineStr">
        <is>
          <t>언론 보도</t>
        </is>
      </c>
      <c r="H3632" s="40" t="inlineStr">
        <is>
          <t>2024-02-08</t>
        </is>
      </c>
      <c r="I3632" s="40" t="n"/>
      <c r="J3632" s="43" t="inlineStr">
        <is>
          <t>https://dealsite.co.kr/articles/117814</t>
        </is>
      </c>
      <c r="K3632" s="41" t="inlineStr">
        <is>
          <t>earnings_call_note,impairment</t>
        </is>
      </c>
    </row>
    <row r="3633" ht="45" customHeight="1">
      <c r="A3633" s="40" t="inlineStr">
        <is>
          <t>C020</t>
        </is>
      </c>
      <c r="B3633" s="41" t="inlineStr">
        <is>
          <t>Scripted Business of IMG Worldwide, LLC</t>
        </is>
      </c>
      <c r="C3633" s="40" t="inlineStr">
        <is>
          <t>인수 후</t>
        </is>
      </c>
      <c r="D3633" s="40" t="inlineStr">
        <is>
          <t>2023-04-27</t>
        </is>
      </c>
      <c r="E3633" s="41" t="inlineStr">
        <is>
          <t>기타</t>
        </is>
      </c>
      <c r="F3633" s="41" t="inlineStr">
        <is>
          <t>Variety: 'Fifth Season has laid off eight employees — or 2% of the workforce — including comms chief Sharon Liggins'</t>
        </is>
      </c>
      <c r="G3633" s="41" t="inlineStr">
        <is>
          <t>언론 보도</t>
        </is>
      </c>
      <c r="H3633" s="40" t="inlineStr">
        <is>
          <t>2023-04-27</t>
        </is>
      </c>
      <c r="I3633" s="40" t="n"/>
      <c r="J3633" s="43" t="inlineStr">
        <is>
          <t>https://variety.com/2023/tv/news/fifth-season-layoffs-8-employees-1235596975/</t>
        </is>
      </c>
      <c r="K3633" s="41" t="inlineStr">
        <is>
          <t>post_events_summary</t>
        </is>
      </c>
    </row>
    <row r="3634" ht="45" customHeight="1">
      <c r="A3634" s="40" t="inlineStr">
        <is>
          <t>C020</t>
        </is>
      </c>
      <c r="B3634" s="41" t="inlineStr">
        <is>
          <t>Scripted Business of IMG Worldwide, LLC</t>
        </is>
      </c>
      <c r="C3634" s="40" t="inlineStr">
        <is>
          <t>인수 후</t>
        </is>
      </c>
      <c r="D3634" s="40" t="inlineStr">
        <is>
          <t>2023-04-27</t>
        </is>
      </c>
      <c r="E3634" s="41" t="inlineStr">
        <is>
          <t>기타</t>
        </is>
      </c>
      <c r="F3634" s="41" t="inlineStr">
        <is>
          <t>TheWrap(교차 확인): Fifth Season 'cuts 2% of its staff'</t>
        </is>
      </c>
      <c r="G3634" s="41" t="inlineStr">
        <is>
          <t>언론 보도</t>
        </is>
      </c>
      <c r="H3634" s="40" t="inlineStr">
        <is>
          <t>2023-04-27</t>
        </is>
      </c>
      <c r="I3634" s="40" t="n"/>
      <c r="J3634" s="43" t="inlineStr">
        <is>
          <t>https://www.thewrap.com/fifth-season-tv-film-studio-layoffs</t>
        </is>
      </c>
      <c r="K3634" s="41" t="inlineStr">
        <is>
          <t>post_events_summary</t>
        </is>
      </c>
    </row>
    <row r="3635" ht="45" customHeight="1">
      <c r="A3635" s="40" t="inlineStr">
        <is>
          <t>C020</t>
        </is>
      </c>
      <c r="B3635" s="41" t="inlineStr">
        <is>
          <t>Scripted Business of IMG Worldwide, LLC</t>
        </is>
      </c>
      <c r="C3635" s="40" t="inlineStr">
        <is>
          <t>인수 후</t>
        </is>
      </c>
      <c r="D3635" s="40" t="inlineStr">
        <is>
          <t>2023-08-24</t>
        </is>
      </c>
      <c r="E3635" s="41" t="inlineStr">
        <is>
          <t>기타</t>
        </is>
      </c>
      <c r="F3635" s="41" t="inlineStr">
        <is>
          <t>TheWrap: 'The cost-cutting measures impacted 30 executive and administrative roles, totaling 12% of the company' — 할리우드 이중 파업 영향</t>
        </is>
      </c>
      <c r="G3635" s="41" t="inlineStr">
        <is>
          <t>언론 보도</t>
        </is>
      </c>
      <c r="H3635" s="40" t="inlineStr">
        <is>
          <t>2023-08-24</t>
        </is>
      </c>
      <c r="I3635" s="40" t="n"/>
      <c r="J3635" s="43" t="inlineStr">
        <is>
          <t>https://www.thewrap.com/severance-producer-fifth-season-layoffs-strikes-blamed/</t>
        </is>
      </c>
      <c r="K3635" s="41" t="inlineStr">
        <is>
          <t>post_events_summary</t>
        </is>
      </c>
    </row>
    <row r="3636" ht="45" customHeight="1">
      <c r="A3636" s="40" t="inlineStr">
        <is>
          <t>C020</t>
        </is>
      </c>
      <c r="B3636" s="41" t="inlineStr">
        <is>
          <t>Scripted Business of IMG Worldwide, LLC</t>
        </is>
      </c>
      <c r="C3636" s="40" t="inlineStr">
        <is>
          <t>인수 후</t>
        </is>
      </c>
      <c r="D3636" s="40" t="inlineStr">
        <is>
          <t>2022-09-07</t>
        </is>
      </c>
      <c r="E3636" s="41" t="inlineStr">
        <is>
          <t>사명변경</t>
        </is>
      </c>
      <c r="F3636" s="41" t="inlineStr">
        <is>
          <t>TheWrap: Endeavor Content 'is rebranding, changing its name to Fifth Season, effective Wednesday'(2022-09-07 게재)</t>
        </is>
      </c>
      <c r="G3636" s="41" t="inlineStr">
        <is>
          <t>언론 보도</t>
        </is>
      </c>
      <c r="H3636" s="40" t="inlineStr">
        <is>
          <t>2022-09-07</t>
        </is>
      </c>
      <c r="I3636" s="40" t="n"/>
      <c r="J3636" s="43" t="inlineStr">
        <is>
          <t>https://www.thewrap.com/endeavor-content-fifth-season-rebrand/</t>
        </is>
      </c>
      <c r="K3636" s="41" t="inlineStr">
        <is>
          <t>post_events_summary</t>
        </is>
      </c>
    </row>
    <row r="3637" ht="45" customHeight="1">
      <c r="A3637" s="40" t="inlineStr">
        <is>
          <t>C020</t>
        </is>
      </c>
      <c r="B3637" s="41" t="inlineStr">
        <is>
          <t>Scripted Business of IMG Worldwide, LLC</t>
        </is>
      </c>
      <c r="C3637" s="40" t="inlineStr">
        <is>
          <t>인수 후</t>
        </is>
      </c>
      <c r="D3637" s="40" t="inlineStr">
        <is>
          <t>2025-07-17</t>
        </is>
      </c>
      <c r="E3637" s="41" t="inlineStr">
        <is>
          <t>기타</t>
        </is>
      </c>
      <c r="F3637" s="41" t="inlineStr">
        <is>
          <t>한국경제: FS 제작 &lt;세브란스: 단절&gt; 제77회 에미상 27개 부문 후보, FS 제작·유통 작품 포함 총 36개 부문</t>
        </is>
      </c>
      <c r="G3637" s="41" t="inlineStr">
        <is>
          <t>언론 보도</t>
        </is>
      </c>
      <c r="H3637" s="40" t="inlineStr">
        <is>
          <t>2025-07-17</t>
        </is>
      </c>
      <c r="I3637" s="40" t="n"/>
      <c r="J3637" s="43" t="inlineStr">
        <is>
          <t>https://www.hankyung.com/article/2025071735057</t>
        </is>
      </c>
      <c r="K3637" s="41" t="inlineStr">
        <is>
          <t>post_events_summary</t>
        </is>
      </c>
    </row>
    <row r="3638" ht="45" customHeight="1">
      <c r="A3638" s="40" t="inlineStr">
        <is>
          <t>C020</t>
        </is>
      </c>
      <c r="B3638" s="41" t="inlineStr">
        <is>
          <t>Scripted Business of IMG Worldwide, LLC</t>
        </is>
      </c>
      <c r="C3638" s="40" t="inlineStr">
        <is>
          <t>인수 후</t>
        </is>
      </c>
      <c r="D3638" s="40" t="inlineStr">
        <is>
          <t>2026-07-24</t>
        </is>
      </c>
      <c r="E3638" s="41" t="inlineStr">
        <is>
          <t>기타</t>
        </is>
      </c>
      <c r="F3638" s="41" t="inlineStr">
        <is>
          <t>MTN: FS 제작 &lt;His &amp; Hers&gt;가 2026 상반기 넷플릭스 최다 시청 시리즈; &lt;세브란스: 단절&gt; 지난해 에미상 8관왕</t>
        </is>
      </c>
      <c r="G3638" s="41" t="inlineStr">
        <is>
          <t>언론 보도</t>
        </is>
      </c>
      <c r="H3638" s="40" t="inlineStr">
        <is>
          <t>2026-07-24</t>
        </is>
      </c>
      <c r="I3638" s="40" t="n"/>
      <c r="J3638" s="43" t="inlineStr">
        <is>
          <t>https://news.mtn.co.kr/news-detail/2026072115523361814</t>
        </is>
      </c>
      <c r="K3638" s="41" t="inlineStr">
        <is>
          <t>post_events_summary</t>
        </is>
      </c>
    </row>
    <row r="3639" ht="45" customHeight="1">
      <c r="A3639" s="40" t="inlineStr">
        <is>
          <t>C020</t>
        </is>
      </c>
      <c r="B3639" s="41" t="inlineStr">
        <is>
          <t>Scripted Business of IMG Worldwide, LLC</t>
        </is>
      </c>
      <c r="C3639" s="40" t="inlineStr">
        <is>
          <t>인수 후</t>
        </is>
      </c>
      <c r="D3639" s="40" t="inlineStr">
        <is>
          <t>2026-02-12</t>
        </is>
      </c>
      <c r="E3639" s="41" t="inlineStr">
        <is>
          <t>매각</t>
        </is>
      </c>
      <c r="F3639" s="41" t="inlineStr">
        <is>
          <t>Broadcast: Severance 계약 'which was struck late last year', Apple이 'all IP and rights' 확보, 약 $70m(Deadline 인용)</t>
        </is>
      </c>
      <c r="G3639" s="41" t="inlineStr">
        <is>
          <t>언론 보도</t>
        </is>
      </c>
      <c r="H3639" s="40" t="inlineStr">
        <is>
          <t>2026-02-12</t>
        </is>
      </c>
      <c r="I3639" s="40" t="n"/>
      <c r="J3639" s="43" t="inlineStr">
        <is>
          <t>https://www.broadcastnow.co.uk/broadcast-international/apple-tv-buys-out-severance-from-fifth-season/5213779.article</t>
        </is>
      </c>
      <c r="K3639" s="41" t="inlineStr">
        <is>
          <t>post_events_summary</t>
        </is>
      </c>
    </row>
    <row r="3640" ht="45" customHeight="1">
      <c r="A3640" s="40" t="inlineStr">
        <is>
          <t>C021</t>
        </is>
      </c>
      <c r="B3640" s="41" t="inlineStr">
        <is>
          <t>Artworks Korea Co, Ltd.</t>
        </is>
      </c>
      <c r="C3640" s="40" t="inlineStr">
        <is>
          <t>인수 전</t>
        </is>
      </c>
      <c r="D3640" s="40" t="inlineStr">
        <is>
          <t>2021-12-31</t>
        </is>
      </c>
      <c r="E3640" s="41" t="inlineStr">
        <is>
          <t>기타</t>
        </is>
      </c>
      <c r="F3640" s="41" t="inlineStr">
        <is>
          <t>연결 주석: "연결회사는 (주)아트웍스코리아 주식과 관련하여 2022년 7월 3일 이후, 잔여 주식 전부를 ... 과거 최대주주로부터 매입할 수 있는 콜옵션을 보유", 과거 최대주주는 풋옵션 보유, "행사가액은 옵션 행사 시점의 주식의 공정가치".</t>
        </is>
      </c>
      <c r="G3640" s="41" t="inlineStr">
        <is>
          <t>DART 사업보고서</t>
        </is>
      </c>
      <c r="H3640" s="40" t="inlineStr">
        <is>
          <t>2022-03-21</t>
        </is>
      </c>
      <c r="I3640" s="40" t="inlineStr">
        <is>
          <t>20220321001256</t>
        </is>
      </c>
      <c r="J3640" s="43" t="inlineStr">
        <is>
          <t>https://dart.fss.or.kr/dsaf001/main.do?rcpNo=20220321001256</t>
        </is>
      </c>
      <c r="K3640" s="41" t="inlineStr">
        <is>
          <t>notes</t>
        </is>
      </c>
    </row>
    <row r="3641" ht="45" customHeight="1">
      <c r="A3641" s="40" t="inlineStr">
        <is>
          <t>C022</t>
        </is>
      </c>
      <c r="B3641" s="41" t="inlineStr">
        <is>
          <t>Blaad Studios Co. Ltd</t>
        </is>
      </c>
      <c r="C3641" s="40" t="inlineStr">
        <is>
          <t>인수 전</t>
        </is>
      </c>
      <c r="D3641" s="40" t="inlineStr">
        <is>
          <t>2020-03-31</t>
        </is>
      </c>
      <c r="E3641" s="41" t="inlineStr">
        <is>
          <t>지분취득</t>
        </is>
      </c>
      <c r="F3641" s="41" t="inlineStr">
        <is>
          <t>CJ ENM 2020 1분기보고서 연결주석 26 사업결합: '(1) 당기에 발생한 사업결합' 표에 (주)블라드스튜디오 이전대가 현금 등 53,214,000천원, 비지배지분 (12,809,003), 영업권 23,104,525천원; 연결범위 변동 '인수 70.16'</t>
        </is>
      </c>
      <c r="G3641" s="41" t="inlineStr">
        <is>
          <t>DART 사업보고서</t>
        </is>
      </c>
      <c r="H3641" s="40" t="inlineStr">
        <is>
          <t>2020-05-15</t>
        </is>
      </c>
      <c r="I3641" s="40" t="inlineStr">
        <is>
          <t>20200515001914</t>
        </is>
      </c>
      <c r="J3641" s="43" t="inlineStr">
        <is>
          <t>https://dart.fss.or.kr/dsaf001/main.do?rcpNo=20200515001914</t>
        </is>
      </c>
      <c r="K3641" s="41" t="inlineStr">
        <is>
          <t>pre_events_summary</t>
        </is>
      </c>
    </row>
    <row r="3642" ht="45" customHeight="1">
      <c r="A3642" s="40" t="inlineStr">
        <is>
          <t>C022</t>
        </is>
      </c>
      <c r="B3642" s="41" t="inlineStr">
        <is>
          <t>Blaad Studios Co. Ltd</t>
        </is>
      </c>
      <c r="C3642" s="40" t="inlineStr">
        <is>
          <t>인수 후</t>
        </is>
      </c>
      <c r="D3642" s="40" t="inlineStr">
        <is>
          <t>2022-12</t>
        </is>
      </c>
      <c r="E3642" s="41" t="inlineStr">
        <is>
          <t>기타</t>
        </is>
      </c>
      <c r="F3642" s="41" t="inlineStr">
        <is>
          <t>스튜디오스 2023 감사보고서 주석20.2: '2022년 12월에 발생한 제3자 배정 유상증자와 관련하여 피합병법인의 기존 주주 24인과 기초자산이 기준금액 이하로 매각될 경우 해당 차액을 지급하기로하는 차액결제약정을 체결'; 2023 평가손실 5,277백만원, 파생상품부채 34,716백만원. 주석18.2: 유상증자 350,083주, 자본금 1,750,415천원, 주식발행초과금 90,893,675천원</t>
        </is>
      </c>
      <c r="G3642" s="41" t="inlineStr">
        <is>
          <t>DART 감사보고서</t>
        </is>
      </c>
      <c r="H3642" s="40" t="inlineStr">
        <is>
          <t>2024-03-29</t>
        </is>
      </c>
      <c r="I3642" s="40" t="inlineStr">
        <is>
          <t>20240329002056</t>
        </is>
      </c>
      <c r="J3642" s="43" t="inlineStr">
        <is>
          <t>https://dart.fss.or.kr/dsaf001/main.do?rcpNo=20240329002056</t>
        </is>
      </c>
      <c r="K3642" s="41" t="inlineStr">
        <is>
          <t>post_events_summary,notes</t>
        </is>
      </c>
    </row>
    <row r="3643" ht="45" customHeight="1">
      <c r="A3643" s="40" t="inlineStr">
        <is>
          <t>C022</t>
        </is>
      </c>
      <c r="B3643" s="41" t="inlineStr">
        <is>
          <t>Blaad Studios Co. Ltd</t>
        </is>
      </c>
      <c r="C3643" s="40" t="inlineStr">
        <is>
          <t>인수 후</t>
        </is>
      </c>
      <c r="D3643" s="40" t="inlineStr">
        <is>
          <t>2026-06-18</t>
        </is>
      </c>
      <c r="E3643" s="41" t="inlineStr">
        <is>
          <t>기타</t>
        </is>
      </c>
      <c r="F3643" s="41" t="inlineStr">
        <is>
          <t>스튜디오스 감자결정: 보통주 81,167주 무상소각, 감자비율 3.45%, 발행주식 2,350,083→2,268,916주, 감자기준일 2026-08-05, 사유 '경영 효율화', 이사회 2026-06-18</t>
        </is>
      </c>
      <c r="G3643" s="41" t="inlineStr">
        <is>
          <t>DART 기타공시</t>
        </is>
      </c>
      <c r="H3643" s="40" t="inlineStr">
        <is>
          <t>2026-06-23</t>
        </is>
      </c>
      <c r="I3643" s="40" t="inlineStr">
        <is>
          <t>20260623000382</t>
        </is>
      </c>
      <c r="J3643" s="43" t="inlineStr">
        <is>
          <t>https://dart.fss.or.kr/dsaf001/main.do?rcpNo=20260623000382</t>
        </is>
      </c>
      <c r="K3643" s="41" t="inlineStr">
        <is>
          <t>post_events_summary</t>
        </is>
      </c>
    </row>
    <row r="3644" ht="45" customHeight="1">
      <c r="A3644" s="40" t="inlineStr">
        <is>
          <t>C022</t>
        </is>
      </c>
      <c r="B3644" s="41" t="inlineStr">
        <is>
          <t>Blaad Studios Co. Ltd</t>
        </is>
      </c>
      <c r="C3644" s="40" t="inlineStr">
        <is>
          <t>인수 후</t>
        </is>
      </c>
      <c r="D3644" s="40" t="inlineStr">
        <is>
          <t>2026-08-05</t>
        </is>
      </c>
      <c r="E3644" s="41" t="inlineStr">
        <is>
          <t>기타</t>
        </is>
      </c>
      <c r="F3644" s="41" t="inlineStr">
        <is>
          <t>스튜디오스 최대주주등의주식보유변동: 무상소각(2026-08-05)으로 기타 주주 311,325→230,158주, ㈜씨제이이엔엠 2,000,000주 85.10%→88.15%, 오광희 1.71%, 동일인측 89.86%</t>
        </is>
      </c>
      <c r="G3644" s="41" t="inlineStr">
        <is>
          <t>DART 기타공시</t>
        </is>
      </c>
      <c r="H3644" s="40" t="inlineStr">
        <is>
          <t>2026-08-10</t>
        </is>
      </c>
      <c r="I3644" s="40" t="inlineStr">
        <is>
          <t>20260810000691</t>
        </is>
      </c>
      <c r="J3644" s="43" t="inlineStr">
        <is>
          <t>https://dart.fss.or.kr/dsaf001/main.do?rcpNo=20260810000691</t>
        </is>
      </c>
      <c r="K3644" s="41" t="inlineStr">
        <is>
          <t>post_events_summary</t>
        </is>
      </c>
    </row>
    <row r="3645" ht="45" customHeight="1">
      <c r="A3645" s="40" t="inlineStr">
        <is>
          <t>C022</t>
        </is>
      </c>
      <c r="B3645" s="41" t="inlineStr">
        <is>
          <t>Blaad Studios Co. Ltd</t>
        </is>
      </c>
      <c r="C3645" s="40" t="inlineStr">
        <is>
          <t>인수 후</t>
        </is>
      </c>
      <c r="D3645" s="40" t="inlineStr">
        <is>
          <t>2026-08-06</t>
        </is>
      </c>
      <c r="E3645" s="41" t="inlineStr">
        <is>
          <t>기타</t>
        </is>
      </c>
      <c r="F3645" s="41" t="inlineStr">
        <is>
          <t>스튜디오스 감자결정: 보통주 7,905주 유상소각, 0.35%, '1주당 매수가격 : 350,000원', 감자기준일 2026-09-23, 이사회 2026-08-06</t>
        </is>
      </c>
      <c r="G3645" s="41" t="inlineStr">
        <is>
          <t>DART 기타공시</t>
        </is>
      </c>
      <c r="H3645" s="40" t="inlineStr">
        <is>
          <t>2026-08-10</t>
        </is>
      </c>
      <c r="I3645" s="40" t="inlineStr">
        <is>
          <t>20260810000692</t>
        </is>
      </c>
      <c r="J3645" s="43" t="inlineStr">
        <is>
          <t>https://dart.fss.or.kr/dsaf001/main.do?rcpNo=20260810000692</t>
        </is>
      </c>
      <c r="K3645" s="41" t="inlineStr">
        <is>
          <t>post_events_summary</t>
        </is>
      </c>
    </row>
    <row r="3646" ht="45" customHeight="1">
      <c r="A3646" s="40" t="inlineStr">
        <is>
          <t>C023</t>
        </is>
      </c>
      <c r="B3646" s="41" t="inlineStr">
        <is>
          <t>Bon Factory Co.,Ltd</t>
        </is>
      </c>
      <c r="C3646" s="40" t="inlineStr">
        <is>
          <t>인수 전</t>
        </is>
      </c>
      <c r="D3646" s="40" t="inlineStr">
        <is>
          <t>2019-11-07</t>
        </is>
      </c>
      <c r="E3646" s="41" t="inlineStr">
        <is>
          <t>지분취득</t>
        </is>
      </c>
      <c r="F3646" s="41" t="inlineStr">
        <is>
          <t>CJ ENM 2019 3분기보고서 연결주석 28 보고기간 후 사건: '연결회사는 2019년 11월 7일에 주식회사 본팩토리 지분 53%를 15,900백만원에 취득하였습니다.'</t>
        </is>
      </c>
      <c r="G3646" s="41" t="inlineStr">
        <is>
          <t>DART 사업보고서</t>
        </is>
      </c>
      <c r="H3646" s="40" t="inlineStr">
        <is>
          <t>2019-11-14</t>
        </is>
      </c>
      <c r="I3646" s="40" t="inlineStr">
        <is>
          <t>20191114002086</t>
        </is>
      </c>
      <c r="J3646" s="43" t="inlineStr">
        <is>
          <t>https://dart.fss.or.kr/dsaf001/main.do?rcpNo=20191114002086</t>
        </is>
      </c>
      <c r="K3646" s="41" t="inlineStr">
        <is>
          <t>pre_events_summary,notes</t>
        </is>
      </c>
    </row>
    <row r="3647" ht="45" customHeight="1">
      <c r="A3647" s="40" t="inlineStr">
        <is>
          <t>C023</t>
        </is>
      </c>
      <c r="B3647" s="41" t="inlineStr">
        <is>
          <t>Bon Factory Co.,Ltd</t>
        </is>
      </c>
      <c r="C3647" s="40" t="inlineStr">
        <is>
          <t>인수 후</t>
        </is>
      </c>
      <c r="D3647" s="40" t="inlineStr">
        <is>
          <t>2022-12</t>
        </is>
      </c>
      <c r="E3647" s="41" t="inlineStr">
        <is>
          <t>기타</t>
        </is>
      </c>
      <c r="F3647" s="41" t="inlineStr">
        <is>
          <t>스튜디오스 2023 감사보고서 주석20.2: '2022년 12월에 발생한 제3자 배정 유상증자와 관련하여 피합병법인의 기존 주주 24인과 기초자산이 기준금액 이하로 매각될 경우 해당 차액을 지급하기로하는 차액결제약정을 체결'; 2023 평가손실 5,277백만원, 파생상품부채 34,716백만원. 주석18.2: 유상증자 350,083주, 자본금 1,750,415천원, 주식발행초과금 90,893,675천원</t>
        </is>
      </c>
      <c r="G3647" s="41" t="inlineStr">
        <is>
          <t>DART 감사보고서</t>
        </is>
      </c>
      <c r="H3647" s="40" t="inlineStr">
        <is>
          <t>2024-03-29</t>
        </is>
      </c>
      <c r="I3647" s="40" t="inlineStr">
        <is>
          <t>20240329002056</t>
        </is>
      </c>
      <c r="J3647" s="43" t="inlineStr">
        <is>
          <t>https://dart.fss.or.kr/dsaf001/main.do?rcpNo=20240329002056</t>
        </is>
      </c>
      <c r="K3647" s="41" t="inlineStr">
        <is>
          <t>post_events_summary,notes</t>
        </is>
      </c>
    </row>
    <row r="3648" ht="45" customHeight="1">
      <c r="A3648" s="40" t="inlineStr">
        <is>
          <t>C023</t>
        </is>
      </c>
      <c r="B3648" s="41" t="inlineStr">
        <is>
          <t>Bon Factory Co.,Ltd</t>
        </is>
      </c>
      <c r="C3648" s="40" t="inlineStr">
        <is>
          <t>인수 후</t>
        </is>
      </c>
      <c r="D3648" s="40" t="inlineStr">
        <is>
          <t>2026-06-18</t>
        </is>
      </c>
      <c r="E3648" s="41" t="inlineStr">
        <is>
          <t>기타</t>
        </is>
      </c>
      <c r="F3648" s="41" t="inlineStr">
        <is>
          <t>스튜디오스 감자결정: 보통주 81,167주 무상소각, 감자비율 3.45%, 발행주식 2,350,083→2,268,916주, 감자기준일 2026-08-05, 사유 '경영 효율화', 이사회 2026-06-18</t>
        </is>
      </c>
      <c r="G3648" s="41" t="inlineStr">
        <is>
          <t>DART 기타공시</t>
        </is>
      </c>
      <c r="H3648" s="40" t="inlineStr">
        <is>
          <t>2026-06-23</t>
        </is>
      </c>
      <c r="I3648" s="40" t="inlineStr">
        <is>
          <t>20260623000382</t>
        </is>
      </c>
      <c r="J3648" s="43" t="inlineStr">
        <is>
          <t>https://dart.fss.or.kr/dsaf001/main.do?rcpNo=20260623000382</t>
        </is>
      </c>
      <c r="K3648" s="41" t="inlineStr">
        <is>
          <t>post_events_summary</t>
        </is>
      </c>
    </row>
    <row r="3649" ht="45" customHeight="1">
      <c r="A3649" s="40" t="inlineStr">
        <is>
          <t>C023</t>
        </is>
      </c>
      <c r="B3649" s="41" t="inlineStr">
        <is>
          <t>Bon Factory Co.,Ltd</t>
        </is>
      </c>
      <c r="C3649" s="40" t="inlineStr">
        <is>
          <t>인수 후</t>
        </is>
      </c>
      <c r="D3649" s="40" t="inlineStr">
        <is>
          <t>2026-08-05</t>
        </is>
      </c>
      <c r="E3649" s="41" t="inlineStr">
        <is>
          <t>기타</t>
        </is>
      </c>
      <c r="F3649" s="41" t="inlineStr">
        <is>
          <t>스튜디오스 최대주주등의주식보유변동: 무상소각(2026-08-05)으로 기타 주주 311,325→230,158주, ㈜씨제이이엔엠 2,000,000주 85.10%→88.15%, 오광희 1.71%, 동일인측 89.86%</t>
        </is>
      </c>
      <c r="G3649" s="41" t="inlineStr">
        <is>
          <t>DART 기타공시</t>
        </is>
      </c>
      <c r="H3649" s="40" t="inlineStr">
        <is>
          <t>2026-08-10</t>
        </is>
      </c>
      <c r="I3649" s="40" t="inlineStr">
        <is>
          <t>20260810000691</t>
        </is>
      </c>
      <c r="J3649" s="43" t="inlineStr">
        <is>
          <t>https://dart.fss.or.kr/dsaf001/main.do?rcpNo=20260810000691</t>
        </is>
      </c>
      <c r="K3649" s="41" t="inlineStr">
        <is>
          <t>post_events_summary</t>
        </is>
      </c>
    </row>
    <row r="3650" ht="45" customHeight="1">
      <c r="A3650" s="40" t="inlineStr">
        <is>
          <t>C023</t>
        </is>
      </c>
      <c r="B3650" s="41" t="inlineStr">
        <is>
          <t>Bon Factory Co.,Ltd</t>
        </is>
      </c>
      <c r="C3650" s="40" t="inlineStr">
        <is>
          <t>인수 후</t>
        </is>
      </c>
      <c r="D3650" s="40" t="inlineStr">
        <is>
          <t>2026-08-06</t>
        </is>
      </c>
      <c r="E3650" s="41" t="inlineStr">
        <is>
          <t>기타</t>
        </is>
      </c>
      <c r="F3650" s="41" t="inlineStr">
        <is>
          <t>스튜디오스 감자결정: 보통주 7,905주 유상소각, 0.35%, '1주당 매수가격 : 350,000원', 감자기준일 2026-09-23, 이사회 2026-08-06</t>
        </is>
      </c>
      <c r="G3650" s="41" t="inlineStr">
        <is>
          <t>DART 기타공시</t>
        </is>
      </c>
      <c r="H3650" s="40" t="inlineStr">
        <is>
          <t>2026-08-10</t>
        </is>
      </c>
      <c r="I3650" s="40" t="inlineStr">
        <is>
          <t>20260810000692</t>
        </is>
      </c>
      <c r="J3650" s="43" t="inlineStr">
        <is>
          <t>https://dart.fss.or.kr/dsaf001/main.do?rcpNo=20260810000692</t>
        </is>
      </c>
      <c r="K3650" s="41" t="inlineStr">
        <is>
          <t>post_events_summary</t>
        </is>
      </c>
    </row>
    <row r="3651" ht="45" customHeight="1">
      <c r="A3651" s="40" t="inlineStr">
        <is>
          <t>C024</t>
        </is>
      </c>
      <c r="B3651" s="41" t="inlineStr">
        <is>
          <t>Jk Film Co.Ltd.</t>
        </is>
      </c>
      <c r="C3651" s="40" t="inlineStr">
        <is>
          <t>발표</t>
        </is>
      </c>
      <c r="D3651" s="40" t="inlineStr">
        <is>
          <t>2022-10-24</t>
        </is>
      </c>
      <c r="E3651" s="41" t="inlineStr">
        <is>
          <t>발표</t>
        </is>
      </c>
      <c r="F3651" s="41" t="inlineStr">
        <is>
          <t>특수관계인으로부터 주식의 취득 공시(공시일자 2022.10.25): '7. 이사회 의결일 | 2022.10.24', '마. 거래일자 | 2022.10.24'(주식매매계약 체결 예정일자).</t>
        </is>
      </c>
      <c r="G3651" s="41" t="inlineStr">
        <is>
          <t>DART 기타공시</t>
        </is>
      </c>
      <c r="H3651" s="40" t="inlineStr">
        <is>
          <t>2022-10-25</t>
        </is>
      </c>
      <c r="I3651" s="40" t="inlineStr">
        <is>
          <t>20221025000379</t>
        </is>
      </c>
      <c r="J3651" s="43" t="inlineStr">
        <is>
          <t>https://dart.fss.or.kr/dsaf001/main.do?rcpNo=20221025000379</t>
        </is>
      </c>
      <c r="K3651" s="41" t="inlineStr">
        <is>
          <t>announce_date_chk</t>
        </is>
      </c>
    </row>
    <row r="3652" ht="45" customHeight="1">
      <c r="A3652" s="40" t="inlineStr">
        <is>
          <t>C025</t>
        </is>
      </c>
      <c r="B3652" s="41" t="inlineStr">
        <is>
          <t>Toons Family Co., Ltd.</t>
        </is>
      </c>
      <c r="C3652" s="40" t="inlineStr">
        <is>
          <t>인수 전</t>
        </is>
      </c>
      <c r="D3652" s="40" t="inlineStr">
        <is>
          <t>2021-09-30</t>
        </is>
      </c>
      <c r="E3652" s="41" t="inlineStr">
        <is>
          <t>기타</t>
        </is>
      </c>
      <c r="F3652" s="41" t="inlineStr">
        <is>
          <t>CJ ENM 2021 3분기보고서 연결재무제표 주석(목차 19)과 회사의 개요에 (주)만화가족이 종속기업으로 나오지 않는다. 2021 사업보고서에는 '주식회사 만화가족 | 인수 | 52.73'으로 연결범위에 추가돼 2021-10~12월 취득으로 좁혀진다.</t>
        </is>
      </c>
      <c r="G3652" s="41" t="inlineStr">
        <is>
          <t>DART 사업보고서</t>
        </is>
      </c>
      <c r="H3652" s="40" t="inlineStr">
        <is>
          <t>2021-11-15</t>
        </is>
      </c>
      <c r="I3652" s="40" t="inlineStr">
        <is>
          <t>20211115001194</t>
        </is>
      </c>
      <c r="J3652" s="43" t="inlineStr">
        <is>
          <t>https://dart.fss.or.kr/dsaf001/main.do?rcpNo=20211115001194</t>
        </is>
      </c>
      <c r="K3652" s="41" t="inlineStr">
        <is>
          <t>pre_events_summary</t>
        </is>
      </c>
    </row>
    <row r="3653" ht="45" customHeight="1">
      <c r="A3653" s="40" t="inlineStr">
        <is>
          <t>C025</t>
        </is>
      </c>
      <c r="B3653" s="41" t="inlineStr">
        <is>
          <t>Toons Family Co., Ltd.</t>
        </is>
      </c>
      <c r="C3653" s="40" t="inlineStr">
        <is>
          <t>발표</t>
        </is>
      </c>
      <c r="D3653" s="40" t="inlineStr">
        <is>
          <t>2022-10-24</t>
        </is>
      </c>
      <c r="E3653" s="41" t="inlineStr">
        <is>
          <t>발표</t>
        </is>
      </c>
      <c r="F3653" s="41" t="inlineStr">
        <is>
          <t>특수관계인으로부터 주식의 취득 공시: '7. 이사회 의결일 | 2022.10.24', '마. 거래일자 | 2022.10.24'(주식매매계약 체결 예정일자). 공시일자 2022.10.25.</t>
        </is>
      </c>
      <c r="G3653" s="41" t="inlineStr">
        <is>
          <t>DART 기타공시</t>
        </is>
      </c>
      <c r="H3653" s="40" t="inlineStr">
        <is>
          <t>2022-10-25</t>
        </is>
      </c>
      <c r="I3653" s="40" t="inlineStr">
        <is>
          <t>20221025000376</t>
        </is>
      </c>
      <c r="J3653" s="43" t="inlineStr">
        <is>
          <t>https://dart.fss.or.kr/dsaf001/main.do?rcpNo=20221025000376</t>
        </is>
      </c>
      <c r="K3653" s="41" t="inlineStr">
        <is>
          <t>announce_date_chk</t>
        </is>
      </c>
    </row>
    <row r="3654" ht="45" customHeight="1">
      <c r="A3654" s="40" t="inlineStr">
        <is>
          <t>C025</t>
        </is>
      </c>
      <c r="B3654" s="41" t="inlineStr">
        <is>
          <t>Toons Family Co., Ltd.</t>
        </is>
      </c>
      <c r="C3654" s="40" t="inlineStr">
        <is>
          <t>인수 후</t>
        </is>
      </c>
      <c r="D3654" s="40" t="inlineStr">
        <is>
          <t>2022-12-13</t>
        </is>
      </c>
      <c r="E3654" s="41" t="inlineStr">
        <is>
          <t>합병</t>
        </is>
      </c>
      <c r="F3654" s="41" t="inlineStr">
        <is>
          <t>씨제이이엔엠스튜디오스 회사합병결정: '합병기일 | 2022년 12월 13일', '합병등기예정일자 | 2022년 12월 14일'.</t>
        </is>
      </c>
      <c r="G3654" s="41" t="inlineStr">
        <is>
          <t>DART 기타공시</t>
        </is>
      </c>
      <c r="H3654" s="40" t="inlineStr">
        <is>
          <t>2022-10-25</t>
        </is>
      </c>
      <c r="I3654" s="40" t="inlineStr">
        <is>
          <t>20221025000396</t>
        </is>
      </c>
      <c r="J3654" s="43" t="inlineStr">
        <is>
          <t>https://dart.fss.or.kr/dsaf001/main.do?rcpNo=20221025000396</t>
        </is>
      </c>
      <c r="K3654" s="41" t="inlineStr">
        <is>
          <t>perf_basis</t>
        </is>
      </c>
    </row>
    <row r="3655" ht="45" customHeight="1">
      <c r="A3655" s="40" t="inlineStr">
        <is>
          <t>C025</t>
        </is>
      </c>
      <c r="B3655" s="41" t="inlineStr">
        <is>
          <t>Toons Family Co., Ltd.</t>
        </is>
      </c>
      <c r="C3655" s="40" t="inlineStr">
        <is>
          <t>인수 후</t>
        </is>
      </c>
      <c r="D3655" s="40" t="inlineStr">
        <is>
          <t>2026-05-03</t>
        </is>
      </c>
      <c r="E3655" s="41" t="inlineStr">
        <is>
          <t>기타</t>
        </is>
      </c>
      <c r="F3655" s="41" t="inlineStr">
        <is>
          <t>Anime News Network: CJ ENM이 2021년 만화가족에 290억원을 처음 투자하고 2022년 완전 인수한 뒤 CJ ENM Studios에 통합했으며, 2026-06-02 물적분할로 재독립한다고 보도(2021 사업결합 이전대가 29,000,021천원과 일치).</t>
        </is>
      </c>
      <c r="G3655" s="41" t="inlineStr">
        <is>
          <t>언론 보도</t>
        </is>
      </c>
      <c r="H3655" s="40" t="inlineStr">
        <is>
          <t>2026-05-03</t>
        </is>
      </c>
      <c r="I3655" s="40" t="n"/>
      <c r="J3655" s="43" t="inlineStr">
        <is>
          <t>https://www.animenewsnetwork.com/cms/.236869</t>
        </is>
      </c>
      <c r="K3655" s="41" t="inlineStr">
        <is>
          <t>pre_events_summary,post_events_summary</t>
        </is>
      </c>
    </row>
    <row r="3656" ht="45" customHeight="1">
      <c r="A3656" s="40" t="inlineStr">
        <is>
          <t>C026</t>
        </is>
      </c>
      <c r="B3656" s="41" t="inlineStr">
        <is>
          <t>Yongfilm Inc.</t>
        </is>
      </c>
      <c r="C3656" s="40" t="inlineStr">
        <is>
          <t>인수 후</t>
        </is>
      </c>
      <c r="D3656" s="40" t="inlineStr">
        <is>
          <t>2022</t>
        </is>
      </c>
      <c r="E3656" s="41" t="inlineStr">
        <is>
          <t>실적</t>
        </is>
      </c>
      <c r="F3656" s="41" t="inlineStr">
        <is>
          <t>씨제이이엔엠 스튜디오스 2022 매출 29,429, 영업이익 1,539, 당기순이익 2,417(백만원, 직전 사업연도 개별 손익)</t>
        </is>
      </c>
      <c r="G3656" s="41" t="inlineStr">
        <is>
          <t>DART 기타공시</t>
        </is>
      </c>
      <c r="H3656" s="40" t="inlineStr">
        <is>
          <t>2023-05-31</t>
        </is>
      </c>
      <c r="I3656" s="40" t="inlineStr">
        <is>
          <t>20230531000301</t>
        </is>
      </c>
      <c r="J3656" s="43" t="inlineStr">
        <is>
          <t>https://dart.fss.or.kr/dsaf001/main.do?rcpNo=20230531000301</t>
        </is>
      </c>
      <c r="K3656" s="41" t="inlineStr">
        <is>
          <t>target_rev_post,target_op_post,perf_basis</t>
        </is>
      </c>
    </row>
    <row r="3657" ht="45" customHeight="1">
      <c r="A3657" s="40" t="inlineStr">
        <is>
          <t>C026</t>
        </is>
      </c>
      <c r="B3657" s="41" t="inlineStr">
        <is>
          <t>Yongfilm Inc.</t>
        </is>
      </c>
      <c r="C3657" s="40" t="inlineStr">
        <is>
          <t>인수 후</t>
        </is>
      </c>
      <c r="D3657" s="40" t="inlineStr">
        <is>
          <t>2023</t>
        </is>
      </c>
      <c r="E3657" s="41" t="inlineStr">
        <is>
          <t>실적</t>
        </is>
      </c>
      <c r="F3657" s="41" t="inlineStr">
        <is>
          <t>스튜디오스 2023 매출 143,370, 영업이익 (5,711), 당기순이익 (9,349)(백만원)</t>
        </is>
      </c>
      <c r="G3657" s="41" t="inlineStr">
        <is>
          <t>DART 기타공시</t>
        </is>
      </c>
      <c r="H3657" s="40" t="inlineStr">
        <is>
          <t>2024-05-31</t>
        </is>
      </c>
      <c r="I3657" s="40" t="inlineStr">
        <is>
          <t>20240531000503</t>
        </is>
      </c>
      <c r="J3657" s="43" t="inlineStr">
        <is>
          <t>https://dart.fss.or.kr/dsaf001/main.do?rcpNo=20240531000503</t>
        </is>
      </c>
      <c r="K3657" s="41" t="inlineStr">
        <is>
          <t>target_op_post,perf_basis</t>
        </is>
      </c>
    </row>
    <row r="3658" ht="45" customHeight="1">
      <c r="A3658" s="40" t="inlineStr">
        <is>
          <t>C026</t>
        </is>
      </c>
      <c r="B3658" s="41" t="inlineStr">
        <is>
          <t>Yongfilm Inc.</t>
        </is>
      </c>
      <c r="C3658" s="40" t="inlineStr">
        <is>
          <t>인수 후</t>
        </is>
      </c>
      <c r="D3658" s="40" t="inlineStr">
        <is>
          <t>2024</t>
        </is>
      </c>
      <c r="E3658" s="41" t="inlineStr">
        <is>
          <t>실적</t>
        </is>
      </c>
      <c r="F3658" s="41" t="inlineStr">
        <is>
          <t>스튜디오스 2024 매출 199,229, 영업이익 9,245, 당기순이익 6,915(백만원, 개별 손익계산서 기준)</t>
        </is>
      </c>
      <c r="G3658" s="41" t="inlineStr">
        <is>
          <t>DART 기타공시</t>
        </is>
      </c>
      <c r="H3658" s="40" t="inlineStr">
        <is>
          <t>2025-06-02</t>
        </is>
      </c>
      <c r="I3658" s="40" t="inlineStr">
        <is>
          <t>20250602000789</t>
        </is>
      </c>
      <c r="J3658" s="43" t="inlineStr">
        <is>
          <t>https://dart.fss.or.kr/dsaf001/main.do?rcpNo=20250602000789</t>
        </is>
      </c>
      <c r="K3658" s="41" t="inlineStr">
        <is>
          <t>target_op_post,perf_basis</t>
        </is>
      </c>
    </row>
    <row r="3659" ht="45" customHeight="1">
      <c r="A3659" s="40" t="inlineStr">
        <is>
          <t>C026</t>
        </is>
      </c>
      <c r="B3659" s="41" t="inlineStr">
        <is>
          <t>Yongfilm Inc.</t>
        </is>
      </c>
      <c r="C3659" s="40" t="inlineStr">
        <is>
          <t>인수 후</t>
        </is>
      </c>
      <c r="D3659" s="40" t="inlineStr">
        <is>
          <t>2025</t>
        </is>
      </c>
      <c r="E3659" s="41" t="inlineStr">
        <is>
          <t>실적</t>
        </is>
      </c>
      <c r="F3659" s="41" t="inlineStr">
        <is>
          <t>스튜디오스 2025 매출 226,702, 영업이익 10,359, 당기순이익 -2,950(백만원, 개별 손익계산서 기준)</t>
        </is>
      </c>
      <c r="G3659" s="41" t="inlineStr">
        <is>
          <t>DART 기타공시</t>
        </is>
      </c>
      <c r="H3659" s="40" t="inlineStr">
        <is>
          <t>2026-06-01</t>
        </is>
      </c>
      <c r="I3659" s="40" t="inlineStr">
        <is>
          <t>20260601001482</t>
        </is>
      </c>
      <c r="J3659" s="43" t="inlineStr">
        <is>
          <t>https://dart.fss.or.kr/dsaf001/main.do?rcpNo=20260601001482</t>
        </is>
      </c>
      <c r="K3659" s="41" t="inlineStr">
        <is>
          <t>target_rev_post,target_op_post,perf_basis</t>
        </is>
      </c>
    </row>
    <row r="3660" ht="45" customHeight="1">
      <c r="A3660" s="40" t="inlineStr">
        <is>
          <t>C026</t>
        </is>
      </c>
      <c r="B3660" s="41" t="inlineStr">
        <is>
          <t>Yongfilm Inc.</t>
        </is>
      </c>
      <c r="C3660" s="40" t="inlineStr">
        <is>
          <t>인수 후</t>
        </is>
      </c>
      <c r="D3660" s="40" t="inlineStr">
        <is>
          <t>2022-12-31</t>
        </is>
      </c>
      <c r="E3660" s="41" t="inlineStr">
        <is>
          <t>기타</t>
        </is>
      </c>
      <c r="F3660" s="41" t="inlineStr">
        <is>
          <t>2022 사업보고서 1.1 종속기업 현황: '씨제이이엔엠 스튜디오스(주)(*3)(*8)(*12) | 대한민국 | 85.1'; (*8) '해당 기업의 상대주주는 보유하고 있는 잔여지분 전체를 연결회사에 매각할 수 있는 풋옵션을 보유'; 용필름(*12) 당기말 지분 '-'</t>
        </is>
      </c>
      <c r="G3660" s="41" t="inlineStr">
        <is>
          <t>DART 사업보고서</t>
        </is>
      </c>
      <c r="H3660" s="40" t="inlineStr">
        <is>
          <t>2023-03-20</t>
        </is>
      </c>
      <c r="I3660" s="40" t="inlineStr">
        <is>
          <t>20230320000724</t>
        </is>
      </c>
      <c r="J3660" s="43" t="inlineStr">
        <is>
          <t>https://dart.fss.or.kr/dsaf001/main.do?rcpNo=20230320000724</t>
        </is>
      </c>
      <c r="K3660" s="41" t="inlineStr">
        <is>
          <t>post_events_summary</t>
        </is>
      </c>
    </row>
    <row r="3661" ht="45" customHeight="1">
      <c r="A3661" s="40" t="inlineStr">
        <is>
          <t>C026</t>
        </is>
      </c>
      <c r="B3661" s="41" t="inlineStr">
        <is>
          <t>Yongfilm Inc.</t>
        </is>
      </c>
      <c r="C3661" s="40" t="inlineStr">
        <is>
          <t>인수 후</t>
        </is>
      </c>
      <c r="D3661" s="40" t="inlineStr">
        <is>
          <t>2025-12-31</t>
        </is>
      </c>
      <c r="E3661" s="41" t="inlineStr">
        <is>
          <t>실적</t>
        </is>
      </c>
      <c r="F3661" s="41" t="inlineStr">
        <is>
          <t>2025 사업보고서 연결주석: 씨제이이엔엠 스튜디오스(주) CGU 영업권 151,281,704천원(2025·2024 동일), 지분율 85.1(당기·전기)</t>
        </is>
      </c>
      <c r="G3661" s="41" t="inlineStr">
        <is>
          <t>DART 사업보고서</t>
        </is>
      </c>
      <c r="H3661" s="40" t="inlineStr">
        <is>
          <t>2026-03-18</t>
        </is>
      </c>
      <c r="I3661" s="40" t="inlineStr">
        <is>
          <t>20260318001469</t>
        </is>
      </c>
      <c r="J3661" s="43" t="inlineStr">
        <is>
          <t>https://dart.fss.or.kr/dsaf001/main.do?rcpNo=20260318001469</t>
        </is>
      </c>
      <c r="K3661" s="41" t="inlineStr">
        <is>
          <t>impairment,post_events_summary</t>
        </is>
      </c>
    </row>
    <row r="3662" ht="45" customHeight="1">
      <c r="A3662" s="40" t="inlineStr">
        <is>
          <t>C026</t>
        </is>
      </c>
      <c r="B3662" s="41" t="inlineStr">
        <is>
          <t>Yongfilm Inc.</t>
        </is>
      </c>
      <c r="C3662" s="40" t="inlineStr">
        <is>
          <t>인수 후</t>
        </is>
      </c>
      <c r="D3662" s="40" t="inlineStr">
        <is>
          <t>2025-12-30</t>
        </is>
      </c>
      <c r="E3662" s="41" t="inlineStr">
        <is>
          <t>추가취득</t>
        </is>
      </c>
      <c r="F3662" s="41" t="inlineStr">
        <is>
          <t>스튜디오스 최대주주등의주식보유변동: 오광희(임원) 2025.12.30 38,758주(1.65%) 취득, 합계 2,000,000주(85.10%)→2,038,758주(86.75%)</t>
        </is>
      </c>
      <c r="G3662" s="41" t="inlineStr">
        <is>
          <t>DART 기타공시</t>
        </is>
      </c>
      <c r="H3662" s="40" t="inlineStr">
        <is>
          <t>2026-02-04</t>
        </is>
      </c>
      <c r="I3662" s="40" t="inlineStr">
        <is>
          <t>20260204000236</t>
        </is>
      </c>
      <c r="J3662" s="43" t="inlineStr">
        <is>
          <t>https://dart.fss.or.kr/dsaf001/main.do?rcpNo=20260204000236</t>
        </is>
      </c>
      <c r="K3662" s="41" t="inlineStr">
        <is>
          <t>post_events_summary</t>
        </is>
      </c>
    </row>
    <row r="3663" ht="45" customHeight="1">
      <c r="A3663" s="40" t="inlineStr">
        <is>
          <t>C026</t>
        </is>
      </c>
      <c r="B3663" s="41" t="inlineStr">
        <is>
          <t>Yongfilm Inc.</t>
        </is>
      </c>
      <c r="C3663" s="40" t="inlineStr">
        <is>
          <t>인수 후</t>
        </is>
      </c>
      <c r="D3663" s="40" t="inlineStr">
        <is>
          <t>2026-04-15</t>
        </is>
      </c>
      <c r="E3663" s="41" t="inlineStr">
        <is>
          <t>기타</t>
        </is>
      </c>
      <c r="F3663" s="41" t="inlineStr">
        <is>
          <t>스튜디오스 회사분할결정: 이사회결의일 2026-04-15, 분할기일 2026-06-02, 만화 사업부문 물적분할로 ㈜만화가족 신설</t>
        </is>
      </c>
      <c r="G3663" s="41" t="inlineStr">
        <is>
          <t>DART 기타공시</t>
        </is>
      </c>
      <c r="H3663" s="40" t="inlineStr">
        <is>
          <t>2026-04-20</t>
        </is>
      </c>
      <c r="I3663" s="40" t="inlineStr">
        <is>
          <t>20260420000459</t>
        </is>
      </c>
      <c r="J3663" s="43" t="inlineStr">
        <is>
          <t>https://dart.fss.or.kr/dsaf001/main.do?rcpNo=20260420000459</t>
        </is>
      </c>
      <c r="K3663" s="41" t="inlineStr">
        <is>
          <t>post_events_summary</t>
        </is>
      </c>
    </row>
    <row r="3664" ht="45" customHeight="1">
      <c r="A3664" s="40" t="inlineStr">
        <is>
          <t>C026</t>
        </is>
      </c>
      <c r="B3664" s="41" t="inlineStr">
        <is>
          <t>Yongfilm Inc.</t>
        </is>
      </c>
      <c r="C3664" s="40" t="inlineStr">
        <is>
          <t>인수 전</t>
        </is>
      </c>
      <c r="D3664" s="40" t="inlineStr">
        <is>
          <t>2012-08</t>
        </is>
      </c>
      <c r="E3664" s="41" t="inlineStr">
        <is>
          <t>설립</t>
        </is>
      </c>
      <c r="F3664" s="41" t="inlineStr">
        <is>
          <t>영문 위키백과 Syd Lim: 'In August 2012, Lim established the film production company Yong Film.' 같은 문서는 CJ ENM 지분 취득을 2022년 2월로 적으나 이는 공정위 계열편입일(2022-02-01)과 같고, CJ ENM 2021 사업보고서는 2021년 중 인수로 기재(공시 우선)</t>
        </is>
      </c>
      <c r="G3664" s="41" t="inlineStr">
        <is>
          <t>기타</t>
        </is>
      </c>
      <c r="H3664" s="40" t="inlineStr">
        <is>
          <t>2026</t>
        </is>
      </c>
      <c r="I3664" s="40" t="n"/>
      <c r="J3664" s="43" t="inlineStr">
        <is>
          <t>https://en.wikipedia.org/wiki/Syd_Lim</t>
        </is>
      </c>
      <c r="K3664" s="41" t="inlineStr">
        <is>
          <t>pre_events_summary</t>
        </is>
      </c>
    </row>
    <row r="3665" ht="45" customHeight="1">
      <c r="A3665" s="40" t="inlineStr">
        <is>
          <t>C026</t>
        </is>
      </c>
      <c r="B3665" s="41" t="inlineStr">
        <is>
          <t>Yongfilm Inc.</t>
        </is>
      </c>
      <c r="C3665" s="40" t="inlineStr">
        <is>
          <t>인수 후</t>
        </is>
      </c>
      <c r="D3665" s="40" t="inlineStr">
        <is>
          <t>2022-10-26</t>
        </is>
      </c>
      <c r="E3665" s="41" t="inlineStr">
        <is>
          <t>기타</t>
        </is>
      </c>
      <c r="F3665" s="41" t="inlineStr">
        <is>
          <t>비즈워치: 'CJ ENM측은 이번 합병이 각 제작사들의 보유 지식재산(IP)을 자유롭게 활용해 콘텐츠 제작 역량을 강화하기 위한 차원이라고 설명했다' / '작년말에는 박찬욱 감독의 모호필름을 비롯해 엠메이커스, 밀리언볼트, 만화가족, 용필름 등의 지분을 사들였다'</t>
        </is>
      </c>
      <c r="G3665" s="41" t="inlineStr">
        <is>
          <t>언론 보도</t>
        </is>
      </c>
      <c r="H3665" s="40" t="inlineStr">
        <is>
          <t>2022-10-26</t>
        </is>
      </c>
      <c r="I3665" s="40" t="n"/>
      <c r="J3665" s="43" t="inlineStr">
        <is>
          <t>https://news.bizwatch.co.kr/article/mobile/2022/10/26/0022</t>
        </is>
      </c>
      <c r="K3665" s="41" t="inlineStr">
        <is>
          <t>earnings_call_note,pre_events_summary</t>
        </is>
      </c>
    </row>
    <row r="3666" ht="45" customHeight="1">
      <c r="A3666" s="40" t="inlineStr">
        <is>
          <t>C027</t>
        </is>
      </c>
      <c r="B3666" s="41" t="inlineStr">
        <is>
          <t>Business unit of CJ E&amp;M Corporation</t>
        </is>
      </c>
      <c r="C3666" s="40" t="inlineStr">
        <is>
          <t>인수 후</t>
        </is>
      </c>
      <c r="D3666" s="40" t="inlineStr">
        <is>
          <t>2023-02-08</t>
        </is>
      </c>
      <c r="E3666" s="41" t="inlineStr">
        <is>
          <t>추가취득</t>
        </is>
      </c>
      <c r="F3666" s="41" t="inlineStr">
        <is>
          <t>브랜드웍스코리아 2023 감사보고서 자본금 변동내역: '유상증자 (2023.02.08) | 2,188,020 | 1,094,010 | 25,011,257 | 26,105,267', '유상증자 (2023.11.28) | 2,036,711 | ... | 24,299,999'(천원). 주석 27 이전대가 16,105,255천원.</t>
        </is>
      </c>
      <c r="G3666" s="41" t="inlineStr">
        <is>
          <t>DART 감사보고서</t>
        </is>
      </c>
      <c r="H3666" s="40" t="inlineStr">
        <is>
          <t>2024-04-02</t>
        </is>
      </c>
      <c r="I3666" s="40" t="inlineStr">
        <is>
          <t>20240402002799</t>
        </is>
      </c>
      <c r="J3666" s="43" t="inlineStr">
        <is>
          <t>https://dart.fss.or.kr/dsaf001/main.do?rcpNo=20240402002799</t>
        </is>
      </c>
      <c r="K3666" s="41" t="inlineStr">
        <is>
          <t>notes,post_events_summary</t>
        </is>
      </c>
    </row>
    <row r="3667" ht="45" customHeight="1">
      <c r="A3667" s="40" t="inlineStr">
        <is>
          <t>C027</t>
        </is>
      </c>
      <c r="B3667" s="41" t="inlineStr">
        <is>
          <t>Business unit of CJ E&amp;M Corporation</t>
        </is>
      </c>
      <c r="C3667" s="40" t="inlineStr">
        <is>
          <t>인수 후</t>
        </is>
      </c>
      <c r="D3667" s="40" t="inlineStr">
        <is>
          <t>2023-12-31</t>
        </is>
      </c>
      <c r="E3667" s="41" t="inlineStr">
        <is>
          <t>기타</t>
        </is>
      </c>
      <c r="F3667" s="41" t="inlineStr">
        <is>
          <t>CJ ENM 2023 사업보고서 별도 주석 종속기업 표: (주)브랜드웍스코리아 2023-12-31 취득원가 72,515,243 장부 56,422,607, 2022-12-31 취득원가 22,109,977 장부 6,017,341(천원). 특수관계자 주석: '2023년 1월 ... 자산양수도 거래가 있었으며 양수도가액은 16,105백만원'.</t>
        </is>
      </c>
      <c r="G3667" s="41" t="inlineStr">
        <is>
          <t>DART 사업보고서</t>
        </is>
      </c>
      <c r="H3667" s="40" t="inlineStr">
        <is>
          <t>2024-03-18</t>
        </is>
      </c>
      <c r="I3667" s="40" t="inlineStr">
        <is>
          <t>20240318000857</t>
        </is>
      </c>
      <c r="J3667" s="43" t="inlineStr">
        <is>
          <t>https://dart.fss.or.kr/dsaf001/main.do?rcpNo=20240318000857</t>
        </is>
      </c>
      <c r="K3667" s="41" t="inlineStr">
        <is>
          <t>impairment,pre_events_summary,notes</t>
        </is>
      </c>
    </row>
    <row r="3668" ht="45" customHeight="1">
      <c r="A3668" s="40" t="inlineStr">
        <is>
          <t>C027</t>
        </is>
      </c>
      <c r="B3668" s="41" t="inlineStr">
        <is>
          <t>Business unit of CJ E&amp;M Corporation</t>
        </is>
      </c>
      <c r="C3668" s="40" t="inlineStr">
        <is>
          <t>인수 전</t>
        </is>
      </c>
      <c r="D3668" s="40" t="inlineStr">
        <is>
          <t>2017-05-29</t>
        </is>
      </c>
      <c r="E3668" s="41" t="inlineStr">
        <is>
          <t>소유주변경</t>
        </is>
      </c>
      <c r="F3668" s="41" t="inlineStr">
        <is>
          <t>CJ오쇼핑이 펀샵 운영사 ㈜아트웍스코리아 지분 70% 인수 발표: '상대적으로 취약한 남성 고객층을 확보해 경쟁력을 갖춘 상품·브랜드 사업자로 거듭나기 위해 펀샵을 인수했다'. 금액 미기재.</t>
        </is>
      </c>
      <c r="G3668" s="41" t="inlineStr">
        <is>
          <t>언론 보도</t>
        </is>
      </c>
      <c r="H3668" s="40" t="inlineStr">
        <is>
          <t>2017-05-29</t>
        </is>
      </c>
      <c r="I3668" s="40" t="n"/>
      <c r="J3668" s="43" t="inlineStr">
        <is>
          <t>https://magazine.hankyung.com/business/article/201705295219b</t>
        </is>
      </c>
      <c r="K3668" s="41" t="inlineStr">
        <is>
          <t>pre_events_summary</t>
        </is>
      </c>
    </row>
    <row r="3669" ht="45" customHeight="1">
      <c r="A3669" s="40" t="inlineStr">
        <is>
          <t>C027</t>
        </is>
      </c>
      <c r="B3669" s="41" t="inlineStr">
        <is>
          <t>Business unit of CJ E&amp;M Corporation</t>
        </is>
      </c>
      <c r="C3669" s="40" t="inlineStr">
        <is>
          <t>인수 후</t>
        </is>
      </c>
      <c r="D3669" s="40" t="inlineStr">
        <is>
          <t>2024-04-08</t>
        </is>
      </c>
      <c r="E3669" s="41" t="inlineStr">
        <is>
          <t>경영진변경</t>
        </is>
      </c>
      <c r="F3669" s="41" t="inlineStr">
        <is>
          <t>브랜드웍스코리아 임원의 변동 공시: 대표이사 박춘하 유지, 박성배(CJ ENM 커머스 경영지원실장) 2024-03-27 선임·2024-04-01 등기(기타비상무이사).</t>
        </is>
      </c>
      <c r="G3669" s="41" t="inlineStr">
        <is>
          <t>DART 기타공시</t>
        </is>
      </c>
      <c r="H3669" s="40" t="inlineStr">
        <is>
          <t>2024-04-08</t>
        </is>
      </c>
      <c r="I3669" s="40" t="inlineStr">
        <is>
          <t>20240408003204</t>
        </is>
      </c>
      <c r="J3669" s="43" t="inlineStr">
        <is>
          <t>https://dart.fss.or.kr/dsaf001/main.do?rcpNo=20240408003204</t>
        </is>
      </c>
      <c r="K3669" s="41" t="inlineStr">
        <is>
          <t>post_events_summary</t>
        </is>
      </c>
    </row>
    <row r="3670" ht="45" customHeight="1">
      <c r="A3670" s="40" t="inlineStr">
        <is>
          <t>C027</t>
        </is>
      </c>
      <c r="B3670" s="41" t="inlineStr">
        <is>
          <t>Business unit of CJ E&amp;M Corporation</t>
        </is>
      </c>
      <c r="C3670" s="40" t="inlineStr">
        <is>
          <t>인수 후</t>
        </is>
      </c>
      <c r="D3670" s="40" t="inlineStr">
        <is>
          <t>2024-12-31</t>
        </is>
      </c>
      <c r="E3670" s="41" t="inlineStr">
        <is>
          <t>경영진변경</t>
        </is>
      </c>
      <c r="F3670" s="41" t="inlineStr">
        <is>
          <t>브랜드웍스코리아 2024 감사보고서: 재무제표 확인 서명 '대표이사 박성배'(2023 감사보고서는 박춘하). 매출액 137,875,056,630원, 영업손실 (7,379,152,869)원.</t>
        </is>
      </c>
      <c r="G3670" s="41" t="inlineStr">
        <is>
          <t>DART 감사보고서</t>
        </is>
      </c>
      <c r="H3670" s="40" t="inlineStr">
        <is>
          <t>2025-04-03</t>
        </is>
      </c>
      <c r="I3670" s="40" t="inlineStr">
        <is>
          <t>20250403001701</t>
        </is>
      </c>
      <c r="J3670" s="43" t="inlineStr">
        <is>
          <t>https://dart.fss.or.kr/dsaf001/main.do?rcpNo=20250403001701</t>
        </is>
      </c>
      <c r="K3670" s="41" t="inlineStr">
        <is>
          <t>post_events_summary,target_rev_post,target_op_post</t>
        </is>
      </c>
    </row>
    <row r="3671" ht="45" customHeight="1">
      <c r="A3671" s="40" t="inlineStr">
        <is>
          <t>C027</t>
        </is>
      </c>
      <c r="B3671" s="41" t="inlineStr">
        <is>
          <t>Business unit of CJ E&amp;M Corporation</t>
        </is>
      </c>
      <c r="C3671" s="40" t="inlineStr">
        <is>
          <t>인수 후</t>
        </is>
      </c>
      <c r="D3671" s="40" t="inlineStr">
        <is>
          <t>2023-11-08</t>
        </is>
      </c>
      <c r="E3671" s="41" t="inlineStr">
        <is>
          <t>어닝콜</t>
        </is>
      </c>
      <c r="F3671" s="41" t="inlineStr">
        <is>
          <t>CJ ENM 2023년 3분기 실적발표 자료 p.9 커머스: '&lt;A+G&gt;, &lt;지 스튜디오&gt;, &lt;브룩스 브라더스&gt; 등 FW 패션 상품 강화 → 고마진 상품 포트폴리오 비중 확대', 주요 브랜드 &lt;오덴세&gt;·&lt;다니엘 크레뮤&gt;·&lt;브룩스 브라더스&gt;.</t>
        </is>
      </c>
      <c r="G3671" s="41" t="inlineStr">
        <is>
          <t>IR 자료</t>
        </is>
      </c>
      <c r="H3671" s="40" t="inlineStr">
        <is>
          <t>2023-11-08</t>
        </is>
      </c>
      <c r="I3671" s="40" t="n"/>
      <c r="J3671" s="43" t="inlineStr">
        <is>
          <t>https://files-scs.pstatic.net/2023/11/08/c6F40wrUbg/CJ_ENM_2023_3Q_Kor.pdf</t>
        </is>
      </c>
      <c r="K3671" s="41" t="inlineStr">
        <is>
          <t>earnings_call_note</t>
        </is>
      </c>
    </row>
    <row r="3672" ht="45" customHeight="1">
      <c r="A3672" s="40" t="inlineStr">
        <is>
          <t>C028</t>
        </is>
      </c>
      <c r="B3672" s="41" t="inlineStr">
        <is>
          <t>Business of The Rockport Company Korea Co., Ltd.</t>
        </is>
      </c>
      <c r="C3672" s="40" t="inlineStr">
        <is>
          <t>발표</t>
        </is>
      </c>
      <c r="D3672" s="40" t="inlineStr">
        <is>
          <t>2023-10-26</t>
        </is>
      </c>
      <c r="E3672" s="41" t="inlineStr">
        <is>
          <t>발표</t>
        </is>
      </c>
      <c r="F3672" s="41" t="inlineStr">
        <is>
          <t>브랜드웍스코리아 영업양수결정(공정거래법 공시, 공시일자 2023.11.01): '10. 이사회결의일(결정일) | 2023.10.26', 양수가액 5,726,207,080원, 양수예정일자 2023.12.01.</t>
        </is>
      </c>
      <c r="G3672" s="41" t="inlineStr">
        <is>
          <t>DART 기타공시</t>
        </is>
      </c>
      <c r="H3672" s="40" t="inlineStr">
        <is>
          <t>2023-11-01</t>
        </is>
      </c>
      <c r="I3672" s="40" t="inlineStr">
        <is>
          <t>20231101000256</t>
        </is>
      </c>
      <c r="J3672" s="43" t="inlineStr">
        <is>
          <t>https://dart.fss.or.kr/dsaf001/main.do?rcpNo=20231101000256</t>
        </is>
      </c>
      <c r="K3672" s="41" t="inlineStr">
        <is>
          <t>announce_date_chk</t>
        </is>
      </c>
    </row>
    <row r="3673" ht="45" customHeight="1">
      <c r="A3673" s="40" t="inlineStr">
        <is>
          <t>C029</t>
        </is>
      </c>
      <c r="B3673" s="41" t="inlineStr">
        <is>
          <t>DADA MNC CO.,Ltd</t>
        </is>
      </c>
      <c r="C3673" s="40" t="inlineStr">
        <is>
          <t>인수 전</t>
        </is>
      </c>
      <c r="D3673" s="40" t="inlineStr">
        <is>
          <t>2021-04-26</t>
        </is>
      </c>
      <c r="E3673" s="41" t="inlineStr">
        <is>
          <t>투자유치</t>
        </is>
      </c>
      <c r="F3673" s="41" t="inlineStr">
        <is>
          <t>유상증자결정 기재정정: 정정사유 '납입일 변경', 납입일 2021.04.23 → 2021.05.18. 우선주 910,000주, 23,077원, 배정 대상 미래에셋자산운용주식회사.</t>
        </is>
      </c>
      <c r="G3673" s="41" t="inlineStr">
        <is>
          <t>DART 기타공시</t>
        </is>
      </c>
      <c r="H3673" s="40" t="inlineStr">
        <is>
          <t>2021-04-26</t>
        </is>
      </c>
      <c r="I3673" s="40" t="inlineStr">
        <is>
          <t>20210426000553</t>
        </is>
      </c>
      <c r="J3673" s="43" t="inlineStr">
        <is>
          <t>https://dart.fss.or.kr/dsaf001/main.do?rcpNo=20210426000553</t>
        </is>
      </c>
      <c r="K3673" s="41" t="inlineStr">
        <is>
          <t>pre_events_summary,notes</t>
        </is>
      </c>
    </row>
    <row r="3674" ht="45" customHeight="1">
      <c r="A3674" s="40" t="inlineStr">
        <is>
          <t>C029</t>
        </is>
      </c>
      <c r="B3674" s="41" t="inlineStr">
        <is>
          <t>DADA MNC CO.,Ltd</t>
        </is>
      </c>
      <c r="C3674" s="40" t="inlineStr">
        <is>
          <t>인수 전</t>
        </is>
      </c>
      <c r="D3674" s="40" t="inlineStr">
        <is>
          <t>2021-05-20</t>
        </is>
      </c>
      <c r="E3674" s="41" t="inlineStr">
        <is>
          <t>투자유치</t>
        </is>
      </c>
      <c r="F3674" s="41" t="inlineStr">
        <is>
          <t>최대주주등의주식보유변동: 변동일 21.05.20, CJ ENM 보통주 1,300,000주 100.00% → 58.82%, 우선주 910,000주(41.18%) 신규.</t>
        </is>
      </c>
      <c r="G3674" s="41" t="inlineStr">
        <is>
          <t>DART 기타공시</t>
        </is>
      </c>
      <c r="H3674" s="40" t="inlineStr">
        <is>
          <t>2021-05-28</t>
        </is>
      </c>
      <c r="I3674" s="40" t="inlineStr">
        <is>
          <t>20210528001144</t>
        </is>
      </c>
      <c r="J3674" s="43" t="inlineStr">
        <is>
          <t>https://dart.fss.or.kr/dsaf001/main.do?rcpNo=20210528001144</t>
        </is>
      </c>
      <c r="K3674" s="41" t="inlineStr">
        <is>
          <t>pre_events_summary,notes</t>
        </is>
      </c>
    </row>
    <row r="3675" ht="45" customHeight="1">
      <c r="A3675" s="40" t="inlineStr">
        <is>
          <t>C029</t>
        </is>
      </c>
      <c r="B3675" s="41" t="inlineStr">
        <is>
          <t>DADA MNC CO.,Ltd</t>
        </is>
      </c>
      <c r="C3675" s="40" t="inlineStr">
        <is>
          <t>인수 후</t>
        </is>
      </c>
      <c r="D3675" s="40" t="inlineStr">
        <is>
          <t>2023-12-04</t>
        </is>
      </c>
      <c r="E3675" s="41" t="inlineStr">
        <is>
          <t>경영진변경</t>
        </is>
      </c>
      <c r="F3675" s="41" t="inlineStr">
        <is>
          <t>임원의 변동: 미래에셋 측 기타비상무이사 안성우·배중규 2023.11.30 사임, 사내이사 성동훈·이우진 2023.12.04 사임, 서진욱·박성배(CJ ENM 커머스) 2023.12.04 선임.</t>
        </is>
      </c>
      <c r="G3675" s="41" t="inlineStr">
        <is>
          <t>DART 기타공시</t>
        </is>
      </c>
      <c r="H3675" s="40" t="inlineStr">
        <is>
          <t>2023-12-29</t>
        </is>
      </c>
      <c r="I3675" s="40" t="inlineStr">
        <is>
          <t>20231229000274</t>
        </is>
      </c>
      <c r="J3675" s="43" t="inlineStr">
        <is>
          <t>https://dart.fss.or.kr/dsaf001/main.do?rcpNo=20231229000274</t>
        </is>
      </c>
      <c r="K3675" s="41" t="inlineStr">
        <is>
          <t>post_events_summary</t>
        </is>
      </c>
    </row>
    <row r="3676" ht="45" customHeight="1">
      <c r="A3676" s="40" t="inlineStr">
        <is>
          <t>C029</t>
        </is>
      </c>
      <c r="B3676" s="41" t="inlineStr">
        <is>
          <t>DADA MNC CO.,Ltd</t>
        </is>
      </c>
      <c r="C3676" s="40" t="inlineStr">
        <is>
          <t>인수 후</t>
        </is>
      </c>
      <c r="D3676" s="40" t="inlineStr">
        <is>
          <t>2024-02-15</t>
        </is>
      </c>
      <c r="E3676" s="41" t="inlineStr">
        <is>
          <t>경영진변경</t>
        </is>
      </c>
      <c r="F3676" s="41" t="inlineStr">
        <is>
          <t>임원의 변동: 대표이사 서승원 2024.02.15 사임('전 - 주식회사 다다엠앤씨 대표이사'), 박성배 대표이사 2024.02.15 선임('현 - (주)씨제이이엔엠 커머스)경영지원실 경영리더').</t>
        </is>
      </c>
      <c r="G3676" s="41" t="inlineStr">
        <is>
          <t>DART 기타공시</t>
        </is>
      </c>
      <c r="H3676" s="40" t="inlineStr">
        <is>
          <t>2024-02-28</t>
        </is>
      </c>
      <c r="I3676" s="40" t="inlineStr">
        <is>
          <t>20240228001893</t>
        </is>
      </c>
      <c r="J3676" s="43" t="inlineStr">
        <is>
          <t>https://dart.fss.or.kr/dsaf001/main.do?rcpNo=20240228001893</t>
        </is>
      </c>
      <c r="K3676" s="41" t="inlineStr">
        <is>
          <t>post_events_summary</t>
        </is>
      </c>
    </row>
    <row r="3677" ht="45" customHeight="1">
      <c r="A3677" s="40" t="inlineStr">
        <is>
          <t>C029</t>
        </is>
      </c>
      <c r="B3677" s="41" t="inlineStr">
        <is>
          <t>DADA MNC CO.,Ltd</t>
        </is>
      </c>
      <c r="C3677" s="40" t="inlineStr">
        <is>
          <t>인수 후</t>
        </is>
      </c>
      <c r="D3677" s="40" t="inlineStr">
        <is>
          <t>2023-12-31</t>
        </is>
      </c>
      <c r="E3677" s="41" t="inlineStr">
        <is>
          <t>실적</t>
        </is>
      </c>
      <c r="F3677" s="41" t="inlineStr">
        <is>
          <t>2023 감사보고서 주석 38 중단영업: '당사는 2023년 12월 나른 브랜드사업 일체를 매각'. 중단영업 수익 3,617,903,553원, 비용 5,124,959,398원, 세전중단영업순이익 (1,507,055,845)원, 법인세 0. 영업부문 표에서 광고사업부문(74,755,000원)은 계속영업.</t>
        </is>
      </c>
      <c r="G3677" s="41" t="inlineStr">
        <is>
          <t>DART 감사보고서</t>
        </is>
      </c>
      <c r="H3677" s="40" t="inlineStr">
        <is>
          <t>2024-04-04</t>
        </is>
      </c>
      <c r="I3677" s="40" t="inlineStr">
        <is>
          <t>20240404001686</t>
        </is>
      </c>
      <c r="J3677" s="43" t="inlineStr">
        <is>
          <t>https://dart.fss.or.kr/dsaf001/main.do?rcpNo=20240404001686</t>
        </is>
      </c>
      <c r="K3677" s="41" t="inlineStr">
        <is>
          <t>post_events_summary,target_op_post</t>
        </is>
      </c>
    </row>
    <row r="3678" ht="45" customHeight="1">
      <c r="A3678" s="40" t="inlineStr">
        <is>
          <t>C029</t>
        </is>
      </c>
      <c r="B3678" s="41" t="inlineStr">
        <is>
          <t>DADA MNC CO.,Ltd</t>
        </is>
      </c>
      <c r="C3678" s="40" t="inlineStr">
        <is>
          <t>인수 후</t>
        </is>
      </c>
      <c r="D3678" s="40" t="inlineStr">
        <is>
          <t>2025-12-31</t>
        </is>
      </c>
      <c r="E3678" s="41" t="inlineStr">
        <is>
          <t>기타</t>
        </is>
      </c>
      <c r="F3678" s="41" t="inlineStr">
        <is>
          <t>CJ ENM 2025 사업보고서: 연결 종속기업 목록에 (주)다다엠앤씨 지분율 100%. 별도 종속기업 투자 표에서 다다엠앤씨 취득원가 6,500,000천원, 장부금액 '-'(당기·전기).</t>
        </is>
      </c>
      <c r="G3678" s="41" t="inlineStr">
        <is>
          <t>DART 사업보고서</t>
        </is>
      </c>
      <c r="H3678" s="40" t="inlineStr">
        <is>
          <t>2026-03-18</t>
        </is>
      </c>
      <c r="I3678" s="40" t="inlineStr">
        <is>
          <t>20260318001469</t>
        </is>
      </c>
      <c r="J3678" s="43" t="inlineStr">
        <is>
          <t>https://dart.fss.or.kr/dsaf001/main.do?rcpNo=20260318001469</t>
        </is>
      </c>
      <c r="K3678" s="41" t="inlineStr">
        <is>
          <t>impairment,post_events_summary</t>
        </is>
      </c>
    </row>
    <row r="3679" ht="45" customHeight="1">
      <c r="A3679" s="40" t="inlineStr">
        <is>
          <t>C030</t>
        </is>
      </c>
      <c r="B3679" s="41" t="inlineStr">
        <is>
          <t>Fifth Season LLC</t>
        </is>
      </c>
      <c r="C3679" s="40" t="inlineStr">
        <is>
          <t>발표</t>
        </is>
      </c>
      <c r="D3679" s="40" t="inlineStr">
        <is>
          <t>2023-12-10</t>
        </is>
      </c>
      <c r="E3679" s="41" t="inlineStr">
        <is>
          <t>발표</t>
        </is>
      </c>
      <c r="F3679" s="41" t="inlineStr">
        <is>
          <t>CJ ENM 보도자료: '피프스시즌은 10일(미국 현지시간) 토호 인터내셔널(Toho International)을 대상으로 2억 2,500만 달러 규모의 제3자 배정 유상증자를 단행했다', '한화 약 2,900억원', '투자금은 글로벌 유통 사업 확대 등 피프스시즌을 글로벌 최고의 스튜디오로 성장시키기 위한 사업 기반을 공고히 하는데 투입할 예정', 구창근 대표 발언</t>
        </is>
      </c>
      <c r="G3679" s="41" t="inlineStr">
        <is>
          <t>회사 보도자료</t>
        </is>
      </c>
      <c r="H3679" s="40" t="inlineStr">
        <is>
          <t>2023-12-11</t>
        </is>
      </c>
      <c r="I3679" s="40" t="n"/>
      <c r="J3679" s="43" t="inlineStr">
        <is>
          <t>https://cjnews.cj.net/cj-enm-%e7%be%8e-%ec%8a%a4%ed%8a%9c%eb%94%94%ec%98%a4-%ed%94%bc%ed%94%84%ec%8a%a4%ec%8b%9c%ec%a6%8c-%e6%97%a5-%ed%86%a0%ed%98%b8%e7%a4%be-2900%ec%96%b5%ec%9b%90-%ed%88%ac%ec%9e%90-%ec%9c%a0/</t>
        </is>
      </c>
      <c r="K3679" s="41" t="inlineStr">
        <is>
          <t>chk_note,purpose_quote,announce_date_chk,first_filing_date,size_basis,earnings_call_note</t>
        </is>
      </c>
    </row>
    <row r="3680" ht="45" customHeight="1">
      <c r="A3680" s="40" t="inlineStr">
        <is>
          <t>C030</t>
        </is>
      </c>
      <c r="B3680" s="41" t="inlineStr">
        <is>
          <t>Fifth Season LLC</t>
        </is>
      </c>
      <c r="C3680" s="40" t="inlineStr">
        <is>
          <t>발표</t>
        </is>
      </c>
      <c r="D3680" s="40" t="inlineStr">
        <is>
          <t>2023-12-10</t>
        </is>
      </c>
      <c r="E3680" s="41" t="inlineStr">
        <is>
          <t>발표</t>
        </is>
      </c>
      <c r="F3680" s="41" t="inlineStr">
        <is>
          <t>디지털데일리(교차 확인): '피프스시즌은 10일(미국 현지시간) 토호 인터내셔널을 대상으로 2억2500만달러 규모의 제3자 배정 유상증자를 단행했다'</t>
        </is>
      </c>
      <c r="G3680" s="41" t="inlineStr">
        <is>
          <t>언론 보도</t>
        </is>
      </c>
      <c r="H3680" s="40" t="inlineStr">
        <is>
          <t>2023-12-11</t>
        </is>
      </c>
      <c r="I3680" s="40" t="n"/>
      <c r="J3680" s="43" t="inlineStr">
        <is>
          <t>https://www.ddaily.co.kr/page/view/2023121115355258926</t>
        </is>
      </c>
      <c r="K3680" s="41" t="inlineStr">
        <is>
          <t>chk_note</t>
        </is>
      </c>
    </row>
    <row r="3681" ht="45" customHeight="1">
      <c r="A3681" s="40" t="inlineStr">
        <is>
          <t>C030</t>
        </is>
      </c>
      <c r="B3681" s="41" t="inlineStr">
        <is>
          <t>Fifth Season LLC</t>
        </is>
      </c>
      <c r="C3681" s="40" t="inlineStr">
        <is>
          <t>발표</t>
        </is>
      </c>
      <c r="D3681" s="40" t="inlineStr">
        <is>
          <t>2023-12-11</t>
        </is>
      </c>
      <c r="E3681" s="41" t="inlineStr">
        <is>
          <t>발표</t>
        </is>
      </c>
      <c r="F3681" s="41" t="inlineStr">
        <is>
          <t>TheWrap: 'The investment gives Toho a 25% equity stake'; 'Fifth Season was advised on this transaction by The Raine Group, which acted as exclusive financial advisor, and O’Melveny as legal advisor'</t>
        </is>
      </c>
      <c r="G3681" s="41" t="inlineStr">
        <is>
          <t>언론 보도</t>
        </is>
      </c>
      <c r="H3681" s="40" t="inlineStr">
        <is>
          <t>2023-12-11</t>
        </is>
      </c>
      <c r="I3681" s="40" t="n"/>
      <c r="J3681" s="43" t="inlineStr">
        <is>
          <t>https://www.thewrap.com/fifth-season-toho-investment-225-million</t>
        </is>
      </c>
      <c r="K3681" s="41" t="inlineStr">
        <is>
          <t>notes</t>
        </is>
      </c>
    </row>
    <row r="3682" ht="45" customHeight="1">
      <c r="A3682" s="40" t="inlineStr">
        <is>
          <t>C030</t>
        </is>
      </c>
      <c r="B3682" s="41" t="inlineStr">
        <is>
          <t>Fifth Season LLC</t>
        </is>
      </c>
      <c r="C3682" s="40" t="inlineStr">
        <is>
          <t>발표</t>
        </is>
      </c>
      <c r="D3682" s="40" t="inlineStr">
        <is>
          <t>2023-12-10</t>
        </is>
      </c>
      <c r="E3682" s="41" t="inlineStr">
        <is>
          <t>발표</t>
        </is>
      </c>
      <c r="F3682" s="41" t="inlineStr">
        <is>
          <t>Deadline 기사 Yahoo 전재본 'Japan’s Toho Acquires 25% Stake In Fifth Season; Korea’s CJ ENM Remains Majority Shareholder', 게시 2023-12-11T06:43:35Z; '$225M to acquire a 25% stake ... through Toho's U.S. subsidiary, Toho International'</t>
        </is>
      </c>
      <c r="G3682" s="41" t="inlineStr">
        <is>
          <t>언론 보도</t>
        </is>
      </c>
      <c r="H3682" s="40" t="inlineStr">
        <is>
          <t>2023-12-11</t>
        </is>
      </c>
      <c r="I3682" s="40" t="n"/>
      <c r="J3682" s="43" t="inlineStr">
        <is>
          <t>https://ca.news.yahoo.com/japan-toho-acquires-25-stake-064335279.html</t>
        </is>
      </c>
      <c r="K3682" s="41" t="inlineStr">
        <is>
          <t>first_filing_date,announce_date_chk</t>
        </is>
      </c>
    </row>
    <row r="3683" ht="45" customHeight="1">
      <c r="A3683" s="40" t="inlineStr">
        <is>
          <t>C030</t>
        </is>
      </c>
      <c r="B3683" s="41" t="inlineStr">
        <is>
          <t>Fifth Season LLC</t>
        </is>
      </c>
      <c r="C3683" s="40" t="inlineStr">
        <is>
          <t>발표</t>
        </is>
      </c>
      <c r="D3683" s="40" t="inlineStr">
        <is>
          <t>2023-12-11</t>
        </is>
      </c>
      <c r="E3683" s="41" t="inlineStr">
        <is>
          <t>발표</t>
        </is>
      </c>
      <c r="F3683" s="41" t="inlineStr">
        <is>
          <t>KED 원문: 'Toho’s US subsidiary Toho International has taken over a 25% stake in Fifth Season via a rights offering'; 'the proceeds from the sale of its new shares to Toho'</t>
        </is>
      </c>
      <c r="G3683" s="41" t="inlineStr">
        <is>
          <t>언론 보도</t>
        </is>
      </c>
      <c r="H3683" s="40" t="inlineStr">
        <is>
          <t>2023-12-12</t>
        </is>
      </c>
      <c r="I3683" s="40" t="n"/>
      <c r="J3683" s="43" t="inlineStr">
        <is>
          <t>https://www.kedglobal.com/newsView/ked202312120004</t>
        </is>
      </c>
      <c r="K3683" s="41" t="inlineStr">
        <is>
          <t>chk_note</t>
        </is>
      </c>
    </row>
    <row r="3684" ht="45" customHeight="1">
      <c r="A3684" s="40" t="inlineStr">
        <is>
          <t>C030</t>
        </is>
      </c>
      <c r="B3684" s="41" t="inlineStr">
        <is>
          <t>Fifth Season LLC</t>
        </is>
      </c>
      <c r="C3684" s="40" t="inlineStr">
        <is>
          <t>인수 후</t>
        </is>
      </c>
      <c r="D3684" s="40" t="inlineStr">
        <is>
          <t>2023-12-31</t>
        </is>
      </c>
      <c r="E3684" s="41" t="inlineStr">
        <is>
          <t>손상차손</t>
        </is>
      </c>
      <c r="F3684" s="41" t="inlineStr">
        <is>
          <t>CJ ENM 2023 별도주석 15: 종속기업투자손상차손 207,090,188천원, '당기말 현재 투자주식 CJ ENM USA INC. 등에 대해 장부금액이 회수가능액에 미달하여 손상차손을 인식'; CJ ENM USA Inc. 장부 894,395,943(전기)+92,823,880(이관) → 791,521,030천원</t>
        </is>
      </c>
      <c r="G3684" s="41" t="inlineStr">
        <is>
          <t>DART 사업보고서</t>
        </is>
      </c>
      <c r="H3684" s="40" t="inlineStr">
        <is>
          <t>2024-03-18</t>
        </is>
      </c>
      <c r="I3684" s="40" t="inlineStr">
        <is>
          <t>20240318000857</t>
        </is>
      </c>
      <c r="J3684" s="43" t="inlineStr">
        <is>
          <t>https://dart.fss.or.kr/dsaf001/main.do?rcpNo=20240318000857</t>
        </is>
      </c>
      <c r="K3684" s="41" t="inlineStr">
        <is>
          <t>impairment,post_events_summary</t>
        </is>
      </c>
    </row>
    <row r="3685" ht="45" customHeight="1">
      <c r="A3685" s="40" t="inlineStr">
        <is>
          <t>C030</t>
        </is>
      </c>
      <c r="B3685" s="41" t="inlineStr">
        <is>
          <t>Fifth Season LLC</t>
        </is>
      </c>
      <c r="C3685" s="40" t="inlineStr">
        <is>
          <t>인수 후</t>
        </is>
      </c>
      <c r="D3685" s="40" t="inlineStr">
        <is>
          <t>2025-12-31</t>
        </is>
      </c>
      <c r="E3685" s="41" t="inlineStr">
        <is>
          <t>손상차손</t>
        </is>
      </c>
      <c r="F3685" s="41" t="inlineStr">
        <is>
          <t>CJ ENM 2025 별도주석 14 '(*1) ... CJ ENM USA Inc 832억원 등이 포함'; CJ ENM USA INC. 장부 791,521,030 → 708,311,978천원</t>
        </is>
      </c>
      <c r="G3685" s="41" t="inlineStr">
        <is>
          <t>DART 사업보고서</t>
        </is>
      </c>
      <c r="H3685" s="40" t="inlineStr">
        <is>
          <t>2026-03-18</t>
        </is>
      </c>
      <c r="I3685" s="40" t="inlineStr">
        <is>
          <t>20260318001469</t>
        </is>
      </c>
      <c r="J3685" s="43" t="inlineStr">
        <is>
          <t>https://dart.fss.or.kr/dsaf001/main.do?rcpNo=20260318001469</t>
        </is>
      </c>
      <c r="K3685" s="41" t="inlineStr">
        <is>
          <t>post_events_summary</t>
        </is>
      </c>
    </row>
    <row r="3686" ht="45" customHeight="1">
      <c r="A3686" s="40" t="inlineStr">
        <is>
          <t>C030</t>
        </is>
      </c>
      <c r="B3686" s="41" t="inlineStr">
        <is>
          <t>Fifth Season LLC</t>
        </is>
      </c>
      <c r="C3686" s="40" t="inlineStr">
        <is>
          <t>인수 후</t>
        </is>
      </c>
      <c r="D3686" s="40" t="inlineStr">
        <is>
          <t>2026-02-28</t>
        </is>
      </c>
      <c r="E3686" s="41" t="inlineStr">
        <is>
          <t>실적</t>
        </is>
      </c>
      <c r="F3686" s="41" t="inlineStr">
        <is>
          <t>東宝 2026년 2월기 決算短信: (参考) 持分法投資損益 2026年２月期 △2,113百万円·2025年２月期 △4,210百万円; '2026年３月１日付で普通株式１株につき５株の割合で株式分割'</t>
        </is>
      </c>
      <c r="G3686" s="41" t="inlineStr">
        <is>
          <t>TDnet</t>
        </is>
      </c>
      <c r="H3686" s="40" t="inlineStr">
        <is>
          <t>2026-04-14</t>
        </is>
      </c>
      <c r="I3686" s="40" t="n"/>
      <c r="J3686" s="43" t="inlineStr">
        <is>
          <t>https://www2.jpx.co.jp/disc/96020/081220260410501786_tse-acedjpsm-96020-20260414396020-ixbrl.htm</t>
        </is>
      </c>
      <c r="K3686" s="41" t="inlineStr">
        <is>
          <t>impairment,post_events_summary,acq_mktcap</t>
        </is>
      </c>
    </row>
    <row r="3687" ht="45" customHeight="1">
      <c r="A3687" s="40" t="inlineStr">
        <is>
          <t>C030</t>
        </is>
      </c>
      <c r="B3687" s="41" t="inlineStr">
        <is>
          <t>Fifth Season LLC</t>
        </is>
      </c>
      <c r="C3687" s="40" t="inlineStr">
        <is>
          <t>인수 후</t>
        </is>
      </c>
      <c r="D3687" s="40" t="inlineStr">
        <is>
          <t>2025-04-15</t>
        </is>
      </c>
      <c r="E3687" s="41" t="inlineStr">
        <is>
          <t>기타</t>
        </is>
      </c>
      <c r="F3687" s="41" t="inlineStr">
        <is>
          <t>東宝 중기경영계획 관련 자료(영문): 'Key Subsidiaries and Affiliates Acquired During TOHO Mid-Term Plan 2025' 중 'Acquired a partial equity stake' 목록에 CJ ENM FIFTH SEASON LLC.</t>
        </is>
      </c>
      <c r="G3687" s="41" t="inlineStr">
        <is>
          <t>TDnet</t>
        </is>
      </c>
      <c r="H3687" s="40" t="inlineStr">
        <is>
          <t>2025-04-15</t>
        </is>
      </c>
      <c r="I3687" s="40" t="n"/>
      <c r="J3687" s="43" t="inlineStr">
        <is>
          <t>https://www.fse.or.jp/files/lis_tkj/25041596020.pdf</t>
        </is>
      </c>
      <c r="K3687" s="41" t="inlineStr">
        <is>
          <t>notes</t>
        </is>
      </c>
    </row>
    <row r="3688" ht="45" customHeight="1">
      <c r="A3688" s="40" t="inlineStr">
        <is>
          <t>C030</t>
        </is>
      </c>
      <c r="B3688" s="41" t="inlineStr">
        <is>
          <t>Fifth Season LLC</t>
        </is>
      </c>
      <c r="C3688" s="40" t="inlineStr">
        <is>
          <t>인수 후</t>
        </is>
      </c>
      <c r="D3688" s="40" t="inlineStr">
        <is>
          <t>2025-12-31</t>
        </is>
      </c>
      <c r="E3688" s="41" t="inlineStr">
        <is>
          <t>실적</t>
        </is>
      </c>
      <c r="F3688" s="41" t="inlineStr">
        <is>
          <t>DS투자증권 표6 'CJ ENM 법인별 실적 추이'(자료: CJ ENM): 피프스시즌 영업이익 2022 -44.0·2023 -65.5·2024 -52.0·2025P -5.6십억원, 매출 699.6·347.6·1,038.8·789.7십억원</t>
        </is>
      </c>
      <c r="G3688" s="41" t="inlineStr">
        <is>
          <t>기타</t>
        </is>
      </c>
      <c r="H3688" s="40" t="inlineStr">
        <is>
          <t>2026-02-06</t>
        </is>
      </c>
      <c r="I3688" s="40" t="n"/>
      <c r="J3688" s="43" t="inlineStr">
        <is>
          <t>https://stock.pstatic.net/stock-research/company/66/20260206_company_258023000.pdf</t>
        </is>
      </c>
      <c r="K3688" s="41" t="inlineStr">
        <is>
          <t>target_op_pre,target_op_post</t>
        </is>
      </c>
    </row>
    <row r="3689" ht="45" customHeight="1">
      <c r="A3689" s="40" t="inlineStr">
        <is>
          <t>C030</t>
        </is>
      </c>
      <c r="B3689" s="41" t="inlineStr">
        <is>
          <t>Fifth Season LLC</t>
        </is>
      </c>
      <c r="C3689" s="40" t="inlineStr">
        <is>
          <t>인수 전</t>
        </is>
      </c>
      <c r="D3689" s="40" t="inlineStr">
        <is>
          <t>2022-12-31</t>
        </is>
      </c>
      <c r="E3689" s="41" t="inlineStr">
        <is>
          <t>실적</t>
        </is>
      </c>
      <c r="F3689" s="41" t="inlineStr">
        <is>
          <t>IB토마토: FIFTH SEASON '약 7000억원의 매출을 기록했으나 ... 418억원의 영업적자가 발생'</t>
        </is>
      </c>
      <c r="G3689" s="41" t="inlineStr">
        <is>
          <t>언론 보도</t>
        </is>
      </c>
      <c r="H3689" s="40" t="inlineStr">
        <is>
          <t>2023-04-28</t>
        </is>
      </c>
      <c r="I3689" s="40" t="n"/>
      <c r="J3689" s="43" t="inlineStr">
        <is>
          <t>https://newstomato.com/ReadNews.aspx?no=1186293</t>
        </is>
      </c>
      <c r="K3689" s="41" t="inlineStr">
        <is>
          <t>target_op_pre</t>
        </is>
      </c>
    </row>
    <row r="3690" ht="45" customHeight="1">
      <c r="A3690" s="40" t="inlineStr">
        <is>
          <t>C030</t>
        </is>
      </c>
      <c r="B3690" s="41" t="inlineStr">
        <is>
          <t>Fifth Season LLC</t>
        </is>
      </c>
      <c r="C3690" s="40" t="inlineStr">
        <is>
          <t>인수 전</t>
        </is>
      </c>
      <c r="D3690" s="40" t="inlineStr">
        <is>
          <t>2023-06-30</t>
        </is>
      </c>
      <c r="E3690" s="41" t="inlineStr">
        <is>
          <t>실적</t>
        </is>
      </c>
      <c r="F3690" s="41" t="inlineStr">
        <is>
          <t>MTN: '피프스시즌은 올 2분기만 326억원의 영업손실'</t>
        </is>
      </c>
      <c r="G3690" s="41" t="inlineStr">
        <is>
          <t>언론 보도</t>
        </is>
      </c>
      <c r="H3690" s="40" t="inlineStr">
        <is>
          <t>2023-08-24</t>
        </is>
      </c>
      <c r="I3690" s="40" t="n"/>
      <c r="J3690" s="43" t="inlineStr">
        <is>
          <t>https://news.mtn.co.kr/news-detail/2023082416243261543</t>
        </is>
      </c>
      <c r="K3690" s="41" t="inlineStr">
        <is>
          <t>target_op_pre</t>
        </is>
      </c>
    </row>
    <row r="3691" ht="45" customHeight="1">
      <c r="A3691" s="40" t="inlineStr">
        <is>
          <t>C030</t>
        </is>
      </c>
      <c r="B3691" s="41" t="inlineStr">
        <is>
          <t>Fifth Season LLC</t>
        </is>
      </c>
      <c r="C3691" s="40" t="inlineStr">
        <is>
          <t>인수 후</t>
        </is>
      </c>
      <c r="D3691" s="40" t="inlineStr">
        <is>
          <t>2026-03-31</t>
        </is>
      </c>
      <c r="E3691" s="41" t="inlineStr">
        <is>
          <t>실적</t>
        </is>
      </c>
      <c r="F3691" s="41" t="inlineStr">
        <is>
          <t>하나증권 1Q26 리뷰: '피프스시즌이 3개의 드라마 타이틀이 반영되며 영업적자 29억원(+144억원)으로 크게 개선'</t>
        </is>
      </c>
      <c r="G3691" s="41" t="inlineStr">
        <is>
          <t>기타</t>
        </is>
      </c>
      <c r="H3691" s="40" t="inlineStr">
        <is>
          <t>2026-05-08</t>
        </is>
      </c>
      <c r="I3691" s="40" t="n"/>
      <c r="J3691" s="43" t="inlineStr">
        <is>
          <t>https://stock.pstatic.net/stock-research/company/57/20260508_company_132069000.pdf</t>
        </is>
      </c>
      <c r="K3691" s="41" t="inlineStr">
        <is>
          <t>target_op_post,post_events_summary</t>
        </is>
      </c>
    </row>
    <row r="3692" ht="45" customHeight="1">
      <c r="A3692" s="40" t="inlineStr">
        <is>
          <t>C030</t>
        </is>
      </c>
      <c r="B3692" s="41" t="inlineStr">
        <is>
          <t>Fifth Season LLC</t>
        </is>
      </c>
      <c r="C3692" s="40" t="inlineStr">
        <is>
          <t>인수 후</t>
        </is>
      </c>
      <c r="D3692" s="40" t="inlineStr">
        <is>
          <t>2024-02-08</t>
        </is>
      </c>
      <c r="E3692" s="41" t="inlineStr">
        <is>
          <t>손상차손</t>
        </is>
      </c>
      <c r="F3692" s="41" t="inlineStr">
        <is>
          <t>딜사이트(정정 인용): CJ ENM 관계자 "현재는 20~25% 정도 가격이 낮아졌다"며 "이에 지난해 약 950억원의 손상차손을 반영했다"; '피프스시즌 투자유치 과정에서 지분가치 하락으로 손상차손을 950억원 반영'은 기자 서술</t>
        </is>
      </c>
      <c r="G3692" s="41" t="inlineStr">
        <is>
          <t>언론 보도</t>
        </is>
      </c>
      <c r="H3692" s="40" t="inlineStr">
        <is>
          <t>2024-02-08</t>
        </is>
      </c>
      <c r="I3692" s="40" t="n"/>
      <c r="J3692" s="43" t="inlineStr">
        <is>
          <t>https://dealsite.co.kr/articles/117814</t>
        </is>
      </c>
      <c r="K3692" s="41" t="inlineStr">
        <is>
          <t>earnings_call_note,impairment</t>
        </is>
      </c>
    </row>
    <row r="3693" ht="45" customHeight="1">
      <c r="A3693" s="40" t="inlineStr">
        <is>
          <t>C030</t>
        </is>
      </c>
      <c r="B3693" s="41" t="inlineStr">
        <is>
          <t>Fifth Season LLC</t>
        </is>
      </c>
      <c r="C3693" s="40" t="inlineStr">
        <is>
          <t>인수 후</t>
        </is>
      </c>
      <c r="D3693" s="40" t="inlineStr">
        <is>
          <t>2026-02-12</t>
        </is>
      </c>
      <c r="E3693" s="41" t="inlineStr">
        <is>
          <t>매각</t>
        </is>
      </c>
      <c r="F3693" s="41" t="inlineStr">
        <is>
          <t>Broadcast: Severance 계약 'which was struck late last year', Apple이 'all IP and rights' 확보, 약 $70m</t>
        </is>
      </c>
      <c r="G3693" s="41" t="inlineStr">
        <is>
          <t>언론 보도</t>
        </is>
      </c>
      <c r="H3693" s="40" t="inlineStr">
        <is>
          <t>2026-02-12</t>
        </is>
      </c>
      <c r="I3693" s="40" t="n"/>
      <c r="J3693" s="43" t="inlineStr">
        <is>
          <t>https://www.broadcastnow.co.uk/broadcast-international/apple-tv-buys-out-severance-from-fifth-season/5213779.article</t>
        </is>
      </c>
      <c r="K3693" s="41" t="inlineStr">
        <is>
          <t>post_events_summary</t>
        </is>
      </c>
    </row>
    <row r="3694" ht="45" customHeight="1">
      <c r="A3694" s="40" t="inlineStr">
        <is>
          <t>K001</t>
        </is>
      </c>
      <c r="B3694" s="41" t="inlineStr">
        <is>
          <t>Kakao M Corp.</t>
        </is>
      </c>
      <c r="C3694" s="40" t="inlineStr">
        <is>
          <t>인수 후</t>
        </is>
      </c>
      <c r="D3694" s="40" t="inlineStr">
        <is>
          <t>2005-08-11</t>
        </is>
      </c>
      <c r="E3694" s="41" t="inlineStr">
        <is>
          <t>완료</t>
        </is>
      </c>
      <c r="F3694" s="41" t="inlineStr">
        <is>
          <t>SKT 2005 사업보고서 개별재무제표 주석(지분법): ㈜서울음반 9,582,321주 60.0%, 취득원가 27,873,859천원, 기말 장부가 27,242,039천원(지분법손실 224,036천원, 투자차액 상각 407,784천원; 투자차액 4,077,843천원); 타법인출자현황 출자목적 '컨텐츠 확보', 취득일 2005.8.11.</t>
        </is>
      </c>
      <c r="G3694" s="41" t="inlineStr">
        <is>
          <t>DART 사업보고서</t>
        </is>
      </c>
      <c r="H3694" s="40" t="inlineStr">
        <is>
          <t>2006-03-31</t>
        </is>
      </c>
      <c r="I3694" s="40" t="inlineStr">
        <is>
          <t>20060331001813</t>
        </is>
      </c>
      <c r="J3694" s="43" t="inlineStr">
        <is>
          <t>https://dart.fss.or.kr/dsaf001/main.do?rcpNo=20060331001813</t>
        </is>
      </c>
      <c r="K3694" s="41" t="inlineStr">
        <is>
          <t>value_chk_local,value_chk_usdmm,chk_note,impairment</t>
        </is>
      </c>
    </row>
    <row r="3695" ht="45" customHeight="1">
      <c r="A3695" s="40" t="inlineStr">
        <is>
          <t>K001</t>
        </is>
      </c>
      <c r="B3695" s="41" t="inlineStr">
        <is>
          <t>Kakao M Corp.</t>
        </is>
      </c>
      <c r="C3695" s="40" t="inlineStr">
        <is>
          <t>인수 후</t>
        </is>
      </c>
      <c r="D3695" s="40" t="inlineStr">
        <is>
          <t>2005-08-11</t>
        </is>
      </c>
      <c r="E3695" s="41" t="inlineStr">
        <is>
          <t>완료</t>
        </is>
      </c>
      <c r="F3695" s="41" t="inlineStr">
        <is>
          <t>SKT 20-F 2005: 'In August 2005, we also acquired a 60% stake in YBM Seoul Records Inc. ... for Won 27.9 billion. Through our acquisition of YBM, we are able to offer customers of our MelOn service access to an expanded digital music contents pool'; 연결주석 'Fair value of net assets acquired W 23,796 / Goodwill 4,078 / Acquisition cost W 27,874'(백만원), 영업권 5년 정액상각(2005 408백만원).</t>
        </is>
      </c>
      <c r="G3695" s="41" t="inlineStr">
        <is>
          <t>SEC</t>
        </is>
      </c>
      <c r="H3695" s="40" t="inlineStr">
        <is>
          <t>2006-06-30</t>
        </is>
      </c>
      <c r="I3695" s="40" t="inlineStr">
        <is>
          <t>0001145549-06-000940</t>
        </is>
      </c>
      <c r="J3695" s="43" t="inlineStr">
        <is>
          <t>https://www.sec.gov/Archives/edgar/data/1015650/000114554906000940/h00576e20vf.htm</t>
        </is>
      </c>
      <c r="K3695" s="41" t="inlineStr">
        <is>
          <t>value_chk_local,value_chk_usdmm,earnings_call_note,impairment</t>
        </is>
      </c>
    </row>
    <row r="3696" ht="45" customHeight="1">
      <c r="A3696" s="40" t="inlineStr">
        <is>
          <t>K001</t>
        </is>
      </c>
      <c r="B3696" s="41" t="inlineStr">
        <is>
          <t>Kakao M Corp.</t>
        </is>
      </c>
      <c r="C3696" s="40" t="inlineStr">
        <is>
          <t>인수 후</t>
        </is>
      </c>
      <c r="D3696" s="40" t="inlineStr">
        <is>
          <t>2006-12-31</t>
        </is>
      </c>
      <c r="E3696" s="41" t="inlineStr">
        <is>
          <t>기타</t>
        </is>
      </c>
      <c r="F3696" s="41" t="inlineStr">
        <is>
          <t>SKT 20-F 2006: 'We also hold a 60% stake in Seoul Records Inc.' / 'Through our investments in companies such as iHQ and Seoul Records, we are able to offer customers of our GXG, Cizle and MelOn portal services access to an expanded range of ... music-related digital contents'; 연결주석 인수 요약 동일(Acquisition cost W 27,874).</t>
        </is>
      </c>
      <c r="G3696" s="41" t="inlineStr">
        <is>
          <t>SEC</t>
        </is>
      </c>
      <c r="H3696" s="40" t="inlineStr">
        <is>
          <t>2007-06-29</t>
        </is>
      </c>
      <c r="I3696" s="40" t="inlineStr">
        <is>
          <t>0001145549-07-001179</t>
        </is>
      </c>
      <c r="J3696" s="43" t="inlineStr">
        <is>
          <t>https://www.sec.gov/Archives/edgar/data/1015650/000114554907001179/h01276e20vf.htm</t>
        </is>
      </c>
      <c r="K3696" s="41" t="inlineStr">
        <is>
          <t>earnings_call_note</t>
        </is>
      </c>
    </row>
    <row r="3697" ht="45" customHeight="1">
      <c r="A3697" s="40" t="inlineStr">
        <is>
          <t>K001</t>
        </is>
      </c>
      <c r="B3697" s="41" t="inlineStr">
        <is>
          <t>Kakao M Corp.</t>
        </is>
      </c>
      <c r="C3697" s="40" t="inlineStr">
        <is>
          <t>인수 전</t>
        </is>
      </c>
      <c r="D3697" s="40" t="inlineStr">
        <is>
          <t>2004-12-31</t>
        </is>
      </c>
      <c r="E3697" s="41" t="inlineStr">
        <is>
          <t>실적</t>
        </is>
      </c>
      <c r="F3697" s="41" t="inlineStr">
        <is>
          <t>SKT 2004 연결감사보고서 연결대차대조표(천원): 자산총계 제21기(2004-12-31) 14,283,357,730 / 제20기 13,818,216,606, 자본총계 7,205,743,297.</t>
        </is>
      </c>
      <c r="G3697" s="41" t="inlineStr">
        <is>
          <t>DART 감사보고서</t>
        </is>
      </c>
      <c r="H3697" s="40" t="inlineStr">
        <is>
          <t>2005-04-30</t>
        </is>
      </c>
      <c r="I3697" s="40" t="inlineStr">
        <is>
          <t>20050429001477</t>
        </is>
      </c>
      <c r="J3697" s="43" t="inlineStr">
        <is>
          <t>https://dart.fss.or.kr/dsaf001/main.do?rcpNo=20050429001477</t>
        </is>
      </c>
      <c r="K3697" s="41" t="inlineStr">
        <is>
          <t>apex_total_assets</t>
        </is>
      </c>
    </row>
    <row r="3698" ht="45" customHeight="1">
      <c r="A3698" s="40" t="inlineStr">
        <is>
          <t>K001</t>
        </is>
      </c>
      <c r="B3698" s="41" t="inlineStr">
        <is>
          <t>Kakao M Corp.</t>
        </is>
      </c>
      <c r="C3698" s="40" t="inlineStr">
        <is>
          <t>인수 후</t>
        </is>
      </c>
      <c r="D3698" s="40" t="inlineStr">
        <is>
          <t>2005-08-11</t>
        </is>
      </c>
      <c r="E3698" s="41" t="inlineStr">
        <is>
          <t>완료</t>
        </is>
      </c>
      <c r="F3698" s="41" t="inlineStr">
        <is>
          <t>민영빈 외 대량보유상황보고서(약식): 2005-08-11 민영빈 1,343,339주·㈜와이비엠시사 1,038,670주·정명숙 850,000주·㈜티엔이 874,000주·㈜키드랜드 589,000주·㈜엠비유 190,000주를 처분단가 2,600원에 'SK텔레콤(주)에 장외매도'.</t>
        </is>
      </c>
      <c r="G3698" s="41" t="inlineStr">
        <is>
          <t>DART 기타공시</t>
        </is>
      </c>
      <c r="H3698" s="40" t="inlineStr">
        <is>
          <t>2005-08-12</t>
        </is>
      </c>
      <c r="I3698" s="40" t="inlineStr">
        <is>
          <t>20050812000375</t>
        </is>
      </c>
      <c r="J3698" s="43" t="inlineStr">
        <is>
          <t>https://dart.fss.or.kr/dsaf001/main.do?rcpNo=20050812000375</t>
        </is>
      </c>
      <c r="K3698" s="41" t="inlineStr">
        <is>
          <t>notes,value_chk_local</t>
        </is>
      </c>
    </row>
    <row r="3699" ht="45" customHeight="1">
      <c r="A3699" s="40" t="inlineStr">
        <is>
          <t>K001</t>
        </is>
      </c>
      <c r="B3699" s="41" t="inlineStr">
        <is>
          <t>Kakao M Corp.</t>
        </is>
      </c>
      <c r="C3699" s="40" t="inlineStr">
        <is>
          <t>인수 후</t>
        </is>
      </c>
      <c r="D3699" s="40" t="inlineStr">
        <is>
          <t>2005-08-11</t>
        </is>
      </c>
      <c r="E3699" s="41" t="inlineStr">
        <is>
          <t>완료</t>
        </is>
      </c>
      <c r="F3699" s="41" t="inlineStr">
        <is>
          <t>SKT 임원ㆍ주요주주소유주식보고서: 2005-08-11 장외매수 4,885,009주 단가 2,600원, 2005-08-12 제3자배정유상증자 4,697,312주 단가 3,520원, 보유 9,582,321주(60.00%).</t>
        </is>
      </c>
      <c r="G3699" s="41" t="inlineStr">
        <is>
          <t>DART 기타공시</t>
        </is>
      </c>
      <c r="H3699" s="40" t="inlineStr">
        <is>
          <t>2005-08-13</t>
        </is>
      </c>
      <c r="I3699" s="40" t="inlineStr">
        <is>
          <t>20050812001021</t>
        </is>
      </c>
      <c r="J3699" s="43" t="inlineStr">
        <is>
          <t>https://dart.fss.or.kr/dsaf001/main.do?rcpNo=20050812001021</t>
        </is>
      </c>
      <c r="K3699" s="41" t="inlineStr">
        <is>
          <t>notes,value_chk_local</t>
        </is>
      </c>
    </row>
    <row r="3700" ht="45" customHeight="1">
      <c r="A3700" s="40" t="inlineStr">
        <is>
          <t>K001</t>
        </is>
      </c>
      <c r="B3700" s="41" t="inlineStr">
        <is>
          <t>Kakao M Corp.</t>
        </is>
      </c>
      <c r="C3700" s="40" t="inlineStr">
        <is>
          <t>인수 후</t>
        </is>
      </c>
      <c r="D3700" s="40" t="inlineStr">
        <is>
          <t>2005-07-29</t>
        </is>
      </c>
      <c r="E3700" s="41" t="inlineStr">
        <is>
          <t>경영진변경</t>
        </is>
      </c>
      <c r="F3700" s="41" t="inlineStr">
        <is>
          <t>대표이사 변경: 민영빈·함용일(각자대표) → 함용일, 변경사유 '최대주주변경에 따른 경영권 이양', 변경일 2005-07-29.</t>
        </is>
      </c>
      <c r="G3700" s="41" t="inlineStr">
        <is>
          <t>DART 기타공시</t>
        </is>
      </c>
      <c r="H3700" s="40" t="inlineStr">
        <is>
          <t>2005-07-29</t>
        </is>
      </c>
      <c r="I3700" s="40" t="inlineStr">
        <is>
          <t>20050729000028</t>
        </is>
      </c>
      <c r="J3700" s="43" t="inlineStr">
        <is>
          <t>https://dart.fss.or.kr/dsaf001/main.do?rcpNo=20050729000028</t>
        </is>
      </c>
      <c r="K3700" s="41" t="inlineStr">
        <is>
          <t>post_events_summary</t>
        </is>
      </c>
    </row>
    <row r="3701" ht="45" customHeight="1">
      <c r="A3701" s="40" t="inlineStr">
        <is>
          <t>K001</t>
        </is>
      </c>
      <c r="B3701" s="41" t="inlineStr">
        <is>
          <t>Kakao M Corp.</t>
        </is>
      </c>
      <c r="C3701" s="40" t="inlineStr">
        <is>
          <t>인수 후</t>
        </is>
      </c>
      <c r="D3701" s="40" t="inlineStr">
        <is>
          <t>2007-06</t>
        </is>
      </c>
      <c r="E3701" s="41" t="inlineStr">
        <is>
          <t>경영진변경</t>
        </is>
      </c>
      <c r="F3701" s="41" t="inlineStr">
        <is>
          <t>카카오엠 2017 사업보고서 연혁: '2005년 07월 각자대표이사 민영빈 사임', '2007년 06월 대표이사 함용일 사임, 대표이사 신원수 취임', '2005년 10월 에스케이 계열 편입'.</t>
        </is>
      </c>
      <c r="G3701" s="41" t="inlineStr">
        <is>
          <t>DART 사업보고서</t>
        </is>
      </c>
      <c r="H3701" s="40" t="inlineStr">
        <is>
          <t>2018-03-30</t>
        </is>
      </c>
      <c r="I3701" s="40" t="inlineStr">
        <is>
          <t>20180330003970</t>
        </is>
      </c>
      <c r="J3701" s="43" t="inlineStr">
        <is>
          <t>https://dart.fss.or.kr/dsaf001/main.do?rcpNo=20180330003970</t>
        </is>
      </c>
      <c r="K3701" s="41" t="inlineStr">
        <is>
          <t>post_events_summary</t>
        </is>
      </c>
    </row>
    <row r="3702" ht="45" customHeight="1">
      <c r="A3702" s="40" t="inlineStr">
        <is>
          <t>K001</t>
        </is>
      </c>
      <c r="B3702" s="41" t="inlineStr">
        <is>
          <t>Kakao M Corp.</t>
        </is>
      </c>
      <c r="C3702" s="40" t="inlineStr">
        <is>
          <t>발표</t>
        </is>
      </c>
      <c r="D3702" s="40" t="inlineStr">
        <is>
          <t>2005-08-09</t>
        </is>
      </c>
      <c r="E3702" s="41" t="inlineStr">
        <is>
          <t>기타</t>
        </is>
      </c>
      <c r="F3702" s="41" t="inlineStr">
        <is>
          <t>유상증자결정 정정(이사회 2005-08-09): 납입일 2005-08-26 → 2005-08-11, 신주교부 2005-08-22, 상장 2005-08-23, '신주는 증권예탁원에 1년간 전량 보호예수'.</t>
        </is>
      </c>
      <c r="G3702" s="41" t="inlineStr">
        <is>
          <t>DART 기타공시</t>
        </is>
      </c>
      <c r="H3702" s="40" t="inlineStr">
        <is>
          <t>2005-08-09</t>
        </is>
      </c>
      <c r="I3702" s="40" t="inlineStr">
        <is>
          <t>20050809000226</t>
        </is>
      </c>
      <c r="J3702" s="43" t="inlineStr">
        <is>
          <t>https://dart.fss.or.kr/dsaf001/main.do?rcpNo=20050809000226</t>
        </is>
      </c>
      <c r="K3702" s="41" t="inlineStr">
        <is>
          <t>notes</t>
        </is>
      </c>
    </row>
    <row r="3703" ht="45" customHeight="1">
      <c r="A3703" s="40" t="inlineStr">
        <is>
          <t>K001</t>
        </is>
      </c>
      <c r="B3703" s="41" t="inlineStr">
        <is>
          <t>Kakao M Corp.</t>
        </is>
      </c>
      <c r="C3703" s="40" t="inlineStr">
        <is>
          <t>인수 후</t>
        </is>
      </c>
      <c r="D3703" s="40" t="inlineStr">
        <is>
          <t>2008-12-31</t>
        </is>
      </c>
      <c r="E3703" s="41" t="inlineStr">
        <is>
          <t>기타</t>
        </is>
      </c>
      <c r="F3703" s="41" t="inlineStr">
        <is>
          <t>SKT 2008 사업보고서 개별재무제표 주석(지분법): ㈜로엔엔터테인먼트(구: ㈜서울음반) 기초 21,414,565천원 + 취득 29,999,996천원, 지분법이익 1,182,266천원, 투자차액 상각 (815,568)천원 → 기말 35,894,688천원, 지분율 63.5%; 손상차손 항목 없음.</t>
        </is>
      </c>
      <c r="G3703" s="41" t="inlineStr">
        <is>
          <t>DART 사업보고서</t>
        </is>
      </c>
      <c r="H3703" s="40" t="inlineStr">
        <is>
          <t>2009-03-31</t>
        </is>
      </c>
      <c r="I3703" s="40" t="inlineStr">
        <is>
          <t>20090331002576</t>
        </is>
      </c>
      <c r="J3703" s="43" t="inlineStr">
        <is>
          <t>https://dart.fss.or.kr/dsaf001/main.do?rcpNo=20090331002576</t>
        </is>
      </c>
      <c r="K3703" s="41" t="inlineStr">
        <is>
          <t>impairment</t>
        </is>
      </c>
    </row>
    <row r="3704" ht="45" customHeight="1">
      <c r="A3704" s="40" t="inlineStr">
        <is>
          <t>K001</t>
        </is>
      </c>
      <c r="B3704" s="41" t="inlineStr">
        <is>
          <t>Kakao M Corp.</t>
        </is>
      </c>
      <c r="C3704" s="40" t="inlineStr">
        <is>
          <t>발표</t>
        </is>
      </c>
      <c r="D3704" s="40" t="inlineStr">
        <is>
          <t>2005-05-27</t>
        </is>
      </c>
      <c r="E3704" s="41" t="inlineStr">
        <is>
          <t>발표</t>
        </is>
      </c>
      <c r="F3704" s="41" t="inlineStr">
        <is>
          <t>경향신문 'SKT, 국내최대 서울음반 인수'(2005-05-27 18:12): 구주 43.33%(4백88만5천9주) 인수와 제3자배정으로 '총 60%의 지분을 확보', '투자금액은 모두 2백92억원', 함용일 대표 유임; 사전 인수설 언급 없음.</t>
        </is>
      </c>
      <c r="G3704" s="41" t="inlineStr">
        <is>
          <t>언론 보도</t>
        </is>
      </c>
      <c r="H3704" s="40" t="inlineStr">
        <is>
          <t>2005-05-27</t>
        </is>
      </c>
      <c r="I3704" s="40" t="n"/>
      <c r="J3704" s="43" t="inlineStr">
        <is>
          <t>https://www.khan.co.kr/article/200505271812191</t>
        </is>
      </c>
      <c r="K3704" s="41" t="inlineStr">
        <is>
          <t>purpose_quote,first_filing_date</t>
        </is>
      </c>
    </row>
    <row r="3705" ht="45" customHeight="1">
      <c r="A3705" s="40" t="inlineStr">
        <is>
          <t>K002</t>
        </is>
      </c>
      <c r="B3705" s="41" t="inlineStr">
        <is>
          <t>Kakao M Corp.</t>
        </is>
      </c>
      <c r="C3705" s="40" t="inlineStr">
        <is>
          <t>발표</t>
        </is>
      </c>
      <c r="D3705" s="40" t="inlineStr">
        <is>
          <t>2008-10-31</t>
        </is>
      </c>
      <c r="E3705" s="41" t="inlineStr">
        <is>
          <t>발표</t>
        </is>
      </c>
      <c r="F3705" s="41" t="inlineStr">
        <is>
          <t>로엔 유상증자결정 【제3자배정 근거, 목적 등】: 제3자배정 증자의 목적 'MelOn사업 등 디지털 음악 서비스 사업 고도화를 위한 운영 자금 마련 및 당 사업 관련 해외 유사 사업자와의 전략적 Partnership 구축', 대상자 RealNetworks,Inc. 2,710,485주(보호예수 1년).</t>
        </is>
      </c>
      <c r="G3705" s="41" t="inlineStr">
        <is>
          <t>DART 기타공시</t>
        </is>
      </c>
      <c r="H3705" s="40" t="inlineStr">
        <is>
          <t>2008-11-03</t>
        </is>
      </c>
      <c r="I3705" s="40" t="inlineStr">
        <is>
          <t>20081103000004</t>
        </is>
      </c>
      <c r="J3705" s="43" t="inlineStr">
        <is>
          <t>https://dart.fss.or.kr/dsaf001/main.do?rcpNo=20081103000004</t>
        </is>
      </c>
      <c r="K3705" s="41" t="inlineStr">
        <is>
          <t>purpose_quote,notes</t>
        </is>
      </c>
    </row>
    <row r="3706" ht="45" customHeight="1">
      <c r="A3706" s="40" t="inlineStr">
        <is>
          <t>K002</t>
        </is>
      </c>
      <c r="B3706" s="41" t="inlineStr">
        <is>
          <t>Kakao M Corp.</t>
        </is>
      </c>
      <c r="C3706" s="40" t="inlineStr">
        <is>
          <t>인수 후</t>
        </is>
      </c>
      <c r="D3706" s="40" t="inlineStr">
        <is>
          <t>2013-09-30</t>
        </is>
      </c>
      <c r="E3706" s="41" t="inlineStr">
        <is>
          <t>기타</t>
        </is>
      </c>
      <c r="F3706" s="41" t="inlineStr">
        <is>
          <t>RealNetworks 10-Q(2013 3분기): 공개주식(J-Stream, LoEn) 'aggregate cost basis of these securities totaled $8.6 million as of September 30, 2013 and $8.6 million at December 31, 2012'; 2012년 1~9월 로엔 지분 일부 매각 세전이익 $4.3m.</t>
        </is>
      </c>
      <c r="G3706" s="41" t="inlineStr">
        <is>
          <t>SEC</t>
        </is>
      </c>
      <c r="H3706" s="40" t="inlineStr">
        <is>
          <t>2013-11-07</t>
        </is>
      </c>
      <c r="I3706" s="40" t="inlineStr">
        <is>
          <t>0001046327-13-000039</t>
        </is>
      </c>
      <c r="J3706" s="43" t="inlineStr">
        <is>
          <t>https://www.sec.gov/Archives/edgar/data/1046327/000104632713000039/a10q2013q3.htm</t>
        </is>
      </c>
      <c r="K3706" s="41" t="inlineStr">
        <is>
          <t>impairment</t>
        </is>
      </c>
    </row>
    <row r="3707" ht="45" customHeight="1">
      <c r="A3707" s="40" t="inlineStr">
        <is>
          <t>K002</t>
        </is>
      </c>
      <c r="B3707" s="41" t="inlineStr">
        <is>
          <t>Kakao M Corp.</t>
        </is>
      </c>
      <c r="C3707" s="40" t="inlineStr">
        <is>
          <t>인수 후</t>
        </is>
      </c>
      <c r="D3707" s="40" t="inlineStr">
        <is>
          <t>2013-12-31</t>
        </is>
      </c>
      <c r="E3707" s="41" t="inlineStr">
        <is>
          <t>실적</t>
        </is>
      </c>
      <c r="F3707" s="41" t="inlineStr">
        <is>
          <t>RealNetworks 10-K 2013 특수관계 거래: 'During the years ended December 31, 2013, 2012, and 2011, we recorded revenue from LoEn of $26.4 million, $18.1 million and $20.3 million'; 2008년 'at market prices, approximately 11%' 취득.</t>
        </is>
      </c>
      <c r="G3707" s="41" t="inlineStr">
        <is>
          <t>SEC</t>
        </is>
      </c>
      <c r="H3707" s="40" t="inlineStr">
        <is>
          <t>2014-03-06</t>
        </is>
      </c>
      <c r="I3707" s="40" t="inlineStr">
        <is>
          <t>0001046327-14-000014</t>
        </is>
      </c>
      <c r="J3707" s="43" t="inlineStr">
        <is>
          <t>https://www.sec.gov/Archives/edgar/data/1046327/000104632714000014/a10k2013.htm</t>
        </is>
      </c>
      <c r="K3707" s="41" t="inlineStr">
        <is>
          <t>earnings_call_note</t>
        </is>
      </c>
    </row>
    <row r="3708" ht="45" customHeight="1">
      <c r="A3708" s="40" t="inlineStr">
        <is>
          <t>K002</t>
        </is>
      </c>
      <c r="B3708" s="41" t="inlineStr">
        <is>
          <t>Kakao M Corp.</t>
        </is>
      </c>
      <c r="C3708" s="40" t="inlineStr">
        <is>
          <t>인수 후</t>
        </is>
      </c>
      <c r="D3708" s="40" t="inlineStr">
        <is>
          <t>2014-02-05</t>
        </is>
      </c>
      <c r="E3708" s="41" t="inlineStr">
        <is>
          <t>어닝콜</t>
        </is>
      </c>
      <c r="F3708" s="41" t="inlineStr">
        <is>
          <t>RealNetworks 2013년 4분기 실적발표(8-K Exhibit 99.1): 4분기 GAAP 순이익 $4.1m — 'The increase primarily reflects a net gain of $21.4 million from the sale of its investment in LoEn in the fourth quarter of 2013'.</t>
        </is>
      </c>
      <c r="G3708" s="41" t="inlineStr">
        <is>
          <t>IR 자료</t>
        </is>
      </c>
      <c r="H3708" s="40" t="inlineStr">
        <is>
          <t>2014-02-05</t>
        </is>
      </c>
      <c r="I3708" s="40" t="inlineStr">
        <is>
          <t>0001046327-14-000005</t>
        </is>
      </c>
      <c r="J3708" s="43" t="inlineStr">
        <is>
          <t>https://www.sec.gov/Archives/edgar/data/1046327/000104632714000005/exhibit991erq4-13.htm</t>
        </is>
      </c>
      <c r="K3708" s="41" t="inlineStr">
        <is>
          <t>earnings_call_note</t>
        </is>
      </c>
    </row>
    <row r="3709" ht="45" customHeight="1">
      <c r="A3709" s="40" t="inlineStr">
        <is>
          <t>K004</t>
        </is>
      </c>
      <c r="B3709" s="41" t="inlineStr">
        <is>
          <t>Kakao M Corp.</t>
        </is>
      </c>
      <c r="C3709" s="40" t="inlineStr">
        <is>
          <t>인수 전</t>
        </is>
      </c>
      <c r="D3709" s="40" t="inlineStr">
        <is>
          <t>2011-06</t>
        </is>
      </c>
      <c r="E3709" s="41" t="inlineStr">
        <is>
          <t>기타</t>
        </is>
      </c>
      <c r="F3709" s="41" t="inlineStr">
        <is>
          <t>SKT 20-F 2013 Legal Proceedings: 'In June 2011, the FTC fined us Won 2.0 billion and Loen Entertainment, our consolidated subsidiary at the time, Won 8.7 billion for activities allegedly restricting competition in markets for digital music services'; 2011-08 납부 후 항소.</t>
        </is>
      </c>
      <c r="G3709" s="41" t="inlineStr">
        <is>
          <t>SEC</t>
        </is>
      </c>
      <c r="H3709" s="40" t="inlineStr">
        <is>
          <t>2014-04-30</t>
        </is>
      </c>
      <c r="I3709" s="40" t="inlineStr">
        <is>
          <t>0001193125-14-169627</t>
        </is>
      </c>
      <c r="J3709" s="43" t="inlineStr">
        <is>
          <t>https://www.sec.gov/Archives/edgar/data/1015650/000119312514169627/d710664d20f.htm</t>
        </is>
      </c>
      <c r="K3709" s="41" t="inlineStr">
        <is>
          <t>pre_events_summary</t>
        </is>
      </c>
    </row>
    <row r="3710" ht="45" customHeight="1">
      <c r="A3710" s="40" t="inlineStr">
        <is>
          <t>K004</t>
        </is>
      </c>
      <c r="B3710" s="41" t="inlineStr">
        <is>
          <t>Kakao M Corp.</t>
        </is>
      </c>
      <c r="C3710" s="40" t="inlineStr">
        <is>
          <t>인수 후</t>
        </is>
      </c>
      <c r="D3710" s="40" t="inlineStr">
        <is>
          <t>2013-12-31</t>
        </is>
      </c>
      <c r="E3710" s="41" t="inlineStr">
        <is>
          <t>실적</t>
        </is>
      </c>
      <c r="F3710" s="41" t="inlineStr">
        <is>
          <t>SKT 20-F 2013 영업실적: 'We recognized profit from discontinued operations of Won 183.2 billion in 2013 ... The profit from discontinued operations in 2013 was related to Loen Entertainment, in which SK Planet ... disposed of a 52.6% equity stake for an aggregate sale price of approximately Won 265.9 billion'.</t>
        </is>
      </c>
      <c r="G3710" s="41" t="inlineStr">
        <is>
          <t>SEC</t>
        </is>
      </c>
      <c r="H3710" s="40" t="inlineStr">
        <is>
          <t>2014-04-30</t>
        </is>
      </c>
      <c r="I3710" s="40" t="inlineStr">
        <is>
          <t>0001193125-14-169627</t>
        </is>
      </c>
      <c r="J3710" s="43" t="inlineStr">
        <is>
          <t>https://www.sec.gov/Archives/edgar/data/1015650/000119312514169627/d710664d20f.htm</t>
        </is>
      </c>
      <c r="K3710" s="41" t="inlineStr">
        <is>
          <t>earnings_call_note</t>
        </is>
      </c>
    </row>
    <row r="3711" ht="45" customHeight="1">
      <c r="A3711" s="40" t="inlineStr">
        <is>
          <t>K004</t>
        </is>
      </c>
      <c r="B3711" s="41" t="inlineStr">
        <is>
          <t>Kakao M Corp.</t>
        </is>
      </c>
      <c r="C3711" s="40" t="inlineStr">
        <is>
          <t>인수 전</t>
        </is>
      </c>
      <c r="D3711" s="40" t="inlineStr">
        <is>
          <t>2011-12-21</t>
        </is>
      </c>
      <c r="E3711" s="41" t="inlineStr">
        <is>
          <t>지분취득</t>
        </is>
      </c>
      <c r="F3711" s="41" t="inlineStr">
        <is>
          <t>로엔 2012 사업보고서 재무제표 주석(자기주식): 사업양수 반대주주 매수청구로 취득한 자기주식 2,151,413주 중 '3차처분 | 1,033,313 | 14,707,523 | 2011년 12월 21일 처분'(천원).</t>
        </is>
      </c>
      <c r="G3711" s="41" t="inlineStr">
        <is>
          <t>DART 사업보고서</t>
        </is>
      </c>
      <c r="H3711" s="40" t="inlineStr">
        <is>
          <t>2013-03-29</t>
        </is>
      </c>
      <c r="I3711" s="40" t="inlineStr">
        <is>
          <t>20130329002149</t>
        </is>
      </c>
      <c r="J3711" s="43" t="inlineStr">
        <is>
          <t>https://dart.fss.or.kr/dsaf001/main.do?rcpNo=20130329002149</t>
        </is>
      </c>
      <c r="K3711" s="41" t="inlineStr">
        <is>
          <t>pre_events_summary</t>
        </is>
      </c>
    </row>
    <row r="3712" ht="45" customHeight="1">
      <c r="A3712" s="40" t="inlineStr">
        <is>
          <t>K004</t>
        </is>
      </c>
      <c r="B3712" s="41" t="inlineStr">
        <is>
          <t>Kakao M Corp.</t>
        </is>
      </c>
      <c r="C3712" s="40" t="inlineStr">
        <is>
          <t>인수 후</t>
        </is>
      </c>
      <c r="D3712" s="40" t="inlineStr">
        <is>
          <t>2013-09-10</t>
        </is>
      </c>
      <c r="E3712" s="41" t="inlineStr">
        <is>
          <t>완료</t>
        </is>
      </c>
      <c r="F3712" s="41" t="inlineStr">
        <is>
          <t>Star Invest 대량보유보고서(2013-09-16) 취득자금 조성내역: 자기자금 11,000,000원, 차입금 265,876,380,000원(차입처 100% 모회사 Caribbean Sands Holdings, 2021-09-10 만기, 담보제공 '부') — '동 모회사는 자기자금을 대여 형식으로 ... 위 차입금액은 실질적으로는 보고자의 자체 조달 자금'; USD를 1,100원으로 환산.</t>
        </is>
      </c>
      <c r="G3712" s="41" t="inlineStr">
        <is>
          <t>DART 기타공시</t>
        </is>
      </c>
      <c r="H3712" s="40" t="inlineStr">
        <is>
          <t>2013-09-16</t>
        </is>
      </c>
      <c r="I3712" s="40" t="inlineStr">
        <is>
          <t>20130916000094</t>
        </is>
      </c>
      <c r="J3712" s="43" t="inlineStr">
        <is>
          <t>https://dart.fss.or.kr/dsaf001/main.do?rcpNo=20130916000094</t>
        </is>
      </c>
      <c r="K3712" s="41" t="inlineStr">
        <is>
          <t>acquirer_core</t>
        </is>
      </c>
    </row>
    <row r="3713" ht="45" customHeight="1">
      <c r="A3713" s="40" t="inlineStr">
        <is>
          <t>K005</t>
        </is>
      </c>
      <c r="B3713" s="41" t="inlineStr">
        <is>
          <t>Kakao M Corp.</t>
        </is>
      </c>
      <c r="C3713" s="40" t="inlineStr">
        <is>
          <t>발표</t>
        </is>
      </c>
      <c r="D3713" s="40" t="inlineStr">
        <is>
          <t>2013-11-07</t>
        </is>
      </c>
      <c r="E3713" s="41" t="inlineStr">
        <is>
          <t>추가취득</t>
        </is>
      </c>
      <c r="F3713" s="41" t="inlineStr">
        <is>
          <t>Star Invest 대량보유보고서(2013-11-08) 취득자금 조성내역: 자기자금 31,279,094,000원, 차입금 '-', 조성경위 '보고자의 자기 자금'; 보유주식에 관한 계약에 2013-10-01 대주단 근질권(총 대출금액 125,000,000,000원)과 2013-11-03 RealNetworks 주식매매계약 기재.</t>
        </is>
      </c>
      <c r="G3713" s="41" t="inlineStr">
        <is>
          <t>DART 기타공시</t>
        </is>
      </c>
      <c r="H3713" s="40" t="inlineStr">
        <is>
          <t>2013-11-08</t>
        </is>
      </c>
      <c r="I3713" s="40" t="inlineStr">
        <is>
          <t>20131108000054</t>
        </is>
      </c>
      <c r="J3713" s="43" t="inlineStr">
        <is>
          <t>https://dart.fss.or.kr/dsaf001/main.do?rcpNo=20131108000054</t>
        </is>
      </c>
      <c r="K3713" s="41" t="inlineStr">
        <is>
          <t>acquirer_core</t>
        </is>
      </c>
    </row>
    <row r="3714" ht="45" customHeight="1">
      <c r="A3714" s="40" t="inlineStr">
        <is>
          <t>K005</t>
        </is>
      </c>
      <c r="B3714" s="41" t="inlineStr">
        <is>
          <t>Kakao M Corp.</t>
        </is>
      </c>
      <c r="C3714" s="40" t="inlineStr">
        <is>
          <t>인수 후</t>
        </is>
      </c>
      <c r="D3714" s="40" t="inlineStr">
        <is>
          <t>2014-02-05</t>
        </is>
      </c>
      <c r="E3714" s="41" t="inlineStr">
        <is>
          <t>어닝콜</t>
        </is>
      </c>
      <c r="F3714" s="41" t="inlineStr">
        <is>
          <t>RealNetworks 2013년 4분기 실적발표(8-K Exhibit 99.1): 'The increase primarily reflects a net gain of $21.4 million from the sale of its investment in LoEn in the fourth quarter of 2013'.</t>
        </is>
      </c>
      <c r="G3714" s="41" t="inlineStr">
        <is>
          <t>IR 자료</t>
        </is>
      </c>
      <c r="H3714" s="40" t="inlineStr">
        <is>
          <t>2014-02-05</t>
        </is>
      </c>
      <c r="I3714" s="40" t="inlineStr">
        <is>
          <t>0001046327-14-000005</t>
        </is>
      </c>
      <c r="J3714" s="43" t="inlineStr">
        <is>
          <t>https://www.sec.gov/Archives/edgar/data/1046327/000104632714000005/exhibit991erq4-13.htm</t>
        </is>
      </c>
      <c r="K3714" s="41" t="inlineStr">
        <is>
          <t>earnings_call_note</t>
        </is>
      </c>
    </row>
    <row r="3715" ht="45" customHeight="1">
      <c r="A3715" s="40" t="inlineStr">
        <is>
          <t>K006</t>
        </is>
      </c>
      <c r="B3715" s="41" t="inlineStr">
        <is>
          <t>Starship Entertainment Corp.</t>
        </is>
      </c>
      <c r="C3715" s="40" t="inlineStr">
        <is>
          <t>인수 후</t>
        </is>
      </c>
      <c r="D3715" s="40" t="inlineStr">
        <is>
          <t>2018-09-03</t>
        </is>
      </c>
      <c r="E3715" s="41" t="inlineStr">
        <is>
          <t>소유주변경</t>
        </is>
      </c>
      <c r="F3715" s="41" t="inlineStr">
        <is>
          <t>스타쉽 최대주주등의주식보유변동: ㈜카카오엠 7,000주(64.83%)→㈜카카오. "본 건은 (주)카카오가 당사의 최대주주인 (주)카카오엠을 흡수합병함에 따른 변동내역임".</t>
        </is>
      </c>
      <c r="G3715" s="41" t="inlineStr">
        <is>
          <t>DART 기타공시</t>
        </is>
      </c>
      <c r="H3715" s="40" t="inlineStr">
        <is>
          <t>2018-09-07</t>
        </is>
      </c>
      <c r="I3715" s="40" t="inlineStr">
        <is>
          <t>20180907000219</t>
        </is>
      </c>
      <c r="J3715" s="43" t="inlineStr">
        <is>
          <t>https://dart.fss.or.kr/dsaf001/main.do?rcpNo=20180907000219</t>
        </is>
      </c>
      <c r="K3715" s="41" t="inlineStr">
        <is>
          <t>post_events_summary</t>
        </is>
      </c>
    </row>
    <row r="3716" ht="45" customHeight="1">
      <c r="A3716" s="40" t="inlineStr">
        <is>
          <t>K006</t>
        </is>
      </c>
      <c r="B3716" s="41" t="inlineStr">
        <is>
          <t>Starship Entertainment Corp.</t>
        </is>
      </c>
      <c r="C3716" s="40" t="inlineStr">
        <is>
          <t>인수 후</t>
        </is>
      </c>
      <c r="D3716" s="40" t="inlineStr">
        <is>
          <t>2018-11-01</t>
        </is>
      </c>
      <c r="E3716" s="41" t="inlineStr">
        <is>
          <t>소유주변경</t>
        </is>
      </c>
      <c r="F3716" s="41" t="inlineStr">
        <is>
          <t>스타쉽 최대주주등의주식보유변동: ㈜카카오 7,000주(64.83%)→㈜카카오엠. "당사의 최대주주인 (주)카카오가 당사 주식을 (주)카카오엠에 현물출자함에 따른 변동".</t>
        </is>
      </c>
      <c r="G3716" s="41" t="inlineStr">
        <is>
          <t>DART 기타공시</t>
        </is>
      </c>
      <c r="H3716" s="40" t="inlineStr">
        <is>
          <t>2018-11-06</t>
        </is>
      </c>
      <c r="I3716" s="40" t="inlineStr">
        <is>
          <t>20181106000250</t>
        </is>
      </c>
      <c r="J3716" s="43" t="inlineStr">
        <is>
          <t>https://dart.fss.or.kr/dsaf001/main.do?rcpNo=20181106000250</t>
        </is>
      </c>
      <c r="K3716" s="41" t="inlineStr">
        <is>
          <t>post_events_summary</t>
        </is>
      </c>
    </row>
    <row r="3717" ht="45" customHeight="1">
      <c r="A3717" s="40" t="inlineStr">
        <is>
          <t>K006</t>
        </is>
      </c>
      <c r="B3717" s="41" t="inlineStr">
        <is>
          <t>Starship Entertainment Corp.</t>
        </is>
      </c>
      <c r="C3717" s="40" t="inlineStr">
        <is>
          <t>인수 후</t>
        </is>
      </c>
      <c r="D3717" s="40" t="inlineStr">
        <is>
          <t>2019-12-18</t>
        </is>
      </c>
      <c r="E3717" s="41" t="inlineStr">
        <is>
          <t>추가취득</t>
        </is>
      </c>
      <c r="F3717" s="41" t="inlineStr">
        <is>
          <t>카카오엠 155주 취득 64.83%→66.26%(취득금액 1,004,815,710원).</t>
        </is>
      </c>
      <c r="G3717" s="41" t="inlineStr">
        <is>
          <t>DART 기타공시</t>
        </is>
      </c>
      <c r="H3717" s="40" t="inlineStr">
        <is>
          <t>2019-12-24</t>
        </is>
      </c>
      <c r="I3717" s="40" t="inlineStr">
        <is>
          <t>20191224000361</t>
        </is>
      </c>
      <c r="J3717" s="43" t="inlineStr">
        <is>
          <t>https://dart.fss.or.kr/dsaf001/main.do?rcpNo=20191224000361</t>
        </is>
      </c>
      <c r="K3717" s="41" t="inlineStr">
        <is>
          <t>post_events_summary</t>
        </is>
      </c>
    </row>
    <row r="3718" ht="45" customHeight="1">
      <c r="A3718" s="40" t="inlineStr">
        <is>
          <t>K006</t>
        </is>
      </c>
      <c r="B3718" s="41" t="inlineStr">
        <is>
          <t>Starship Entertainment Corp.</t>
        </is>
      </c>
      <c r="C3718" s="40" t="inlineStr">
        <is>
          <t>인수 후</t>
        </is>
      </c>
      <c r="D3718" s="40" t="inlineStr">
        <is>
          <t>2019-12-21</t>
        </is>
      </c>
      <c r="E3718" s="41" t="inlineStr">
        <is>
          <t>기타</t>
        </is>
      </c>
      <c r="F3718" s="41" t="inlineStr">
        <is>
          <t>발행주식 10,798→12,496주, 카카오엠 7,464주 59.73%(309주 취득분 포함), 서현주 19.46%.</t>
        </is>
      </c>
      <c r="G3718" s="41" t="inlineStr">
        <is>
          <t>DART 기타공시</t>
        </is>
      </c>
      <c r="H3718" s="40" t="inlineStr">
        <is>
          <t>2019-12-24</t>
        </is>
      </c>
      <c r="I3718" s="40" t="inlineStr">
        <is>
          <t>20191224000369</t>
        </is>
      </c>
      <c r="J3718" s="43" t="inlineStr">
        <is>
          <t>https://dart.fss.or.kr/dsaf001/main.do?rcpNo=20191224000369</t>
        </is>
      </c>
      <c r="K3718" s="41" t="inlineStr">
        <is>
          <t>post_events_summary</t>
        </is>
      </c>
    </row>
    <row r="3719" ht="45" customHeight="1">
      <c r="A3719" s="40" t="inlineStr">
        <is>
          <t>K006</t>
        </is>
      </c>
      <c r="B3719" s="41" t="inlineStr">
        <is>
          <t>Starship Entertainment Corp.</t>
        </is>
      </c>
      <c r="C3719" s="40" t="inlineStr">
        <is>
          <t>인수 후</t>
        </is>
      </c>
      <c r="D3719" s="40" t="inlineStr">
        <is>
          <t>2021-03-02</t>
        </is>
      </c>
      <c r="E3719" s="41" t="inlineStr">
        <is>
          <t>소유주변경</t>
        </is>
      </c>
      <c r="F3719" s="41" t="inlineStr">
        <is>
          <t>카카오엠 7,464주(59.73%)→㈜카카오엔터테인먼트. "(주)카카오페이지가 당사의 최대주주인 (주)카카오엠을 흡수합병", 카카오페이지는 카카오엔터테인먼트로 사명 변경.</t>
        </is>
      </c>
      <c r="G3719" s="41" t="inlineStr">
        <is>
          <t>DART 기타공시</t>
        </is>
      </c>
      <c r="H3719" s="40" t="inlineStr">
        <is>
          <t>2021-03-05</t>
        </is>
      </c>
      <c r="I3719" s="40" t="inlineStr">
        <is>
          <t>20210305000085</t>
        </is>
      </c>
      <c r="J3719" s="43" t="inlineStr">
        <is>
          <t>https://dart.fss.or.kr/dsaf001/main.do?rcpNo=20210305000085</t>
        </is>
      </c>
      <c r="K3719" s="41" t="inlineStr">
        <is>
          <t>post_events_summary</t>
        </is>
      </c>
    </row>
    <row r="3720" ht="45" customHeight="1">
      <c r="A3720" s="40" t="inlineStr">
        <is>
          <t>K006</t>
        </is>
      </c>
      <c r="B3720" s="41" t="inlineStr">
        <is>
          <t>Starship Entertainment Corp.</t>
        </is>
      </c>
      <c r="C3720" s="40" t="inlineStr">
        <is>
          <t>인수 후</t>
        </is>
      </c>
      <c r="D3720" s="40" t="inlineStr">
        <is>
          <t>2023-03</t>
        </is>
      </c>
      <c r="E3720" s="41" t="inlineStr">
        <is>
          <t>기타</t>
        </is>
      </c>
      <c r="F3720" s="41" t="inlineStr">
        <is>
          <t>발행주식 12,496→12,832주(신주 336주), 카카오엔터 지분율 58.17%로 희석.</t>
        </is>
      </c>
      <c r="G3720" s="41" t="inlineStr">
        <is>
          <t>DART 기타공시</t>
        </is>
      </c>
      <c r="H3720" s="40" t="inlineStr">
        <is>
          <t>2023-03-30</t>
        </is>
      </c>
      <c r="I3720" s="40" t="inlineStr">
        <is>
          <t>20230330001661</t>
        </is>
      </c>
      <c r="J3720" s="43" t="inlineStr">
        <is>
          <t>https://dart.fss.or.kr/dsaf001/main.do?rcpNo=20230330001661</t>
        </is>
      </c>
      <c r="K3720" s="41" t="inlineStr">
        <is>
          <t>post_events_summary</t>
        </is>
      </c>
    </row>
    <row r="3721" ht="45" customHeight="1">
      <c r="A3721" s="40" t="inlineStr">
        <is>
          <t>K006</t>
        </is>
      </c>
      <c r="B3721" s="41" t="inlineStr">
        <is>
          <t>Starship Entertainment Corp.</t>
        </is>
      </c>
      <c r="C3721" s="40" t="inlineStr">
        <is>
          <t>인수 후</t>
        </is>
      </c>
      <c r="D3721" s="40" t="inlineStr">
        <is>
          <t>2025-08-05</t>
        </is>
      </c>
      <c r="E3721" s="41" t="inlineStr">
        <is>
          <t>추가취득</t>
        </is>
      </c>
      <c r="F3721" s="41" t="inlineStr">
        <is>
          <t>카카오엔터테인먼트 1,026주 취득 58.17%→66.16%(김영욱·이성훈 등 임원 지분).</t>
        </is>
      </c>
      <c r="G3721" s="41" t="inlineStr">
        <is>
          <t>DART 기타공시</t>
        </is>
      </c>
      <c r="H3721" s="40" t="inlineStr">
        <is>
          <t>2025-08-08</t>
        </is>
      </c>
      <c r="I3721" s="40" t="inlineStr">
        <is>
          <t>20250808000571</t>
        </is>
      </c>
      <c r="J3721" s="43" t="inlineStr">
        <is>
          <t>https://dart.fss.or.kr/dsaf001/main.do?rcpNo=20250808000571</t>
        </is>
      </c>
      <c r="K3721" s="41" t="inlineStr">
        <is>
          <t>post_events_summary</t>
        </is>
      </c>
    </row>
    <row r="3722" ht="45" customHeight="1">
      <c r="A3722" s="40" t="inlineStr">
        <is>
          <t>K006</t>
        </is>
      </c>
      <c r="B3722" s="41" t="inlineStr">
        <is>
          <t>Starship Entertainment Corp.</t>
        </is>
      </c>
      <c r="C3722" s="40" t="inlineStr">
        <is>
          <t>인수 후</t>
        </is>
      </c>
      <c r="D3722" s="40" t="inlineStr">
        <is>
          <t>2017-01-02</t>
        </is>
      </c>
      <c r="E3722" s="41" t="inlineStr">
        <is>
          <t>경영진변경</t>
        </is>
      </c>
      <c r="F3722" s="41" t="inlineStr">
        <is>
          <t>임원의변동 공시: 대표이사 김시대·이진성, 선임일 2017.01.02.</t>
        </is>
      </c>
      <c r="G3722" s="41" t="inlineStr">
        <is>
          <t>DART 기타공시</t>
        </is>
      </c>
      <c r="H3722" s="40" t="inlineStr">
        <is>
          <t>2017-10-27</t>
        </is>
      </c>
      <c r="I3722" s="40" t="inlineStr">
        <is>
          <t>20171027000094</t>
        </is>
      </c>
      <c r="J3722" s="43" t="inlineStr">
        <is>
          <t>https://dart.fss.or.kr/dsaf001/main.do?rcpNo=20171027000094</t>
        </is>
      </c>
      <c r="K3722" s="41" t="inlineStr">
        <is>
          <t>post_events_summary</t>
        </is>
      </c>
    </row>
    <row r="3723" ht="45" customHeight="1">
      <c r="A3723" s="40" t="inlineStr">
        <is>
          <t>K006</t>
        </is>
      </c>
      <c r="B3723" s="41" t="inlineStr">
        <is>
          <t>Starship Entertainment Corp.</t>
        </is>
      </c>
      <c r="C3723" s="40" t="inlineStr">
        <is>
          <t>인수 후</t>
        </is>
      </c>
      <c r="D3723" s="40" t="inlineStr">
        <is>
          <t>2023-12-31</t>
        </is>
      </c>
      <c r="E3723" s="41" t="inlineStr">
        <is>
          <t>기타</t>
        </is>
      </c>
      <c r="F3723" s="41" t="inlineStr">
        <is>
          <t>카카오엔터테인먼트 2023 연결감사보고서 영업권 현금창출단위 표: (주)스타쉽엔터테인먼트 당기초 14,674,907천원, 손상 -, 당기말 14,674,907천원(멜론·음악유통 등은 손상).</t>
        </is>
      </c>
      <c r="G3723" s="41" t="inlineStr">
        <is>
          <t>DART 감사보고서</t>
        </is>
      </c>
      <c r="H3723" s="40" t="inlineStr">
        <is>
          <t>2024-03-29</t>
        </is>
      </c>
      <c r="I3723" s="40" t="inlineStr">
        <is>
          <t>20240329003124</t>
        </is>
      </c>
      <c r="J3723" s="43" t="inlineStr">
        <is>
          <t>https://dart.fss.or.kr/dsaf001/main.do?rcpNo=20240329003124</t>
        </is>
      </c>
      <c r="K3723" s="41" t="inlineStr">
        <is>
          <t>impairment,post_events_summary</t>
        </is>
      </c>
    </row>
    <row r="3724" ht="45" customHeight="1">
      <c r="A3724" s="40" t="inlineStr">
        <is>
          <t>K006</t>
        </is>
      </c>
      <c r="B3724" s="41" t="inlineStr">
        <is>
          <t>Starship Entertainment Corp.</t>
        </is>
      </c>
      <c r="C3724" s="40" t="inlineStr">
        <is>
          <t>인수 후</t>
        </is>
      </c>
      <c r="D3724" s="40" t="inlineStr">
        <is>
          <t>2025-12-31</t>
        </is>
      </c>
      <c r="E3724" s="41" t="inlineStr">
        <is>
          <t>기타</t>
        </is>
      </c>
      <c r="F3724" s="41" t="inlineStr">
        <is>
          <t>카카오엔터테인먼트 2025 연결감사보고서 주석 18.3: (주)스타쉽엔터테인먼트 영업권 당기초·당기말 14,674,907천원, 손상 없음. 종속기업 요약: 스타쉽 2025 매출 225,267백만원, 당기순이익 12,905백만원.</t>
        </is>
      </c>
      <c r="G3724" s="41" t="inlineStr">
        <is>
          <t>DART 감사보고서</t>
        </is>
      </c>
      <c r="H3724" s="40" t="inlineStr">
        <is>
          <t>2026-03-27</t>
        </is>
      </c>
      <c r="I3724" s="40" t="inlineStr">
        <is>
          <t>20260327001465</t>
        </is>
      </c>
      <c r="J3724" s="43" t="inlineStr">
        <is>
          <t>https://dart.fss.or.kr/dsaf001/main.do?rcpNo=20260327001465</t>
        </is>
      </c>
      <c r="K3724" s="41" t="inlineStr">
        <is>
          <t>impairment,post_events_summary</t>
        </is>
      </c>
    </row>
    <row r="3725" ht="45" customHeight="1">
      <c r="A3725" s="40" t="inlineStr">
        <is>
          <t>K007</t>
        </is>
      </c>
      <c r="B3725" s="41" t="inlineStr">
        <is>
          <t>LOCNALL Inc.</t>
        </is>
      </c>
      <c r="C3725" s="40" t="inlineStr">
        <is>
          <t>인수 후</t>
        </is>
      </c>
      <c r="D3725" s="40" t="inlineStr">
        <is>
          <t>2015-06-09</t>
        </is>
      </c>
      <c r="E3725" s="41" t="inlineStr">
        <is>
          <t>완료</t>
        </is>
      </c>
      <c r="F3725" s="41" t="inlineStr">
        <is>
          <t>자기주식처분결과보고서: 처분기간 2015-06-09~2015-06-09, 보통주 158,753주, 1주당 107,000원, 처분가액 총액 16,986,571,000원, 예정과 '일치'.</t>
        </is>
      </c>
      <c r="G3725" s="41" t="inlineStr">
        <is>
          <t>DART 주요사항보고서</t>
        </is>
      </c>
      <c r="H3725" s="40" t="inlineStr">
        <is>
          <t>2015-06-10</t>
        </is>
      </c>
      <c r="I3725" s="40" t="inlineStr">
        <is>
          <t>20150610000237</t>
        </is>
      </c>
      <c r="J3725" s="43" t="inlineStr">
        <is>
          <t>https://dart.fss.or.kr/dsaf001/main.do?rcpNo=20150610000237</t>
        </is>
      </c>
      <c r="K3725" s="41" t="inlineStr">
        <is>
          <t>status_chk</t>
        </is>
      </c>
    </row>
    <row r="3726" ht="45" customHeight="1">
      <c r="A3726" s="40" t="inlineStr">
        <is>
          <t>K007</t>
        </is>
      </c>
      <c r="B3726" s="41" t="inlineStr">
        <is>
          <t>LOCNALL Inc.</t>
        </is>
      </c>
      <c r="C3726" s="40" t="inlineStr">
        <is>
          <t>인수 후</t>
        </is>
      </c>
      <c r="D3726" s="40" t="inlineStr">
        <is>
          <t>2015-12-31</t>
        </is>
      </c>
      <c r="E3726" s="41" t="inlineStr">
        <is>
          <t>완료</t>
        </is>
      </c>
      <c r="F3726" s="41" t="inlineStr">
        <is>
          <t>2015 사업보고서: 자본 주석 '당기 중 자기주식으로 록앤올㈜의 주식을 취득하였으며, 취득시점의 자기주식 공정가치(18,574백만원)와 취득원가(24,405백만원)와의 차이인 5,831백만원...자기주식처분손실'. 연혁 '록앤올 지분 100% 인수 및 자기주식 교부'. 타법인출자현황 록앤올 최초취득일 2015.06.30, 130,231주, 64,213,553천원.</t>
        </is>
      </c>
      <c r="G3726" s="41" t="inlineStr">
        <is>
          <t>DART 사업보고서</t>
        </is>
      </c>
      <c r="H3726" s="40" t="inlineStr">
        <is>
          <t>2016-03-30</t>
        </is>
      </c>
      <c r="I3726" s="40" t="inlineStr">
        <is>
          <t>20160330002170</t>
        </is>
      </c>
      <c r="J3726" s="43" t="inlineStr">
        <is>
          <t>https://dart.fss.or.kr/dsaf001/main.do?rcpNo=20160330002170</t>
        </is>
      </c>
      <c r="K3726" s="41" t="inlineStr">
        <is>
          <t>value_chk_local,chk_note,status_chk,notes</t>
        </is>
      </c>
    </row>
    <row r="3727" ht="45" customHeight="1">
      <c r="A3727" s="40" t="inlineStr">
        <is>
          <t>K007</t>
        </is>
      </c>
      <c r="B3727" s="41" t="inlineStr">
        <is>
          <t>LOCNALL Inc.</t>
        </is>
      </c>
      <c r="C3727" s="40" t="inlineStr">
        <is>
          <t>인수 전</t>
        </is>
      </c>
      <c r="D3727" s="40" t="inlineStr">
        <is>
          <t>2015-06-30</t>
        </is>
      </c>
      <c r="E3727" s="41" t="inlineStr">
        <is>
          <t>지분취득</t>
        </is>
      </c>
      <c r="F3727" s="41" t="inlineStr">
        <is>
          <t>2015 반기보고서: 관계기업 표에 DeNA Locations(지분 49.0%, 4,722,765천원) '(주6) 당반기중 신규로 종속회사로 편입된 록앤올㈜의 관계기업'. 특수관계자 주석 전기말(2014-12-31) 관계기업 목록에 록앤올 없음(사전 지분 없음). 타법인출자현황 최초취득일 2015.06.30.</t>
        </is>
      </c>
      <c r="G3727" s="41" t="inlineStr">
        <is>
          <t>DART 기타공시</t>
        </is>
      </c>
      <c r="H3727" s="40" t="inlineStr">
        <is>
          <t>2015-08-17</t>
        </is>
      </c>
      <c r="I3727" s="40" t="inlineStr">
        <is>
          <t>20150817001426</t>
        </is>
      </c>
      <c r="J3727" s="43" t="inlineStr">
        <is>
          <t>https://dart.fss.or.kr/dsaf001/main.do?rcpNo=20150817001426</t>
        </is>
      </c>
      <c r="K3727" s="41" t="inlineStr">
        <is>
          <t>chk_note,pre_events_summary,notes</t>
        </is>
      </c>
    </row>
    <row r="3728" ht="45" customHeight="1">
      <c r="A3728" s="40" t="inlineStr">
        <is>
          <t>K007</t>
        </is>
      </c>
      <c r="B3728" s="41" t="inlineStr">
        <is>
          <t>LOCNALL Inc.</t>
        </is>
      </c>
      <c r="C3728" s="40" t="inlineStr">
        <is>
          <t>인수 전</t>
        </is>
      </c>
      <c r="D3728" s="40" t="inlineStr">
        <is>
          <t>2013-12</t>
        </is>
      </c>
      <c r="E3728" s="41" t="inlineStr">
        <is>
          <t>투자유치</t>
        </is>
      </c>
      <c r="F3728" s="41" t="inlineStr">
        <is>
          <t>머니투데이 2014-07-13: 록앤올은 '지난해 말 사이버에이전트벤처스 등 국내외 3개 기업으로부터 30억원을 투자받았다'; 박종환 대표가 도쿄에서 일본 법인 준비.</t>
        </is>
      </c>
      <c r="G3728" s="41" t="inlineStr">
        <is>
          <t>언론 보도</t>
        </is>
      </c>
      <c r="H3728" s="40" t="inlineStr">
        <is>
          <t>2014-07-13</t>
        </is>
      </c>
      <c r="I3728" s="40" t="n"/>
      <c r="J3728" s="43" t="inlineStr">
        <is>
          <t>https://www.mt.co.kr/tech/2014/07/13/2014071022454142863</t>
        </is>
      </c>
      <c r="K3728" s="41" t="inlineStr">
        <is>
          <t>pre_events_summary</t>
        </is>
      </c>
    </row>
    <row r="3729" ht="45" customHeight="1">
      <c r="A3729" s="40" t="inlineStr">
        <is>
          <t>K007</t>
        </is>
      </c>
      <c r="B3729" s="41" t="inlineStr">
        <is>
          <t>LOCNALL Inc.</t>
        </is>
      </c>
      <c r="C3729" s="40" t="inlineStr">
        <is>
          <t>인수 전</t>
        </is>
      </c>
      <c r="D3729" s="40" t="inlineStr">
        <is>
          <t>2015-05-28</t>
        </is>
      </c>
      <c r="E3729" s="41" t="inlineStr">
        <is>
          <t>제휴</t>
        </is>
      </c>
      <c r="F3729" s="41" t="inlineStr">
        <is>
          <t>벤처스퀘어 2015-06-02: DeNA와 합작사 DeNA Locations 설립(지분 DeNA 51%, 록앤올 49%), 일본판 김기사 '나비로(NAVIRO)'를 5월 28일부터 공개.</t>
        </is>
      </c>
      <c r="G3729" s="41" t="inlineStr">
        <is>
          <t>언론 보도</t>
        </is>
      </c>
      <c r="H3729" s="40" t="inlineStr">
        <is>
          <t>2015-06-02</t>
        </is>
      </c>
      <c r="I3729" s="40" t="n"/>
      <c r="J3729" s="43" t="inlineStr">
        <is>
          <t>https://www.venturesquare.net/587626/</t>
        </is>
      </c>
      <c r="K3729" s="41" t="inlineStr">
        <is>
          <t>pre_events_summary,notes</t>
        </is>
      </c>
    </row>
    <row r="3730" ht="45" customHeight="1">
      <c r="A3730" s="40" t="inlineStr">
        <is>
          <t>K007</t>
        </is>
      </c>
      <c r="B3730" s="41" t="inlineStr">
        <is>
          <t>LOCNALL Inc.</t>
        </is>
      </c>
      <c r="C3730" s="40" t="inlineStr">
        <is>
          <t>인수 후</t>
        </is>
      </c>
      <c r="D3730" s="40" t="inlineStr">
        <is>
          <t>2015-12-08</t>
        </is>
      </c>
      <c r="E3730" s="41" t="inlineStr">
        <is>
          <t>통합</t>
        </is>
      </c>
      <c r="F3730" s="41" t="inlineStr">
        <is>
          <t>뉴스핌: '카카오는 계약에 따른 사업양수도 절차를 모두 마친 뒤 내년 1월 8일부터 김기사의 국내 사업 관련 영업과 기획, 고객서비스 등 전반을 전담한다'; 록앤올 인력은 카카오 판교 사무실에서 근무.</t>
        </is>
      </c>
      <c r="G3730" s="41" t="inlineStr">
        <is>
          <t>언론 보도</t>
        </is>
      </c>
      <c r="H3730" s="40" t="inlineStr">
        <is>
          <t>2015-12-08</t>
        </is>
      </c>
      <c r="I3730" s="40" t="n"/>
      <c r="J3730" s="43" t="inlineStr">
        <is>
          <t>https://newspim.com/news/view/20151208000380</t>
        </is>
      </c>
      <c r="K3730" s="41" t="inlineStr">
        <is>
          <t>post_events_summary,notes</t>
        </is>
      </c>
    </row>
    <row r="3731" ht="45" customHeight="1">
      <c r="A3731" s="40" t="inlineStr">
        <is>
          <t>K007</t>
        </is>
      </c>
      <c r="B3731" s="41" t="inlineStr">
        <is>
          <t>LOCNALL Inc.</t>
        </is>
      </c>
      <c r="C3731" s="40" t="inlineStr">
        <is>
          <t>인수 후</t>
        </is>
      </c>
      <c r="D3731" s="40" t="inlineStr">
        <is>
          <t>2016-03-31</t>
        </is>
      </c>
      <c r="E3731" s="41" t="inlineStr">
        <is>
          <t>경영진변경</t>
        </is>
      </c>
      <c r="F3731" s="41" t="inlineStr">
        <is>
          <t>록앤올 임원의 변동: 대표이사 김원태·박종환 사임(2016.03.31), 사내이사 신명진·박종환 사임; 김원태는 사내이사로 남음.</t>
        </is>
      </c>
      <c r="G3731" s="41" t="inlineStr">
        <is>
          <t>DART 기타공시</t>
        </is>
      </c>
      <c r="H3731" s="40" t="inlineStr">
        <is>
          <t>2016-04-29</t>
        </is>
      </c>
      <c r="I3731" s="40" t="inlineStr">
        <is>
          <t>20160429000453</t>
        </is>
      </c>
      <c r="J3731" s="43" t="inlineStr">
        <is>
          <t>https://dart.fss.or.kr/dsaf001/main.do?rcpNo=20160429000453</t>
        </is>
      </c>
      <c r="K3731" s="41" t="inlineStr">
        <is>
          <t>post_events_summary</t>
        </is>
      </c>
    </row>
    <row r="3732" ht="45" customHeight="1">
      <c r="A3732" s="40" t="inlineStr">
        <is>
          <t>K007</t>
        </is>
      </c>
      <c r="B3732" s="41" t="inlineStr">
        <is>
          <t>LOCNALL Inc.</t>
        </is>
      </c>
      <c r="C3732" s="40" t="inlineStr">
        <is>
          <t>인수 후</t>
        </is>
      </c>
      <c r="D3732" s="40" t="inlineStr">
        <is>
          <t>2016-12-31</t>
        </is>
      </c>
      <c r="E3732" s="41" t="inlineStr">
        <is>
          <t>추가취득</t>
        </is>
      </c>
      <c r="F3732" s="41" t="inlineStr">
        <is>
          <t>2016 사업보고서: 'NAVIRO Co.,Ltd.(구, DeNA Locations)' 일본, 41,500주, 100.0%, '(주14) 당기 중 록앤올㈜의 관계기업에서 종속기업으로 편입'.</t>
        </is>
      </c>
      <c r="G3732" s="41" t="inlineStr">
        <is>
          <t>DART 사업보고서</t>
        </is>
      </c>
      <c r="H3732" s="40" t="inlineStr">
        <is>
          <t>2017-03-31</t>
        </is>
      </c>
      <c r="I3732" s="40" t="inlineStr">
        <is>
          <t>20170331005003</t>
        </is>
      </c>
      <c r="J3732" s="43" t="inlineStr">
        <is>
          <t>https://dart.fss.or.kr/dsaf001/main.do?rcpNo=20170331005003</t>
        </is>
      </c>
      <c r="K3732" s="41" t="inlineStr">
        <is>
          <t>post_events_summary</t>
        </is>
      </c>
    </row>
    <row r="3733" ht="45" customHeight="1">
      <c r="A3733" s="40" t="inlineStr">
        <is>
          <t>K007</t>
        </is>
      </c>
      <c r="B3733" s="41" t="inlineStr">
        <is>
          <t>LOCNALL Inc.</t>
        </is>
      </c>
      <c r="C3733" s="40" t="inlineStr">
        <is>
          <t>인수 후</t>
        </is>
      </c>
      <c r="D3733" s="40" t="inlineStr">
        <is>
          <t>2017-08-01</t>
        </is>
      </c>
      <c r="E3733" s="41" t="inlineStr">
        <is>
          <t>사업철수</t>
        </is>
      </c>
      <c r="F3733" s="41" t="inlineStr">
        <is>
          <t>2017 사업보고서: NAVIRO Co.,Ltd. '청산으로 인하여 연결범위에서 제외'; '2017년 8월 1일 카카오모빌리티를 공식 출범...카카오택시, 드라이버, 내비 등을 운영하는 카카오 모빌리티 사업부문이 독립한 회사'.</t>
        </is>
      </c>
      <c r="G3733" s="41" t="inlineStr">
        <is>
          <t>DART 사업보고서</t>
        </is>
      </c>
      <c r="H3733" s="40" t="inlineStr">
        <is>
          <t>2018-03-30</t>
        </is>
      </c>
      <c r="I3733" s="40" t="inlineStr">
        <is>
          <t>20180330002462</t>
        </is>
      </c>
      <c r="J3733" s="43" t="inlineStr">
        <is>
          <t>https://dart.fss.or.kr/dsaf001/main.do?rcpNo=20180330002462</t>
        </is>
      </c>
      <c r="K3733" s="41" t="inlineStr">
        <is>
          <t>post_events_summary,notes</t>
        </is>
      </c>
    </row>
    <row r="3734" ht="45" customHeight="1">
      <c r="A3734" s="40" t="inlineStr">
        <is>
          <t>K007</t>
        </is>
      </c>
      <c r="B3734" s="41" t="inlineStr">
        <is>
          <t>LOCNALL Inc.</t>
        </is>
      </c>
      <c r="C3734" s="40" t="inlineStr">
        <is>
          <t>인수 후</t>
        </is>
      </c>
      <c r="D3734" s="40" t="inlineStr">
        <is>
          <t>2018-03-14</t>
        </is>
      </c>
      <c r="E3734" s="41" t="inlineStr">
        <is>
          <t>경영진변경</t>
        </is>
      </c>
      <c r="F3734" s="41" t="inlineStr">
        <is>
          <t>록앤올 임원의 변동: 사내이사 김원태 퇴임(2018.03.14), 유강원 선임.</t>
        </is>
      </c>
      <c r="G3734" s="41" t="inlineStr">
        <is>
          <t>DART 기타공시</t>
        </is>
      </c>
      <c r="H3734" s="40" t="inlineStr">
        <is>
          <t>2018-05-02</t>
        </is>
      </c>
      <c r="I3734" s="40" t="inlineStr">
        <is>
          <t>20180502000868</t>
        </is>
      </c>
      <c r="J3734" s="43" t="inlineStr">
        <is>
          <t>https://dart.fss.or.kr/dsaf001/main.do?rcpNo=20180502000868</t>
        </is>
      </c>
      <c r="K3734" s="41" t="inlineStr">
        <is>
          <t>post_events_summary</t>
        </is>
      </c>
    </row>
    <row r="3735" ht="45" customHeight="1">
      <c r="A3735" s="40" t="inlineStr">
        <is>
          <t>K007</t>
        </is>
      </c>
      <c r="B3735" s="41" t="inlineStr">
        <is>
          <t>LOCNALL Inc.</t>
        </is>
      </c>
      <c r="C3735" s="40" t="inlineStr">
        <is>
          <t>인수 후</t>
        </is>
      </c>
      <c r="D3735" s="40" t="inlineStr">
        <is>
          <t>2023</t>
        </is>
      </c>
      <c r="E3735" s="41" t="inlineStr">
        <is>
          <t>청산</t>
        </is>
      </c>
      <c r="F3735" s="41" t="inlineStr">
        <is>
          <t>㈜카카오 2023 사업보고서 연결대상 변동: '록앤올㈜ | 당기 중 청산으로 인한 연결제외'.</t>
        </is>
      </c>
      <c r="G3735" s="41" t="inlineStr">
        <is>
          <t>DART 사업보고서</t>
        </is>
      </c>
      <c r="H3735" s="40" t="inlineStr">
        <is>
          <t>2024-03-20</t>
        </is>
      </c>
      <c r="I3735" s="40" t="inlineStr">
        <is>
          <t>20240320002039</t>
        </is>
      </c>
      <c r="J3735" s="43" t="inlineStr">
        <is>
          <t>https://dart.fss.or.kr/dsaf001/main.do?rcpNo=20240320002039</t>
        </is>
      </c>
      <c r="K3735" s="41" t="inlineStr">
        <is>
          <t>post_events_summary,notes</t>
        </is>
      </c>
    </row>
    <row r="3736" ht="45" customHeight="1">
      <c r="A3736" s="40" t="inlineStr">
        <is>
          <t>K007</t>
        </is>
      </c>
      <c r="B3736" s="41" t="inlineStr">
        <is>
          <t>LOCNALL Inc.</t>
        </is>
      </c>
      <c r="C3736" s="40" t="inlineStr">
        <is>
          <t>인수 후</t>
        </is>
      </c>
      <c r="D3736" s="40" t="inlineStr">
        <is>
          <t>2015-11-12</t>
        </is>
      </c>
      <c r="E3736" s="41" t="inlineStr">
        <is>
          <t>어닝콜</t>
        </is>
      </c>
      <c r="F3736" s="41" t="inlineStr">
        <is>
          <t>카카오 2015년 3분기 실적 IR 자료(2015-11-12) 연혁 슬라이드: '2015.5 록앤올 (국민내비 김기사) 인수'. 성과 언급은 없음(PDF 글꼴 문제로 다른 쪽은 추출 불가).</t>
        </is>
      </c>
      <c r="G3736" s="41" t="inlineStr">
        <is>
          <t>IR 자료</t>
        </is>
      </c>
      <c r="H3736" s="40" t="inlineStr">
        <is>
          <t>2015-11-12</t>
        </is>
      </c>
      <c r="I3736" s="40" t="n"/>
      <c r="J3736" s="43" t="inlineStr">
        <is>
          <t>https://www.kakaocorp.com/upload_resources/ir/siljeok/siljeok_20151112084139.pdf</t>
        </is>
      </c>
      <c r="K3736" s="41" t="inlineStr">
        <is>
          <t>earnings_call_note</t>
        </is>
      </c>
    </row>
    <row r="3737" ht="45" customHeight="1">
      <c r="A3737" s="40" t="inlineStr">
        <is>
          <t>K008</t>
        </is>
      </c>
      <c r="B3737" s="41" t="inlineStr">
        <is>
          <t>Play M Entertainment Corp.</t>
        </is>
      </c>
      <c r="C3737" s="40" t="inlineStr">
        <is>
          <t>인수 후</t>
        </is>
      </c>
      <c r="D3737" s="40" t="inlineStr">
        <is>
          <t>2018-05-02</t>
        </is>
      </c>
      <c r="E3737" s="41" t="inlineStr">
        <is>
          <t>추가취득</t>
        </is>
      </c>
      <c r="F3737" s="41" t="inlineStr">
        <is>
          <t>플랜에이 최대주주등의주식보유변동: ㈜카카오엠 2018.05.02 보통주 7,000주(70.00%)→10,000주(100.00%), 금액 3,513,000,000원, 단가 1,171,000원. "상기 변동일은 주식대금 납입기일을 기재함". K026과 같은 거래.</t>
        </is>
      </c>
      <c r="G3737" s="41" t="inlineStr">
        <is>
          <t>DART 기타공시</t>
        </is>
      </c>
      <c r="H3737" s="40" t="inlineStr">
        <is>
          <t>2018-05-08</t>
        </is>
      </c>
      <c r="I3737" s="40" t="inlineStr">
        <is>
          <t>20180508002147</t>
        </is>
      </c>
      <c r="J3737" s="43" t="inlineStr">
        <is>
          <t>https://dart.fss.or.kr/dsaf001/main.do?rcpNo=20180508002147</t>
        </is>
      </c>
      <c r="K3737" s="41" t="inlineStr">
        <is>
          <t>post_events_summary,notes</t>
        </is>
      </c>
    </row>
    <row r="3738" ht="45" customHeight="1">
      <c r="A3738" s="40" t="inlineStr">
        <is>
          <t>K008</t>
        </is>
      </c>
      <c r="B3738" s="41" t="inlineStr">
        <is>
          <t>Play M Entertainment Corp.</t>
        </is>
      </c>
      <c r="C3738" s="40" t="inlineStr">
        <is>
          <t>인수 후</t>
        </is>
      </c>
      <c r="D3738" s="40" t="inlineStr">
        <is>
          <t>2018-01-31</t>
        </is>
      </c>
      <c r="E3738" s="41" t="inlineStr">
        <is>
          <t>경영진변경</t>
        </is>
      </c>
      <c r="F3738" s="41" t="inlineStr">
        <is>
          <t>플랜에이 최대주주등의주식보유변동: 최진호(임원) 3,000주(30%)가 동일인관련자에서 기타로 분류 변경. "최진호 사내이사 사임에 따른 최대주주 보유주식비율 변동임."</t>
        </is>
      </c>
      <c r="G3738" s="41" t="inlineStr">
        <is>
          <t>DART 기타공시</t>
        </is>
      </c>
      <c r="H3738" s="40" t="inlineStr">
        <is>
          <t>2018-05-08</t>
        </is>
      </c>
      <c r="I3738" s="40" t="inlineStr">
        <is>
          <t>20180508002957</t>
        </is>
      </c>
      <c r="J3738" s="43" t="inlineStr">
        <is>
          <t>https://dart.fss.or.kr/dsaf001/main.do?rcpNo=20180508002957</t>
        </is>
      </c>
      <c r="K3738" s="41" t="inlineStr">
        <is>
          <t>post_events_summary</t>
        </is>
      </c>
    </row>
    <row r="3739" ht="45" customHeight="1">
      <c r="A3739" s="40" t="inlineStr">
        <is>
          <t>K008</t>
        </is>
      </c>
      <c r="B3739" s="41" t="inlineStr">
        <is>
          <t>Play M Entertainment Corp.</t>
        </is>
      </c>
      <c r="C3739" s="40" t="inlineStr">
        <is>
          <t>인수 후</t>
        </is>
      </c>
      <c r="D3739" s="40" t="inlineStr">
        <is>
          <t>2017-12-31</t>
        </is>
      </c>
      <c r="E3739" s="41" t="inlineStr">
        <is>
          <t>실적</t>
        </is>
      </c>
      <c r="F3739" s="41" t="inlineStr">
        <is>
          <t>플랜에이 대규모기업집단현황공시[연1회공시] (3) 회사 손익현황(직전 사업연도말 기준, 단위 백만원): 매출액 9,295, 영업이익 985, 당기순이익 703.</t>
        </is>
      </c>
      <c r="G3739" s="41" t="inlineStr">
        <is>
          <t>DART 기타공시</t>
        </is>
      </c>
      <c r="H3739" s="40" t="inlineStr">
        <is>
          <t>2018-05-31</t>
        </is>
      </c>
      <c r="I3739" s="40" t="inlineStr">
        <is>
          <t>20180531000873</t>
        </is>
      </c>
      <c r="J3739" s="43" t="inlineStr">
        <is>
          <t>https://dart.fss.or.kr/dsaf001/main.do?rcpNo=20180531000873</t>
        </is>
      </c>
      <c r="K3739" s="41" t="inlineStr">
        <is>
          <t>target_op_post,perf_basis</t>
        </is>
      </c>
    </row>
    <row r="3740" ht="45" customHeight="1">
      <c r="A3740" s="40" t="inlineStr">
        <is>
          <t>K008</t>
        </is>
      </c>
      <c r="B3740" s="41" t="inlineStr">
        <is>
          <t>Play M Entertainment Corp.</t>
        </is>
      </c>
      <c r="C3740" s="40" t="inlineStr">
        <is>
          <t>인수 후</t>
        </is>
      </c>
      <c r="D3740" s="40" t="inlineStr">
        <is>
          <t>2018-01-25</t>
        </is>
      </c>
      <c r="E3740" s="41" t="inlineStr">
        <is>
          <t>지분취득</t>
        </is>
      </c>
      <c r="F3740" s="41" t="inlineStr">
        <is>
          <t>플랜에이 타법인주식및출자증권취득결정: ㈜이앤티스토리엔터테인먼트 30,000주, 700,000,000원, 취득후 지분 60.00%, 취득목적 "배우 매니지먼트 투자", 이사회결의 2018-01-22.</t>
        </is>
      </c>
      <c r="G3740" s="41" t="inlineStr">
        <is>
          <t>DART 기타공시</t>
        </is>
      </c>
      <c r="H3740" s="40" t="inlineStr">
        <is>
          <t>2018-01-25</t>
        </is>
      </c>
      <c r="I3740" s="40" t="inlineStr">
        <is>
          <t>20180125000211</t>
        </is>
      </c>
      <c r="J3740" s="43" t="inlineStr">
        <is>
          <t>https://dart.fss.or.kr/dsaf001/main.do?rcpNo=20180125000211</t>
        </is>
      </c>
      <c r="K3740" s="41" t="inlineStr">
        <is>
          <t>post_events_summary</t>
        </is>
      </c>
    </row>
    <row r="3741" ht="45" customHeight="1">
      <c r="A3741" s="40" t="inlineStr">
        <is>
          <t>K008</t>
        </is>
      </c>
      <c r="B3741" s="41" t="inlineStr">
        <is>
          <t>Play M Entertainment Corp.</t>
        </is>
      </c>
      <c r="C3741" s="40" t="inlineStr">
        <is>
          <t>인수 후</t>
        </is>
      </c>
      <c r="D3741" s="40" t="inlineStr">
        <is>
          <t>2021-03-02</t>
        </is>
      </c>
      <c r="E3741" s="41" t="inlineStr">
        <is>
          <t>기타</t>
        </is>
      </c>
      <c r="F3741" s="41" t="inlineStr">
        <is>
          <t>㈜플레이엠엔터테인먼트 최대주주등의주식보유변동: 2021.03.02 ㈜카카오엠 10,000주(100%) 감소, ㈜카카오엠엔터테인먼트 10,000주(100%) 증가.</t>
        </is>
      </c>
      <c r="G3741" s="41" t="inlineStr">
        <is>
          <t>DART 기타공시</t>
        </is>
      </c>
      <c r="H3741" s="40" t="inlineStr">
        <is>
          <t>2021-03-05</t>
        </is>
      </c>
      <c r="I3741" s="40" t="inlineStr">
        <is>
          <t>20210305000107</t>
        </is>
      </c>
      <c r="J3741" s="43" t="inlineStr">
        <is>
          <t>https://dart.fss.or.kr/dsaf001/main.do?rcpNo=20210305000107</t>
        </is>
      </c>
      <c r="K3741" s="41" t="inlineStr">
        <is>
          <t>post_events_summary</t>
        </is>
      </c>
    </row>
    <row r="3742" ht="45" customHeight="1">
      <c r="A3742" s="40" t="inlineStr">
        <is>
          <t>K008</t>
        </is>
      </c>
      <c r="B3742" s="41" t="inlineStr">
        <is>
          <t>Play M Entertainment Corp.</t>
        </is>
      </c>
      <c r="C3742" s="40" t="inlineStr">
        <is>
          <t>인수 후</t>
        </is>
      </c>
      <c r="D3742" s="40" t="inlineStr">
        <is>
          <t>2022-03-22</t>
        </is>
      </c>
      <c r="E3742" s="41" t="inlineStr">
        <is>
          <t>기타</t>
        </is>
      </c>
      <c r="F3742" s="41" t="inlineStr">
        <is>
          <t>㈜아이에스티엔터테인먼트 유상증자결정(주식매수선택권 부여 결정): 보통주 25,000주, 발행가 70,000원, 제3자배정, 기타자금 1,750,000,000원, 이사회결의 2022-03-22.</t>
        </is>
      </c>
      <c r="G3742" s="41" t="inlineStr">
        <is>
          <t>DART 기타공시</t>
        </is>
      </c>
      <c r="H3742" s="40" t="inlineStr">
        <is>
          <t>2022-03-29</t>
        </is>
      </c>
      <c r="I3742" s="40" t="inlineStr">
        <is>
          <t>20220329000991</t>
        </is>
      </c>
      <c r="J3742" s="43" t="inlineStr">
        <is>
          <t>https://dart.fss.or.kr/dsaf001/main.do?rcpNo=20220329000991</t>
        </is>
      </c>
      <c r="K3742" s="41" t="inlineStr">
        <is>
          <t>post_events_summary</t>
        </is>
      </c>
    </row>
    <row r="3743" ht="45" customHeight="1">
      <c r="A3743" s="40" t="inlineStr">
        <is>
          <t>K008</t>
        </is>
      </c>
      <c r="B3743" s="41" t="inlineStr">
        <is>
          <t>Play M Entertainment Corp.</t>
        </is>
      </c>
      <c r="C3743" s="40" t="inlineStr">
        <is>
          <t>인수 후</t>
        </is>
      </c>
      <c r="D3743" s="40" t="inlineStr">
        <is>
          <t>2018-12-31</t>
        </is>
      </c>
      <c r="E3743" s="41" t="inlineStr">
        <is>
          <t>추가취득</t>
        </is>
      </c>
      <c r="F3743" s="41" t="inlineStr">
        <is>
          <t>㈜카카오 2018 사업보고서 연결재무제표 주석 종속기업 표: ㈜플랜에이엔터테인먼트 10,000주, 지분율 100.0% (2018-12-31).</t>
        </is>
      </c>
      <c r="G3743" s="41" t="inlineStr">
        <is>
          <t>DART 사업보고서</t>
        </is>
      </c>
      <c r="H3743" s="40" t="inlineStr">
        <is>
          <t>2019-04-01</t>
        </is>
      </c>
      <c r="I3743" s="40" t="inlineStr">
        <is>
          <t>20190401005013</t>
        </is>
      </c>
      <c r="J3743" s="43" t="inlineStr">
        <is>
          <t>https://dart.fss.or.kr/dsaf001/main.do?rcpNo=20190401005013</t>
        </is>
      </c>
      <c r="K3743" s="41" t="inlineStr">
        <is>
          <t>post_events_summary</t>
        </is>
      </c>
    </row>
    <row r="3744" ht="45" customHeight="1">
      <c r="A3744" s="40" t="inlineStr">
        <is>
          <t>K009</t>
        </is>
      </c>
      <c r="B3744" s="41" t="inlineStr">
        <is>
          <t>Kakao M Corp.</t>
        </is>
      </c>
      <c r="C3744" s="40" t="inlineStr">
        <is>
          <t>발표</t>
        </is>
      </c>
      <c r="D3744" s="40" t="inlineStr">
        <is>
          <t>2016-01-21</t>
        </is>
      </c>
      <c r="E3744" s="41" t="inlineStr">
        <is>
          <t>기타</t>
        </is>
      </c>
      <c r="F3744" s="41" t="inlineStr">
        <is>
          <t>로엔 '최대주주 변경을 수반하는 주식양수도 계약 체결' 정정(거래소 공시): 대금 지급일 2016-02-29 → 03-10; 'SK플래닛은 ㈜카카오를 대상으로 그 보유 당사 주식 3,793,756주 중 2,266,774주는 219,877백만원에 현금 매각하고 1,526,982주는 현물출자하여 … 신주 1,357,367주를 교부받습니다'.</t>
        </is>
      </c>
      <c r="G3744" s="41" t="inlineStr">
        <is>
          <t>DART 기타공시</t>
        </is>
      </c>
      <c r="H3744" s="40" t="inlineStr">
        <is>
          <t>2016-02-26</t>
        </is>
      </c>
      <c r="I3744" s="40" t="inlineStr">
        <is>
          <t>20160226900853</t>
        </is>
      </c>
      <c r="J3744" s="43" t="inlineStr">
        <is>
          <t>https://dart.fss.or.kr/dsaf001/main.do?rcpNo=20160226900853</t>
        </is>
      </c>
      <c r="K3744" s="41" t="inlineStr">
        <is>
          <t>chk_note,notes</t>
        </is>
      </c>
    </row>
    <row r="3745" ht="45" customHeight="1">
      <c r="A3745" s="40" t="inlineStr">
        <is>
          <t>K009</t>
        </is>
      </c>
      <c r="B3745" s="41" t="inlineStr">
        <is>
          <t>Kakao M Corp.</t>
        </is>
      </c>
      <c r="C3745" s="40" t="inlineStr">
        <is>
          <t>인수 후</t>
        </is>
      </c>
      <c r="D3745" s="40" t="inlineStr">
        <is>
          <t>2016-03-14</t>
        </is>
      </c>
      <c r="E3745" s="41" t="inlineStr">
        <is>
          <t>기타</t>
        </is>
      </c>
      <c r="F3745" s="41" t="inlineStr">
        <is>
          <t>카카오 단기차입금증가결정(거래소 공시): 금융기관 차입 800,000,000,000원(자기자본대비 32.2%), 차입목적 '주식회사 로엔엔터테인먼트 보통주식 19,322,346주(지분율 : 76.4%)를 인수를 위한 단기 차입 목적', 향후 다양한 방법으로 대체 상환 예정.</t>
        </is>
      </c>
      <c r="G3745" s="41" t="inlineStr">
        <is>
          <t>DART 기타공시</t>
        </is>
      </c>
      <c r="H3745" s="40" t="inlineStr">
        <is>
          <t>2016-03-14</t>
        </is>
      </c>
      <c r="I3745" s="40" t="inlineStr">
        <is>
          <t>20160314900370</t>
        </is>
      </c>
      <c r="J3745" s="43" t="inlineStr">
        <is>
          <t>https://dart.fss.or.kr/dsaf001/main.do?rcpNo=20160314900370</t>
        </is>
      </c>
      <c r="K3745" s="41" t="inlineStr">
        <is>
          <t>notes,post_events_summary</t>
        </is>
      </c>
    </row>
    <row r="3746" ht="45" customHeight="1">
      <c r="A3746" s="40" t="inlineStr">
        <is>
          <t>K009</t>
        </is>
      </c>
      <c r="B3746" s="41" t="inlineStr">
        <is>
          <t>Kakao M Corp.</t>
        </is>
      </c>
      <c r="C3746" s="40" t="inlineStr">
        <is>
          <t>인수 후</t>
        </is>
      </c>
      <c r="D3746" s="40" t="inlineStr">
        <is>
          <t>2016-04-14</t>
        </is>
      </c>
      <c r="E3746" s="41" t="inlineStr">
        <is>
          <t>기타</t>
        </is>
      </c>
      <c r="F3746" s="41" t="inlineStr">
        <is>
          <t>카카오 단기차입금감소결정(자율공시): 249,533,386,204원 상환, 사유 '2016년 4월 11일 전환사채 발행 결정 및 납입 완료에 따라 단기차입금 상환'; 변동전 금액에 '3월 23일 발행한 회사채(사모) 700억원과 지난 4월 11일 발행한 회사채(공모) 2,500억원'으로 상환한 내역 반영.</t>
        </is>
      </c>
      <c r="G3746" s="41" t="inlineStr">
        <is>
          <t>DART 기타공시</t>
        </is>
      </c>
      <c r="H3746" s="40" t="inlineStr">
        <is>
          <t>2016-04-14</t>
        </is>
      </c>
      <c r="I3746" s="40" t="inlineStr">
        <is>
          <t>20160414900446</t>
        </is>
      </c>
      <c r="J3746" s="43" t="inlineStr">
        <is>
          <t>https://dart.fss.or.kr/dsaf001/main.do?rcpNo=20160414900446</t>
        </is>
      </c>
      <c r="K3746" s="41" t="inlineStr">
        <is>
          <t>notes,post_events_summary</t>
        </is>
      </c>
    </row>
    <row r="3747" ht="45" customHeight="1">
      <c r="A3747" s="40" t="inlineStr">
        <is>
          <t>K009</t>
        </is>
      </c>
      <c r="B3747" s="41" t="inlineStr">
        <is>
          <t>Kakao M Corp.</t>
        </is>
      </c>
      <c r="C3747" s="40" t="inlineStr">
        <is>
          <t>인수 후</t>
        </is>
      </c>
      <c r="D3747" s="40" t="inlineStr">
        <is>
          <t>2016-07-08</t>
        </is>
      </c>
      <c r="E3747" s="41" t="inlineStr">
        <is>
          <t>기타</t>
        </is>
      </c>
      <c r="F3747" s="41" t="inlineStr">
        <is>
          <t>카카오 단기차입금감소결정(자율공시): 기존 금융기관 차입금 230,941,702,646원을 기업어음 200,000,000,000원 발행과 현금 30,941,702,646원으로 대체 상환.</t>
        </is>
      </c>
      <c r="G3747" s="41" t="inlineStr">
        <is>
          <t>DART 기타공시</t>
        </is>
      </c>
      <c r="H3747" s="40" t="inlineStr">
        <is>
          <t>2016-07-08</t>
        </is>
      </c>
      <c r="I3747" s="40" t="inlineStr">
        <is>
          <t>20160708900594</t>
        </is>
      </c>
      <c r="J3747" s="43" t="inlineStr">
        <is>
          <t>https://dart.fss.or.kr/dsaf001/main.do?rcpNo=20160708900594</t>
        </is>
      </c>
      <c r="K3747" s="41" t="inlineStr">
        <is>
          <t>notes,post_events_summary</t>
        </is>
      </c>
    </row>
    <row r="3748" ht="45" customHeight="1">
      <c r="A3748" s="40" t="inlineStr">
        <is>
          <t>K009</t>
        </is>
      </c>
      <c r="B3748" s="41" t="inlineStr">
        <is>
          <t>Kakao M Corp.</t>
        </is>
      </c>
      <c r="C3748" s="40" t="inlineStr">
        <is>
          <t>인수 후</t>
        </is>
      </c>
      <c r="D3748" s="40" t="inlineStr">
        <is>
          <t>2016-03-29</t>
        </is>
      </c>
      <c r="E3748" s="41" t="inlineStr">
        <is>
          <t>기타</t>
        </is>
      </c>
      <c r="F3748" s="41" t="inlineStr">
        <is>
          <t>카카오 조회공시 답변(미확정): '브릿지론 상환을 위해 전환사채 발행 등을 포함한 다양한 자금조달 방안을 검토'; '브릿지론은 2016년 03월 14일 단기차입금증가결정 공시 내용의 단기차입금을 의미'.</t>
        </is>
      </c>
      <c r="G3748" s="41" t="inlineStr">
        <is>
          <t>DART 기타공시</t>
        </is>
      </c>
      <c r="H3748" s="40" t="inlineStr">
        <is>
          <t>2016-03-29</t>
        </is>
      </c>
      <c r="I3748" s="40" t="inlineStr">
        <is>
          <t>20160329901051</t>
        </is>
      </c>
      <c r="J3748" s="43" t="inlineStr">
        <is>
          <t>https://dart.fss.or.kr/dsaf001/main.do?rcpNo=20160329901051</t>
        </is>
      </c>
      <c r="K3748" s="41" t="inlineStr">
        <is>
          <t>notes</t>
        </is>
      </c>
    </row>
    <row r="3749" ht="45" customHeight="1">
      <c r="A3749" s="40" t="inlineStr">
        <is>
          <t>K009</t>
        </is>
      </c>
      <c r="B3749" s="41" t="inlineStr">
        <is>
          <t>Kakao M Corp.</t>
        </is>
      </c>
      <c r="C3749" s="40" t="inlineStr">
        <is>
          <t>인수 후</t>
        </is>
      </c>
      <c r="D3749" s="40" t="inlineStr">
        <is>
          <t>2016-04-25</t>
        </is>
      </c>
      <c r="E3749" s="41" t="inlineStr">
        <is>
          <t>기타</t>
        </is>
      </c>
      <c r="F3749" s="41" t="inlineStr">
        <is>
          <t>카카오 주요사항보고서(교환사채권발행결정, 이사회 2016-04-25): 제11회 보증부 해외교환사채 230,000,000,000원, 자금조달 목적 '운영자금 230,000,000,000', 교환대상 로엔 보통주, 교환가액 104,933원, 납입일 2016-05-11; 로엔 주식 2,529,171주에 국민은행 근질권.</t>
        </is>
      </c>
      <c r="G3749" s="41" t="inlineStr">
        <is>
          <t>DART 주요사항보고서</t>
        </is>
      </c>
      <c r="H3749" s="40" t="inlineStr">
        <is>
          <t>2016-04-26</t>
        </is>
      </c>
      <c r="I3749" s="40" t="inlineStr">
        <is>
          <t>20160426000001</t>
        </is>
      </c>
      <c r="J3749" s="43" t="inlineStr">
        <is>
          <t>https://dart.fss.or.kr/dsaf001/main.do?rcpNo=20160426000001</t>
        </is>
      </c>
      <c r="K3749" s="41" t="inlineStr">
        <is>
          <t>notes,post_events_summary</t>
        </is>
      </c>
    </row>
    <row r="3750" ht="45" customHeight="1">
      <c r="A3750" s="40" t="inlineStr">
        <is>
          <t>K009</t>
        </is>
      </c>
      <c r="B3750" s="41" t="inlineStr">
        <is>
          <t>Kakao M Corp.</t>
        </is>
      </c>
      <c r="C3750" s="40" t="inlineStr">
        <is>
          <t>인수 후</t>
        </is>
      </c>
      <c r="D3750" s="40" t="inlineStr">
        <is>
          <t>2016-03-16</t>
        </is>
      </c>
      <c r="E3750" s="41" t="inlineStr">
        <is>
          <t>완료</t>
        </is>
      </c>
      <c r="F3750" s="41" t="inlineStr">
        <is>
          <t>Yahoo Finance 035720.KS 일별 시세(5:1 분할 반영 수정주가): 2016-03-16 종가 21,920원(분할 전 환산 109,600원) — 109,600원×6,913,339주=757,702백만원으로 2016 사업보고서 주석 36의 지분상품 대가와 일치.</t>
        </is>
      </c>
      <c r="G3750" s="41" t="inlineStr">
        <is>
          <t>기타</t>
        </is>
      </c>
      <c r="H3750" s="40" t="inlineStr">
        <is>
          <t>2026-10-26</t>
        </is>
      </c>
      <c r="I3750" s="40" t="n"/>
      <c r="J3750" s="43" t="inlineStr">
        <is>
          <t>https://query1.finance.yahoo.com/v8/finance/chart/035720.KS?period1=1457913600&amp;period2=1458345600&amp;interval=1d</t>
        </is>
      </c>
      <c r="K3750" s="41" t="inlineStr">
        <is>
          <t>notes</t>
        </is>
      </c>
    </row>
    <row r="3751" ht="45" customHeight="1">
      <c r="A3751" s="40" t="inlineStr">
        <is>
          <t>K009</t>
        </is>
      </c>
      <c r="B3751" s="41" t="inlineStr">
        <is>
          <t>Kakao M Corp.</t>
        </is>
      </c>
      <c r="C3751" s="40" t="inlineStr">
        <is>
          <t>인수 전</t>
        </is>
      </c>
      <c r="D3751" s="40" t="inlineStr">
        <is>
          <t>2015-11-29</t>
        </is>
      </c>
      <c r="E3751" s="41" t="inlineStr">
        <is>
          <t>제휴</t>
        </is>
      </c>
      <c r="F3751" s="41" t="inlineStr">
        <is>
          <t>로엔 기타 주요경영사항(자율공시): '당사는 인터넷전문은행 사업을 위한 한국카카오은행 컨소시엄에 참여한 바 있으며, 2015년 11월 29일 금융위원회는 한국카카오은행 컨소시엄 및 K뱅크 컨소시엄에 인터넷전문은행 예비인가 결정'.</t>
        </is>
      </c>
      <c r="G3751" s="41" t="inlineStr">
        <is>
          <t>DART 기타공시</t>
        </is>
      </c>
      <c r="H3751" s="40" t="inlineStr">
        <is>
          <t>2015-11-30</t>
        </is>
      </c>
      <c r="I3751" s="40" t="inlineStr">
        <is>
          <t>20151130900582</t>
        </is>
      </c>
      <c r="J3751" s="43" t="inlineStr">
        <is>
          <t>https://dart.fss.or.kr/dsaf001/main.do?rcpNo=20151130900582</t>
        </is>
      </c>
      <c r="K3751" s="41" t="inlineStr">
        <is>
          <t>pre_events_summary</t>
        </is>
      </c>
    </row>
    <row r="3752" ht="45" customHeight="1">
      <c r="A3752" s="40" t="inlineStr">
        <is>
          <t>K009</t>
        </is>
      </c>
      <c r="B3752" s="41" t="inlineStr">
        <is>
          <t>Kakao M Corp.</t>
        </is>
      </c>
      <c r="C3752" s="40" t="inlineStr">
        <is>
          <t>인수 전</t>
        </is>
      </c>
      <c r="D3752" s="40" t="inlineStr">
        <is>
          <t>2015</t>
        </is>
      </c>
      <c r="E3752" s="41" t="inlineStr">
        <is>
          <t>제휴</t>
        </is>
      </c>
      <c r="F3752" s="41" t="inlineStr">
        <is>
          <t>뉴시스 '카카오 몸집불리기 가속페달, 기대반 우려반'(2016-01-11): '두 회사는 지난해부터 인터넷전문은행 '한국카카오은행' 출범을 위한 파트너사로 협업하며 사업 제휴를 논의해 온 것으로 알려졌다'.</t>
        </is>
      </c>
      <c r="G3752" s="41" t="inlineStr">
        <is>
          <t>언론 보도</t>
        </is>
      </c>
      <c r="H3752" s="40" t="inlineStr">
        <is>
          <t>2016-01-11</t>
        </is>
      </c>
      <c r="I3752" s="40" t="n"/>
      <c r="J3752" s="43" t="inlineStr">
        <is>
          <t>https://www.newsis.com/view/NISX20160111_0013828969</t>
        </is>
      </c>
      <c r="K3752" s="41" t="inlineStr">
        <is>
          <t>pre_events_summary</t>
        </is>
      </c>
    </row>
    <row r="3753" ht="45" customHeight="1">
      <c r="A3753" s="40" t="inlineStr">
        <is>
          <t>K009</t>
        </is>
      </c>
      <c r="B3753" s="41" t="inlineStr">
        <is>
          <t>Kakao M Corp.</t>
        </is>
      </c>
      <c r="C3753" s="40" t="inlineStr">
        <is>
          <t>인수 후</t>
        </is>
      </c>
      <c r="D3753" s="40" t="inlineStr">
        <is>
          <t>2016-03-16</t>
        </is>
      </c>
      <c r="E3753" s="41" t="inlineStr">
        <is>
          <t>기타</t>
        </is>
      </c>
      <c r="F3753" s="41" t="inlineStr">
        <is>
          <t>로엔 기타 주요경영사항 정정(거래소 공시): 2016-03-16 최대주주가 ㈜카카오로 바뀌어 '동일인에 해당하여 은행법상 한국카카오은행에 참여하기로 한 당사의 합작회사 지분 취득은 허용되지 않음에 따라 한국카카오은행 컨소시엄 참여를 철회'.</t>
        </is>
      </c>
      <c r="G3753" s="41" t="inlineStr">
        <is>
          <t>DART 기타공시</t>
        </is>
      </c>
      <c r="H3753" s="40" t="inlineStr">
        <is>
          <t>2016-03-16</t>
        </is>
      </c>
      <c r="I3753" s="40" t="inlineStr">
        <is>
          <t>20160316900595</t>
        </is>
      </c>
      <c r="J3753" s="43" t="inlineStr">
        <is>
          <t>https://dart.fss.or.kr/dsaf001/main.do?rcpNo=20160316900595</t>
        </is>
      </c>
      <c r="K3753" s="41" t="inlineStr">
        <is>
          <t>post_events_summary</t>
        </is>
      </c>
    </row>
    <row r="3754" ht="45" customHeight="1">
      <c r="A3754" s="40" t="inlineStr">
        <is>
          <t>K009</t>
        </is>
      </c>
      <c r="B3754" s="41" t="inlineStr">
        <is>
          <t>Kakao M Corp.</t>
        </is>
      </c>
      <c r="C3754" s="40" t="inlineStr">
        <is>
          <t>인수 후</t>
        </is>
      </c>
      <c r="D3754" s="40" t="inlineStr">
        <is>
          <t>2016-04-19</t>
        </is>
      </c>
      <c r="E3754" s="41" t="inlineStr">
        <is>
          <t>경영진변경</t>
        </is>
      </c>
      <c r="F3754" s="41" t="inlineStr">
        <is>
          <t>로엔 대표이사 변경(거래소 공시): 신원수 → 신원수·박성훈(박성훈은 카카오 CSO 겸 로엔 사내이사), 사유 '신규사업 및 계열회사와의 업무 시너지 강화'.</t>
        </is>
      </c>
      <c r="G3754" s="41" t="inlineStr">
        <is>
          <t>DART 기타공시</t>
        </is>
      </c>
      <c r="H3754" s="40" t="inlineStr">
        <is>
          <t>2016-04-19</t>
        </is>
      </c>
      <c r="I3754" s="40" t="inlineStr">
        <is>
          <t>20160419900417</t>
        </is>
      </c>
      <c r="J3754" s="43" t="inlineStr">
        <is>
          <t>https://dart.fss.or.kr/dsaf001/main.do?rcpNo=20160419900417</t>
        </is>
      </c>
      <c r="K3754" s="41" t="inlineStr">
        <is>
          <t>post_events_summary</t>
        </is>
      </c>
    </row>
    <row r="3755" ht="45" customHeight="1">
      <c r="A3755" s="40" t="inlineStr">
        <is>
          <t>K009</t>
        </is>
      </c>
      <c r="B3755" s="41" t="inlineStr">
        <is>
          <t>Kakao M Corp.</t>
        </is>
      </c>
      <c r="C3755" s="40" t="inlineStr">
        <is>
          <t>인수 후</t>
        </is>
      </c>
      <c r="D3755" s="40" t="inlineStr">
        <is>
          <t>2017-10-18</t>
        </is>
      </c>
      <c r="E3755" s="41" t="inlineStr">
        <is>
          <t>경영진변경</t>
        </is>
      </c>
      <c r="F3755" s="41" t="inlineStr">
        <is>
          <t>로엔 대표이사 변경(거래소 공시): 신원수·박성훈(공동) → 박성훈(단독), 사유 '일신상의 사유로 신원수 대표이사 사임'.</t>
        </is>
      </c>
      <c r="G3755" s="41" t="inlineStr">
        <is>
          <t>DART 기타공시</t>
        </is>
      </c>
      <c r="H3755" s="40" t="inlineStr">
        <is>
          <t>2017-10-18</t>
        </is>
      </c>
      <c r="I3755" s="40" t="inlineStr">
        <is>
          <t>20171018900465</t>
        </is>
      </c>
      <c r="J3755" s="43" t="inlineStr">
        <is>
          <t>https://dart.fss.or.kr/dsaf001/main.do?rcpNo=20171018900465</t>
        </is>
      </c>
      <c r="K3755" s="41" t="inlineStr">
        <is>
          <t>post_events_summary</t>
        </is>
      </c>
    </row>
    <row r="3756" ht="45" customHeight="1">
      <c r="A3756" s="40" t="inlineStr">
        <is>
          <t>K009</t>
        </is>
      </c>
      <c r="B3756" s="41" t="inlineStr">
        <is>
          <t>Kakao M Corp.</t>
        </is>
      </c>
      <c r="C3756" s="40" t="inlineStr">
        <is>
          <t>인수 후</t>
        </is>
      </c>
      <c r="D3756" s="40" t="inlineStr">
        <is>
          <t>2018-03-23</t>
        </is>
      </c>
      <c r="E3756" s="41" t="inlineStr">
        <is>
          <t>경영진변경</t>
        </is>
      </c>
      <c r="F3756" s="41" t="inlineStr">
        <is>
          <t>카카오엠 대표이사 변경(거래소 공시): 박성훈 → 이제욱(멜론컴퍼니 대표 출신), 사유 '일신상의 사유로 박성훈 대표이사 사임'.</t>
        </is>
      </c>
      <c r="G3756" s="41" t="inlineStr">
        <is>
          <t>DART 기타공시</t>
        </is>
      </c>
      <c r="H3756" s="40" t="inlineStr">
        <is>
          <t>2018-03-23</t>
        </is>
      </c>
      <c r="I3756" s="40" t="inlineStr">
        <is>
          <t>20180323900715</t>
        </is>
      </c>
      <c r="J3756" s="43" t="inlineStr">
        <is>
          <t>https://dart.fss.or.kr/dsaf001/main.do?rcpNo=20180323900715</t>
        </is>
      </c>
      <c r="K3756" s="41" t="inlineStr">
        <is>
          <t>post_events_summary</t>
        </is>
      </c>
    </row>
    <row r="3757" ht="45" customHeight="1">
      <c r="A3757" s="40" t="inlineStr">
        <is>
          <t>K009</t>
        </is>
      </c>
      <c r="B3757" s="41" t="inlineStr">
        <is>
          <t>Kakao M Corp.</t>
        </is>
      </c>
      <c r="C3757" s="40" t="inlineStr">
        <is>
          <t>인수 후</t>
        </is>
      </c>
      <c r="D3757" s="40" t="inlineStr">
        <is>
          <t>2020-02-13</t>
        </is>
      </c>
      <c r="E3757" s="41" t="inlineStr">
        <is>
          <t>어닝콜</t>
        </is>
      </c>
      <c r="F3757" s="41" t="inlineStr">
        <is>
          <t>비즈워치 '[어닝 2019]'이제는 공룡'…카카오, 매출 3조원 돌파'(2020-02-13): '당기순손실은 일회성 무형자산 손상차손 4233억원을 반영한 탓에 3398억원으로 적자전환'; 카카오 관계자 '멜론 영업권 등 일부 무형자산에 대해 손상차손을 인식했기 때문'.</t>
        </is>
      </c>
      <c r="G3757" s="41" t="inlineStr">
        <is>
          <t>언론 보도</t>
        </is>
      </c>
      <c r="H3757" s="40" t="inlineStr">
        <is>
          <t>2020-02-13</t>
        </is>
      </c>
      <c r="I3757" s="40" t="n"/>
      <c r="J3757" s="43" t="inlineStr">
        <is>
          <t>https://news.bizwatch.co.kr/article/mobile/2020/02/13/0005</t>
        </is>
      </c>
      <c r="K3757" s="41" t="inlineStr">
        <is>
          <t>earnings_call_note,impairment</t>
        </is>
      </c>
    </row>
    <row r="3758" ht="45" customHeight="1">
      <c r="A3758" s="40" t="inlineStr">
        <is>
          <t>K009</t>
        </is>
      </c>
      <c r="B3758" s="41" t="inlineStr">
        <is>
          <t>Kakao M Corp.</t>
        </is>
      </c>
      <c r="C3758" s="40" t="inlineStr">
        <is>
          <t>인수 후</t>
        </is>
      </c>
      <c r="D3758" s="40" t="inlineStr">
        <is>
          <t>2017-12-31</t>
        </is>
      </c>
      <c r="E3758" s="41" t="inlineStr">
        <is>
          <t>기타</t>
        </is>
      </c>
      <c r="F3758" s="41" t="inlineStr">
        <is>
          <t>카카오 2017 사업보고서 연결주석 영업권 배분: 음악서비스 1,459,418,129천원(2016말 1,463,653,020천원 대비 감소).</t>
        </is>
      </c>
      <c r="G3758" s="41" t="inlineStr">
        <is>
          <t>DART 사업보고서</t>
        </is>
      </c>
      <c r="H3758" s="40" t="inlineStr">
        <is>
          <t>2018-03-30</t>
        </is>
      </c>
      <c r="I3758" s="40" t="inlineStr">
        <is>
          <t>20180330002462</t>
        </is>
      </c>
      <c r="J3758" s="43" t="inlineStr">
        <is>
          <t>https://dart.fss.or.kr/dsaf001/main.do?rcpNo=20180330002462</t>
        </is>
      </c>
      <c r="K3758" s="41" t="inlineStr">
        <is>
          <t>impairment</t>
        </is>
      </c>
    </row>
    <row r="3759" ht="45" customHeight="1">
      <c r="A3759" s="40" t="inlineStr">
        <is>
          <t>K009</t>
        </is>
      </c>
      <c r="B3759" s="41" t="inlineStr">
        <is>
          <t>Kakao M Corp.</t>
        </is>
      </c>
      <c r="C3759" s="40" t="inlineStr">
        <is>
          <t>인수 후</t>
        </is>
      </c>
      <c r="D3759" s="40" t="inlineStr">
        <is>
          <t>2020-12-31</t>
        </is>
      </c>
      <c r="E3759" s="41" t="inlineStr">
        <is>
          <t>기타</t>
        </is>
      </c>
      <c r="F3759" s="41" t="inlineStr">
        <is>
          <t>카카오 2020 사업보고서(2024-03-20 정정본) 무형자산 주석: '(주4) 전기 이전에 ㈜카카오엠 (구. ㈜로엔엔터테인먼트)과의 인수, 합병시 발생한 브랜드 249,063백만원이 포함'; 2021-03-12 이사회 멜론사업부문 물적분할 결의.</t>
        </is>
      </c>
      <c r="G3759" s="41" t="inlineStr">
        <is>
          <t>DART 사업보고서</t>
        </is>
      </c>
      <c r="H3759" s="40" t="inlineStr">
        <is>
          <t>2024-03-20</t>
        </is>
      </c>
      <c r="I3759" s="40" t="inlineStr">
        <is>
          <t>20240320000376</t>
        </is>
      </c>
      <c r="J3759" s="43" t="inlineStr">
        <is>
          <t>https://dart.fss.or.kr/dsaf001/main.do?rcpNo=20240320000376</t>
        </is>
      </c>
      <c r="K3759" s="41" t="inlineStr">
        <is>
          <t>impairment</t>
        </is>
      </c>
    </row>
    <row r="3760" ht="45" customHeight="1">
      <c r="A3760" s="40" t="inlineStr">
        <is>
          <t>K011</t>
        </is>
      </c>
      <c r="B3760" s="41" t="inlineStr">
        <is>
          <t>Valuepotion Co., Ltd.</t>
        </is>
      </c>
      <c r="C3760" s="40" t="inlineStr">
        <is>
          <t>인수 후</t>
        </is>
      </c>
      <c r="D3760" s="40" t="inlineStr">
        <is>
          <t>2016-12-31</t>
        </is>
      </c>
      <c r="E3760" s="41" t="inlineStr">
        <is>
          <t>손상차손</t>
        </is>
      </c>
      <c r="F3760" s="41" t="inlineStr">
        <is>
          <t>카카오 2016 연결주석 영업권 변동표: 영업권 손상차손 (6,526,934)천원; '(주1) 당기 중 인식된 영업권손상차손액은 ㈜슈퍼노바일레븐 등 종속기업 지분 관련한 영업권에서 발생된 건' — 밸류포션 포함 여부는 기재 없음.</t>
        </is>
      </c>
      <c r="G3760" s="41" t="inlineStr">
        <is>
          <t>DART 사업보고서</t>
        </is>
      </c>
      <c r="H3760" s="40" t="inlineStr">
        <is>
          <t>2017-03-31</t>
        </is>
      </c>
      <c r="I3760" s="40" t="inlineStr">
        <is>
          <t>20170331005003</t>
        </is>
      </c>
      <c r="J3760" s="43" t="inlineStr">
        <is>
          <t>https://dart.fss.or.kr/dsaf001/main.do?rcpNo=20170331005003</t>
        </is>
      </c>
      <c r="K3760" s="41" t="inlineStr">
        <is>
          <t>impairment</t>
        </is>
      </c>
    </row>
    <row r="3761" ht="45" customHeight="1">
      <c r="A3761" s="40" t="inlineStr">
        <is>
          <t>K011</t>
        </is>
      </c>
      <c r="B3761" s="41" t="inlineStr">
        <is>
          <t>Valuepotion Co., Ltd.</t>
        </is>
      </c>
      <c r="C3761" s="40" t="inlineStr">
        <is>
          <t>인수 후</t>
        </is>
      </c>
      <c r="D3761" s="40" t="inlineStr">
        <is>
          <t>2017-12-31</t>
        </is>
      </c>
      <c r="E3761" s="41" t="inlineStr">
        <is>
          <t>손상차손</t>
        </is>
      </c>
      <c r="F3761" s="41" t="inlineStr">
        <is>
          <t>카카오 2017 연결주석 영업권 변동표: 영업권 손상차손 (39,589,367)천원; '(주1) 당기 중 인식된 영업권손상차손은 PATH MOBILE INC. PTE. LTD.등 종속기업 지분 관련한 영업권에서 발생된 건' — 밸류포션 포함 여부는 기재 없음.</t>
        </is>
      </c>
      <c r="G3761" s="41" t="inlineStr">
        <is>
          <t>DART 사업보고서</t>
        </is>
      </c>
      <c r="H3761" s="40" t="inlineStr">
        <is>
          <t>2018-03-30</t>
        </is>
      </c>
      <c r="I3761" s="40" t="inlineStr">
        <is>
          <t>20180330002462</t>
        </is>
      </c>
      <c r="J3761" s="43" t="inlineStr">
        <is>
          <t>https://dart.fss.or.kr/dsaf001/main.do?rcpNo=20180330002462</t>
        </is>
      </c>
      <c r="K3761" s="41" t="inlineStr">
        <is>
          <t>impairment</t>
        </is>
      </c>
    </row>
    <row r="3762" ht="45" customHeight="1">
      <c r="A3762" s="40" t="inlineStr">
        <is>
          <t>K013</t>
        </is>
      </c>
      <c r="B3762" s="41" t="inlineStr">
        <is>
          <t>Kakao Mobility Co., Ltd.</t>
        </is>
      </c>
      <c r="C3762" s="40" t="inlineStr">
        <is>
          <t>인수 후</t>
        </is>
      </c>
      <c r="D3762" s="40" t="inlineStr">
        <is>
          <t>2018-02-13</t>
        </is>
      </c>
      <c r="E3762" s="41" t="inlineStr">
        <is>
          <t>매각</t>
        </is>
      </c>
      <c r="F3762" s="41" t="inlineStr">
        <is>
          <t>KED Global: 미국 주 연기금 2곳·홍콩 공공기금 1곳이 TPG 주도 공동투자로 카카오모빌리티 3.07%를 2018-02-13 500억원(주당 68,027원)에 매수. 'The three unidentified institutional investors completed the purchase of a 3.07% stake in Kakao Mobility on Feb. 13.' 이름은 취재원 요청으로 비공개.</t>
        </is>
      </c>
      <c r="G3762" s="41" t="inlineStr">
        <is>
          <t>언론 보도</t>
        </is>
      </c>
      <c r="H3762" s="40" t="inlineStr">
        <is>
          <t>2018-02-21</t>
        </is>
      </c>
      <c r="I3762" s="40" t="n"/>
      <c r="J3762" s="43" t="inlineStr">
        <is>
          <t>https://www.kedglobal.com/newsView/ked201802210001</t>
        </is>
      </c>
      <c r="K3762" s="41" t="inlineStr">
        <is>
          <t>notes</t>
        </is>
      </c>
    </row>
    <row r="3763" ht="45" customHeight="1">
      <c r="A3763" s="40" t="inlineStr">
        <is>
          <t>K013</t>
        </is>
      </c>
      <c r="B3763" s="41" t="inlineStr">
        <is>
          <t>Kakao Mobility Co., Ltd.</t>
        </is>
      </c>
      <c r="C3763" s="40" t="inlineStr">
        <is>
          <t>인수 후</t>
        </is>
      </c>
      <c r="D3763" s="40" t="inlineStr">
        <is>
          <t>2019-12-31</t>
        </is>
      </c>
      <c r="E3763" s="41" t="inlineStr">
        <is>
          <t>기타</t>
        </is>
      </c>
      <c r="F3763" s="41" t="inlineStr">
        <is>
          <t>딜사이트: '지난해 말 기준으로, TPG(KHAKI HOLDINGS, LP)와 한국투자증권-오릭스(MOBILITY CO-INVEST, LIMITED PARTNERSHIP)는 각각 지분 17.92%와 6.7%를 보유하고 있다.' 카카오 69.29%.</t>
        </is>
      </c>
      <c r="G3763" s="41" t="inlineStr">
        <is>
          <t>언론 보도</t>
        </is>
      </c>
      <c r="H3763" s="40" t="inlineStr">
        <is>
          <t>2020-09-21</t>
        </is>
      </c>
      <c r="I3763" s="40" t="n"/>
      <c r="J3763" s="43" t="inlineStr">
        <is>
          <t>https://dealsite.co.kr/articles/65356</t>
        </is>
      </c>
      <c r="K3763" s="41" t="inlineStr">
        <is>
          <t>notes</t>
        </is>
      </c>
    </row>
    <row r="3764" ht="45" customHeight="1">
      <c r="A3764" s="40" t="inlineStr">
        <is>
          <t>K013</t>
        </is>
      </c>
      <c r="B3764" s="41" t="inlineStr">
        <is>
          <t>Kakao Mobility Co., Ltd.</t>
        </is>
      </c>
      <c r="C3764" s="40" t="inlineStr">
        <is>
          <t>인수 후</t>
        </is>
      </c>
      <c r="D3764" s="40" t="inlineStr">
        <is>
          <t>2024-06-30</t>
        </is>
      </c>
      <c r="E3764" s="41" t="inlineStr">
        <is>
          <t>기타</t>
        </is>
      </c>
      <c r="F3764" s="41" t="inlineStr">
        <is>
          <t>MTN: 2024-06말 카카오 57.3%, TPG 컨소시엄 KHAKI HOLDINGS 14.31%, 칼라일 KILOMETER 6.18%, 한국투자증권·오릭스PE 5.35%. TPG는 2017년 5,000억원 투자 후 2021년 1,307억원 추가.</t>
        </is>
      </c>
      <c r="G3764" s="41" t="inlineStr">
        <is>
          <t>언론 보도</t>
        </is>
      </c>
      <c r="H3764" s="40" t="inlineStr">
        <is>
          <t>2024-11-13</t>
        </is>
      </c>
      <c r="I3764" s="40" t="n"/>
      <c r="J3764" s="43" t="inlineStr">
        <is>
          <t>https://news.mtn.co.kr/news-detail/2024111314553945372</t>
        </is>
      </c>
      <c r="K3764" s="41" t="inlineStr">
        <is>
          <t>notes,post_events_summary</t>
        </is>
      </c>
    </row>
    <row r="3765" ht="45" customHeight="1">
      <c r="A3765" s="40" t="inlineStr">
        <is>
          <t>K013</t>
        </is>
      </c>
      <c r="B3765" s="41" t="inlineStr">
        <is>
          <t>Kakao Mobility Co., Ltd.</t>
        </is>
      </c>
      <c r="C3765" s="40" t="inlineStr">
        <is>
          <t>인수 후</t>
        </is>
      </c>
      <c r="D3765" s="40" t="inlineStr">
        <is>
          <t>2017-11-09</t>
        </is>
      </c>
      <c r="E3765" s="41" t="inlineStr">
        <is>
          <t>어닝콜</t>
        </is>
      </c>
      <c r="F3765" s="41" t="inlineStr">
        <is>
          <t>뉴스토마토: 카카오 3분기 실적 컨퍼런스콜에서 최용석 CFO '원래 수익화 시점을 올 4분기 정도로 보고 있었는데 카카오 모빌리티가 독립하면서 … 수익화 시점이 지연됐다', '내년 1분기에는 수익화 진행될 것이다'.</t>
        </is>
      </c>
      <c r="G3765" s="41" t="inlineStr">
        <is>
          <t>언론 보도</t>
        </is>
      </c>
      <c r="H3765" s="40" t="inlineStr">
        <is>
          <t>2017-11-09</t>
        </is>
      </c>
      <c r="I3765" s="40" t="n"/>
      <c r="J3765" s="43" t="inlineStr">
        <is>
          <t>https://newstomato.com/ReadNews.aspx?no=787401</t>
        </is>
      </c>
      <c r="K3765" s="41" t="inlineStr">
        <is>
          <t>earnings_call_note</t>
        </is>
      </c>
    </row>
    <row r="3766" ht="45" customHeight="1">
      <c r="A3766" s="40" t="inlineStr">
        <is>
          <t>K013</t>
        </is>
      </c>
      <c r="B3766" s="41" t="inlineStr">
        <is>
          <t>Kakao Mobility Co., Ltd.</t>
        </is>
      </c>
      <c r="C3766" s="40" t="inlineStr">
        <is>
          <t>인수 후</t>
        </is>
      </c>
      <c r="D3766" s="40" t="inlineStr">
        <is>
          <t>2020-03-20</t>
        </is>
      </c>
      <c r="E3766" s="41" t="inlineStr">
        <is>
          <t>경영진변경</t>
        </is>
      </c>
      <c r="F3766" s="41" t="inlineStr">
        <is>
          <t>쿠키뉴스: '카카오모빌리티가 20일 제3기 정기 주주총회를 열고, 류긍선 단독 대표 체제 전환을 의결했다.' 류긍선은 '2019년 6월 공동대표로 선임됐다', 정주환은 2월 카카오 신사업 총괄로 이동.</t>
        </is>
      </c>
      <c r="G3766" s="41" t="inlineStr">
        <is>
          <t>언론 보도</t>
        </is>
      </c>
      <c r="H3766" s="40" t="inlineStr">
        <is>
          <t>2020-03-20</t>
        </is>
      </c>
      <c r="I3766" s="40" t="n"/>
      <c r="J3766" s="43" t="inlineStr">
        <is>
          <t>https://www.kukinews.com/article/view/kuk202003200219</t>
        </is>
      </c>
      <c r="K3766" s="41" t="inlineStr">
        <is>
          <t>post_events_summary</t>
        </is>
      </c>
    </row>
    <row r="3767" ht="45" customHeight="1">
      <c r="A3767" s="40" t="inlineStr">
        <is>
          <t>K013</t>
        </is>
      </c>
      <c r="B3767" s="41" t="inlineStr">
        <is>
          <t>Kakao Mobility Co., Ltd.</t>
        </is>
      </c>
      <c r="C3767" s="40" t="inlineStr">
        <is>
          <t>인수 전</t>
        </is>
      </c>
      <c r="D3767" s="40" t="inlineStr">
        <is>
          <t>2017-07-01</t>
        </is>
      </c>
      <c r="E3767" s="41" t="inlineStr">
        <is>
          <t>사명변경</t>
        </is>
      </c>
      <c r="F3767" s="41" t="inlineStr">
        <is>
          <t>카카오모빌리티 2025 사업보고서 I. 회사의 개요 연혁: 2015.03 카카오T 택시 출시, 2015.08 카카오T 블랙 출시, 2016.02 카카오 내비 출시, 2016.05 카카오T 대리 출시, 2017.05 ㈜케이엠컴패니 설립, 상호 변경 2017-07-01(㈜케이엠컴패니→㈜카카오모빌리티), 2017.10 카카오T 통합 앱·주차 출시. 경영진 변동: 2026-03-25 정기주총 사내이사 류긍선 재선임.</t>
        </is>
      </c>
      <c r="G3767" s="41" t="inlineStr">
        <is>
          <t>DART 사업보고서</t>
        </is>
      </c>
      <c r="H3767" s="40" t="inlineStr">
        <is>
          <t>2026-03-31</t>
        </is>
      </c>
      <c r="I3767" s="40" t="inlineStr">
        <is>
          <t>20260331003637</t>
        </is>
      </c>
      <c r="J3767" s="43" t="inlineStr">
        <is>
          <t>https://dart.fss.or.kr/dsaf001/main.do?rcpNo=20260331003637</t>
        </is>
      </c>
      <c r="K3767" s="41" t="inlineStr">
        <is>
          <t>pre_events_summary,post_events_summary</t>
        </is>
      </c>
    </row>
    <row r="3768" ht="45" customHeight="1">
      <c r="A3768" s="40" t="inlineStr">
        <is>
          <t>K013</t>
        </is>
      </c>
      <c r="B3768" s="41" t="inlineStr">
        <is>
          <t>Kakao Mobility Co., Ltd.</t>
        </is>
      </c>
      <c r="C3768" s="40" t="inlineStr">
        <is>
          <t>인수 전</t>
        </is>
      </c>
      <c r="D3768" s="40" t="inlineStr">
        <is>
          <t>2017-07</t>
        </is>
      </c>
      <c r="E3768" s="41" t="inlineStr">
        <is>
          <t>기타</t>
        </is>
      </c>
      <c r="F3768" s="41" t="inlineStr">
        <is>
          <t>카카오 2017 사업보고서 연혁: 2015-03 카카오택시 출시, 2015-06 록앤올㈜ 인수, 2015-11 카카오택시 블랙 출시, 2016-05 카카오드라이버 출시, 2017-06 카카오모빌리티와 TPG간 전략적 파트너십 체결, 2017-07 카카오 코스닥 상장 폐지 및 유가증권시장 상장, 2017-08 카카오모빌리티 출범.</t>
        </is>
      </c>
      <c r="G3768" s="41" t="inlineStr">
        <is>
          <t>DART 사업보고서</t>
        </is>
      </c>
      <c r="H3768" s="40" t="inlineStr">
        <is>
          <t>2018-03-30</t>
        </is>
      </c>
      <c r="I3768" s="40" t="inlineStr">
        <is>
          <t>20180330002462</t>
        </is>
      </c>
      <c r="J3768" s="43" t="inlineStr">
        <is>
          <t>https://dart.fss.or.kr/dsaf001/main.do?rcpNo=20180330002462</t>
        </is>
      </c>
      <c r="K3768" s="41" t="inlineStr">
        <is>
          <t>pre_events_summary,event_ticker_basis</t>
        </is>
      </c>
    </row>
    <row r="3769" ht="45" customHeight="1">
      <c r="A3769" s="40" t="inlineStr">
        <is>
          <t>K014</t>
        </is>
      </c>
      <c r="B3769" s="41" t="inlineStr">
        <is>
          <t>Kakao Corp., Game Publishing Business and Others in the Game Business Segment</t>
        </is>
      </c>
      <c r="C3769" s="40" t="inlineStr">
        <is>
          <t>발표</t>
        </is>
      </c>
      <c r="D3769" s="40" t="inlineStr">
        <is>
          <t>2017-08-16</t>
        </is>
      </c>
      <c r="E3769" s="41" t="inlineStr">
        <is>
          <t>발표</t>
        </is>
      </c>
      <c r="F3769" s="41" t="inlineStr">
        <is>
          <t>카카오 보도자료: '16일 오후 열린 이사회에서 카카오 내 게임 사업 부문을 카카오게임즈(각자 대표 남궁훈, 조계현)에 통합하기로 결의했다고 17일 발표했다.' 목적: '게임 사업에 대한 전문성을 높이고 빠른 의사결정과 신속한 실행력으로 게임 산업에서 위상을 강화하겠다는 전략의 일환'. 카카오게임즈홀딩스(지분 41.8%) 소규모 합병도 결의.</t>
        </is>
      </c>
      <c r="G3769" s="41" t="inlineStr">
        <is>
          <t>회사 보도자료</t>
        </is>
      </c>
      <c r="H3769" s="40" t="inlineStr">
        <is>
          <t>2017-08-17</t>
        </is>
      </c>
      <c r="I3769" s="40" t="n"/>
      <c r="J3769" s="43" t="inlineStr">
        <is>
          <t>https://www.kakaocorp.com/page/detail/8369</t>
        </is>
      </c>
      <c r="K3769" s="41" t="inlineStr">
        <is>
          <t>purpose_quote,first_filing_date,announce_date_chk</t>
        </is>
      </c>
    </row>
    <row r="3770" ht="45" customHeight="1">
      <c r="A3770" s="40" t="inlineStr">
        <is>
          <t>K014</t>
        </is>
      </c>
      <c r="B3770" s="41" t="inlineStr">
        <is>
          <t>Kakao Corp., Game Publishing Business and Others in the Game Business Segment</t>
        </is>
      </c>
      <c r="C3770" s="40" t="inlineStr">
        <is>
          <t>인수 전</t>
        </is>
      </c>
      <c r="D3770" s="40" t="inlineStr">
        <is>
          <t>2015-08-20</t>
        </is>
      </c>
      <c r="E3770" s="41" t="inlineStr">
        <is>
          <t>소유주변경</t>
        </is>
      </c>
      <c r="F3770" s="41" t="inlineStr">
        <is>
          <t>카카오게임즈 증권신고서 최대주주 변동: '2015.08.20 | 남궁훈 | 38.55% | ㈜카카오게임즈홀딩스 | 65.79%', '2017.10.23 | ㈜카카오게임즈홀딩스 | 41.84% | ㈜카카오 | 68.95%'.</t>
        </is>
      </c>
      <c r="G3770" s="41" t="inlineStr">
        <is>
          <t>DART 기타공시</t>
        </is>
      </c>
      <c r="H3770" s="40" t="inlineStr">
        <is>
          <t>2020-08-03</t>
        </is>
      </c>
      <c r="I3770" s="40" t="inlineStr">
        <is>
          <t>20200803000273</t>
        </is>
      </c>
      <c r="J3770" s="43" t="inlineStr">
        <is>
          <t>https://dart.fss.or.kr/dsaf001/main.do?rcpNo=20200803000273</t>
        </is>
      </c>
      <c r="K3770" s="41" t="inlineStr">
        <is>
          <t>pre_events_summary,post_events_summary</t>
        </is>
      </c>
    </row>
    <row r="3771" ht="45" customHeight="1">
      <c r="A3771" s="40" t="inlineStr">
        <is>
          <t>K014</t>
        </is>
      </c>
      <c r="B3771" s="41" t="inlineStr">
        <is>
          <t>Kakao Corp., Game Publishing Business and Others in the Game Business Segment</t>
        </is>
      </c>
      <c r="C3771" s="40" t="inlineStr">
        <is>
          <t>인수 후</t>
        </is>
      </c>
      <c r="D3771" s="40" t="inlineStr">
        <is>
          <t>2018-03-01</t>
        </is>
      </c>
      <c r="E3771" s="41" t="inlineStr">
        <is>
          <t>기타</t>
        </is>
      </c>
      <c r="F3771" s="41" t="inlineStr">
        <is>
          <t>카카오게임즈 증권신고서 자본금 변동표: 2017.11.02 현물출자 보통주 30,005주(발행가 7,363,770원), 2018.01.30 주식분할(5,000원→100원), 2018.03.01 유상증자(제3자배정) 901,132주(발행가 155,361원), 2018.04.16 무상증자 49,184,253주. 종속회사 변동: '2018.11.08 | 영업양도 | ㈜카카오게임즈의 게임개발 사업부문을 현물출자 방식으로 ㈜프렌즈게임즈에 양도'.</t>
        </is>
      </c>
      <c r="G3771" s="41" t="inlineStr">
        <is>
          <t>DART 기타공시</t>
        </is>
      </c>
      <c r="H3771" s="40" t="inlineStr">
        <is>
          <t>2020-08-03</t>
        </is>
      </c>
      <c r="I3771" s="40" t="inlineStr">
        <is>
          <t>20200803000273</t>
        </is>
      </c>
      <c r="J3771" s="43" t="inlineStr">
        <is>
          <t>https://dart.fss.or.kr/dsaf001/main.do?rcpNo=20200803000273</t>
        </is>
      </c>
      <c r="K3771" s="41" t="inlineStr">
        <is>
          <t>post_events_summary,notes</t>
        </is>
      </c>
    </row>
    <row r="3772" ht="45" customHeight="1">
      <c r="A3772" s="40" t="inlineStr">
        <is>
          <t>K014</t>
        </is>
      </c>
      <c r="B3772" s="41" t="inlineStr">
        <is>
          <t>Kakao Corp., Game Publishing Business and Others in the Game Business Segment</t>
        </is>
      </c>
      <c r="C3772" s="40" t="inlineStr">
        <is>
          <t>인수 전</t>
        </is>
      </c>
      <c r="D3772" s="40" t="inlineStr">
        <is>
          <t>2015-04</t>
        </is>
      </c>
      <c r="E3772" s="41" t="inlineStr">
        <is>
          <t>기타</t>
        </is>
      </c>
      <c r="F3772" s="41" t="inlineStr">
        <is>
          <t>카카오 2016 사업보고서 연혁: 2015년 01월 '㈜케이벤처그룹 설립', 04월 '모바일 게임유통 채널 카카오게임샵 출시'; 종속회사 연혁 '2015.12 ㈜다음게임과 합병계약 체결(합병기일 2016.04.01)'.</t>
        </is>
      </c>
      <c r="G3772" s="41" t="inlineStr">
        <is>
          <t>DART 사업보고서</t>
        </is>
      </c>
      <c r="H3772" s="40" t="inlineStr">
        <is>
          <t>2017-03-31</t>
        </is>
      </c>
      <c r="I3772" s="40" t="inlineStr">
        <is>
          <t>20170331005003</t>
        </is>
      </c>
      <c r="J3772" s="43" t="inlineStr">
        <is>
          <t>https://dart.fss.or.kr/dsaf001/main.do?rcpNo=20170331005003</t>
        </is>
      </c>
      <c r="K3772" s="41" t="inlineStr">
        <is>
          <t>pre_events_summary</t>
        </is>
      </c>
    </row>
    <row r="3773" ht="45" customHeight="1">
      <c r="A3773" s="40" t="inlineStr">
        <is>
          <t>K014</t>
        </is>
      </c>
      <c r="B3773" s="41" t="inlineStr">
        <is>
          <t>Kakao Corp., Game Publishing Business and Others in the Game Business Segment</t>
        </is>
      </c>
      <c r="C3773" s="40" t="inlineStr">
        <is>
          <t>인수 후</t>
        </is>
      </c>
      <c r="D3773" s="40" t="inlineStr">
        <is>
          <t>2017-10-23</t>
        </is>
      </c>
      <c r="E3773" s="41" t="inlineStr">
        <is>
          <t>합병</t>
        </is>
      </c>
      <c r="F3773" s="41" t="inlineStr">
        <is>
          <t>카카오의 ㈜카카오게임즈홀딩스 소규모합병: 합병계약일 2017-08-18, '합병기일: 2017년 10월 23일', 합병등기일 2017-10-24, 합병비율 1:0.</t>
        </is>
      </c>
      <c r="G3773" s="41" t="inlineStr">
        <is>
          <t>DART 주요사항보고서</t>
        </is>
      </c>
      <c r="H3773" s="40" t="inlineStr">
        <is>
          <t>2017-08-17</t>
        </is>
      </c>
      <c r="I3773" s="40" t="inlineStr">
        <is>
          <t>20170817000001</t>
        </is>
      </c>
      <c r="J3773" s="43" t="inlineStr">
        <is>
          <t>https://dart.fss.or.kr/dsaf001/main.do?rcpNo=20170817000001</t>
        </is>
      </c>
      <c r="K3773" s="41" t="inlineStr">
        <is>
          <t>post_events_summary,notes</t>
        </is>
      </c>
    </row>
    <row r="3774" ht="45" customHeight="1">
      <c r="A3774" s="40" t="inlineStr">
        <is>
          <t>K014</t>
        </is>
      </c>
      <c r="B3774" s="41" t="inlineStr">
        <is>
          <t>Kakao Corp., Game Publishing Business and Others in the Game Business Segment</t>
        </is>
      </c>
      <c r="C3774" s="40" t="inlineStr">
        <is>
          <t>인수 전</t>
        </is>
      </c>
      <c r="D3774" s="40" t="inlineStr">
        <is>
          <t>2017-08-10</t>
        </is>
      </c>
      <c r="E3774" s="41" t="inlineStr">
        <is>
          <t>실적</t>
        </is>
      </c>
      <c r="F3774" s="41" t="inlineStr">
        <is>
          <t>Kakao Reports Q2 2017 Earnings Results: 'Game revenue maintained last year's figures at KRW 78.7 billion despite intense competition in the domestic market', 'in part due to greater focus on mobile game publishing.'</t>
        </is>
      </c>
      <c r="G3774" s="41" t="inlineStr">
        <is>
          <t>IR 자료</t>
        </is>
      </c>
      <c r="H3774" s="40" t="inlineStr">
        <is>
          <t>2017-08-10</t>
        </is>
      </c>
      <c r="I3774" s="40" t="n"/>
      <c r="J3774" s="43" t="inlineStr">
        <is>
          <t>https://www.kakaocorp.com/page/detail/8366</t>
        </is>
      </c>
      <c r="K3774" s="41" t="inlineStr">
        <is>
          <t>pre_events_summary,earnings_call_note</t>
        </is>
      </c>
    </row>
    <row r="3775" ht="45" customHeight="1">
      <c r="A3775" s="40" t="inlineStr">
        <is>
          <t>K014</t>
        </is>
      </c>
      <c r="B3775" s="41" t="inlineStr">
        <is>
          <t>Kakao Corp., Game Publishing Business and Others in the Game Business Segment</t>
        </is>
      </c>
      <c r="C3775" s="40" t="inlineStr">
        <is>
          <t>인수 후</t>
        </is>
      </c>
      <c r="D3775" s="40" t="inlineStr">
        <is>
          <t>2017-11-09</t>
        </is>
      </c>
      <c r="E3775" s="41" t="inlineStr">
        <is>
          <t>어닝콜</t>
        </is>
      </c>
      <c r="F3775" s="41" t="inlineStr">
        <is>
          <t>카카오 2017년 3분기 실적 기사: 게임 매출 전년 동기 대비 20% 성장(검은사막·음양사). 카카오게임즈·게임사업 통합 언급 없음.</t>
        </is>
      </c>
      <c r="G3775" s="41" t="inlineStr">
        <is>
          <t>언론 보도</t>
        </is>
      </c>
      <c r="H3775" s="40" t="inlineStr">
        <is>
          <t>2017-11-09</t>
        </is>
      </c>
      <c r="I3775" s="40" t="n"/>
      <c r="J3775" s="43" t="inlineStr">
        <is>
          <t>https://byline.network/2017/11/9-3/</t>
        </is>
      </c>
      <c r="K3775" s="41" t="inlineStr">
        <is>
          <t>earnings_call_note</t>
        </is>
      </c>
    </row>
    <row r="3776" ht="45" customHeight="1">
      <c r="A3776" s="40" t="inlineStr">
        <is>
          <t>K014</t>
        </is>
      </c>
      <c r="B3776" s="41" t="inlineStr">
        <is>
          <t>Kakao Corp., Game Publishing Business and Others in the Game Business Segment</t>
        </is>
      </c>
      <c r="C3776" s="40" t="inlineStr">
        <is>
          <t>인수 후</t>
        </is>
      </c>
      <c r="D3776" s="40" t="inlineStr">
        <is>
          <t>2022-03-28</t>
        </is>
      </c>
      <c r="E3776" s="41" t="inlineStr">
        <is>
          <t>경영진변경</t>
        </is>
      </c>
      <c r="F3776" s="41" t="inlineStr">
        <is>
          <t>카카오게임즈 대표이사 변경: 변경전 '조계현, 남궁훈' → 변경후 '조계현', 변경사유 '사임', 변경일 2022-03-28.</t>
        </is>
      </c>
      <c r="G3776" s="41" t="inlineStr">
        <is>
          <t>DART 기타공시</t>
        </is>
      </c>
      <c r="H3776" s="40" t="inlineStr">
        <is>
          <t>2022-03-28</t>
        </is>
      </c>
      <c r="I3776" s="40" t="inlineStr">
        <is>
          <t>20220328901206</t>
        </is>
      </c>
      <c r="J3776" s="43" t="inlineStr">
        <is>
          <t>https://dart.fss.or.kr/dsaf001/main.do?rcpNo=20220328901206</t>
        </is>
      </c>
      <c r="K3776" s="41" t="inlineStr">
        <is>
          <t>post_events_summary</t>
        </is>
      </c>
    </row>
    <row r="3777" ht="45" customHeight="1">
      <c r="A3777" s="40" t="inlineStr">
        <is>
          <t>K014</t>
        </is>
      </c>
      <c r="B3777" s="41" t="inlineStr">
        <is>
          <t>Kakao Corp., Game Publishing Business and Others in the Game Business Segment</t>
        </is>
      </c>
      <c r="C3777" s="40" t="inlineStr">
        <is>
          <t>인수 후</t>
        </is>
      </c>
      <c r="D3777" s="40" t="inlineStr">
        <is>
          <t>2024-03-28</t>
        </is>
      </c>
      <c r="E3777" s="41" t="inlineStr">
        <is>
          <t>경영진변경</t>
        </is>
      </c>
      <c r="F3777" s="41" t="inlineStr">
        <is>
          <t>카카오게임즈 대표이사 변경: 조계현 → 한상우, 사유 '대표이사 신규 선임', 변경일 2024-03-28.</t>
        </is>
      </c>
      <c r="G3777" s="41" t="inlineStr">
        <is>
          <t>DART 기타공시</t>
        </is>
      </c>
      <c r="H3777" s="40" t="inlineStr">
        <is>
          <t>2024-03-28</t>
        </is>
      </c>
      <c r="I3777" s="40" t="inlineStr">
        <is>
          <t>20240328902895</t>
        </is>
      </c>
      <c r="J3777" s="43" t="inlineStr">
        <is>
          <t>https://dart.fss.or.kr/dsaf001/main.do?rcpNo=20240328902895</t>
        </is>
      </c>
      <c r="K3777" s="41" t="inlineStr">
        <is>
          <t>post_events_summary</t>
        </is>
      </c>
    </row>
    <row r="3778" ht="45" customHeight="1">
      <c r="A3778" s="40" t="inlineStr">
        <is>
          <t>K014</t>
        </is>
      </c>
      <c r="B3778" s="41" t="inlineStr">
        <is>
          <t>Kakao Corp., Game Publishing Business and Others in the Game Business Segment</t>
        </is>
      </c>
      <c r="C3778" s="40" t="inlineStr">
        <is>
          <t>인수 후</t>
        </is>
      </c>
      <c r="D3778" s="40" t="inlineStr">
        <is>
          <t>2026-03-24</t>
        </is>
      </c>
      <c r="E3778" s="41" t="inlineStr">
        <is>
          <t>매각</t>
        </is>
      </c>
      <c r="F3778" s="41" t="inlineStr">
        <is>
          <t>카카오게임즈 주요사항보고서(유상증자결정): 이사회결의일 2026-03-24, 제3자배정 대상 엘트리플에이인베스트먼트; '제3자배정 대상자는 본 신주 발행을 위한 이사회결의일에 당사와 전환사채 인수계약을, 당사의 최대주주와 주식매매계약을 각각 체결'.</t>
        </is>
      </c>
      <c r="G3778" s="41" t="inlineStr">
        <is>
          <t>DART 주요사항보고서</t>
        </is>
      </c>
      <c r="H3778" s="40" t="inlineStr">
        <is>
          <t>2026-03-25</t>
        </is>
      </c>
      <c r="I3778" s="40" t="inlineStr">
        <is>
          <t>20260325000002</t>
        </is>
      </c>
      <c r="J3778" s="43" t="inlineStr">
        <is>
          <t>https://dart.fss.or.kr/dsaf001/main.do?rcpNo=20260325000002</t>
        </is>
      </c>
      <c r="K3778" s="41" t="inlineStr">
        <is>
          <t>post_events_summary</t>
        </is>
      </c>
    </row>
    <row r="3779" ht="45" customHeight="1">
      <c r="A3779" s="40" t="inlineStr">
        <is>
          <t>K014</t>
        </is>
      </c>
      <c r="B3779" s="41" t="inlineStr">
        <is>
          <t>Kakao Corp., Game Publishing Business and Others in the Game Business Segment</t>
        </is>
      </c>
      <c r="C3779" s="40" t="inlineStr">
        <is>
          <t>인수 후</t>
        </is>
      </c>
      <c r="D3779" s="40" t="inlineStr">
        <is>
          <t>2026-06-19</t>
        </is>
      </c>
      <c r="E3779" s="41" t="inlineStr">
        <is>
          <t>매각</t>
        </is>
      </c>
      <c r="F3779" s="41" t="inlineStr">
        <is>
          <t>카카오게임즈 최대주주 변경: ㈜카카오 외 13인 40,359,440주(45.38%) → 엘트리플에이인베스트먼트 유한회사 외 10인 41,441,235주(38.95%). ㈜카카오 33,730,000주(37.93%) → 15,622,268주(14.68%). 사유 '제3자배정 유상증자 및 주식매매 계약 이행에 따른 변경'. '변경 후 최대주주인 엘트리플에이인베스트먼트 유한회사의 최대주주는 페트리코제육호사모투자 합자회사이며, 동 합자회사의 최대출자자는 LY주식회사'.</t>
        </is>
      </c>
      <c r="G3779" s="41" t="inlineStr">
        <is>
          <t>DART 기타공시</t>
        </is>
      </c>
      <c r="H3779" s="40" t="inlineStr">
        <is>
          <t>2026-06-19</t>
        </is>
      </c>
      <c r="I3779" s="40" t="inlineStr">
        <is>
          <t>20260619900968</t>
        </is>
      </c>
      <c r="J3779" s="43" t="inlineStr">
        <is>
          <t>https://dart.fss.or.kr/dsaf001/main.do?rcpNo=20260619900968</t>
        </is>
      </c>
      <c r="K3779" s="41" t="inlineStr">
        <is>
          <t>post_events_summary,notes</t>
        </is>
      </c>
    </row>
    <row r="3780" ht="45" customHeight="1">
      <c r="A3780" s="40" t="inlineStr">
        <is>
          <t>K014</t>
        </is>
      </c>
      <c r="B3780" s="41" t="inlineStr">
        <is>
          <t>Kakao Corp., Game Publishing Business and Others in the Game Business Segment</t>
        </is>
      </c>
      <c r="C3780" s="40" t="inlineStr">
        <is>
          <t>인수 후</t>
        </is>
      </c>
      <c r="D3780" s="40" t="inlineStr">
        <is>
          <t>2026-06-22</t>
        </is>
      </c>
      <c r="E3780" s="41" t="inlineStr">
        <is>
          <t>경영진변경</t>
        </is>
      </c>
      <c r="F3780" s="41" t="inlineStr">
        <is>
          <t>카카오게임즈 대표이사 변경: 한상우 → 김태환, 이시우(공동대표이사), 변경일 2026-06-22.</t>
        </is>
      </c>
      <c r="G3780" s="41" t="inlineStr">
        <is>
          <t>DART 기타공시</t>
        </is>
      </c>
      <c r="H3780" s="40" t="inlineStr">
        <is>
          <t>2026-06-22</t>
        </is>
      </c>
      <c r="I3780" s="40" t="inlineStr">
        <is>
          <t>20260622900255</t>
        </is>
      </c>
      <c r="J3780" s="43" t="inlineStr">
        <is>
          <t>https://dart.fss.or.kr/dsaf001/main.do?rcpNo=20260622900255</t>
        </is>
      </c>
      <c r="K3780" s="41" t="inlineStr">
        <is>
          <t>post_events_summary</t>
        </is>
      </c>
    </row>
    <row r="3781" ht="45" customHeight="1">
      <c r="A3781" s="40" t="inlineStr">
        <is>
          <t>K014</t>
        </is>
      </c>
      <c r="B3781" s="41" t="inlineStr">
        <is>
          <t>Kakao Corp., Game Publishing Business and Others in the Game Business Segment</t>
        </is>
      </c>
      <c r="C3781" s="40" t="inlineStr">
        <is>
          <t>인수 후</t>
        </is>
      </c>
      <c r="D3781" s="40" t="inlineStr">
        <is>
          <t>2025-10-15</t>
        </is>
      </c>
      <c r="E3781" s="41" t="inlineStr">
        <is>
          <t>매각</t>
        </is>
      </c>
      <c r="F3781" s="41" t="inlineStr">
        <is>
          <t>카카오게임즈 2025 사업보고서: '2025년 10월 1일 이사회 의결을 통해 보유 중인 ㈜카카오브이엑스의 주식을 ㈜아이브이쥐에 매도하는 주식매매계약을 체결하였으며, 2025년 10월 15일 거래가 종결되었습니다'.</t>
        </is>
      </c>
      <c r="G3781" s="41" t="inlineStr">
        <is>
          <t>DART 사업보고서</t>
        </is>
      </c>
      <c r="H3781" s="40" t="inlineStr">
        <is>
          <t>2026-03-18</t>
        </is>
      </c>
      <c r="I3781" s="40" t="inlineStr">
        <is>
          <t>20260318001659</t>
        </is>
      </c>
      <c r="J3781" s="43" t="inlineStr">
        <is>
          <t>https://dart.fss.or.kr/dsaf001/main.do?rcpNo=20260318001659</t>
        </is>
      </c>
      <c r="K3781" s="41" t="inlineStr">
        <is>
          <t>post_events_summary</t>
        </is>
      </c>
    </row>
    <row r="3782" ht="45" customHeight="1">
      <c r="A3782" s="40" t="inlineStr">
        <is>
          <t>K015</t>
        </is>
      </c>
      <c r="B3782" s="41" t="inlineStr">
        <is>
          <t>Metabora</t>
        </is>
      </c>
      <c r="C3782" s="40" t="inlineStr">
        <is>
          <t>인수 후</t>
        </is>
      </c>
      <c r="D3782" s="40" t="inlineStr">
        <is>
          <t>2025-12-31</t>
        </is>
      </c>
      <c r="E3782" s="41" t="inlineStr">
        <is>
          <t>손상차손</t>
        </is>
      </c>
      <c r="F3782" s="41" t="inlineStr">
        <is>
          <t>카카오게임즈 별도 주석 종속기업투자 변동: ㈜메타보라 (당기) 기초 22,134,405 손상 (12,441,815) 기말 9,692,590; (전기) 기초 32,556,592 손상 (10,422,187) 기말 22,134,405 (단위 천원), 지분율 61.6%, 취득원가 50,865,104</t>
        </is>
      </c>
      <c r="G3782" s="41" t="inlineStr">
        <is>
          <t>DART 사업보고서</t>
        </is>
      </c>
      <c r="H3782" s="40" t="inlineStr">
        <is>
          <t>2026-03-18</t>
        </is>
      </c>
      <c r="I3782" s="40" t="inlineStr">
        <is>
          <t>20260318001659</t>
        </is>
      </c>
      <c r="J3782" s="43" t="inlineStr">
        <is>
          <t>https://dart.fss.or.kr/dsaf001/main.do?rcpNo=20260318001659</t>
        </is>
      </c>
      <c r="K3782" s="41" t="inlineStr">
        <is>
          <t>impairment</t>
        </is>
      </c>
    </row>
    <row r="3783" ht="45" customHeight="1">
      <c r="A3783" s="40" t="inlineStr">
        <is>
          <t>K016</t>
        </is>
      </c>
      <c r="B3783" s="41" t="inlineStr">
        <is>
          <t>Kakao VX Inc.</t>
        </is>
      </c>
      <c r="C3783" s="40" t="inlineStr">
        <is>
          <t>인수 전</t>
        </is>
      </c>
      <c r="D3783" s="40" t="inlineStr">
        <is>
          <t>2017-08-17</t>
        </is>
      </c>
      <c r="E3783" s="41" t="inlineStr">
        <is>
          <t>기타</t>
        </is>
      </c>
      <c r="F3783" s="41" t="inlineStr">
        <is>
          <t>카카오 '영업양수 결정(종속회사의 주요경영사항)': '종속회사인 (주)카카오게임즈', 종속회사의 자산총액 131,110,698,771원, 지배회사의 연결 자산총액 5,484,117,180,416원.</t>
        </is>
      </c>
      <c r="G3783" s="41" t="inlineStr">
        <is>
          <t>DART 기타공시</t>
        </is>
      </c>
      <c r="H3783" s="40" t="inlineStr">
        <is>
          <t>2017-08-17</t>
        </is>
      </c>
      <c r="I3783" s="40" t="inlineStr">
        <is>
          <t>20170817800005</t>
        </is>
      </c>
      <c r="J3783" s="43" t="inlineStr">
        <is>
          <t>https://dart.fss.or.kr/dsaf001/main.do?rcpNo=20170817800005</t>
        </is>
      </c>
      <c r="K3783" s="41" t="inlineStr">
        <is>
          <t>pre_incorp_chk,acq_total_assets,apex_total_assets,deal_to_assets_pct,size_basis</t>
        </is>
      </c>
    </row>
    <row r="3784" ht="45" customHeight="1">
      <c r="A3784" s="40" t="inlineStr">
        <is>
          <t>K016</t>
        </is>
      </c>
      <c r="B3784" s="41" t="inlineStr">
        <is>
          <t>Kakao VX Inc.</t>
        </is>
      </c>
      <c r="C3784" s="40" t="inlineStr">
        <is>
          <t>인수 후</t>
        </is>
      </c>
      <c r="D3784" s="40" t="inlineStr">
        <is>
          <t>2017-12-31</t>
        </is>
      </c>
      <c r="E3784" s="41" t="inlineStr">
        <is>
          <t>실적</t>
        </is>
      </c>
      <c r="F3784" s="41" t="inlineStr">
        <is>
          <t>카카오게임즈 2017 연결재무제표 전기(2016) 자산총계 131,110,698,771원·자본총계 68,015,485,517원·영업수익 101,279,667,943원·영업이익 10,123,786,671원. 자본금 변동표: '㈜카카오VX(구. 마음골프㈜)와의 포괄적 주식교환' 5,042주, 합계 37,128,128천원.</t>
        </is>
      </c>
      <c r="G3784" s="41" t="inlineStr">
        <is>
          <t>DART 감사보고서</t>
        </is>
      </c>
      <c r="H3784" s="40" t="inlineStr">
        <is>
          <t>2018-04-06</t>
        </is>
      </c>
      <c r="I3784" s="40" t="inlineStr">
        <is>
          <t>20180406000861</t>
        </is>
      </c>
      <c r="J3784" s="43" t="inlineStr">
        <is>
          <t>https://dart.fss.or.kr/dsaf001/main.do?rcpNo=20180406000861</t>
        </is>
      </c>
      <c r="K3784" s="41" t="inlineStr">
        <is>
          <t>acquirer_core,acq_total_assets,deal_to_equity_pct,value_chk_local,chk_note</t>
        </is>
      </c>
    </row>
    <row r="3785" ht="45" customHeight="1">
      <c r="A3785" s="40" t="inlineStr">
        <is>
          <t>K016</t>
        </is>
      </c>
      <c r="B3785" s="41" t="inlineStr">
        <is>
          <t>Kakao VX Inc.</t>
        </is>
      </c>
      <c r="C3785" s="40" t="inlineStr">
        <is>
          <t>인수 전</t>
        </is>
      </c>
      <c r="D3785" s="40" t="inlineStr">
        <is>
          <t>2017-04-14</t>
        </is>
      </c>
      <c r="E3785" s="41" t="inlineStr">
        <is>
          <t>합병</t>
        </is>
      </c>
      <c r="F3785" s="41" t="inlineStr">
        <is>
          <t>카카오VX 2017 감사보고서: 2017-04-14 ㈜지스윙 흡수합병(합병신주 594,133주), 2017-07-31 ㈜정원이엔지·2017-08-31 ㈜브이알엔피 흡수합병. 가중평균주식수 표: 571,200 → 891,200(2017.02.06 출자전환·유상증자) → 1,485,333(합병신주) → 1,885,333(2017.11.29 유상증자). '2017년 11월 주주간 주식교환거래로 ㈜카카오게임즈의 100%자회사로 편입'.</t>
        </is>
      </c>
      <c r="G3785" s="41" t="inlineStr">
        <is>
          <t>DART 감사보고서</t>
        </is>
      </c>
      <c r="H3785" s="40" t="inlineStr">
        <is>
          <t>2018-03-30</t>
        </is>
      </c>
      <c r="I3785" s="40" t="inlineStr">
        <is>
          <t>20180330001806</t>
        </is>
      </c>
      <c r="J3785" s="43" t="inlineStr">
        <is>
          <t>https://dart.fss.or.kr/dsaf001/main.do?rcpNo=20180330001806</t>
        </is>
      </c>
      <c r="K3785" s="41" t="inlineStr">
        <is>
          <t>pre_events_summary,post_events_summary,value_chk_local,notes</t>
        </is>
      </c>
    </row>
    <row r="3786" ht="45" customHeight="1">
      <c r="A3786" s="40" t="inlineStr">
        <is>
          <t>K016</t>
        </is>
      </c>
      <c r="B3786" s="41" t="inlineStr">
        <is>
          <t>Kakao VX Inc.</t>
        </is>
      </c>
      <c r="C3786" s="40" t="inlineStr">
        <is>
          <t>인수 후</t>
        </is>
      </c>
      <c r="D3786" s="40" t="inlineStr">
        <is>
          <t>2018-10-02</t>
        </is>
      </c>
      <c r="E3786" s="41" t="inlineStr">
        <is>
          <t>투자유치</t>
        </is>
      </c>
      <c r="F3786" s="41" t="inlineStr">
        <is>
          <t>카카오VX 유상증자결정: 제3자배정 케이비증권 80,700주·미래에셋대우 26,933주.</t>
        </is>
      </c>
      <c r="G3786" s="41" t="inlineStr">
        <is>
          <t>DART 기타공시</t>
        </is>
      </c>
      <c r="H3786" s="40" t="inlineStr">
        <is>
          <t>2018-10-02</t>
        </is>
      </c>
      <c r="I3786" s="40" t="inlineStr">
        <is>
          <t>20181002000568</t>
        </is>
      </c>
      <c r="J3786" s="43" t="inlineStr">
        <is>
          <t>https://dart.fss.or.kr/dsaf001/main.do?rcpNo=20181002000568</t>
        </is>
      </c>
      <c r="K3786" s="41" t="inlineStr">
        <is>
          <t>post_events_summary,notes</t>
        </is>
      </c>
    </row>
    <row r="3787" ht="45" customHeight="1">
      <c r="A3787" s="40" t="inlineStr">
        <is>
          <t>K016</t>
        </is>
      </c>
      <c r="B3787" s="41" t="inlineStr">
        <is>
          <t>Kakao VX Inc.</t>
        </is>
      </c>
      <c r="C3787" s="40" t="inlineStr">
        <is>
          <t>인수 후</t>
        </is>
      </c>
      <c r="D3787" s="40" t="inlineStr">
        <is>
          <t>2018-12-04</t>
        </is>
      </c>
      <c r="E3787" s="41" t="inlineStr">
        <is>
          <t>투자유치</t>
        </is>
      </c>
      <c r="F3787" s="41" t="inlineStr">
        <is>
          <t>카카오VX 유상증자결정: 제3자배정 비티씨아이제1호2018사모투자합자회사 53,866주, 한국투자 Ace투자조합(17) 8,080주 등.</t>
        </is>
      </c>
      <c r="G3787" s="41" t="inlineStr">
        <is>
          <t>DART 기타공시</t>
        </is>
      </c>
      <c r="H3787" s="40" t="inlineStr">
        <is>
          <t>2018-12-04</t>
        </is>
      </c>
      <c r="I3787" s="40" t="inlineStr">
        <is>
          <t>20181204000272</t>
        </is>
      </c>
      <c r="J3787" s="43" t="inlineStr">
        <is>
          <t>https://dart.fss.or.kr/dsaf001/main.do?rcpNo=20181204000272</t>
        </is>
      </c>
      <c r="K3787" s="41" t="inlineStr">
        <is>
          <t>post_events_summary,notes</t>
        </is>
      </c>
    </row>
    <row r="3788" ht="45" customHeight="1">
      <c r="A3788" s="40" t="inlineStr">
        <is>
          <t>K016</t>
        </is>
      </c>
      <c r="B3788" s="41" t="inlineStr">
        <is>
          <t>Kakao VX Inc.</t>
        </is>
      </c>
      <c r="C3788" s="40" t="inlineStr">
        <is>
          <t>인수 후</t>
        </is>
      </c>
      <c r="D3788" s="40" t="inlineStr">
        <is>
          <t>2020-02-13</t>
        </is>
      </c>
      <c r="E3788" s="41" t="inlineStr">
        <is>
          <t>투자유치</t>
        </is>
      </c>
      <c r="F3788" s="41" t="inlineStr">
        <is>
          <t>카카오VX 유상증자결정: 우선주 420,141주, 발행가 47,603원, 제3자배정 '2018 큐씨피 13호 사모투자합자회사'. 증자전 보통주 1,885,333주·우선주 215,365주.</t>
        </is>
      </c>
      <c r="G3788" s="41" t="inlineStr">
        <is>
          <t>DART 기타공시</t>
        </is>
      </c>
      <c r="H3788" s="40" t="inlineStr">
        <is>
          <t>2020-02-13</t>
        </is>
      </c>
      <c r="I3788" s="40" t="inlineStr">
        <is>
          <t>20200213000400</t>
        </is>
      </c>
      <c r="J3788" s="43" t="inlineStr">
        <is>
          <t>https://dart.fss.or.kr/dsaf001/main.do?rcpNo=20200213000400</t>
        </is>
      </c>
      <c r="K3788" s="41" t="inlineStr">
        <is>
          <t>post_events_summary,notes</t>
        </is>
      </c>
    </row>
    <row r="3789" ht="45" customHeight="1">
      <c r="A3789" s="40" t="inlineStr">
        <is>
          <t>K016</t>
        </is>
      </c>
      <c r="B3789" s="41" t="inlineStr">
        <is>
          <t>Kakao VX Inc.</t>
        </is>
      </c>
      <c r="C3789" s="40" t="inlineStr">
        <is>
          <t>인수 후</t>
        </is>
      </c>
      <c r="D3789" s="40" t="inlineStr">
        <is>
          <t>2020-09-28</t>
        </is>
      </c>
      <c r="E3789" s="41" t="inlineStr">
        <is>
          <t>기타</t>
        </is>
      </c>
      <c r="F3789" s="41" t="inlineStr">
        <is>
          <t>카카오VX [기재정정]유상증자결정: 문태식 35,000주 등 임직원 배정, 비고 '행사가격 : 47,603'(주식매수선택권 성격).</t>
        </is>
      </c>
      <c r="G3789" s="41" t="inlineStr">
        <is>
          <t>DART 기타공시</t>
        </is>
      </c>
      <c r="H3789" s="40" t="inlineStr">
        <is>
          <t>2020-09-28</t>
        </is>
      </c>
      <c r="I3789" s="40" t="inlineStr">
        <is>
          <t>20200928000431</t>
        </is>
      </c>
      <c r="J3789" s="43" t="inlineStr">
        <is>
          <t>https://dart.fss.or.kr/dsaf001/main.do?rcpNo=20200928000431</t>
        </is>
      </c>
      <c r="K3789" s="41" t="inlineStr">
        <is>
          <t>post_events_summary</t>
        </is>
      </c>
    </row>
    <row r="3790" ht="45" customHeight="1">
      <c r="A3790" s="40" t="inlineStr">
        <is>
          <t>K016</t>
        </is>
      </c>
      <c r="B3790" s="41" t="inlineStr">
        <is>
          <t>Kakao VX Inc.</t>
        </is>
      </c>
      <c r="C3790" s="40" t="inlineStr">
        <is>
          <t>인수 후</t>
        </is>
      </c>
      <c r="D3790" s="40" t="inlineStr">
        <is>
          <t>2020-11-27</t>
        </is>
      </c>
      <c r="E3790" s="41" t="inlineStr">
        <is>
          <t>추가취득</t>
        </is>
      </c>
      <c r="F3790" s="41" t="inlineStr">
        <is>
          <t>카카오VX 유상증자결정: 보통주 1,050,353주, 발행가 47,603원, 제3자배정 (주)카카오게임즈(계열회사). 증자전 보통주 1,885,333주·우선주 635,506주.</t>
        </is>
      </c>
      <c r="G3790" s="41" t="inlineStr">
        <is>
          <t>DART 기타공시</t>
        </is>
      </c>
      <c r="H3790" s="40" t="inlineStr">
        <is>
          <t>2020-11-27</t>
        </is>
      </c>
      <c r="I3790" s="40" t="inlineStr">
        <is>
          <t>20201127001212</t>
        </is>
      </c>
      <c r="J3790" s="43" t="inlineStr">
        <is>
          <t>https://dart.fss.or.kr/dsaf001/main.do?rcpNo=20201127001212</t>
        </is>
      </c>
      <c r="K3790" s="41" t="inlineStr">
        <is>
          <t>post_events_summary,notes</t>
        </is>
      </c>
    </row>
    <row r="3791" ht="45" customHeight="1">
      <c r="A3791" s="40" t="inlineStr">
        <is>
          <t>K016</t>
        </is>
      </c>
      <c r="B3791" s="41" t="inlineStr">
        <is>
          <t>Kakao VX Inc.</t>
        </is>
      </c>
      <c r="C3791" s="40" t="inlineStr">
        <is>
          <t>인수 후</t>
        </is>
      </c>
      <c r="D3791" s="40" t="inlineStr">
        <is>
          <t>2021-07-26</t>
        </is>
      </c>
      <c r="E3791" s="41" t="inlineStr">
        <is>
          <t>투자유치</t>
        </is>
      </c>
      <c r="F3791" s="41" t="inlineStr">
        <is>
          <t>카카오VX 유상증자결정: 보통주 776,656주, 발행가 128,757원, 제3자배정 벨벳제1호 유한회사. 증자전 보통주 2,935,686주·우선주 635,506주.</t>
        </is>
      </c>
      <c r="G3791" s="41" t="inlineStr">
        <is>
          <t>DART 기타공시</t>
        </is>
      </c>
      <c r="H3791" s="40" t="inlineStr">
        <is>
          <t>2021-07-26</t>
        </is>
      </c>
      <c r="I3791" s="40" t="inlineStr">
        <is>
          <t>20210726000188</t>
        </is>
      </c>
      <c r="J3791" s="43" t="inlineStr">
        <is>
          <t>https://dart.fss.or.kr/dsaf001/main.do?rcpNo=20210726000188</t>
        </is>
      </c>
      <c r="K3791" s="41" t="inlineStr">
        <is>
          <t>post_events_summary,notes</t>
        </is>
      </c>
    </row>
    <row r="3792" ht="45" customHeight="1">
      <c r="A3792" s="40" t="inlineStr">
        <is>
          <t>K016</t>
        </is>
      </c>
      <c r="B3792" s="41" t="inlineStr">
        <is>
          <t>Kakao VX Inc.</t>
        </is>
      </c>
      <c r="C3792" s="40" t="inlineStr">
        <is>
          <t>인수 후</t>
        </is>
      </c>
      <c r="D3792" s="40" t="inlineStr">
        <is>
          <t>2021-08-24</t>
        </is>
      </c>
      <c r="E3792" s="41" t="inlineStr">
        <is>
          <t>투자유치</t>
        </is>
      </c>
      <c r="F3792" s="41" t="inlineStr">
        <is>
          <t>카카오VX 유상증자결정: 보통주 155,331주, 발행가 128,757원, 제3자배정 스톤브릿지미드캡제1호사모투자합자회사. 증자전 보통주 4,347,848주(우선주 없음).</t>
        </is>
      </c>
      <c r="G3792" s="41" t="inlineStr">
        <is>
          <t>DART 기타공시</t>
        </is>
      </c>
      <c r="H3792" s="40" t="inlineStr">
        <is>
          <t>2021-08-24</t>
        </is>
      </c>
      <c r="I3792" s="40" t="inlineStr">
        <is>
          <t>20210824000302</t>
        </is>
      </c>
      <c r="J3792" s="43" t="inlineStr">
        <is>
          <t>https://dart.fss.or.kr/dsaf001/main.do?rcpNo=20210824000302</t>
        </is>
      </c>
      <c r="K3792" s="41" t="inlineStr">
        <is>
          <t>post_events_summary,notes</t>
        </is>
      </c>
    </row>
    <row r="3793" ht="45" customHeight="1">
      <c r="A3793" s="40" t="inlineStr">
        <is>
          <t>K016</t>
        </is>
      </c>
      <c r="B3793" s="41" t="inlineStr">
        <is>
          <t>Kakao VX Inc.</t>
        </is>
      </c>
      <c r="C3793" s="40" t="inlineStr">
        <is>
          <t>인수 후</t>
        </is>
      </c>
      <c r="D3793" s="40" t="inlineStr">
        <is>
          <t>2024-04-26</t>
        </is>
      </c>
      <c r="E3793" s="41" t="inlineStr">
        <is>
          <t>경영진변경</t>
        </is>
      </c>
      <c r="F3793" s="41" t="inlineStr">
        <is>
          <t>카카오브이엑스 임원의변동: 대표이사 문태식 변경 없음(선임일 2012.07.13).</t>
        </is>
      </c>
      <c r="G3793" s="41" t="inlineStr">
        <is>
          <t>DART 기타공시</t>
        </is>
      </c>
      <c r="H3793" s="40" t="inlineStr">
        <is>
          <t>2024-04-26</t>
        </is>
      </c>
      <c r="I3793" s="40" t="inlineStr">
        <is>
          <t>20240426000941</t>
        </is>
      </c>
      <c r="J3793" s="43" t="inlineStr">
        <is>
          <t>https://dart.fss.or.kr/dsaf001/main.do?rcpNo=20240426000941</t>
        </is>
      </c>
      <c r="K3793" s="41" t="inlineStr">
        <is>
          <t>post_events_summary</t>
        </is>
      </c>
    </row>
    <row r="3794" ht="45" customHeight="1">
      <c r="A3794" s="40" t="inlineStr">
        <is>
          <t>K016</t>
        </is>
      </c>
      <c r="B3794" s="41" t="inlineStr">
        <is>
          <t>Kakao VX Inc.</t>
        </is>
      </c>
      <c r="C3794" s="40" t="inlineStr">
        <is>
          <t>인수 후</t>
        </is>
      </c>
      <c r="D3794" s="40" t="inlineStr">
        <is>
          <t>2020-12-31</t>
        </is>
      </c>
      <c r="E3794" s="41" t="inlineStr">
        <is>
          <t>손상차손</t>
        </is>
      </c>
      <c r="F3794" s="41" t="inlineStr">
        <is>
          <t>카카오게임즈 2020 사업보고서 영업권 배분표: '종속기업 골프사업(㈜카카오VX) | 22,787,168'(천원, 2018말과 같음), 손상평가 수행.</t>
        </is>
      </c>
      <c r="G3794" s="41" t="inlineStr">
        <is>
          <t>DART 사업보고서</t>
        </is>
      </c>
      <c r="H3794" s="40" t="inlineStr">
        <is>
          <t>2021-03-18</t>
        </is>
      </c>
      <c r="I3794" s="40" t="inlineStr">
        <is>
          <t>20210318001118</t>
        </is>
      </c>
      <c r="J3794" s="43" t="inlineStr">
        <is>
          <t>https://dart.fss.or.kr/dsaf001/main.do?rcpNo=20210318001118</t>
        </is>
      </c>
      <c r="K3794" s="41" t="inlineStr">
        <is>
          <t>impairment</t>
        </is>
      </c>
    </row>
    <row r="3795" ht="45" customHeight="1">
      <c r="A3795" s="40" t="inlineStr">
        <is>
          <t>K016</t>
        </is>
      </c>
      <c r="B3795" s="41" t="inlineStr">
        <is>
          <t>Kakao VX Inc.</t>
        </is>
      </c>
      <c r="C3795" s="40" t="inlineStr">
        <is>
          <t>인수 후</t>
        </is>
      </c>
      <c r="D3795" s="40" t="inlineStr">
        <is>
          <t>2022-12-31</t>
        </is>
      </c>
      <c r="E3795" s="41" t="inlineStr">
        <is>
          <t>손상차손</t>
        </is>
      </c>
      <c r="F3795" s="41" t="inlineStr">
        <is>
          <t>카카오게임즈 2022 사업보고서 영업권 CGU 표: 골프사업 2021 기초 22,787,168 / 취득 2,022,996 / 손상 - / 기말 24,810,164; 2022 기초 24,810,164 / 취득 10,130,311 / 손상 - / 기말 34,940,475(천원).</t>
        </is>
      </c>
      <c r="G3795" s="41" t="inlineStr">
        <is>
          <t>DART 사업보고서</t>
        </is>
      </c>
      <c r="H3795" s="40" t="inlineStr">
        <is>
          <t>2023-03-17</t>
        </is>
      </c>
      <c r="I3795" s="40" t="inlineStr">
        <is>
          <t>20230317001061</t>
        </is>
      </c>
      <c r="J3795" s="43" t="inlineStr">
        <is>
          <t>https://dart.fss.or.kr/dsaf001/main.do?rcpNo=20230317001061</t>
        </is>
      </c>
      <c r="K3795" s="41" t="inlineStr">
        <is>
          <t>impairment,post_events_summary</t>
        </is>
      </c>
    </row>
    <row r="3796" ht="45" customHeight="1">
      <c r="A3796" s="40" t="inlineStr">
        <is>
          <t>K016</t>
        </is>
      </c>
      <c r="B3796" s="41" t="inlineStr">
        <is>
          <t>Kakao VX Inc.</t>
        </is>
      </c>
      <c r="C3796" s="40" t="inlineStr">
        <is>
          <t>인수 후</t>
        </is>
      </c>
      <c r="D3796" s="40" t="inlineStr">
        <is>
          <t>2021-05-04</t>
        </is>
      </c>
      <c r="E3796" s="41" t="inlineStr">
        <is>
          <t>어닝콜</t>
        </is>
      </c>
      <c r="F3796" s="41" t="inlineStr">
        <is>
          <t>1Q21 실적 보도: '자회사 카카오VX와 신사업으로 구성된 기타 부문 매출은 189억원으로 전년 대비 76.9% 늘었다', '카카오프렌즈 지식재산권(IP)을 활용한 스크린 골프와 골프용품 매출이 증가했다'.</t>
        </is>
      </c>
      <c r="G3796" s="41" t="inlineStr">
        <is>
          <t>언론 보도</t>
        </is>
      </c>
      <c r="H3796" s="40" t="inlineStr">
        <is>
          <t>2021-05-04</t>
        </is>
      </c>
      <c r="I3796" s="40" t="n"/>
      <c r="J3796" s="43" t="inlineStr">
        <is>
          <t>https://news.bizwatch.co.kr/article/mobile/2021/05/04/0007</t>
        </is>
      </c>
      <c r="K3796" s="41" t="inlineStr">
        <is>
          <t>earnings_call_note</t>
        </is>
      </c>
    </row>
    <row r="3797" ht="45" customHeight="1">
      <c r="A3797" s="40" t="inlineStr">
        <is>
          <t>K017</t>
        </is>
      </c>
      <c r="B3797" s="41" t="inlineStr">
        <is>
          <t>Metabora</t>
        </is>
      </c>
      <c r="C3797" s="40" t="inlineStr">
        <is>
          <t>발표</t>
        </is>
      </c>
      <c r="D3797" s="40" t="inlineStr">
        <is>
          <t>2017-11-06</t>
        </is>
      </c>
      <c r="E3797" s="41" t="inlineStr">
        <is>
          <t>발표</t>
        </is>
      </c>
      <c r="F3797" s="41" t="inlineStr">
        <is>
          <t>유상증자결정 비고: "1주 미만인 0.96주의 단주 차이가 발생함 ... 차이금액은 7,053,019 원임"; 카카오게임즈 보유 71.38%에 배정될 1,862.60주의 자기주식은 발행하지 않아 취득자금에 반영하지 않음</t>
        </is>
      </c>
      <c r="G3797" s="41" t="inlineStr">
        <is>
          <t>DART 기타공시</t>
        </is>
      </c>
      <c r="H3797" s="40" t="inlineStr">
        <is>
          <t>2017-11-06</t>
        </is>
      </c>
      <c r="I3797" s="40" t="inlineStr">
        <is>
          <t>20171106000323</t>
        </is>
      </c>
      <c r="J3797" s="43" t="inlineStr">
        <is>
          <t>https://dart.fss.or.kr/dsaf001/main.do?rcpNo=20171106000323</t>
        </is>
      </c>
      <c r="K3797" s="41" t="inlineStr">
        <is>
          <t>chk_note,value_chk_local</t>
        </is>
      </c>
    </row>
    <row r="3798" ht="45" customHeight="1">
      <c r="A3798" s="40" t="inlineStr">
        <is>
          <t>K017</t>
        </is>
      </c>
      <c r="B3798" s="41" t="inlineStr">
        <is>
          <t>Metabora</t>
        </is>
      </c>
      <c r="C3798" s="40" t="inlineStr">
        <is>
          <t>인수 전</t>
        </is>
      </c>
      <c r="D3798" s="40" t="inlineStr">
        <is>
          <t>2016-12-31</t>
        </is>
      </c>
      <c r="E3798" s="41" t="inlineStr">
        <is>
          <t>실적</t>
        </is>
      </c>
      <c r="F3798" s="41" t="inlineStr">
        <is>
          <t>카카오게임즈 2016 연결감사보고서 종속기업 요약재무정보: (주)슈퍼노바일레븐(주1) 매출 1,723,199천원, 당기순손실 3,100,933천원. 각주 "(주1) 당기 합병으로 인한 연결 편입 이후의 재무정보로 표시하였습니다."</t>
        </is>
      </c>
      <c r="G3798" s="41" t="inlineStr">
        <is>
          <t>DART 감사보고서</t>
        </is>
      </c>
      <c r="H3798" s="40" t="inlineStr">
        <is>
          <t>2017-03-28</t>
        </is>
      </c>
      <c r="I3798" s="40" t="inlineStr">
        <is>
          <t>20170328000013</t>
        </is>
      </c>
      <c r="J3798" s="43" t="inlineStr">
        <is>
          <t>https://dart.fss.or.kr/dsaf001/main.do?rcpNo=20170328000013</t>
        </is>
      </c>
      <c r="K3798" s="41" t="inlineStr">
        <is>
          <t>target_rev_pre,target_op_pre,perf_basis</t>
        </is>
      </c>
    </row>
    <row r="3799" ht="45" customHeight="1">
      <c r="A3799" s="40" t="inlineStr">
        <is>
          <t>K019</t>
        </is>
      </c>
      <c r="B3799" s="41" t="inlineStr">
        <is>
          <t>Fave Entertainment Co., Ltd.</t>
        </is>
      </c>
      <c r="C3799" s="40" t="inlineStr">
        <is>
          <t>인수 후</t>
        </is>
      </c>
      <c r="D3799" s="40" t="inlineStr">
        <is>
          <t>2020-12-31</t>
        </is>
      </c>
      <c r="E3799" s="41" t="inlineStr">
        <is>
          <t>사명변경</t>
        </is>
      </c>
      <c r="F3799" s="41" t="inlineStr">
        <is>
          <t>2020 감사보고서 표지 '주식회사 플레이엠엔터테인먼트 제 10 기'. DART 고유번호 01141085(플랜에이·플레이엠·아이에스티 동일)로 2019-02-13 회사합병결정(20190213000176)과 이 감사보고서가 함께 조회됨</t>
        </is>
      </c>
      <c r="G3799" s="41" t="inlineStr">
        <is>
          <t>DART 감사보고서</t>
        </is>
      </c>
      <c r="H3799" s="40" t="inlineStr">
        <is>
          <t>2021-03-30</t>
        </is>
      </c>
      <c r="I3799" s="40" t="inlineStr">
        <is>
          <t>20210330000166</t>
        </is>
      </c>
      <c r="J3799" s="43" t="inlineStr">
        <is>
          <t>https://dart.fss.or.kr/dsaf001/main.do?rcpNo=20210330000166</t>
        </is>
      </c>
      <c r="K3799" s="41" t="inlineStr">
        <is>
          <t>perf_basis,post_events_summary</t>
        </is>
      </c>
    </row>
    <row r="3800" ht="45" customHeight="1">
      <c r="A3800" s="40" t="inlineStr">
        <is>
          <t>K019</t>
        </is>
      </c>
      <c r="B3800" s="41" t="inlineStr">
        <is>
          <t>Fave Entertainment Co., Ltd.</t>
        </is>
      </c>
      <c r="C3800" s="40" t="inlineStr">
        <is>
          <t>인수 전</t>
        </is>
      </c>
      <c r="D3800" s="40" t="inlineStr">
        <is>
          <t>2018-03-31</t>
        </is>
      </c>
      <c r="E3800" s="41" t="inlineStr">
        <is>
          <t>실적</t>
        </is>
      </c>
      <c r="F3800" s="41" t="inlineStr">
        <is>
          <t>카카오엠 2018.1Q 분기보고서 종속기업 요약재무(천원): 페이브 자산 2,781,122, 부채 1,111,021, 자본 1,670,101, 1분기 매출 596,738, 순손실 (81,560)</t>
        </is>
      </c>
      <c r="G3800" s="41" t="inlineStr">
        <is>
          <t>DART 사업보고서</t>
        </is>
      </c>
      <c r="H3800" s="40" t="inlineStr">
        <is>
          <t>2018-05-15</t>
        </is>
      </c>
      <c r="I3800" s="40" t="inlineStr">
        <is>
          <t>20180515001466</t>
        </is>
      </c>
      <c r="J3800" s="43" t="inlineStr">
        <is>
          <t>https://dart.fss.or.kr/dsaf001/main.do?rcpNo=20180515001466</t>
        </is>
      </c>
      <c r="K3800" s="41" t="inlineStr">
        <is>
          <t>target_rev_pre</t>
        </is>
      </c>
    </row>
    <row r="3801" ht="45" customHeight="1">
      <c r="A3801" s="40" t="inlineStr">
        <is>
          <t>K019</t>
        </is>
      </c>
      <c r="B3801" s="41" t="inlineStr">
        <is>
          <t>Fave Entertainment Co., Ltd.</t>
        </is>
      </c>
      <c r="C3801" s="40" t="inlineStr">
        <is>
          <t>인수 전</t>
        </is>
      </c>
      <c r="D3801" s="40" t="inlineStr">
        <is>
          <t>2017</t>
        </is>
      </c>
      <c r="E3801" s="41" t="inlineStr">
        <is>
          <t>기타</t>
        </is>
      </c>
      <c r="F3801" s="41" t="inlineStr">
        <is>
          <t>카카오엠 2017 사업보고서 사업의 내용: "'페이브엔터테인먼트'가 매니지먼트하는 &lt;아이유&gt;는 2017년 출시한 정규 4집 \"Palette\"..."</t>
        </is>
      </c>
      <c r="G3801" s="41" t="inlineStr">
        <is>
          <t>DART 사업보고서</t>
        </is>
      </c>
      <c r="H3801" s="40" t="inlineStr">
        <is>
          <t>2018-03-30</t>
        </is>
      </c>
      <c r="I3801" s="40" t="inlineStr">
        <is>
          <t>20180330003970</t>
        </is>
      </c>
      <c r="J3801" s="43" t="inlineStr">
        <is>
          <t>https://dart.fss.or.kr/dsaf001/main.do?rcpNo=20180330003970</t>
        </is>
      </c>
      <c r="K3801" s="41" t="inlineStr">
        <is>
          <t>pre_events_summary</t>
        </is>
      </c>
    </row>
    <row r="3802" ht="45" customHeight="1">
      <c r="A3802" s="40" t="inlineStr">
        <is>
          <t>K020</t>
        </is>
      </c>
      <c r="B3802" s="41" t="inlineStr">
        <is>
          <t>Kakao Mobility Co., Ltd.</t>
        </is>
      </c>
      <c r="C3802" s="40" t="inlineStr">
        <is>
          <t>발표</t>
        </is>
      </c>
      <c r="D3802" s="40" t="inlineStr">
        <is>
          <t>2018-02-13</t>
        </is>
      </c>
      <c r="E3802" s="41" t="inlineStr">
        <is>
          <t>완료</t>
        </is>
      </c>
      <c r="F3802" s="41" t="inlineStr">
        <is>
          <t>KED Global: 미국 주 연기금 2곳·홍콩 공공기금 1곳이 TPG 주도 공동투자로 카카오모빌리티 3.07%를 2018-02-13 500억원(주당 68,027원)에 매수. 'The three unidentified institutional investors completed the purchase of a 3.07% stake in Kakao Mobility on Feb. 13.' 이름은 취재원 요청으로 비공개.</t>
        </is>
      </c>
      <c r="G3802" s="41" t="inlineStr">
        <is>
          <t>언론 보도</t>
        </is>
      </c>
      <c r="H3802" s="40" t="inlineStr">
        <is>
          <t>2018-02-21</t>
        </is>
      </c>
      <c r="I3802" s="40" t="n"/>
      <c r="J3802" s="43" t="inlineStr">
        <is>
          <t>https://www.kedglobal.com/newsView/ked201802210001</t>
        </is>
      </c>
      <c r="K3802" s="41" t="inlineStr">
        <is>
          <t>acquirer_entity,acquirer_core,chk_note,notes,first_filing_date</t>
        </is>
      </c>
    </row>
    <row r="3803" ht="45" customHeight="1">
      <c r="A3803" s="40" t="inlineStr">
        <is>
          <t>K020</t>
        </is>
      </c>
      <c r="B3803" s="41" t="inlineStr">
        <is>
          <t>Kakao Mobility Co., Ltd.</t>
        </is>
      </c>
      <c r="C3803" s="40" t="inlineStr">
        <is>
          <t>인수 후</t>
        </is>
      </c>
      <c r="D3803" s="40" t="inlineStr">
        <is>
          <t>2019-12-31</t>
        </is>
      </c>
      <c r="E3803" s="41" t="inlineStr">
        <is>
          <t>기타</t>
        </is>
      </c>
      <c r="F3803" s="41" t="inlineStr">
        <is>
          <t>카카오모빌리티 2019 연결감사보고서 주요 주주현황: ㈜카카오 16,590,000주(69.29%), KHAKI 4,290,175주(17.92%), MOBILITY CO-INVEST 1,604,525주(6.70%), 기타 1,457,100주(6.09%), 합계 23,941,800주.</t>
        </is>
      </c>
      <c r="G3803" s="41" t="inlineStr">
        <is>
          <t>DART 감사보고서</t>
        </is>
      </c>
      <c r="H3803" s="40" t="inlineStr">
        <is>
          <t>2020-03-31</t>
        </is>
      </c>
      <c r="I3803" s="40" t="inlineStr">
        <is>
          <t>20200331002182</t>
        </is>
      </c>
      <c r="J3803" s="43" t="inlineStr">
        <is>
          <t>https://dart.fss.or.kr/dsaf001/main.do?rcpNo=20200331002182</t>
        </is>
      </c>
      <c r="K3803" s="41" t="inlineStr">
        <is>
          <t>notes</t>
        </is>
      </c>
    </row>
    <row r="3804" ht="45" customHeight="1">
      <c r="A3804" s="40" t="inlineStr">
        <is>
          <t>K020</t>
        </is>
      </c>
      <c r="B3804" s="41" t="inlineStr">
        <is>
          <t>Kakao Mobility Co., Ltd.</t>
        </is>
      </c>
      <c r="C3804" s="40" t="inlineStr">
        <is>
          <t>인수 후</t>
        </is>
      </c>
      <c r="D3804" s="40" t="inlineStr">
        <is>
          <t>2024-06-30</t>
        </is>
      </c>
      <c r="E3804" s="41" t="inlineStr">
        <is>
          <t>기타</t>
        </is>
      </c>
      <c r="F3804" s="41" t="inlineStr">
        <is>
          <t>MTN: 2024-06말 카카오 57.3%, TPG 컨소시엄 KHAKI HOLDINGS 14.31%, 칼라일 KILOMETER 6.18%, 한국투자증권·오릭스PE 5.35%. TPG는 2017년 5,000억원 투자 후 2021년 1,307억원 추가.</t>
        </is>
      </c>
      <c r="G3804" s="41" t="inlineStr">
        <is>
          <t>언론 보도</t>
        </is>
      </c>
      <c r="H3804" s="40" t="inlineStr">
        <is>
          <t>2024-11-13</t>
        </is>
      </c>
      <c r="I3804" s="40" t="n"/>
      <c r="J3804" s="43" t="inlineStr">
        <is>
          <t>https://news.mtn.co.kr/news-detail/2024111314553945372</t>
        </is>
      </c>
      <c r="K3804" s="41" t="inlineStr">
        <is>
          <t>notes,post_events_summary</t>
        </is>
      </c>
    </row>
    <row r="3805" ht="45" customHeight="1">
      <c r="A3805" s="40" t="inlineStr">
        <is>
          <t>K020</t>
        </is>
      </c>
      <c r="B3805" s="41" t="inlineStr">
        <is>
          <t>Kakao Mobility Co., Ltd.</t>
        </is>
      </c>
      <c r="C3805" s="40" t="inlineStr">
        <is>
          <t>인수 후</t>
        </is>
      </c>
      <c r="D3805" s="40" t="inlineStr">
        <is>
          <t>2017-11-09</t>
        </is>
      </c>
      <c r="E3805" s="41" t="inlineStr">
        <is>
          <t>어닝콜</t>
        </is>
      </c>
      <c r="F3805" s="41" t="inlineStr">
        <is>
          <t>뉴스토마토: 카카오 3분기 실적 컨퍼런스콜에서 최용석 CFO '원래 수익화 시점을 올 4분기 정도로 보고 있었는데 카카오 모빌리티가 독립하면서 … 수익화 시점이 지연됐다', '내년 1분기에는 수익화 진행될 것이다'.</t>
        </is>
      </c>
      <c r="G3805" s="41" t="inlineStr">
        <is>
          <t>언론 보도</t>
        </is>
      </c>
      <c r="H3805" s="40" t="inlineStr">
        <is>
          <t>2017-11-09</t>
        </is>
      </c>
      <c r="I3805" s="40" t="n"/>
      <c r="J3805" s="43" t="inlineStr">
        <is>
          <t>https://newstomato.com/ReadNews.aspx?no=787401</t>
        </is>
      </c>
      <c r="K3805" s="41" t="inlineStr">
        <is>
          <t>earnings_call_note</t>
        </is>
      </c>
    </row>
    <row r="3806" ht="45" customHeight="1">
      <c r="A3806" s="40" t="inlineStr">
        <is>
          <t>K020</t>
        </is>
      </c>
      <c r="B3806" s="41" t="inlineStr">
        <is>
          <t>Kakao Mobility Co., Ltd.</t>
        </is>
      </c>
      <c r="C3806" s="40" t="inlineStr">
        <is>
          <t>인수 후</t>
        </is>
      </c>
      <c r="D3806" s="40" t="inlineStr">
        <is>
          <t>2020-03-20</t>
        </is>
      </c>
      <c r="E3806" s="41" t="inlineStr">
        <is>
          <t>경영진변경</t>
        </is>
      </c>
      <c r="F3806" s="41" t="inlineStr">
        <is>
          <t>쿠키뉴스: '카카오모빌리티가 20일 제3기 정기 주주총회를 열고, 류긍선 단독 대표 체제 전환을 의결했다.' 류긍선은 '2019년 6월 공동대표로 선임됐다', 정주환은 2월 카카오 신사업 총괄로 이동.</t>
        </is>
      </c>
      <c r="G3806" s="41" t="inlineStr">
        <is>
          <t>언론 보도</t>
        </is>
      </c>
      <c r="H3806" s="40" t="inlineStr">
        <is>
          <t>2020-03-20</t>
        </is>
      </c>
      <c r="I3806" s="40" t="n"/>
      <c r="J3806" s="43" t="inlineStr">
        <is>
          <t>https://www.kukinews.com/article/view/kuk202003200219</t>
        </is>
      </c>
      <c r="K3806" s="41" t="inlineStr">
        <is>
          <t>post_events_summary</t>
        </is>
      </c>
    </row>
    <row r="3807" ht="45" customHeight="1">
      <c r="A3807" s="40" t="inlineStr">
        <is>
          <t>K020</t>
        </is>
      </c>
      <c r="B3807" s="41" t="inlineStr">
        <is>
          <t>Kakao Mobility Co., Ltd.</t>
        </is>
      </c>
      <c r="C3807" s="40" t="inlineStr">
        <is>
          <t>인수 후</t>
        </is>
      </c>
      <c r="D3807" s="40" t="inlineStr">
        <is>
          <t>2026-03-25</t>
        </is>
      </c>
      <c r="E3807" s="41" t="inlineStr">
        <is>
          <t>경영진변경</t>
        </is>
      </c>
      <c r="F3807" s="41" t="inlineStr">
        <is>
          <t>카카오모빌리티 2025 사업보고서 I. 회사의 개요 경영진 변동: 2026-03-25 정기주총 사내이사 류긍선 재선임(2022·2023·2024·2025 정기주총에서도 재선임).</t>
        </is>
      </c>
      <c r="G3807" s="41" t="inlineStr">
        <is>
          <t>DART 사업보고서</t>
        </is>
      </c>
      <c r="H3807" s="40" t="inlineStr">
        <is>
          <t>2026-03-31</t>
        </is>
      </c>
      <c r="I3807" s="40" t="inlineStr">
        <is>
          <t>20260331003637</t>
        </is>
      </c>
      <c r="J3807" s="43" t="inlineStr">
        <is>
          <t>https://dart.fss.or.kr/dsaf001/main.do?rcpNo=20260331003637</t>
        </is>
      </c>
      <c r="K3807" s="41" t="inlineStr">
        <is>
          <t>post_events_summary</t>
        </is>
      </c>
    </row>
    <row r="3808" ht="45" customHeight="1">
      <c r="A3808" s="40" t="inlineStr">
        <is>
          <t>K021</t>
        </is>
      </c>
      <c r="B3808" s="41" t="inlineStr">
        <is>
          <t>LUXI Co., Ltd.</t>
        </is>
      </c>
      <c r="C3808" s="40" t="inlineStr">
        <is>
          <t>인수 후</t>
        </is>
      </c>
      <c r="D3808" s="40" t="inlineStr">
        <is>
          <t>2018-03</t>
        </is>
      </c>
      <c r="E3808" s="41" t="inlineStr">
        <is>
          <t>매각</t>
        </is>
      </c>
      <c r="F3808" s="41" t="inlineStr">
        <is>
          <t>현대자동차 2018 사업보고서 IX. 타법인출자현황(기타포괄손익-공정가치측정 금융자산, 2018-12-31, 백만원): '럭시(비상장) | '17.08 | 단순투자 | 5,000 | 28,638 | 12.20 | 5,000 | -28,638 | -5,263 | 263 | 5,824 | -8,355 | 매각'. 기초 28,638주 전량 처분, 처분금액 5,263백만원.</t>
        </is>
      </c>
      <c r="G3808" s="41" t="inlineStr">
        <is>
          <t>DART 사업보고서</t>
        </is>
      </c>
      <c r="H3808" s="40" t="inlineStr">
        <is>
          <t>2019-04-01</t>
        </is>
      </c>
      <c r="I3808" s="40" t="inlineStr">
        <is>
          <t>20190401004132</t>
        </is>
      </c>
      <c r="J3808" s="43" t="inlineStr">
        <is>
          <t>https://dart.fss.or.kr/dsaf001/main.do?rcpNo=20190401004132</t>
        </is>
      </c>
      <c r="K3808" s="41" t="inlineStr">
        <is>
          <t>chk_note,notes,event_ticker_basis,post_events_summary</t>
        </is>
      </c>
    </row>
    <row r="3809" ht="45" customHeight="1">
      <c r="A3809" s="40" t="inlineStr">
        <is>
          <t>K021</t>
        </is>
      </c>
      <c r="B3809" s="41" t="inlineStr">
        <is>
          <t>LUXI Co., Ltd.</t>
        </is>
      </c>
      <c r="C3809" s="40" t="inlineStr">
        <is>
          <t>발표</t>
        </is>
      </c>
      <c r="D3809" s="40" t="inlineStr">
        <is>
          <t>2018-02-13</t>
        </is>
      </c>
      <c r="E3809" s="41" t="inlineStr">
        <is>
          <t>기타</t>
        </is>
      </c>
      <c r="F3809" s="41" t="inlineStr">
        <is>
          <t>카카오모빌리티 최대주주등의 주식보유변동(공정거래법): ㈜카카오 2018.02.13 보통주 17,325,000주(72.37%) → -735,000주(-3.07%, 50,000,000,000원, 단가 68,027원) → 16,590,000주(69.30%). 기타(해외) 24.62%→27.69%.</t>
        </is>
      </c>
      <c r="G3809" s="41" t="inlineStr">
        <is>
          <t>DART 기타공시</t>
        </is>
      </c>
      <c r="H3809" s="40" t="inlineStr">
        <is>
          <t>2018-02-14</t>
        </is>
      </c>
      <c r="I3809" s="40" t="inlineStr">
        <is>
          <t>20180214000006</t>
        </is>
      </c>
      <c r="J3809" s="43" t="inlineStr">
        <is>
          <t>https://dart.fss.or.kr/dsaf001/main.do?rcpNo=20180214000006</t>
        </is>
      </c>
      <c r="K3809" s="41" t="inlineStr">
        <is>
          <t>pre_incorp_chk,acquirer_entity</t>
        </is>
      </c>
    </row>
    <row r="3810" ht="45" customHeight="1">
      <c r="A3810" s="40" t="inlineStr">
        <is>
          <t>K021</t>
        </is>
      </c>
      <c r="B3810" s="41" t="inlineStr">
        <is>
          <t>LUXI Co., Ltd.</t>
        </is>
      </c>
      <c r="C3810" s="40" t="inlineStr">
        <is>
          <t>인수 후</t>
        </is>
      </c>
      <c r="D3810" s="40" t="inlineStr">
        <is>
          <t>2018-10-16</t>
        </is>
      </c>
      <c r="E3810" s="41" t="inlineStr">
        <is>
          <t>통합</t>
        </is>
      </c>
      <c r="F3810" s="41" t="inlineStr">
        <is>
          <t>바이라인네트워크 '카카오T, 카풀 서비스 강행 예고…택시업계 동맹휴업 불사'(2018-10-17): 카카오모빌리티가 16일 카카오T카풀 크루 사전 모집, 회사 측 '럭시에 가입되어 있는 기존 카풀 참여자들을 인수인계하고 앱 개편을 알리고자'. 택시업계는 18일 04시~19일 04시 운행 중단 예정.</t>
        </is>
      </c>
      <c r="G3810" s="41" t="inlineStr">
        <is>
          <t>언론 보도</t>
        </is>
      </c>
      <c r="H3810" s="40" t="inlineStr">
        <is>
          <t>2018-10-17</t>
        </is>
      </c>
      <c r="I3810" s="40" t="n"/>
      <c r="J3810" s="43" t="inlineStr">
        <is>
          <t>https://byline.network/2018/10/17-26/</t>
        </is>
      </c>
      <c r="K3810" s="41" t="inlineStr">
        <is>
          <t>post_events_summary</t>
        </is>
      </c>
    </row>
    <row r="3811" ht="45" customHeight="1">
      <c r="A3811" s="40" t="inlineStr">
        <is>
          <t>K021</t>
        </is>
      </c>
      <c r="B3811" s="41" t="inlineStr">
        <is>
          <t>LUXI Co., Ltd.</t>
        </is>
      </c>
      <c r="C3811" s="40" t="inlineStr">
        <is>
          <t>인수 후</t>
        </is>
      </c>
      <c r="D3811" s="40" t="inlineStr">
        <is>
          <t>2018-12-31</t>
        </is>
      </c>
      <c r="E3811" s="41" t="inlineStr">
        <is>
          <t>실적</t>
        </is>
      </c>
      <c r="F3811" s="41" t="inlineStr">
        <is>
          <t>카카오모빌리티 2018 연결감사보고서 주석 종속기업 요약재무정보(천원): '㈜럭시 (주1) | - | - | - | 45,511 | 19,036 | 19,036', (주1) '2018년 3월 31일에 종속회사로 편입되어 12월 31일자로 연결회사에 흡수합병되었으므로, 흡수합병 시점 이후의 재무정보로 표시'. 같은 보고서 연결 영업수익 2018 53,634,355,884원·2017 16,709,276,355원.</t>
        </is>
      </c>
      <c r="G3811" s="41" t="inlineStr">
        <is>
          <t>DART 감사보고서</t>
        </is>
      </c>
      <c r="H3811" s="40" t="inlineStr">
        <is>
          <t>2019-04-08</t>
        </is>
      </c>
      <c r="I3811" s="40" t="inlineStr">
        <is>
          <t>20190408001591</t>
        </is>
      </c>
      <c r="J3811" s="43" t="inlineStr">
        <is>
          <t>https://dart.fss.or.kr/dsaf001/main.do?rcpNo=20190408001591</t>
        </is>
      </c>
      <c r="K3811" s="41" t="inlineStr">
        <is>
          <t>target_rev_post,perf_basis</t>
        </is>
      </c>
    </row>
    <row r="3812" ht="45" customHeight="1">
      <c r="A3812" s="40" t="inlineStr">
        <is>
          <t>K022</t>
        </is>
      </c>
      <c r="B3812" s="41" t="inlineStr">
        <is>
          <t>JOH &amp; Company</t>
        </is>
      </c>
      <c r="C3812" s="40" t="inlineStr">
        <is>
          <t>발표</t>
        </is>
      </c>
      <c r="D3812" s="40" t="inlineStr">
        <is>
          <t>2018-03-31</t>
        </is>
      </c>
      <c r="E3812" s="41" t="inlineStr">
        <is>
          <t>기타</t>
        </is>
      </c>
      <c r="F3812" s="41" t="inlineStr">
        <is>
          <t>2018 1분기보고서 '3. 자본금 변동사항': '2018년 3월말 기준 ... 발행주식총수는 보통주 76,273,522주'. 증자현황에 2018.01.24 유상증자(DR) 8,261,731주, 2018.01.23·02.23 주식매수선택권 52,832·21,677주, 01.31 전환권 25,255주, 03.21 주식매수선택권 3,500주</t>
        </is>
      </c>
      <c r="G3812" s="41" t="inlineStr">
        <is>
          <t>DART 기타공시</t>
        </is>
      </c>
      <c r="H3812" s="40" t="inlineStr">
        <is>
          <t>2018-05-15</t>
        </is>
      </c>
      <c r="I3812" s="40" t="inlineStr">
        <is>
          <t>20180515002511</t>
        </is>
      </c>
      <c r="J3812" s="43" t="inlineStr">
        <is>
          <t>https://dart.fss.or.kr/dsaf001/main.do?rcpNo=20180515002511</t>
        </is>
      </c>
      <c r="K3812" s="41" t="inlineStr">
        <is>
          <t>acq_mktcap,size_basis</t>
        </is>
      </c>
    </row>
    <row r="3813" ht="45" customHeight="1">
      <c r="A3813" s="40" t="inlineStr">
        <is>
          <t>K022</t>
        </is>
      </c>
      <c r="B3813" s="41" t="inlineStr">
        <is>
          <t>JOH &amp; Company</t>
        </is>
      </c>
      <c r="C3813" s="40" t="inlineStr">
        <is>
          <t>인수 전</t>
        </is>
      </c>
      <c r="D3813" s="40" t="inlineStr">
        <is>
          <t>2018-01-24</t>
        </is>
      </c>
      <c r="E3813" s="41" t="inlineStr">
        <is>
          <t>기타</t>
        </is>
      </c>
      <c r="F3813" s="41" t="inlineStr">
        <is>
          <t>증권발행실적보고서: GDR 원주 신주 8,261,731주, 발행총액 1,068,894,495,049원, 증자 등기 신청 예정일 2018-01-24, 상장 예정일 2018-02-01</t>
        </is>
      </c>
      <c r="G3813" s="41" t="inlineStr">
        <is>
          <t>DART 기타공시</t>
        </is>
      </c>
      <c r="H3813" s="40" t="inlineStr">
        <is>
          <t>2018-01-24</t>
        </is>
      </c>
      <c r="I3813" s="40" t="inlineStr">
        <is>
          <t>20180124000408</t>
        </is>
      </c>
      <c r="J3813" s="43" t="inlineStr">
        <is>
          <t>https://dart.fss.or.kr/dsaf001/main.do?rcpNo=20180124000408</t>
        </is>
      </c>
      <c r="K3813" s="41" t="inlineStr">
        <is>
          <t>acq_mktcap,size_basis</t>
        </is>
      </c>
    </row>
    <row r="3814" ht="45" customHeight="1">
      <c r="A3814" s="40" t="inlineStr">
        <is>
          <t>K022</t>
        </is>
      </c>
      <c r="B3814" s="41" t="inlineStr">
        <is>
          <t>JOH &amp; Company</t>
        </is>
      </c>
      <c r="C3814" s="40" t="inlineStr">
        <is>
          <t>발표</t>
        </is>
      </c>
      <c r="D3814" s="40" t="inlineStr">
        <is>
          <t>2018-03-13</t>
        </is>
      </c>
      <c r="E3814" s="41" t="inlineStr">
        <is>
          <t>기타</t>
        </is>
      </c>
      <c r="F3814" s="41" t="inlineStr">
        <is>
          <t>035720.KS 2018-03-13 조정 종가 28,100원(2021년 5:1 분할 반영 값, ×5 = 140,500원)</t>
        </is>
      </c>
      <c r="G3814" s="41" t="inlineStr">
        <is>
          <t>기타</t>
        </is>
      </c>
      <c r="H3814" s="40" t="inlineStr">
        <is>
          <t>2026-10-26</t>
        </is>
      </c>
      <c r="I3814" s="40" t="n"/>
      <c r="J3814" s="43" t="inlineStr">
        <is>
          <t>https://query1.finance.yahoo.com/v8/finance/chart/035720.KS?period1=1520812800&amp;period2=1521331200&amp;interval=1d</t>
        </is>
      </c>
      <c r="K3814" s="41" t="inlineStr">
        <is>
          <t>acq_mktcap</t>
        </is>
      </c>
    </row>
    <row r="3815" ht="45" customHeight="1">
      <c r="A3815" s="40" t="inlineStr">
        <is>
          <t>K022</t>
        </is>
      </c>
      <c r="B3815" s="41" t="inlineStr">
        <is>
          <t>JOH &amp; Company</t>
        </is>
      </c>
      <c r="C3815" s="40" t="inlineStr">
        <is>
          <t>발표</t>
        </is>
      </c>
      <c r="D3815" s="40" t="inlineStr">
        <is>
          <t>2018-03-14</t>
        </is>
      </c>
      <c r="E3815" s="41" t="inlineStr">
        <is>
          <t>발표</t>
        </is>
      </c>
      <c r="F3815" s="41" t="inlineStr">
        <is>
          <t>2017 사업보고서 경영상 주요계약 표: '㈜카카오 | ㈜카카오인베스트먼트 | 구주취득 (㈜제이오에이치 주식) | 2018.03.14 | \13,334,000,000'</t>
        </is>
      </c>
      <c r="G3815" s="41" t="inlineStr">
        <is>
          <t>DART 사업보고서</t>
        </is>
      </c>
      <c r="H3815" s="40" t="inlineStr">
        <is>
          <t>2018-03-30</t>
        </is>
      </c>
      <c r="I3815" s="40" t="inlineStr">
        <is>
          <t>20180330002462</t>
        </is>
      </c>
      <c r="J3815" s="43" t="inlineStr">
        <is>
          <t>https://dart.fss.or.kr/dsaf001/main.do?rcpNo=20180330002462</t>
        </is>
      </c>
      <c r="K3815" s="41" t="inlineStr">
        <is>
          <t>announce_date_chk,chk_note</t>
        </is>
      </c>
    </row>
    <row r="3816" ht="45" customHeight="1">
      <c r="A3816" s="40" t="inlineStr">
        <is>
          <t>K022</t>
        </is>
      </c>
      <c r="B3816" s="41" t="inlineStr">
        <is>
          <t>JOH &amp; Company</t>
        </is>
      </c>
      <c r="C3816" s="40" t="inlineStr">
        <is>
          <t>인수 후</t>
        </is>
      </c>
      <c r="D3816" s="40" t="inlineStr">
        <is>
          <t>2018-03-16</t>
        </is>
      </c>
      <c r="E3816" s="41" t="inlineStr">
        <is>
          <t>경영진변경</t>
        </is>
      </c>
      <c r="F3816" s="41" t="inlineStr">
        <is>
          <t>2018 사업보고서 회사의 개요: '2018년 3월 16일 이사회에서 여민수, 조수용 대표이사를 선임'. 연혁: '2018.07 카카오아이엑스㈜로 사명 변경'</t>
        </is>
      </c>
      <c r="G3816" s="41" t="inlineStr">
        <is>
          <t>DART 사업보고서</t>
        </is>
      </c>
      <c r="H3816" s="40" t="inlineStr">
        <is>
          <t>2019-04-01</t>
        </is>
      </c>
      <c r="I3816" s="40" t="inlineStr">
        <is>
          <t>20190401005013</t>
        </is>
      </c>
      <c r="J3816" s="43" t="inlineStr">
        <is>
          <t>https://dart.fss.or.kr/dsaf001/main.do?rcpNo=20190401005013</t>
        </is>
      </c>
      <c r="K3816" s="41" t="inlineStr">
        <is>
          <t>post_events_summary,notes</t>
        </is>
      </c>
    </row>
    <row r="3817" ht="45" customHeight="1">
      <c r="A3817" s="40" t="inlineStr">
        <is>
          <t>K022</t>
        </is>
      </c>
      <c r="B3817" s="41" t="inlineStr">
        <is>
          <t>JOH &amp; Company</t>
        </is>
      </c>
      <c r="C3817" s="40" t="inlineStr">
        <is>
          <t>인수 후</t>
        </is>
      </c>
      <c r="D3817" s="40" t="inlineStr">
        <is>
          <t>2018-07-09</t>
        </is>
      </c>
      <c r="E3817" s="41" t="inlineStr">
        <is>
          <t>사명변경</t>
        </is>
      </c>
      <c r="F3817" s="41" t="inlineStr">
        <is>
          <t>카카오아이엑스 감사보고서: 카카오프렌즈가 '주식회사 제이오에이치를 2018년 7월 1일자로 합병하였고, 2018년 7월 9일자 주주총회에서 회사명을 "카카오아이엑스"'로 변경. 무증자 흡수합병, 인수 순자산 장부금액 28,756백만원을 기타자본잉여금으로 계상</t>
        </is>
      </c>
      <c r="G3817" s="41" t="inlineStr">
        <is>
          <t>DART 감사보고서</t>
        </is>
      </c>
      <c r="H3817" s="40" t="inlineStr">
        <is>
          <t>2020-04-06</t>
        </is>
      </c>
      <c r="I3817" s="40" t="inlineStr">
        <is>
          <t>20200406002026</t>
        </is>
      </c>
      <c r="J3817" s="43" t="inlineStr">
        <is>
          <t>https://dart.fss.or.kr/dsaf001/main.do?rcpNo=20200406002026</t>
        </is>
      </c>
      <c r="K3817" s="41" t="inlineStr">
        <is>
          <t>post_events_summary</t>
        </is>
      </c>
    </row>
    <row r="3818" ht="45" customHeight="1">
      <c r="A3818" s="40" t="inlineStr">
        <is>
          <t>K022</t>
        </is>
      </c>
      <c r="B3818" s="41" t="inlineStr">
        <is>
          <t>JOH &amp; Company</t>
        </is>
      </c>
      <c r="C3818" s="40" t="inlineStr">
        <is>
          <t>인수 후</t>
        </is>
      </c>
      <c r="D3818" s="40" t="inlineStr">
        <is>
          <t>2019-12-31</t>
        </is>
      </c>
      <c r="E3818" s="41" t="inlineStr">
        <is>
          <t>실적</t>
        </is>
      </c>
      <c r="F3818" s="41" t="inlineStr">
        <is>
          <t>카카오아이엑스 제5기(2019)·제4기(2018) 손익계산서(K-IFRS, 원): 매출액 145,004,611,507 / 105,184,163,059, 영업이익 13,171,093,544 / 9,107,804,303</t>
        </is>
      </c>
      <c r="G3818" s="41" t="inlineStr">
        <is>
          <t>DART 감사보고서</t>
        </is>
      </c>
      <c r="H3818" s="40" t="inlineStr">
        <is>
          <t>2020-04-06</t>
        </is>
      </c>
      <c r="I3818" s="40" t="inlineStr">
        <is>
          <t>20200406002026</t>
        </is>
      </c>
      <c r="J3818" s="43" t="inlineStr">
        <is>
          <t>https://dart.fss.or.kr/dsaf001/main.do?rcpNo=20200406002026</t>
        </is>
      </c>
      <c r="K3818" s="41" t="inlineStr">
        <is>
          <t>target_op_post,target_rev_post,perf_basis</t>
        </is>
      </c>
    </row>
    <row r="3819" ht="45" customHeight="1">
      <c r="A3819" s="40" t="inlineStr">
        <is>
          <t>K022</t>
        </is>
      </c>
      <c r="B3819" s="41" t="inlineStr">
        <is>
          <t>JOH &amp; Company</t>
        </is>
      </c>
      <c r="C3819" s="40" t="inlineStr">
        <is>
          <t>인수 후</t>
        </is>
      </c>
      <c r="D3819" s="40" t="inlineStr">
        <is>
          <t>2020-12-31</t>
        </is>
      </c>
      <c r="E3819" s="41" t="inlineStr">
        <is>
          <t>사업철수</t>
        </is>
      </c>
      <c r="F3819" s="41" t="inlineStr">
        <is>
          <t>DART 법인명 '카카오스페이스'(고유번호 01146460)의 2020 감사보고서 정정본: 주석 32 '중단영업'으로 이전 사업 손익 표시, 2020 영업손실 (7,041,497,004)원(2019 재작성 14,372,311,804원)</t>
        </is>
      </c>
      <c r="G3819" s="41" t="inlineStr">
        <is>
          <t>DART 감사보고서</t>
        </is>
      </c>
      <c r="H3819" s="40" t="inlineStr">
        <is>
          <t>2021-06-04</t>
        </is>
      </c>
      <c r="I3819" s="40" t="inlineStr">
        <is>
          <t>20210604000130</t>
        </is>
      </c>
      <c r="J3819" s="43" t="inlineStr">
        <is>
          <t>https://dart.fss.or.kr/dsaf001/main.do?rcpNo=20210604000130</t>
        </is>
      </c>
      <c r="K3819" s="41" t="inlineStr">
        <is>
          <t>post_events_summary,notes,target_op_post</t>
        </is>
      </c>
    </row>
    <row r="3820" ht="45" customHeight="1">
      <c r="A3820" s="40" t="inlineStr">
        <is>
          <t>K022</t>
        </is>
      </c>
      <c r="B3820" s="41" t="inlineStr">
        <is>
          <t>JOH &amp; Company</t>
        </is>
      </c>
      <c r="C3820" s="40" t="inlineStr">
        <is>
          <t>인수 후</t>
        </is>
      </c>
      <c r="D3820" s="40" t="inlineStr">
        <is>
          <t>2026-04-20</t>
        </is>
      </c>
      <c r="E3820" s="41" t="inlineStr">
        <is>
          <t>매각</t>
        </is>
      </c>
      <c r="F3820" s="41" t="inlineStr">
        <is>
          <t>무신사가 매거진 B 발행사 비미디어컴퍼니의 '지분 전량을 인수했다'. 매도자·금액은 기사에 없음. 조수용 발행인은 창업자로서 지원</t>
        </is>
      </c>
      <c r="G3820" s="41" t="inlineStr">
        <is>
          <t>언론 보도</t>
        </is>
      </c>
      <c r="H3820" s="40" t="inlineStr">
        <is>
          <t>2026-04-20</t>
        </is>
      </c>
      <c r="I3820" s="40" t="n"/>
      <c r="J3820" s="43" t="inlineStr">
        <is>
          <t>https://www.ddaily.co.kr/page/view/2026042009195832049</t>
        </is>
      </c>
      <c r="K3820" s="41" t="inlineStr">
        <is>
          <t>post_events_summary,notes</t>
        </is>
      </c>
    </row>
    <row r="3821" ht="45" customHeight="1">
      <c r="A3821" s="40" t="inlineStr">
        <is>
          <t>K022</t>
        </is>
      </c>
      <c r="B3821" s="41" t="inlineStr">
        <is>
          <t>JOH &amp; Company</t>
        </is>
      </c>
      <c r="C3821" s="40" t="inlineStr">
        <is>
          <t>인수 후</t>
        </is>
      </c>
      <c r="D3821" s="40" t="inlineStr">
        <is>
          <t>2020-02-13</t>
        </is>
      </c>
      <c r="E3821" s="41" t="inlineStr">
        <is>
          <t>어닝콜</t>
        </is>
      </c>
      <c r="F3821" s="41" t="inlineStr">
        <is>
          <t>카카오 2019년 4분기 및 연간 실적발표 보도자료: '카카오IX의 프렌즈 IP를 활용한 글로벌 및 온라인 매출 성장이 실적 호조를 이끌었다'</t>
        </is>
      </c>
      <c r="G3821" s="41" t="inlineStr">
        <is>
          <t>회사 보도자료</t>
        </is>
      </c>
      <c r="H3821" s="40" t="inlineStr">
        <is>
          <t>2020-02-13</t>
        </is>
      </c>
      <c r="I3821" s="40" t="n"/>
      <c r="J3821" s="43" t="inlineStr">
        <is>
          <t>https://www.kakaocorp.com/page/detail/8764</t>
        </is>
      </c>
      <c r="K3821" s="41" t="inlineStr">
        <is>
          <t>earnings_call_note</t>
        </is>
      </c>
    </row>
    <row r="3822" ht="45" customHeight="1">
      <c r="A3822" s="40" t="inlineStr">
        <is>
          <t>K023</t>
        </is>
      </c>
      <c r="B3822" s="41" t="inlineStr">
        <is>
          <t>NGLE Corporation</t>
        </is>
      </c>
      <c r="C3822" s="40" t="inlineStr">
        <is>
          <t>발표</t>
        </is>
      </c>
      <c r="D3822" s="40" t="inlineStr">
        <is>
          <t>2018-03-29</t>
        </is>
      </c>
      <c r="E3822" s="41" t="inlineStr">
        <is>
          <t>발표</t>
        </is>
      </c>
      <c r="F3822" s="41" t="inlineStr">
        <is>
          <t>프렌즈게임즈의 엔글 210,000주(51.22%) 취득 공시. '7. 이사회 의결일 2018년 3월 29일', 거래일자(계약 체결일) 2018년 3월 30일, 공시일자 2018년 4월 4일</t>
        </is>
      </c>
      <c r="G3822" s="41" t="inlineStr">
        <is>
          <t>DART 기타공시</t>
        </is>
      </c>
      <c r="H3822" s="40" t="inlineStr">
        <is>
          <t>2018-04-04</t>
        </is>
      </c>
      <c r="I3822" s="40" t="inlineStr">
        <is>
          <t>20180404002646</t>
        </is>
      </c>
      <c r="J3822" s="43" t="inlineStr">
        <is>
          <t>https://dart.fss.or.kr/dsaf001/main.do?rcpNo=20180404002646</t>
        </is>
      </c>
      <c r="K3822" s="41" t="inlineStr">
        <is>
          <t>announce_date_chk</t>
        </is>
      </c>
    </row>
    <row r="3823" ht="45" customHeight="1">
      <c r="A3823" s="40" t="inlineStr">
        <is>
          <t>K025</t>
        </is>
      </c>
      <c r="B3823" s="41" t="inlineStr">
        <is>
          <t>Kakaopage Business Segment of Kakao Corp.</t>
        </is>
      </c>
      <c r="C3823" s="40" t="inlineStr">
        <is>
          <t>인수 후</t>
        </is>
      </c>
      <c r="D3823" s="40" t="inlineStr">
        <is>
          <t>2018-07-31</t>
        </is>
      </c>
      <c r="E3823" s="41" t="inlineStr">
        <is>
          <t>기타</t>
        </is>
      </c>
      <c r="F3823" s="41" t="inlineStr">
        <is>
          <t>카카오페이지 2018 연결감사보고서 주석: '카카오페이지사업권 양수 과정에서 주주의 주식매수청구권 행사를 수용함에 따라 22,200주(취득금액 : 767 백만원)의 자기주식' 보유. 2018-09-06 공정거래법 공시 표에도 자기주식 2018.07.31 22,200주·767백만원·34,552원.</t>
        </is>
      </c>
      <c r="G3823" s="41" t="inlineStr">
        <is>
          <t>DART 감사보고서</t>
        </is>
      </c>
      <c r="H3823" s="40" t="inlineStr">
        <is>
          <t>2019-04-11</t>
        </is>
      </c>
      <c r="I3823" s="40" t="inlineStr">
        <is>
          <t>20190411000196</t>
        </is>
      </c>
      <c r="J3823" s="43" t="inlineStr">
        <is>
          <t>https://dart.fss.or.kr/dsaf001/main.do?rcpNo=20190411000196</t>
        </is>
      </c>
      <c r="K3823" s="41" t="inlineStr">
        <is>
          <t>post_events_summary,notes</t>
        </is>
      </c>
    </row>
    <row r="3824" ht="45" customHeight="1">
      <c r="A3824" s="40" t="inlineStr">
        <is>
          <t>K025</t>
        </is>
      </c>
      <c r="B3824" s="41" t="inlineStr">
        <is>
          <t>Kakaopage Business Segment of Kakao Corp.</t>
        </is>
      </c>
      <c r="C3824" s="40" t="inlineStr">
        <is>
          <t>발표</t>
        </is>
      </c>
      <c r="D3824" s="40" t="inlineStr">
        <is>
          <t>2018-04-18</t>
        </is>
      </c>
      <c r="E3824" s="41" t="inlineStr">
        <is>
          <t>발표</t>
        </is>
      </c>
      <c r="F3824" s="41" t="inlineStr">
        <is>
          <t>포도트리 '특수관계인의 유상증자 참여' 공시: 카카오 출자금액 100,000백만원, 2,894,189주, '출자 후 지분율(%) 63.98'(예정치), 1주당 34,552원.</t>
        </is>
      </c>
      <c r="G3824" s="41" t="inlineStr">
        <is>
          <t>DART 기타공시</t>
        </is>
      </c>
      <c r="H3824" s="40" t="inlineStr">
        <is>
          <t>2018-04-18</t>
        </is>
      </c>
      <c r="I3824" s="40" t="inlineStr">
        <is>
          <t>20180418000456</t>
        </is>
      </c>
      <c r="J3824" s="43" t="inlineStr">
        <is>
          <t>https://dart.fss.or.kr/dsaf001/main.do?rcpNo=20180418000456</t>
        </is>
      </c>
      <c r="K3824" s="41" t="inlineStr">
        <is>
          <t>notes</t>
        </is>
      </c>
    </row>
    <row r="3825" ht="45" customHeight="1">
      <c r="A3825" s="40" t="inlineStr">
        <is>
          <t>K025</t>
        </is>
      </c>
      <c r="B3825" s="41" t="inlineStr">
        <is>
          <t>Kakaopage Business Segment of Kakao Corp.</t>
        </is>
      </c>
      <c r="C3825" s="40" t="inlineStr">
        <is>
          <t>발표</t>
        </is>
      </c>
      <c r="D3825" s="40" t="inlineStr">
        <is>
          <t>2018-04-18</t>
        </is>
      </c>
      <c r="E3825" s="41" t="inlineStr">
        <is>
          <t>기타</t>
        </is>
      </c>
      <c r="F3825" s="41" t="inlineStr">
        <is>
          <t>같은 날 포도트리 '특수관계인에 대한 출자': KAKAO JAPAN Corp. 보통주 82,276주, 출자금액 19,965백만원, 출자일 2018.05.10, 'KAKAO JAPAN Corp. 유상증자 참여'.</t>
        </is>
      </c>
      <c r="G3825" s="41" t="inlineStr">
        <is>
          <t>DART 기타공시</t>
        </is>
      </c>
      <c r="H3825" s="40" t="inlineStr">
        <is>
          <t>2018-04-18</t>
        </is>
      </c>
      <c r="I3825" s="40" t="inlineStr">
        <is>
          <t>20180418000498</t>
        </is>
      </c>
      <c r="J3825" s="43" t="inlineStr">
        <is>
          <t>https://dart.fss.or.kr/dsaf001/main.do?rcpNo=20180418000498</t>
        </is>
      </c>
      <c r="K3825" s="41" t="inlineStr">
        <is>
          <t>notes,event_ticker_basis</t>
        </is>
      </c>
    </row>
    <row r="3826" ht="45" customHeight="1">
      <c r="A3826" s="40" t="inlineStr">
        <is>
          <t>K025</t>
        </is>
      </c>
      <c r="B3826" s="41" t="inlineStr">
        <is>
          <t>Kakaopage Business Segment of Kakao Corp.</t>
        </is>
      </c>
      <c r="C3826" s="40" t="inlineStr">
        <is>
          <t>발표</t>
        </is>
      </c>
      <c r="D3826" s="40" t="inlineStr">
        <is>
          <t>2018-04-18</t>
        </is>
      </c>
      <c r="E3826" s="41" t="inlineStr">
        <is>
          <t>기타</t>
        </is>
      </c>
      <c r="F3826" s="41" t="inlineStr">
        <is>
          <t>같은 날 카카오 거래소 공시 '타법인주식및출자증권취득결정': 한국카카오은행 주식 30,800,000주, 취득금액 154,000,000,000원 — 이벤트 창 중첩.</t>
        </is>
      </c>
      <c r="G3826" s="41" t="inlineStr">
        <is>
          <t>DART 기타공시</t>
        </is>
      </c>
      <c r="H3826" s="40" t="inlineStr">
        <is>
          <t>2018-04-18</t>
        </is>
      </c>
      <c r="I3826" s="40" t="inlineStr">
        <is>
          <t>20180418800494</t>
        </is>
      </c>
      <c r="J3826" s="43" t="inlineStr">
        <is>
          <t>https://dart.fss.or.kr/dsaf001/main.do?rcpNo=20180418800494</t>
        </is>
      </c>
      <c r="K3826" s="41" t="inlineStr">
        <is>
          <t>notes,event_ticker_basis</t>
        </is>
      </c>
    </row>
    <row r="3827" ht="45" customHeight="1">
      <c r="A3827" s="40" t="inlineStr">
        <is>
          <t>K025</t>
        </is>
      </c>
      <c r="B3827" s="41" t="inlineStr">
        <is>
          <t>Kakaopage Business Segment of Kakao Corp.</t>
        </is>
      </c>
      <c r="C3827" s="40" t="inlineStr">
        <is>
          <t>인수 후</t>
        </is>
      </c>
      <c r="D3827" s="40" t="inlineStr">
        <is>
          <t>2024-01-19</t>
        </is>
      </c>
      <c r="E3827" s="41" t="inlineStr">
        <is>
          <t>경영진변경</t>
        </is>
      </c>
      <c r="F3827" s="41" t="inlineStr">
        <is>
          <t>'카카오엔터테인먼트가 권기수 COO(Chief Operating Officer)와 장윤중 GSO(Global Strategy Officer)를 신임 공동대표로 내정했다.' 기존 김성수·이진수 대표 체제에서 인적 쇄신.</t>
        </is>
      </c>
      <c r="G3827" s="41" t="inlineStr">
        <is>
          <t>언론 보도</t>
        </is>
      </c>
      <c r="H3827" s="40" t="inlineStr">
        <is>
          <t>2024-01-19</t>
        </is>
      </c>
      <c r="I3827" s="40" t="n"/>
      <c r="J3827" s="43" t="inlineStr">
        <is>
          <t>https://www.ddaily.co.kr/page/view/2024011911342913592</t>
        </is>
      </c>
      <c r="K3827" s="41" t="inlineStr">
        <is>
          <t>post_events_summary</t>
        </is>
      </c>
    </row>
    <row r="3828" ht="45" customHeight="1">
      <c r="A3828" s="40" t="inlineStr">
        <is>
          <t>K025</t>
        </is>
      </c>
      <c r="B3828" s="41" t="inlineStr">
        <is>
          <t>Kakaopage Business Segment of Kakao Corp.</t>
        </is>
      </c>
      <c r="C3828" s="40" t="inlineStr">
        <is>
          <t>인수 후</t>
        </is>
      </c>
      <c r="D3828" s="40" t="inlineStr">
        <is>
          <t>2024-01-19</t>
        </is>
      </c>
      <c r="E3828" s="41" t="inlineStr">
        <is>
          <t>경영진변경</t>
        </is>
      </c>
      <c r="F3828" s="41" t="inlineStr">
        <is>
          <t>'기존 이진수·김성수 공동대표는 오는 3월 임기만료 후 대표직에서 물러난다.' 권기수·장윤중 신임 공동대표 내정(19일).</t>
        </is>
      </c>
      <c r="G3828" s="41" t="inlineStr">
        <is>
          <t>언론 보도</t>
        </is>
      </c>
      <c r="H3828" s="40" t="inlineStr">
        <is>
          <t>2024-01-21</t>
        </is>
      </c>
      <c r="I3828" s="40" t="n"/>
      <c r="J3828" s="43" t="inlineStr">
        <is>
          <t>https://www.ajunews.com/view/20240121114003499</t>
        </is>
      </c>
      <c r="K3828" s="41" t="inlineStr">
        <is>
          <t>post_events_summary</t>
        </is>
      </c>
    </row>
    <row r="3829" ht="45" customHeight="1">
      <c r="A3829" s="40" t="inlineStr">
        <is>
          <t>K027</t>
        </is>
      </c>
      <c r="B3829" s="41" t="inlineStr">
        <is>
          <t>Kakao M Corp.</t>
        </is>
      </c>
      <c r="C3829" s="40" t="inlineStr">
        <is>
          <t>인수 후</t>
        </is>
      </c>
      <c r="D3829" s="40" t="inlineStr">
        <is>
          <t>2020-02-13</t>
        </is>
      </c>
      <c r="E3829" s="41" t="inlineStr">
        <is>
          <t>어닝콜</t>
        </is>
      </c>
      <c r="F3829" s="41" t="inlineStr">
        <is>
          <t>비즈워치 '[어닝 2019]'이제는 공룡'…카카오, 매출 3조원 돌파'(2020-02-13): '당기순손실은 일회성 무형자산 손상차손 4233억원을 반영한 탓에 3398억원으로 적자전환'; 카카오 관계자 '멜론 영업권 등 일부 무형자산에 대해 손상차손을 인식했기 때문'.</t>
        </is>
      </c>
      <c r="G3829" s="41" t="inlineStr">
        <is>
          <t>언론 보도</t>
        </is>
      </c>
      <c r="H3829" s="40" t="inlineStr">
        <is>
          <t>2020-02-13</t>
        </is>
      </c>
      <c r="I3829" s="40" t="n"/>
      <c r="J3829" s="43" t="inlineStr">
        <is>
          <t>https://news.bizwatch.co.kr/article/mobile/2020/02/13/0005</t>
        </is>
      </c>
      <c r="K3829" s="41" t="inlineStr">
        <is>
          <t>earnings_call_note,impairment</t>
        </is>
      </c>
    </row>
    <row r="3830" ht="45" customHeight="1">
      <c r="A3830" s="40" t="inlineStr">
        <is>
          <t>K027</t>
        </is>
      </c>
      <c r="B3830" s="41" t="inlineStr">
        <is>
          <t>Kakao M Corp.</t>
        </is>
      </c>
      <c r="C3830" s="40" t="inlineStr">
        <is>
          <t>인수 후</t>
        </is>
      </c>
      <c r="D3830" s="40" t="inlineStr">
        <is>
          <t>2021-01-25</t>
        </is>
      </c>
      <c r="E3830" s="41" t="inlineStr">
        <is>
          <t>합병</t>
        </is>
      </c>
      <c r="F3830" s="41" t="inlineStr">
        <is>
          <t>카카오엠 회사합병결정(이사회 2021-01-25): ㈜카카오페이지 : ㈜카카오엠 = 1 : 1.3102584, 합병신주 11,741,576주, 합병기일 2021년 03월 01일, 존속회사 상호 '(주)카카오엔터테인먼트'로 변경 예정.</t>
        </is>
      </c>
      <c r="G3830" s="41" t="inlineStr">
        <is>
          <t>DART 기타공시</t>
        </is>
      </c>
      <c r="H3830" s="40" t="inlineStr">
        <is>
          <t>2021-01-25</t>
        </is>
      </c>
      <c r="I3830" s="40" t="inlineStr">
        <is>
          <t>20210125000015</t>
        </is>
      </c>
      <c r="J3830" s="43" t="inlineStr">
        <is>
          <t>https://dart.fss.or.kr/dsaf001/main.do?rcpNo=20210125000015</t>
        </is>
      </c>
      <c r="K3830" s="41" t="inlineStr">
        <is>
          <t>post_events_summary</t>
        </is>
      </c>
    </row>
    <row r="3831" ht="45" customHeight="1">
      <c r="A3831" s="40" t="inlineStr">
        <is>
          <t>K027</t>
        </is>
      </c>
      <c r="B3831" s="41" t="inlineStr">
        <is>
          <t>Kakao M Corp.</t>
        </is>
      </c>
      <c r="C3831" s="40" t="inlineStr">
        <is>
          <t>인수 후</t>
        </is>
      </c>
      <c r="D3831" s="40" t="inlineStr">
        <is>
          <t>2021-03-02</t>
        </is>
      </c>
      <c r="E3831" s="41" t="inlineStr">
        <is>
          <t>합병</t>
        </is>
      </c>
      <c r="F3831" s="41" t="inlineStr">
        <is>
          <t>카카오엔터테인먼트 최대주주 등의 주식보유 변동(공정거래법 공시, 2021-03-08): ㈜카카오 63.85% → 68.43%(변동일 2021.03.02), '본 공시의 주된 사유는 합병에 따른 지분변동'; 발행주식 17,792,532 → 31,320,785주.</t>
        </is>
      </c>
      <c r="G3831" s="41" t="inlineStr">
        <is>
          <t>DART 기타공시</t>
        </is>
      </c>
      <c r="H3831" s="40" t="inlineStr">
        <is>
          <t>2021-03-08</t>
        </is>
      </c>
      <c r="I3831" s="40" t="inlineStr">
        <is>
          <t>20210308000386</t>
        </is>
      </c>
      <c r="J3831" s="43" t="inlineStr">
        <is>
          <t>https://dart.fss.or.kr/dsaf001/main.do?rcpNo=20210308000386</t>
        </is>
      </c>
      <c r="K3831" s="41" t="inlineStr">
        <is>
          <t>post_events_summary</t>
        </is>
      </c>
    </row>
    <row r="3832" ht="45" customHeight="1">
      <c r="A3832" s="40" t="inlineStr">
        <is>
          <t>K027</t>
        </is>
      </c>
      <c r="B3832" s="41" t="inlineStr">
        <is>
          <t>Kakao M Corp.</t>
        </is>
      </c>
      <c r="C3832" s="40" t="inlineStr">
        <is>
          <t>인수 후</t>
        </is>
      </c>
      <c r="D3832" s="40" t="inlineStr">
        <is>
          <t>2017-12-31</t>
        </is>
      </c>
      <c r="E3832" s="41" t="inlineStr">
        <is>
          <t>기타</t>
        </is>
      </c>
      <c r="F3832" s="41" t="inlineStr">
        <is>
          <t>카카오 2017 사업보고서 연결주석 영업권 배분: 음악서비스 1,459,418,129천원; 2019 사업보고서 전기 변동표: 2018 기초 음악서비스 1,446,306,714·엔터테인먼트 서비스 13,111,415, 음악서비스 이전 (228,714,037)·기타조정 3,691,331 → 기말 1,221,284,008천원.</t>
        </is>
      </c>
      <c r="G3832" s="41" t="inlineStr">
        <is>
          <t>DART 사업보고서</t>
        </is>
      </c>
      <c r="H3832" s="40" t="inlineStr">
        <is>
          <t>2018-03-30</t>
        </is>
      </c>
      <c r="I3832" s="40" t="inlineStr">
        <is>
          <t>20180330002462</t>
        </is>
      </c>
      <c r="J3832" s="43" t="inlineStr">
        <is>
          <t>https://dart.fss.or.kr/dsaf001/main.do?rcpNo=20180330002462</t>
        </is>
      </c>
      <c r="K3832" s="41" t="inlineStr">
        <is>
          <t>impairment</t>
        </is>
      </c>
    </row>
    <row r="3833" ht="45" customHeight="1">
      <c r="A3833" s="40" t="inlineStr">
        <is>
          <t>K028</t>
        </is>
      </c>
      <c r="B3833" s="41" t="inlineStr">
        <is>
          <t>Sonnori Corp.</t>
        </is>
      </c>
      <c r="C3833" s="40" t="inlineStr">
        <is>
          <t>인수 후</t>
        </is>
      </c>
      <c r="D3833" s="40" t="inlineStr">
        <is>
          <t>2018-09-30</t>
        </is>
      </c>
      <c r="E3833" s="41" t="inlineStr">
        <is>
          <t>기타</t>
        </is>
      </c>
      <c r="F3833" s="41" t="inlineStr">
        <is>
          <t>프렌즈게임즈 2018 3분기 기업집단현황공시: '(주)손노리 | 장부가액 | 5,929 | 보통주 | 252,036 | 40.10'으로 6월 말과 같아 7월 거래 뒤에도 그룹 측 지분 변동 없음</t>
        </is>
      </c>
      <c r="G3833" s="41" t="inlineStr">
        <is>
          <t>DART 기타공시</t>
        </is>
      </c>
      <c r="H3833" s="40" t="inlineStr">
        <is>
          <t>2018-11-29</t>
        </is>
      </c>
      <c r="I3833" s="40" t="inlineStr">
        <is>
          <t>20181129000818</t>
        </is>
      </c>
      <c r="J3833" s="43" t="inlineStr">
        <is>
          <t>https://dart.fss.or.kr/dsaf001/main.do?rcpNo=20181129000818</t>
        </is>
      </c>
      <c r="K3833" s="41" t="inlineStr">
        <is>
          <t>subtype_chk,chk_note</t>
        </is>
      </c>
    </row>
    <row r="3834" ht="45" customHeight="1">
      <c r="A3834" s="40" t="inlineStr">
        <is>
          <t>K029</t>
        </is>
      </c>
      <c r="B3834" s="41" t="inlineStr">
        <is>
          <t>Sonnori Corp.</t>
        </is>
      </c>
      <c r="C3834" s="40" t="inlineStr">
        <is>
          <t>인수 후</t>
        </is>
      </c>
      <c r="D3834" s="40" t="inlineStr">
        <is>
          <t>2019-12-31</t>
        </is>
      </c>
      <c r="E3834" s="41" t="inlineStr">
        <is>
          <t>손상차손</t>
        </is>
      </c>
      <c r="F3834" s="41" t="inlineStr">
        <is>
          <t>카카오게임즈 2019 연결재무제표 주석 무형자산 변동표: 영업권 손상 (4,321,752)천원. (주1) '당기 중 인식된 영업권 손상차손은 ㈜손노리 현금창출단위와 관련한 영업권에서 발생된 건으로, 매출 부진 등으로' 회수가능액이 장부금액 미만으로 하락</t>
        </is>
      </c>
      <c r="G3834" s="41" t="inlineStr">
        <is>
          <t>DART 사업보고서</t>
        </is>
      </c>
      <c r="H3834" s="40" t="inlineStr">
        <is>
          <t>2020-03-30</t>
        </is>
      </c>
      <c r="I3834" s="40" t="inlineStr">
        <is>
          <t>20200330004670</t>
        </is>
      </c>
      <c r="J3834" s="43" t="inlineStr">
        <is>
          <t>https://dart.fss.or.kr/dsaf001/main.do?rcpNo=20200330004670</t>
        </is>
      </c>
      <c r="K3834" s="41" t="inlineStr">
        <is>
          <t>impairment,post_events_summary</t>
        </is>
      </c>
    </row>
    <row r="3835" ht="45" customHeight="1">
      <c r="A3835" s="40" t="inlineStr">
        <is>
          <t>K030</t>
        </is>
      </c>
      <c r="B3835" s="41" t="inlineStr">
        <is>
          <t>Sanai Pictures</t>
        </is>
      </c>
      <c r="C3835" s="40" t="inlineStr">
        <is>
          <t>발표</t>
        </is>
      </c>
      <c r="D3835" s="40" t="inlineStr">
        <is>
          <t>2018-11-23</t>
        </is>
      </c>
      <c r="E3835" s="41" t="inlineStr">
        <is>
          <t>발표</t>
        </is>
      </c>
      <c r="F3835" s="41" t="inlineStr">
        <is>
          <t>행남사 주요사항보고서(타법인주식및출자증권양수결정) 원본, DART 접수 2018-11-23. 표지일 2018년 11월 22일, 발행회사 주식회사 사나이픽쳐스, 양수금액 13,800,000,000원, 이사회결의일 2018년 11월 22일. (같은 날 20181123000002는 영화사월광 건)</t>
        </is>
      </c>
      <c r="G3835" s="41" t="inlineStr">
        <is>
          <t>DART 주요사항보고서</t>
        </is>
      </c>
      <c r="H3835" s="40" t="inlineStr">
        <is>
          <t>2018-11-23</t>
        </is>
      </c>
      <c r="I3835" s="40" t="inlineStr">
        <is>
          <t>20181123000004</t>
        </is>
      </c>
      <c r="J3835" s="43" t="inlineStr">
        <is>
          <t>https://dart.fss.or.kr/dsaf001/main.do?rcpNo=20181123000004</t>
        </is>
      </c>
      <c r="K3835" s="41" t="inlineStr">
        <is>
          <t>first_filing_date</t>
        </is>
      </c>
    </row>
    <row r="3836" ht="45" customHeight="1">
      <c r="A3836" s="40" t="inlineStr">
        <is>
          <t>K030</t>
        </is>
      </c>
      <c r="B3836" s="41" t="inlineStr">
        <is>
          <t>Sanai Pictures</t>
        </is>
      </c>
      <c r="C3836" s="40" t="inlineStr">
        <is>
          <t>인수 전</t>
        </is>
      </c>
      <c r="D3836" s="40" t="inlineStr">
        <is>
          <t>2018-11-22</t>
        </is>
      </c>
      <c r="E3836" s="41" t="inlineStr">
        <is>
          <t>실적</t>
        </is>
      </c>
      <c r="F3836" s="41" t="inlineStr">
        <is>
          <t>참회계법인 외부평가의견서(20181123000004 첨부, dcmNo 6393028) 과거 손익(회사제시자료, 원): 영업이익 2015 652,534,951 / 2016 2,980,761,731 / 2017 (453,688,773) / 2018.6 (330,523,833); 매출 2017 20,343,410,833. 연혁: 2012년 1월 설립, 2013년 3월 '신세계' 개봉 등 '총 9편의 영화에 대해 투자를 유치받아 제작(공동제작 포함)'.</t>
        </is>
      </c>
      <c r="G3836" s="41" t="inlineStr">
        <is>
          <t>DART 주요사항보고서</t>
        </is>
      </c>
      <c r="H3836" s="40" t="inlineStr">
        <is>
          <t>2018-11-23</t>
        </is>
      </c>
      <c r="I3836" s="40" t="inlineStr">
        <is>
          <t>20181123000004</t>
        </is>
      </c>
      <c r="J3836" s="43" t="inlineStr">
        <is>
          <t>https://dart.fss.or.kr/dsaf001/main.do?rcpNo=20181123000004</t>
        </is>
      </c>
      <c r="K3836" s="41" t="inlineStr">
        <is>
          <t>target_op_pre,pre_events_summary,perf_basis</t>
        </is>
      </c>
    </row>
    <row r="3837" ht="45" customHeight="1">
      <c r="A3837" s="40" t="inlineStr">
        <is>
          <t>K030</t>
        </is>
      </c>
      <c r="B3837" s="41" t="inlineStr">
        <is>
          <t>Sanai Pictures</t>
        </is>
      </c>
      <c r="C3837" s="40" t="inlineStr">
        <is>
          <t>인수 후</t>
        </is>
      </c>
      <c r="D3837" s="40" t="inlineStr">
        <is>
          <t>2018-12-31</t>
        </is>
      </c>
      <c r="E3837" s="41" t="inlineStr">
        <is>
          <t>실적</t>
        </is>
      </c>
      <c r="F3837" s="41" t="inlineStr">
        <is>
          <t>세화회계법인 외부평가의견서(20190917000540 첨부, dcmNo 6887239) 과거 손익(회사제시자료, 원): 매출 2018 1,029,381,987, 영업이익 2017 (482,240,997) / 2018 (1,619,895,940) / 2019.6 324,488,690, 당기순이익 2018 (2,086,339,099).</t>
        </is>
      </c>
      <c r="G3837" s="41" t="inlineStr">
        <is>
          <t>DART 주요사항보고서</t>
        </is>
      </c>
      <c r="H3837" s="40" t="inlineStr">
        <is>
          <t>2019-09-17</t>
        </is>
      </c>
      <c r="I3837" s="40" t="inlineStr">
        <is>
          <t>20190917000540</t>
        </is>
      </c>
      <c r="J3837" s="43" t="inlineStr">
        <is>
          <t>https://dart.fss.or.kr/dsaf001/main.do?rcpNo=20190917000540</t>
        </is>
      </c>
      <c r="K3837" s="41" t="inlineStr">
        <is>
          <t>target_op_post,target_op_pre,perf_basis</t>
        </is>
      </c>
    </row>
    <row r="3838" ht="45" customHeight="1">
      <c r="A3838" s="40" t="inlineStr">
        <is>
          <t>K030</t>
        </is>
      </c>
      <c r="B3838" s="41" t="inlineStr">
        <is>
          <t>Sanai Pictures</t>
        </is>
      </c>
      <c r="C3838" s="40" t="inlineStr">
        <is>
          <t>인수 후</t>
        </is>
      </c>
      <c r="D3838" s="40" t="inlineStr">
        <is>
          <t>2020-12-31</t>
        </is>
      </c>
      <c r="E3838" s="41" t="inlineStr">
        <is>
          <t>손상차손</t>
        </is>
      </c>
      <c r="F3838" s="41" t="inlineStr">
        <is>
          <t>카카오엠 2020 연결감사보고서 주석 영업권: (주)사나이픽처스 당기말 13,252,821 / 전기말 16,942,881(천원). '손상평가 수행결과 (주)쇼노트를 포함한 6개 종속기업 관련 영업권의 장부금액이 회수가능액을 22,789,443천원 초과하여' 손상 반영.</t>
        </is>
      </c>
      <c r="G3838" s="41" t="inlineStr">
        <is>
          <t>DART 감사보고서</t>
        </is>
      </c>
      <c r="H3838" s="40" t="inlineStr">
        <is>
          <t>2021-03-29</t>
        </is>
      </c>
      <c r="I3838" s="40" t="inlineStr">
        <is>
          <t>20210329000924</t>
        </is>
      </c>
      <c r="J3838" s="43" t="inlineStr">
        <is>
          <t>https://dart.fss.or.kr/dsaf001/main.do?rcpNo=20210329000924</t>
        </is>
      </c>
      <c r="K3838" s="41" t="inlineStr">
        <is>
          <t>impairment,post_events_summary</t>
        </is>
      </c>
    </row>
    <row r="3839" ht="45" customHeight="1">
      <c r="A3839" s="40" t="inlineStr">
        <is>
          <t>K030</t>
        </is>
      </c>
      <c r="B3839" s="41" t="inlineStr">
        <is>
          <t>Sanai Pictures</t>
        </is>
      </c>
      <c r="C3839" s="40" t="inlineStr">
        <is>
          <t>인수 후</t>
        </is>
      </c>
      <c r="D3839" s="40" t="inlineStr">
        <is>
          <t>2021-12-31</t>
        </is>
      </c>
      <c r="E3839" s="41" t="inlineStr">
        <is>
          <t>손상차손</t>
        </is>
      </c>
      <c r="F3839" s="41" t="inlineStr">
        <is>
          <t>카카오엔터테인먼트 2021 연결감사보고서 영업권 CGU 변동(천원): (주)사나이픽처스 당기초 - / 증가 13,252,820 / 손상 (3,385,643) / 당기말 9,867,177. 합병기일 2021-03-01 카카오엠 흡수합병.</t>
        </is>
      </c>
      <c r="G3839" s="41" t="inlineStr">
        <is>
          <t>DART 감사보고서</t>
        </is>
      </c>
      <c r="H3839" s="40" t="inlineStr">
        <is>
          <t>2022-03-31</t>
        </is>
      </c>
      <c r="I3839" s="40" t="inlineStr">
        <is>
          <t>20220331003217</t>
        </is>
      </c>
      <c r="J3839" s="43" t="inlineStr">
        <is>
          <t>https://dart.fss.or.kr/dsaf001/main.do?rcpNo=20220331003217</t>
        </is>
      </c>
      <c r="K3839" s="41" t="inlineStr">
        <is>
          <t>impairment,post_events_summary</t>
        </is>
      </c>
    </row>
    <row r="3840" ht="45" customHeight="1">
      <c r="A3840" s="40" t="inlineStr">
        <is>
          <t>K030</t>
        </is>
      </c>
      <c r="B3840" s="41" t="inlineStr">
        <is>
          <t>Sanai Pictures</t>
        </is>
      </c>
      <c r="C3840" s="40" t="inlineStr">
        <is>
          <t>인수 후</t>
        </is>
      </c>
      <c r="D3840" s="40" t="inlineStr">
        <is>
          <t>2022-12-31</t>
        </is>
      </c>
      <c r="E3840" s="41" t="inlineStr">
        <is>
          <t>손상차손</t>
        </is>
      </c>
      <c r="F3840" s="41" t="inlineStr">
        <is>
          <t>카카오엔터테인먼트 2022 연결감사보고서 영업권 CGU 변동(천원): (주)사나이픽처스 9,867,177 / - / - / - / 9,867,177 (2022년 손상 없음).</t>
        </is>
      </c>
      <c r="G3840" s="41" t="inlineStr">
        <is>
          <t>DART 감사보고서</t>
        </is>
      </c>
      <c r="H3840" s="40" t="inlineStr">
        <is>
          <t>2023-03-31</t>
        </is>
      </c>
      <c r="I3840" s="40" t="inlineStr">
        <is>
          <t>20230331004024</t>
        </is>
      </c>
      <c r="J3840" s="43" t="inlineStr">
        <is>
          <t>https://dart.fss.or.kr/dsaf001/main.do?rcpNo=20230331004024</t>
        </is>
      </c>
      <c r="K3840" s="41" t="inlineStr">
        <is>
          <t>impairment</t>
        </is>
      </c>
    </row>
    <row r="3841" ht="45" customHeight="1">
      <c r="A3841" s="40" t="inlineStr">
        <is>
          <t>K030</t>
        </is>
      </c>
      <c r="B3841" s="41" t="inlineStr">
        <is>
          <t>Sanai Pictures</t>
        </is>
      </c>
      <c r="C3841" s="40" t="inlineStr">
        <is>
          <t>인수 후</t>
        </is>
      </c>
      <c r="D3841" s="40" t="inlineStr">
        <is>
          <t>2018-12-31</t>
        </is>
      </c>
      <c r="E3841" s="41" t="inlineStr">
        <is>
          <t>기타</t>
        </is>
      </c>
      <c r="F3841" s="41" t="inlineStr">
        <is>
          <t>행남사 2019 사업보고서 연결주석 무형자산 전기말 표: 영업권 취득원가 17,833,372, 손상차손누계액 없음, 장부금액 17,833,372(천원; 2018년 사나이픽쳐스·영화사 월광 사업결합 취득분); 2019년 종속기업 처분으로 (17,833,372) 제거.</t>
        </is>
      </c>
      <c r="G3841" s="41" t="inlineStr">
        <is>
          <t>DART 사업보고서</t>
        </is>
      </c>
      <c r="H3841" s="40" t="inlineStr">
        <is>
          <t>2020-04-03</t>
        </is>
      </c>
      <c r="I3841" s="40" t="inlineStr">
        <is>
          <t>20200403002704</t>
        </is>
      </c>
      <c r="J3841" s="43" t="inlineStr">
        <is>
          <t>https://dart.fss.or.kr/dsaf001/main.do?rcpNo=20200403002704</t>
        </is>
      </c>
      <c r="K3841" s="41" t="inlineStr">
        <is>
          <t>impairment</t>
        </is>
      </c>
    </row>
    <row r="3842" ht="45" customHeight="1">
      <c r="A3842" s="40" t="inlineStr">
        <is>
          <t>K030</t>
        </is>
      </c>
      <c r="B3842" s="41" t="inlineStr">
        <is>
          <t>Sanai Pictures</t>
        </is>
      </c>
      <c r="C3842" s="40" t="inlineStr">
        <is>
          <t>인수 후</t>
        </is>
      </c>
      <c r="D3842" s="40" t="inlineStr">
        <is>
          <t>2020-05-22</t>
        </is>
      </c>
      <c r="E3842" s="41" t="inlineStr">
        <is>
          <t>기타</t>
        </is>
      </c>
      <c r="F3842" s="41" t="inlineStr">
        <is>
          <t>행남사 주요사항보고서(회생절차개시신청) 2020-05-22; 2020-05-26 자율공시 '서울회생법원으로부터 ... 재산보전처분 ... 결정'(20200526900472); 2020-06-01 회생절차개시결정(20200601900712).</t>
        </is>
      </c>
      <c r="G3842" s="41" t="inlineStr">
        <is>
          <t>DART 주요사항보고서</t>
        </is>
      </c>
      <c r="H3842" s="40" t="inlineStr">
        <is>
          <t>2020-05-22</t>
        </is>
      </c>
      <c r="I3842" s="40" t="inlineStr">
        <is>
          <t>20200522000556</t>
        </is>
      </c>
      <c r="J3842" s="43" t="inlineStr">
        <is>
          <t>https://dart.fss.or.kr/dsaf001/main.do?rcpNo=20200522000556</t>
        </is>
      </c>
      <c r="K3842" s="41" t="inlineStr">
        <is>
          <t>notes,post_events_summary</t>
        </is>
      </c>
    </row>
    <row r="3843" ht="45" customHeight="1">
      <c r="A3843" s="40" t="inlineStr">
        <is>
          <t>K030</t>
        </is>
      </c>
      <c r="B3843" s="41" t="inlineStr">
        <is>
          <t>Sanai Pictures</t>
        </is>
      </c>
      <c r="C3843" s="40" t="inlineStr">
        <is>
          <t>인수 후</t>
        </is>
      </c>
      <c r="D3843" s="40" t="inlineStr">
        <is>
          <t>2021-06-07</t>
        </is>
      </c>
      <c r="E3843" s="41" t="inlineStr">
        <is>
          <t>기타</t>
        </is>
      </c>
      <c r="F3843" s="41" t="inlineStr">
        <is>
          <t>주권매매거래정지해제: 상장폐지결정등 가처분 기각결정에 따른 정리매매 개시, '정리매매기간 : 2021.05.27~2021.06.04', '상장폐지일 : 2021.06.07'.</t>
        </is>
      </c>
      <c r="G3843" s="41" t="inlineStr">
        <is>
          <t>DART 기타공시</t>
        </is>
      </c>
      <c r="H3843" s="40" t="inlineStr">
        <is>
          <t>2021-05-25</t>
        </is>
      </c>
      <c r="I3843" s="40" t="inlineStr">
        <is>
          <t>20210525900478</t>
        </is>
      </c>
      <c r="J3843" s="43" t="inlineStr">
        <is>
          <t>https://dart.fss.or.kr/dsaf001/main.do?rcpNo=20210525900478</t>
        </is>
      </c>
      <c r="K3843" s="41" t="inlineStr">
        <is>
          <t>notes,post_events_summary</t>
        </is>
      </c>
    </row>
    <row r="3844" ht="45" customHeight="1">
      <c r="A3844" s="40" t="inlineStr">
        <is>
          <t>K030</t>
        </is>
      </c>
      <c r="B3844" s="41" t="inlineStr">
        <is>
          <t>Sanai Pictures</t>
        </is>
      </c>
      <c r="C3844" s="40" t="inlineStr">
        <is>
          <t>인수 후</t>
        </is>
      </c>
      <c r="D3844" s="40" t="inlineStr">
        <is>
          <t>2026-05</t>
        </is>
      </c>
      <c r="E3844" s="41" t="inlineStr">
        <is>
          <t>기타</t>
        </is>
      </c>
      <c r="F3844" s="41" t="inlineStr">
        <is>
          <t>공정위 대규모기업집단현황공시(카카오) 2026: (주)사나이픽처스 대표자 한재덕, 설립 2012.01.19, 계열편입일 2019.11.01; 소유지분(금년도 지정일 기준) (주)카카오엔터테인먼트 1,620주 81.00%.</t>
        </is>
      </c>
      <c r="G3844" s="41" t="inlineStr">
        <is>
          <t>DART 기타공시</t>
        </is>
      </c>
      <c r="H3844" s="40" t="inlineStr">
        <is>
          <t>2026-05-29</t>
        </is>
      </c>
      <c r="I3844" s="40" t="inlineStr">
        <is>
          <t>20260529000449</t>
        </is>
      </c>
      <c r="J3844" s="43" t="inlineStr">
        <is>
          <t>https://dart.fss.or.kr/dsaf001/main.do?rcpNo=20260529000449</t>
        </is>
      </c>
      <c r="K3844" s="41" t="inlineStr">
        <is>
          <t>post_events_summary</t>
        </is>
      </c>
    </row>
    <row r="3845" ht="45" customHeight="1">
      <c r="A3845" s="40" t="inlineStr">
        <is>
          <t>K030</t>
        </is>
      </c>
      <c r="B3845" s="41" t="inlineStr">
        <is>
          <t>Sanai Pictures</t>
        </is>
      </c>
      <c r="C3845" s="40" t="inlineStr">
        <is>
          <t>인수 후</t>
        </is>
      </c>
      <c r="D3845" s="40" t="inlineStr">
        <is>
          <t>2019-11-07</t>
        </is>
      </c>
      <c r="E3845" s="41" t="inlineStr">
        <is>
          <t>어닝콜</t>
        </is>
      </c>
      <c r="F3845" s="41" t="inlineStr">
        <is>
          <t>카카오 2019년 3분기 실적 보도자료: 카카오M 관련 '매니지먼트 IP 사업 확대' 언급만 있고 사나이픽처스·영화 제작 언급 없음(미확인 근거).</t>
        </is>
      </c>
      <c r="G3845" s="41" t="inlineStr">
        <is>
          <t>회사 보도자료</t>
        </is>
      </c>
      <c r="H3845" s="40" t="inlineStr">
        <is>
          <t>2019-11-07</t>
        </is>
      </c>
      <c r="I3845" s="40" t="n"/>
      <c r="J3845" s="43" t="inlineStr">
        <is>
          <t>https://www.kakaocorp.com/page/detail/8736</t>
        </is>
      </c>
      <c r="K3845" s="41" t="inlineStr">
        <is>
          <t>earnings_call_note</t>
        </is>
      </c>
    </row>
    <row r="3846" ht="45" customHeight="1">
      <c r="A3846" s="40" t="inlineStr">
        <is>
          <t>K031</t>
        </is>
      </c>
      <c r="B3846" s="41" t="inlineStr">
        <is>
          <t>Samyang CNC Co.,Ltd.</t>
        </is>
      </c>
      <c r="C3846" s="40" t="inlineStr">
        <is>
          <t>발표</t>
        </is>
      </c>
      <c r="D3846" s="40" t="inlineStr">
        <is>
          <t>2018-11-30</t>
        </is>
      </c>
      <c r="E3846" s="41" t="inlineStr">
        <is>
          <t>기타</t>
        </is>
      </c>
      <c r="F3846" s="41" t="inlineStr">
        <is>
          <t>Yahoo Finance 차트 API KRW=X 일별 종가: 2018-11-30 1,117.02원, 2018-12-06 1,111.66원. 2,353,933,612원 환산 시 각각 USD 2.107백만, 2.117백만.</t>
        </is>
      </c>
      <c r="G3846" s="41" t="inlineStr">
        <is>
          <t>기타</t>
        </is>
      </c>
      <c r="H3846" s="40" t="inlineStr">
        <is>
          <t>2018-11-30</t>
        </is>
      </c>
      <c r="I3846" s="40" t="n"/>
      <c r="J3846" s="43" t="inlineStr">
        <is>
          <t>https://query1.finance.yahoo.com/v8/finance/chart/KRW=X?period1=1543449600&amp;period2=1544227200&amp;interval=1d</t>
        </is>
      </c>
      <c r="K3846" s="41" t="inlineStr">
        <is>
          <t>value_chk_usdmm</t>
        </is>
      </c>
    </row>
    <row r="3847" ht="45" customHeight="1">
      <c r="A3847" s="40" t="inlineStr">
        <is>
          <t>K032</t>
        </is>
      </c>
      <c r="B3847" s="41" t="inlineStr">
        <is>
          <t>BH Entertainment Co. Ltd.</t>
        </is>
      </c>
      <c r="C3847" s="40" t="inlineStr">
        <is>
          <t>발표</t>
        </is>
      </c>
      <c r="D3847" s="40" t="inlineStr">
        <is>
          <t>2019-01-02</t>
        </is>
      </c>
      <c r="E3847" s="41" t="inlineStr">
        <is>
          <t>완료</t>
        </is>
      </c>
      <c r="F3847" s="41" t="inlineStr">
        <is>
          <t>카카오 보도자료 '카카오M, 김성수 신임대표 취임, 오리지널 콘텐츠 제작 사업에 드라이브 건다': '카카오M은 영상 콘텐츠 시장 내 경쟁력 확보를 위해, 2018년 투자를 진행했던 ▲BH엔터테인먼트 ... 인수를 완료했다'</t>
        </is>
      </c>
      <c r="G3847" s="41" t="inlineStr">
        <is>
          <t>회사 보도자료</t>
        </is>
      </c>
      <c r="H3847" s="40" t="inlineStr">
        <is>
          <t>2019-01-02</t>
        </is>
      </c>
      <c r="I3847" s="40" t="n"/>
      <c r="J3847" s="43" t="inlineStr">
        <is>
          <t>https://www.kakaocorp.com/page/detail/8641</t>
        </is>
      </c>
      <c r="K3847" s="41" t="inlineStr">
        <is>
          <t>announce_date_chk,purpose_quote,status_chk,first_filing_date,event_ticker_basis,post_events_summary</t>
        </is>
      </c>
    </row>
    <row r="3848" ht="45" customHeight="1">
      <c r="A3848" s="40" t="inlineStr">
        <is>
          <t>K032</t>
        </is>
      </c>
      <c r="B3848" s="41" t="inlineStr">
        <is>
          <t>BH Entertainment Co. Ltd.</t>
        </is>
      </c>
      <c r="C3848" s="40" t="inlineStr">
        <is>
          <t>인수 후</t>
        </is>
      </c>
      <c r="D3848" s="40" t="inlineStr">
        <is>
          <t>2020-12-31</t>
        </is>
      </c>
      <c r="E3848" s="41" t="inlineStr">
        <is>
          <t>손상차손</t>
        </is>
      </c>
      <c r="F3848" s="41" t="inlineStr">
        <is>
          <t>카카오엠 2020 연결감사보고서: '(주)쇼노트를 포함한 6개 종속기업 관련 영업권의 장부금액이 회수가능액을 22,789,443천원 초과하여 ... 손상 반영'; 영업권 표 BH 당기말 11,526,967천원 / 전기말 17,822,361천원</t>
        </is>
      </c>
      <c r="G3848" s="41" t="inlineStr">
        <is>
          <t>DART 감사보고서</t>
        </is>
      </c>
      <c r="H3848" s="40" t="inlineStr">
        <is>
          <t>2021-03-29</t>
        </is>
      </c>
      <c r="I3848" s="40" t="inlineStr">
        <is>
          <t>20210329000924</t>
        </is>
      </c>
      <c r="J3848" s="43" t="inlineStr">
        <is>
          <t>https://dart.fss.or.kr/dsaf001/main.do?rcpNo=20210329000924</t>
        </is>
      </c>
      <c r="K3848" s="41" t="inlineStr">
        <is>
          <t>impairment,post_events_summary</t>
        </is>
      </c>
    </row>
    <row r="3849" ht="45" customHeight="1">
      <c r="A3849" s="40" t="inlineStr">
        <is>
          <t>K032</t>
        </is>
      </c>
      <c r="B3849" s="41" t="inlineStr">
        <is>
          <t>BH Entertainment Co. Ltd.</t>
        </is>
      </c>
      <c r="C3849" s="40" t="inlineStr">
        <is>
          <t>발표</t>
        </is>
      </c>
      <c r="D3849" s="40" t="inlineStr">
        <is>
          <t>2018-12-28</t>
        </is>
      </c>
      <c r="E3849" s="41" t="inlineStr">
        <is>
          <t>기타</t>
        </is>
      </c>
      <c r="F3849" s="41" t="inlineStr">
        <is>
          <t>Yahoo Finance 035720.KS 2018-12-28 조정 종가 20,600원(2021년 5:1 분할 반영) → 실제 103,000원; 카카오 2018 사업보고서 '발행주식수 및 유통주식수는 각각 보통주식 83,487,773주, 83,387,773주'</t>
        </is>
      </c>
      <c r="G3849" s="41" t="inlineStr">
        <is>
          <t>기타</t>
        </is>
      </c>
      <c r="H3849" s="40" t="inlineStr">
        <is>
          <t>2018-12-28</t>
        </is>
      </c>
      <c r="I3849" s="40" t="n"/>
      <c r="J3849" s="43" t="inlineStr">
        <is>
          <t>https://query1.finance.yahoo.com/v8/finance/chart/035720.KS?period1=1545350400&amp;period2=1546041600&amp;interval=1d</t>
        </is>
      </c>
      <c r="K3849" s="41" t="inlineStr">
        <is>
          <t>acq_mktcap,size_basis</t>
        </is>
      </c>
    </row>
    <row r="3850" ht="45" customHeight="1">
      <c r="A3850" s="40" t="inlineStr">
        <is>
          <t>K033</t>
        </is>
      </c>
      <c r="B3850" s="41" t="inlineStr">
        <is>
          <t>J Wide Company Co., Ltd.</t>
        </is>
      </c>
      <c r="C3850" s="40" t="inlineStr">
        <is>
          <t>발표</t>
        </is>
      </c>
      <c r="D3850" s="40" t="inlineStr">
        <is>
          <t>2018-12-31</t>
        </is>
      </c>
      <c r="E3850" s="41" t="inlineStr">
        <is>
          <t>실적</t>
        </is>
      </c>
      <c r="F3850" s="41" t="inlineStr">
        <is>
          <t>신설 ㈜카카오엠 2019 연결감사보고서 연결재무상태표 비교(전기) 수치: '자 산 총 계 | 823,559,489,162 | 660,109,234,159', '자 본 총 계 | 540,889,290,252 | 435,681,458,935' — 2018-12-31 연결 총자산 660,109,234,159원·자본총계 435,681,458,935원(거래금액 5,950,000,000원 대비 0.90%·1.37%).</t>
        </is>
      </c>
      <c r="G3850" s="41" t="inlineStr">
        <is>
          <t>DART 감사보고서</t>
        </is>
      </c>
      <c r="H3850" s="40" t="inlineStr">
        <is>
          <t>2020-03-20</t>
        </is>
      </c>
      <c r="I3850" s="40" t="inlineStr">
        <is>
          <t>20200320001206</t>
        </is>
      </c>
      <c r="J3850" s="43" t="inlineStr">
        <is>
          <t>https://dart.fss.or.kr/dsaf001/main.do?rcpNo=20200320001206</t>
        </is>
      </c>
      <c r="K3850" s="41" t="inlineStr">
        <is>
          <t>acq_total_assets,deal_to_assets_pct,deal_to_equity_pct,size_basis</t>
        </is>
      </c>
    </row>
    <row r="3851" ht="45" customHeight="1">
      <c r="A3851" s="40" t="inlineStr">
        <is>
          <t>K034</t>
        </is>
      </c>
      <c r="B3851" s="41" t="inlineStr">
        <is>
          <t>Soop Entertainment Corp.</t>
        </is>
      </c>
      <c r="C3851" s="40" t="inlineStr">
        <is>
          <t>인수 후</t>
        </is>
      </c>
      <c r="D3851" s="40" t="inlineStr">
        <is>
          <t>2023-12-31</t>
        </is>
      </c>
      <c r="E3851" s="41" t="inlineStr">
        <is>
          <t>손상차손</t>
        </is>
      </c>
      <c r="F3851" s="41" t="inlineStr">
        <is>
          <t>카카오엔터테인먼트 2023 연결감사보고서 영업권 현금창출단위 표: (주)숲엔터테인먼트 10,212,298 | 손상 (1,081,094) | 9,131,204 (단위 천원)</t>
        </is>
      </c>
      <c r="G3851" s="41" t="inlineStr">
        <is>
          <t>DART 감사보고서</t>
        </is>
      </c>
      <c r="H3851" s="40" t="inlineStr">
        <is>
          <t>2024-03-29</t>
        </is>
      </c>
      <c r="I3851" s="40" t="inlineStr">
        <is>
          <t>20240329003124</t>
        </is>
      </c>
      <c r="J3851" s="43" t="inlineStr">
        <is>
          <t>https://dart.fss.or.kr/dsaf001/main.do?rcpNo=20240329003124</t>
        </is>
      </c>
      <c r="K3851" s="41" t="inlineStr">
        <is>
          <t>impairment,post_events_summary</t>
        </is>
      </c>
    </row>
    <row r="3852" ht="45" customHeight="1">
      <c r="A3852" s="40" t="inlineStr">
        <is>
          <t>K034</t>
        </is>
      </c>
      <c r="B3852" s="41" t="inlineStr">
        <is>
          <t>Soop Entertainment Corp.</t>
        </is>
      </c>
      <c r="C3852" s="40" t="inlineStr">
        <is>
          <t>인수 후</t>
        </is>
      </c>
      <c r="D3852" s="40" t="inlineStr">
        <is>
          <t>2024-12-31</t>
        </is>
      </c>
      <c r="E3852" s="41" t="inlineStr">
        <is>
          <t>손상차손</t>
        </is>
      </c>
      <c r="F3852" s="41" t="inlineStr">
        <is>
          <t>카카오엔터테인먼트 2024 연결감사보고서 주석 18.3 영업권 현금창출단위별 변동: (주)숲엔터테인먼트 9,131,204 | (1,753,493) | 7,377,711 (단위 천원)</t>
        </is>
      </c>
      <c r="G3852" s="41" t="inlineStr">
        <is>
          <t>DART 감사보고서</t>
        </is>
      </c>
      <c r="H3852" s="40" t="inlineStr">
        <is>
          <t>2025-03-28</t>
        </is>
      </c>
      <c r="I3852" s="40" t="inlineStr">
        <is>
          <t>20250328002113</t>
        </is>
      </c>
      <c r="J3852" s="43" t="inlineStr">
        <is>
          <t>https://dart.fss.or.kr/dsaf001/main.do?rcpNo=20250328002113</t>
        </is>
      </c>
      <c r="K3852" s="41" t="inlineStr">
        <is>
          <t>impairment,post_events_summary</t>
        </is>
      </c>
    </row>
    <row r="3853" ht="45" customHeight="1">
      <c r="A3853" s="40" t="inlineStr">
        <is>
          <t>K034</t>
        </is>
      </c>
      <c r="B3853" s="41" t="inlineStr">
        <is>
          <t>Soop Entertainment Corp.</t>
        </is>
      </c>
      <c r="C3853" s="40" t="inlineStr">
        <is>
          <t>인수 후</t>
        </is>
      </c>
      <c r="D3853" s="40" t="inlineStr">
        <is>
          <t>2025-12-31</t>
        </is>
      </c>
      <c r="E3853" s="41" t="inlineStr">
        <is>
          <t>손상차손</t>
        </is>
      </c>
      <c r="F3853" s="41" t="inlineStr">
        <is>
          <t>카카오엔터테인먼트 2025 연결감사보고서: 숲 영업권 7,377,711 → 7,377,711(손상 없음). 별도 감사보고서 20260327001463도 숲 투자주식 12,023,764천원으로 변동 없음</t>
        </is>
      </c>
      <c r="G3853" s="41" t="inlineStr">
        <is>
          <t>DART 감사보고서</t>
        </is>
      </c>
      <c r="H3853" s="40" t="inlineStr">
        <is>
          <t>2026-03-27</t>
        </is>
      </c>
      <c r="I3853" s="40" t="inlineStr">
        <is>
          <t>20260327001465</t>
        </is>
      </c>
      <c r="J3853" s="43" t="inlineStr">
        <is>
          <t>https://dart.fss.or.kr/dsaf001/main.do?rcpNo=20260327001465</t>
        </is>
      </c>
      <c r="K3853" s="41" t="inlineStr">
        <is>
          <t>impairment</t>
        </is>
      </c>
    </row>
    <row r="3854" ht="45" customHeight="1">
      <c r="A3854" s="40" t="inlineStr">
        <is>
          <t>K034</t>
        </is>
      </c>
      <c r="B3854" s="41" t="inlineStr">
        <is>
          <t>Soop Entertainment Corp.</t>
        </is>
      </c>
      <c r="C3854" s="40" t="inlineStr">
        <is>
          <t>인수 후</t>
        </is>
      </c>
      <c r="D3854" s="40" t="inlineStr">
        <is>
          <t>2021-12-31</t>
        </is>
      </c>
      <c r="E3854" s="41" t="inlineStr">
        <is>
          <t>통합</t>
        </is>
      </c>
      <c r="F3854" s="41" t="inlineStr">
        <is>
          <t>카카오엔터테인먼트 2021 연결감사보고서: 숲 '당기 중 합병으로 인한 지배력 획득으로 종속기업으로 편입', 숲 영업권 10,212,298천원</t>
        </is>
      </c>
      <c r="G3854" s="41" t="inlineStr">
        <is>
          <t>DART 감사보고서</t>
        </is>
      </c>
      <c r="H3854" s="40" t="inlineStr">
        <is>
          <t>2022-03-31</t>
        </is>
      </c>
      <c r="I3854" s="40" t="inlineStr">
        <is>
          <t>20220331003217</t>
        </is>
      </c>
      <c r="J3854" s="43" t="inlineStr">
        <is>
          <t>https://dart.fss.or.kr/dsaf001/main.do?rcpNo=20220331003217</t>
        </is>
      </c>
      <c r="K3854" s="41" t="inlineStr">
        <is>
          <t>post_events_summary</t>
        </is>
      </c>
    </row>
    <row r="3855" ht="45" customHeight="1">
      <c r="A3855" s="40" t="inlineStr">
        <is>
          <t>K034</t>
        </is>
      </c>
      <c r="B3855" s="41" t="inlineStr">
        <is>
          <t>Soop Entertainment Corp.</t>
        </is>
      </c>
      <c r="C3855" s="40" t="inlineStr">
        <is>
          <t>인수 후</t>
        </is>
      </c>
      <c r="D3855" s="40" t="inlineStr">
        <is>
          <t>2019-01-18</t>
        </is>
      </c>
      <c r="E3855" s="41" t="inlineStr">
        <is>
          <t>경영진변경</t>
        </is>
      </c>
      <c r="F3855" s="41" t="inlineStr">
        <is>
          <t>숲 임원의변동(대규모기업집단현황공시): 대표이사 김장균 유임, 기타비상무이사 이준호·권기수 2019.01.18 선임, 감사 김홍기(스타쉽 감사) 2019.02.13 선임</t>
        </is>
      </c>
      <c r="G3855" s="41" t="inlineStr">
        <is>
          <t>DART 기타공시</t>
        </is>
      </c>
      <c r="H3855" s="40" t="inlineStr">
        <is>
          <t>2019-03-22</t>
        </is>
      </c>
      <c r="I3855" s="40" t="inlineStr">
        <is>
          <t>20190322000377</t>
        </is>
      </c>
      <c r="J3855" s="43" t="inlineStr">
        <is>
          <t>https://dart.fss.or.kr/dsaf001/main.do?rcpNo=20190322000377</t>
        </is>
      </c>
      <c r="K3855" s="41" t="inlineStr">
        <is>
          <t>post_events_summary</t>
        </is>
      </c>
    </row>
    <row r="3856" ht="45" customHeight="1">
      <c r="A3856" s="40" t="inlineStr">
        <is>
          <t>K034</t>
        </is>
      </c>
      <c r="B3856" s="41" t="inlineStr">
        <is>
          <t>Soop Entertainment Corp.</t>
        </is>
      </c>
      <c r="C3856" s="40" t="inlineStr">
        <is>
          <t>인수 후</t>
        </is>
      </c>
      <c r="D3856" s="40" t="inlineStr">
        <is>
          <t>2020-11-26</t>
        </is>
      </c>
      <c r="E3856" s="41" t="inlineStr">
        <is>
          <t>경영진변경</t>
        </is>
      </c>
      <c r="F3856" s="41" t="inlineStr">
        <is>
          <t>숲 임원의변동: 대표이사 김장균 계속 재임, 감사 임장렬 2020.08.20 선임</t>
        </is>
      </c>
      <c r="G3856" s="41" t="inlineStr">
        <is>
          <t>DART 기타공시</t>
        </is>
      </c>
      <c r="H3856" s="40" t="inlineStr">
        <is>
          <t>2020-11-26</t>
        </is>
      </c>
      <c r="I3856" s="40" t="inlineStr">
        <is>
          <t>20201126000285</t>
        </is>
      </c>
      <c r="J3856" s="43" t="inlineStr">
        <is>
          <t>https://dart.fss.or.kr/dsaf001/main.do?rcpNo=20201126000285</t>
        </is>
      </c>
      <c r="K3856" s="41" t="inlineStr">
        <is>
          <t>post_events_summary</t>
        </is>
      </c>
    </row>
    <row r="3857" ht="45" customHeight="1">
      <c r="A3857" s="40" t="inlineStr">
        <is>
          <t>K034</t>
        </is>
      </c>
      <c r="B3857" s="41" t="inlineStr">
        <is>
          <t>Soop Entertainment Corp.</t>
        </is>
      </c>
      <c r="C3857" s="40" t="inlineStr">
        <is>
          <t>인수 후</t>
        </is>
      </c>
      <c r="D3857" s="40" t="inlineStr">
        <is>
          <t>2020-12-31</t>
        </is>
      </c>
      <c r="E3857" s="41" t="inlineStr">
        <is>
          <t>기타</t>
        </is>
      </c>
      <c r="F3857" s="41" t="inlineStr">
        <is>
          <t>숲 2020 감사보고서 자본변동표: 유상증자 자본금 242,145,000원·주식발행초과금 2,754,633,733원, 기타자본변동 (280,000,000)원; 발행주식수 274,429주(전기 282,000주), 액면 5,000원; 원고 계류 소송 1건</t>
        </is>
      </c>
      <c r="G3857" s="41" t="inlineStr">
        <is>
          <t>DART 감사보고서</t>
        </is>
      </c>
      <c r="H3857" s="40" t="inlineStr">
        <is>
          <t>2021-03-24</t>
        </is>
      </c>
      <c r="I3857" s="40" t="inlineStr">
        <is>
          <t>20210324000332</t>
        </is>
      </c>
      <c r="J3857" s="43" t="inlineStr">
        <is>
          <t>https://dart.fss.or.kr/dsaf001/main.do?rcpNo=20210324000332</t>
        </is>
      </c>
      <c r="K3857" s="41" t="inlineStr">
        <is>
          <t>notes,post_events_summary</t>
        </is>
      </c>
    </row>
    <row r="3858" ht="45" customHeight="1">
      <c r="A3858" s="40" t="inlineStr">
        <is>
          <t>K034</t>
        </is>
      </c>
      <c r="B3858" s="41" t="inlineStr">
        <is>
          <t>Soop Entertainment Corp.</t>
        </is>
      </c>
      <c r="C3858" s="40" t="inlineStr">
        <is>
          <t>발표</t>
        </is>
      </c>
      <c r="D3858" s="40" t="inlineStr">
        <is>
          <t>2018-12-26</t>
        </is>
      </c>
      <c r="E3858" s="41" t="inlineStr">
        <is>
          <t>완료</t>
        </is>
      </c>
      <c r="F3858" s="41" t="inlineStr">
        <is>
          <t>카카오 2018 사업보고서 II. 사업의 내용 기타 비경상적 중요 계약: ㈜카카오엠 | 김장균 외 주주 1인 | 구주취득(㈜숲엔터테인먼트 주식) | 2018-12-26 | ,000,193,000 (수집 기록의 근거 행과 같은 문서, 위치를 II절로 특정)</t>
        </is>
      </c>
      <c r="G3858" s="41" t="inlineStr">
        <is>
          <t>DART 사업보고서</t>
        </is>
      </c>
      <c r="H3858" s="40" t="inlineStr">
        <is>
          <t>2019-04-01</t>
        </is>
      </c>
      <c r="I3858" s="40" t="inlineStr">
        <is>
          <t>20190401005013</t>
        </is>
      </c>
      <c r="J3858" s="43" t="inlineStr">
        <is>
          <t>https://dart.fss.or.kr/dsaf001/main.do?rcpNo=20190401005013</t>
        </is>
      </c>
      <c r="K3858" s="41" t="inlineStr">
        <is>
          <t>value_chk_local,announce_date_chk,status_chk,notes</t>
        </is>
      </c>
    </row>
    <row r="3859" ht="45" customHeight="1">
      <c r="A3859" s="40" t="inlineStr">
        <is>
          <t>K035</t>
        </is>
      </c>
      <c r="B3859" s="41" t="inlineStr">
        <is>
          <t>Wide-S Company</t>
        </is>
      </c>
      <c r="C3859" s="40" t="inlineStr">
        <is>
          <t>발표</t>
        </is>
      </c>
      <c r="D3859" s="40" t="inlineStr">
        <is>
          <t>2019-05-30</t>
        </is>
      </c>
      <c r="E3859" s="41" t="inlineStr">
        <is>
          <t>매각</t>
        </is>
      </c>
      <c r="F3859" s="41" t="inlineStr">
        <is>
          <t>공시표 구분: '동일인 및 동일인 관련자 소계(A)' 2019.05.30 보통주 10,000주 100.00% → 7,000주 70.00%(신지호 '임원' 포함); '동일인측이 아닌 최다출자자 소계(B)' '-'; '기타 소계(C)' 보통주 +3,000주 30.00%, 15,000,000원, 단가 5,000원.</t>
        </is>
      </c>
      <c r="G3859" s="41" t="inlineStr">
        <is>
          <t>DART 기타공시</t>
        </is>
      </c>
      <c r="H3859" s="40" t="inlineStr">
        <is>
          <t>2019-06-05</t>
        </is>
      </c>
      <c r="I3859" s="40" t="inlineStr">
        <is>
          <t>20190605000055</t>
        </is>
      </c>
      <c r="J3859" s="43" t="inlineStr">
        <is>
          <t>https://dart.fss.or.kr/dsaf001/main.do?rcpNo=20190605000055</t>
        </is>
      </c>
      <c r="K3859" s="41" t="inlineStr">
        <is>
          <t>chk_note,subtype_chk</t>
        </is>
      </c>
    </row>
    <row r="3860" ht="45" customHeight="1">
      <c r="A3860" s="40" t="inlineStr">
        <is>
          <t>K036</t>
        </is>
      </c>
      <c r="B3860" s="41" t="inlineStr">
        <is>
          <t>Kakao M Corp.</t>
        </is>
      </c>
      <c r="C3860" s="40" t="inlineStr">
        <is>
          <t>인수 전</t>
        </is>
      </c>
      <c r="D3860" s="40" t="inlineStr">
        <is>
          <t>2019-02-01</t>
        </is>
      </c>
      <c r="E3860" s="41" t="inlineStr">
        <is>
          <t>기타</t>
        </is>
      </c>
      <c r="F3860" s="41" t="inlineStr">
        <is>
          <t>데일리안 '홍수현, 박서준 소속사 어썸이엔티와 전속 계약'(2019-02-01): '12년째 인연을 이은 양근환 대표의 어썸이엔티와 손잡게 됐다'.</t>
        </is>
      </c>
      <c r="G3860" s="41" t="inlineStr">
        <is>
          <t>언론 보도</t>
        </is>
      </c>
      <c r="H3860" s="40" t="inlineStr">
        <is>
          <t>2019-02-01</t>
        </is>
      </c>
      <c r="I3860" s="40" t="n"/>
      <c r="J3860" s="43" t="inlineStr">
        <is>
          <t>https://m.dailian.co.kr/news/view/769891</t>
        </is>
      </c>
      <c r="K3860" s="41" t="inlineStr">
        <is>
          <t>acquirer_entity,notes</t>
        </is>
      </c>
    </row>
    <row r="3861" ht="45" customHeight="1">
      <c r="A3861" s="40" t="inlineStr">
        <is>
          <t>K036</t>
        </is>
      </c>
      <c r="B3861" s="41" t="inlineStr">
        <is>
          <t>Kakao M Corp.</t>
        </is>
      </c>
      <c r="C3861" s="40" t="inlineStr">
        <is>
          <t>인수 전</t>
        </is>
      </c>
      <c r="D3861" s="40" t="inlineStr">
        <is>
          <t>2019-09-17</t>
        </is>
      </c>
      <c r="E3861" s="41" t="inlineStr">
        <is>
          <t>지분취득</t>
        </is>
      </c>
      <c r="F3861" s="41" t="inlineStr">
        <is>
          <t>데일리안 '카카오 M, 영화 제작 나선다 '월광·사나이픽쳐스 인수''(2019-09-17): 카카오 M(대표 김성수)이 '영화사 월광과 사나이픽쳐스의 지분 인수를 통해, 양사의 최대 주주 지위를 확보'; 월광은 '윤종빈 감독과 … 국수란 대표가 이끄는 제작사', '한재덕 대표가 있는 사나이픽쳐스'.</t>
        </is>
      </c>
      <c r="G3861" s="41" t="inlineStr">
        <is>
          <t>언론 보도</t>
        </is>
      </c>
      <c r="H3861" s="40" t="inlineStr">
        <is>
          <t>2019-09-17</t>
        </is>
      </c>
      <c r="I3861" s="40" t="n"/>
      <c r="J3861" s="43" t="inlineStr">
        <is>
          <t>https://m.dailian.co.kr/news/view/826630</t>
        </is>
      </c>
      <c r="K3861" s="41" t="inlineStr">
        <is>
          <t>acquirer_entity,notes,pre_events_summary</t>
        </is>
      </c>
    </row>
    <row r="3862" ht="45" customHeight="1">
      <c r="A3862" s="40" t="inlineStr">
        <is>
          <t>K036</t>
        </is>
      </c>
      <c r="B3862" s="41" t="inlineStr">
        <is>
          <t>Kakao M Corp.</t>
        </is>
      </c>
      <c r="C3862" s="40" t="inlineStr">
        <is>
          <t>인수 후</t>
        </is>
      </c>
      <c r="D3862" s="40" t="inlineStr">
        <is>
          <t>2021-03-02</t>
        </is>
      </c>
      <c r="E3862" s="41" t="inlineStr">
        <is>
          <t>합병</t>
        </is>
      </c>
      <c r="F3862" s="41" t="inlineStr">
        <is>
          <t>카카오엔터테인먼트 최대주주 등의 주식보유 변동(공정거래법 공시, 2021-03-08): 변동일 2021.03.02 '임원' 정덕균 38,577주·한혜연 53,394주·양근환 42,715주·한재덕 10,678주 신규, ㈜카카오 63.85%→68.43%, '본 공시의 주된 사유는 합병에 따른 지분변동'.</t>
        </is>
      </c>
      <c r="G3862" s="41" t="inlineStr">
        <is>
          <t>DART 기타공시</t>
        </is>
      </c>
      <c r="H3862" s="40" t="inlineStr">
        <is>
          <t>2021-03-08</t>
        </is>
      </c>
      <c r="I3862" s="40" t="inlineStr">
        <is>
          <t>20210308000386</t>
        </is>
      </c>
      <c r="J3862" s="43" t="inlineStr">
        <is>
          <t>https://dart.fss.or.kr/dsaf001/main.do?rcpNo=20210308000386</t>
        </is>
      </c>
      <c r="K3862" s="41" t="inlineStr">
        <is>
          <t>post_events_summary</t>
        </is>
      </c>
    </row>
    <row r="3863" ht="45" customHeight="1">
      <c r="A3863" s="40" t="inlineStr">
        <is>
          <t>K036</t>
        </is>
      </c>
      <c r="B3863" s="41" t="inlineStr">
        <is>
          <t>Kakao M Corp.</t>
        </is>
      </c>
      <c r="C3863" s="40" t="inlineStr">
        <is>
          <t>인수 후</t>
        </is>
      </c>
      <c r="D3863" s="40" t="inlineStr">
        <is>
          <t>2020-12-31</t>
        </is>
      </c>
      <c r="E3863" s="41" t="inlineStr">
        <is>
          <t>손상차손</t>
        </is>
      </c>
      <c r="F3863" s="41" t="inlineStr">
        <is>
          <t>카카오 2020 사업보고서(2024-03-20 정정본) 영업권 배분 변동표: 엔터테인먼트 서비스 기초 345,076,631 + 증가 60,284,763, 손상 (22,789,443), 기타 (333,522) → 기말 382,238,429천원.</t>
        </is>
      </c>
      <c r="G3863" s="41" t="inlineStr">
        <is>
          <t>DART 사업보고서</t>
        </is>
      </c>
      <c r="H3863" s="40" t="inlineStr">
        <is>
          <t>2024-03-20</t>
        </is>
      </c>
      <c r="I3863" s="40" t="inlineStr">
        <is>
          <t>20240320000376</t>
        </is>
      </c>
      <c r="J3863" s="43" t="inlineStr">
        <is>
          <t>https://dart.fss.or.kr/dsaf001/main.do?rcpNo=20240320000376</t>
        </is>
      </c>
      <c r="K3863" s="41" t="inlineStr">
        <is>
          <t>impairment</t>
        </is>
      </c>
    </row>
    <row r="3864" ht="45" customHeight="1">
      <c r="A3864" s="40" t="inlineStr">
        <is>
          <t>K036</t>
        </is>
      </c>
      <c r="B3864" s="41" t="inlineStr">
        <is>
          <t>Kakao M Corp.</t>
        </is>
      </c>
      <c r="C3864" s="40" t="inlineStr">
        <is>
          <t>인수 후</t>
        </is>
      </c>
      <c r="D3864" s="40" t="inlineStr">
        <is>
          <t>2019-12-31</t>
        </is>
      </c>
      <c r="E3864" s="41" t="inlineStr">
        <is>
          <t>기타</t>
        </is>
      </c>
      <c r="F3864" s="41" t="inlineStr">
        <is>
          <t>카카오 2019 사업보고서 연결주석(비지배지분과의 거래): '㈜카카오엠은 제3자 배정 유상증자를 결정 … 총 증자 금액은 96,569백만원 … 지분율은 100%에서 89.8%로 감소 … 비지배지분은 54,174백만원 증가하였고 회사의 소유주에 귀속되는 자본은 42,395백만원 증가'.</t>
        </is>
      </c>
      <c r="G3864" s="41" t="inlineStr">
        <is>
          <t>DART 사업보고서</t>
        </is>
      </c>
      <c r="H3864" s="40" t="inlineStr">
        <is>
          <t>2020-03-30</t>
        </is>
      </c>
      <c r="I3864" s="40" t="inlineStr">
        <is>
          <t>20200330004659</t>
        </is>
      </c>
      <c r="J3864" s="43" t="inlineStr">
        <is>
          <t>https://dart.fss.or.kr/dsaf001/main.do?rcpNo=20200330004659</t>
        </is>
      </c>
      <c r="K3864" s="41" t="inlineStr">
        <is>
          <t>notes</t>
        </is>
      </c>
    </row>
    <row r="3865" ht="45" customHeight="1">
      <c r="A3865" s="40" t="inlineStr">
        <is>
          <t>K036</t>
        </is>
      </c>
      <c r="B3865" s="41" t="inlineStr">
        <is>
          <t>Kakao M Corp.</t>
        </is>
      </c>
      <c r="C3865" s="40" t="inlineStr">
        <is>
          <t>인수 전</t>
        </is>
      </c>
      <c r="D3865" s="40" t="inlineStr">
        <is>
          <t>2019-01-02</t>
        </is>
      </c>
      <c r="E3865" s="41" t="inlineStr">
        <is>
          <t>경영진변경</t>
        </is>
      </c>
      <c r="F3865" s="41" t="inlineStr">
        <is>
          <t>카카오 보도자료 '카카오M, 김성수 신임대표 취임, 오리지널 콘텐츠 제작 사업에 드라이브 건다.'(2019-01-02): '카카오M은 2일 주주총회를 통해 … 신임대표로 김성수 대표를 선임'; BH·제이와이드·숲·레디 엔터테인먼트 인수 완료.</t>
        </is>
      </c>
      <c r="G3865" s="41" t="inlineStr">
        <is>
          <t>회사 보도자료</t>
        </is>
      </c>
      <c r="H3865" s="40" t="inlineStr">
        <is>
          <t>2019-01-02</t>
        </is>
      </c>
      <c r="I3865" s="40" t="n"/>
      <c r="J3865" s="43" t="inlineStr">
        <is>
          <t>https://www.kakaocorp.com/page/detail/8641</t>
        </is>
      </c>
      <c r="K3865" s="41" t="inlineStr">
        <is>
          <t>pre_events_summary</t>
        </is>
      </c>
    </row>
    <row r="3866" ht="45" customHeight="1">
      <c r="A3866" s="40" t="inlineStr">
        <is>
          <t>K036</t>
        </is>
      </c>
      <c r="B3866" s="41" t="inlineStr">
        <is>
          <t>Kakao M Corp.</t>
        </is>
      </c>
      <c r="C3866" s="40" t="inlineStr">
        <is>
          <t>인수 후</t>
        </is>
      </c>
      <c r="D3866" s="40" t="inlineStr">
        <is>
          <t>2021-01-25</t>
        </is>
      </c>
      <c r="E3866" s="41" t="inlineStr">
        <is>
          <t>합병</t>
        </is>
      </c>
      <c r="F3866" s="41" t="inlineStr">
        <is>
          <t>카카오엠 회사합병결정: ㈜카카오페이지 : ㈜카카오엠 = 1 : 1.3102584, 합병신주 11,741,576주, 합병기일 2021년 03월 01일, 상호 '(주)카카오엔터테인먼트'로 변경 예정.</t>
        </is>
      </c>
      <c r="G3866" s="41" t="inlineStr">
        <is>
          <t>DART 기타공시</t>
        </is>
      </c>
      <c r="H3866" s="40" t="inlineStr">
        <is>
          <t>2021-01-25</t>
        </is>
      </c>
      <c r="I3866" s="40" t="inlineStr">
        <is>
          <t>20210125000015</t>
        </is>
      </c>
      <c r="J3866" s="43" t="inlineStr">
        <is>
          <t>https://dart.fss.or.kr/dsaf001/main.do?rcpNo=20210125000015</t>
        </is>
      </c>
      <c r="K3866" s="41" t="inlineStr">
        <is>
          <t>post_events_summary</t>
        </is>
      </c>
    </row>
    <row r="3867" ht="45" customHeight="1">
      <c r="A3867" s="40" t="inlineStr">
        <is>
          <t>K037</t>
        </is>
      </c>
      <c r="B3867" s="41" t="inlineStr">
        <is>
          <t>SHOWNOTE Co,. Inc</t>
        </is>
      </c>
      <c r="C3867" s="40" t="inlineStr">
        <is>
          <t>인수 전</t>
        </is>
      </c>
      <c r="D3867" s="40" t="inlineStr">
        <is>
          <t>2017</t>
        </is>
      </c>
      <c r="E3867" s="41" t="inlineStr">
        <is>
          <t>투자유치</t>
        </is>
      </c>
      <c r="F3867" s="41" t="inlineStr">
        <is>
          <t>쇼노트 2018 감사보고서: 주주 김영욱 26,712주(44.52%), 임양혁 24,802주(41.34%), 미래창조LB선도기업 투자펀드 20호 보통주 3,000·우선주 3,000, 보스턴 위풍당당 콘텐츠 코리아 투자조합 943·943, DKI Growing Star 3호 투자조합 943·943; 현금흐름표 전기(2017) '전환상환우선주부채의 발행 2,589,580,000'; 우선주(전환상환우선주)는 금융부채로 분류</t>
        </is>
      </c>
      <c r="G3867" s="41" t="inlineStr">
        <is>
          <t>DART 감사보고서</t>
        </is>
      </c>
      <c r="H3867" s="40" t="inlineStr">
        <is>
          <t>2019-04-22</t>
        </is>
      </c>
      <c r="I3867" s="40" t="inlineStr">
        <is>
          <t>20190422000074</t>
        </is>
      </c>
      <c r="J3867" s="43" t="inlineStr">
        <is>
          <t>https://dart.fss.or.kr/dsaf001/main.do?rcpNo=20190422000074</t>
        </is>
      </c>
      <c r="K3867" s="41" t="inlineStr">
        <is>
          <t>pre_events_summary,notes</t>
        </is>
      </c>
    </row>
    <row r="3868" ht="45" customHeight="1">
      <c r="A3868" s="40" t="inlineStr">
        <is>
          <t>K037</t>
        </is>
      </c>
      <c r="B3868" s="41" t="inlineStr">
        <is>
          <t>SHOWNOTE Co,. Inc</t>
        </is>
      </c>
      <c r="C3868" s="40" t="inlineStr">
        <is>
          <t>인수 전</t>
        </is>
      </c>
      <c r="D3868" s="40" t="inlineStr">
        <is>
          <t>2019</t>
        </is>
      </c>
      <c r="E3868" s="41" t="inlineStr">
        <is>
          <t>기타</t>
        </is>
      </c>
      <c r="F3868" s="41" t="inlineStr">
        <is>
          <t>쇼노트 2019 감사보고서 자본변동표: '전환상환우선주 전환 | 24,430,000 | 1,786,507,268'; 재무상태표 전환상환우선주부채 당기 0(전기 2,230,610,466원), 자본금 324,430,000원</t>
        </is>
      </c>
      <c r="G3868" s="41" t="inlineStr">
        <is>
          <t>DART 감사보고서</t>
        </is>
      </c>
      <c r="H3868" s="40" t="inlineStr">
        <is>
          <t>2020-03-23</t>
        </is>
      </c>
      <c r="I3868" s="40" t="inlineStr">
        <is>
          <t>20200323000810</t>
        </is>
      </c>
      <c r="J3868" s="43" t="inlineStr">
        <is>
          <t>https://dart.fss.or.kr/dsaf001/main.do?rcpNo=20200323000810</t>
        </is>
      </c>
      <c r="K3868" s="41" t="inlineStr">
        <is>
          <t>pre_events_summary,notes</t>
        </is>
      </c>
    </row>
    <row r="3869" ht="45" customHeight="1">
      <c r="A3869" s="40" t="inlineStr">
        <is>
          <t>K037</t>
        </is>
      </c>
      <c r="B3869" s="41" t="inlineStr">
        <is>
          <t>SHOWNOTE Co,. Inc</t>
        </is>
      </c>
      <c r="C3869" s="40" t="inlineStr">
        <is>
          <t>발표</t>
        </is>
      </c>
      <c r="D3869" s="40" t="inlineStr">
        <is>
          <t>2019-12-31</t>
        </is>
      </c>
      <c r="E3869" s="41" t="inlineStr">
        <is>
          <t>완료</t>
        </is>
      </c>
      <c r="F3869" s="41" t="inlineStr">
        <is>
          <t>카카오M 2019 연결감사보고서: '매니지먼트사업 시너지 강화를 위해 (주)쇼노트를 신규 취득하였습니다'; 쇼노트 '당기 중 지배력 획득을 통한 종속기업으로 편입', 영업권 16,515,702천원</t>
        </is>
      </c>
      <c r="G3869" s="41" t="inlineStr">
        <is>
          <t>DART 감사보고서</t>
        </is>
      </c>
      <c r="H3869" s="40" t="inlineStr">
        <is>
          <t>2020-03-20</t>
        </is>
      </c>
      <c r="I3869" s="40" t="inlineStr">
        <is>
          <t>20200320001206</t>
        </is>
      </c>
      <c r="J3869" s="43" t="inlineStr">
        <is>
          <t>https://dart.fss.or.kr/dsaf001/main.do?rcpNo=20200320001206</t>
        </is>
      </c>
      <c r="K3869" s="41" t="inlineStr">
        <is>
          <t>purpose_quote,post_events_summary</t>
        </is>
      </c>
    </row>
    <row r="3870" ht="45" customHeight="1">
      <c r="A3870" s="40" t="inlineStr">
        <is>
          <t>K037</t>
        </is>
      </c>
      <c r="B3870" s="41" t="inlineStr">
        <is>
          <t>SHOWNOTE Co,. Inc</t>
        </is>
      </c>
      <c r="C3870" s="40" t="inlineStr">
        <is>
          <t>인수 후</t>
        </is>
      </c>
      <c r="D3870" s="40" t="inlineStr">
        <is>
          <t>2020-12-31</t>
        </is>
      </c>
      <c r="E3870" s="41" t="inlineStr">
        <is>
          <t>손상차손</t>
        </is>
      </c>
      <c r="F3870" s="41" t="inlineStr">
        <is>
          <t>카카오M 2020 연결감사보고서 영업권 주석: (주)쇼노트 영업권 당기말 11,205,788천원, 전기말 16,515,702천원; '손상평가 수행결과 (주)쇼노트를 포함한 6개 종속기업 관련 영업권의 장부금액이 회수가능액을 22,789,443천원 초과하여 해당 금액을 포괄손익계산서상 기타비용으로 손상 반영'</t>
        </is>
      </c>
      <c r="G3870" s="41" t="inlineStr">
        <is>
          <t>DART 감사보고서</t>
        </is>
      </c>
      <c r="H3870" s="40" t="inlineStr">
        <is>
          <t>2021-03-29</t>
        </is>
      </c>
      <c r="I3870" s="40" t="inlineStr">
        <is>
          <t>20210329000924</t>
        </is>
      </c>
      <c r="J3870" s="43" t="inlineStr">
        <is>
          <t>https://dart.fss.or.kr/dsaf001/main.do?rcpNo=20210329000924</t>
        </is>
      </c>
      <c r="K3870" s="41" t="inlineStr">
        <is>
          <t>impairment,post_events_summary</t>
        </is>
      </c>
    </row>
    <row r="3871" ht="45" customHeight="1">
      <c r="A3871" s="40" t="inlineStr">
        <is>
          <t>K037</t>
        </is>
      </c>
      <c r="B3871" s="41" t="inlineStr">
        <is>
          <t>SHOWNOTE Co,. Inc</t>
        </is>
      </c>
      <c r="C3871" s="40" t="inlineStr">
        <is>
          <t>인수 후</t>
        </is>
      </c>
      <c r="D3871" s="40" t="inlineStr">
        <is>
          <t>2026-04-20</t>
        </is>
      </c>
      <c r="E3871" s="41" t="inlineStr">
        <is>
          <t>제휴</t>
        </is>
      </c>
      <c r="F3871" s="41" t="inlineStr">
        <is>
          <t>더뮤지컬 2026-04-22 '롯데컬처웍스, 뮤지컬 제작 나선다…쇼노트와 MOU 체결': 롯데컬처웍스가 지난 20일 쇼노트와 뮤지컬 공동 제작 MOU 체결; 사진 설명 '이성훈 쇼노트 대표이사'</t>
        </is>
      </c>
      <c r="G3871" s="41" t="inlineStr">
        <is>
          <t>언론 보도</t>
        </is>
      </c>
      <c r="H3871" s="40" t="inlineStr">
        <is>
          <t>2026-04-22</t>
        </is>
      </c>
      <c r="I3871" s="40" t="n"/>
      <c r="J3871" s="43" t="inlineStr">
        <is>
          <t>https://www.themusical.co.kr/News/Detail?num=14667</t>
        </is>
      </c>
      <c r="K3871" s="41" t="inlineStr">
        <is>
          <t>post_events_summary</t>
        </is>
      </c>
    </row>
    <row r="3872" ht="45" customHeight="1">
      <c r="A3872" s="40" t="inlineStr">
        <is>
          <t>K038</t>
        </is>
      </c>
      <c r="B3872" s="41" t="inlineStr">
        <is>
          <t>XLGAMES INC.</t>
        </is>
      </c>
      <c r="C3872" s="40" t="inlineStr">
        <is>
          <t>발표</t>
        </is>
      </c>
      <c r="D3872" s="40" t="inlineStr">
        <is>
          <t>2020-03</t>
        </is>
      </c>
      <c r="E3872" s="41" t="inlineStr">
        <is>
          <t>완료</t>
        </is>
      </c>
      <c r="F3872" s="41" t="inlineStr">
        <is>
          <t>위메이드 2020 1분기보고서 타법인출자 현황: 엑스엘게임즈 694,444주(9.20%, 2019말 장부 14,613,000천원) 감소 → 0주, 주8) "당분기 중 엑스엘게임즈지분을 전량 카카오게임즈에 매도하였습니다." 주요계약 표: ㈜엑스엘게임즈 2020.02.12 '주식매매 계약(구주)'</t>
        </is>
      </c>
      <c r="G3872" s="41" t="inlineStr">
        <is>
          <t>DART 사업보고서</t>
        </is>
      </c>
      <c r="H3872" s="40" t="inlineStr">
        <is>
          <t>2020-05-14</t>
        </is>
      </c>
      <c r="I3872" s="40" t="inlineStr">
        <is>
          <t>20200514000982</t>
        </is>
      </c>
      <c r="J3872" s="43" t="inlineStr">
        <is>
          <t>https://dart.fss.or.kr/dsaf001/main.do?rcpNo=20200514000982</t>
        </is>
      </c>
      <c r="K3872" s="41" t="inlineStr">
        <is>
          <t>chk_note,notes,status_chk</t>
        </is>
      </c>
    </row>
    <row r="3873" ht="45" customHeight="1">
      <c r="A3873" s="40" t="inlineStr">
        <is>
          <t>K038</t>
        </is>
      </c>
      <c r="B3873" s="41" t="inlineStr">
        <is>
          <t>XLGAMES INC.</t>
        </is>
      </c>
      <c r="C3873" s="40" t="inlineStr">
        <is>
          <t>인수 전</t>
        </is>
      </c>
      <c r="D3873" s="40" t="inlineStr">
        <is>
          <t>2019-12-31</t>
        </is>
      </c>
      <c r="E3873" s="41" t="inlineStr">
        <is>
          <t>기타</t>
        </is>
      </c>
      <c r="F3873" s="41" t="inlineStr">
        <is>
          <t>엑스엘게임즈 2019 감사보고서: 2003년 4월 10일 설립; 전환상환우선주 2007년 12월 03일 800,000주 주당 6,250원 발행; 2019말 주주 현황 보통주 6,467,794주·우선주 1,147,222주 — 위메이드엔터테인먼트 보통주 347,222(5.4%)·우선주 347,222, ㈜카카오게임즈 보통주 347,222(5.4%), ㈜네오위즈홀딩스 우선주 400,000, 기타주주 우선주 400,000; 송재경 보통주 1,196,375주(18.5%)</t>
        </is>
      </c>
      <c r="G3873" s="41" t="inlineStr">
        <is>
          <t>DART 감사보고서</t>
        </is>
      </c>
      <c r="H3873" s="40" t="inlineStr">
        <is>
          <t>2020-03-31</t>
        </is>
      </c>
      <c r="I3873" s="40" t="inlineStr">
        <is>
          <t>20200331002240</t>
        </is>
      </c>
      <c r="J3873" s="43" t="inlineStr">
        <is>
          <t>https://dart.fss.or.kr/dsaf001/main.do?rcpNo=20200331002240</t>
        </is>
      </c>
      <c r="K3873" s="41" t="inlineStr">
        <is>
          <t>chk_note,pre_events_summary</t>
        </is>
      </c>
    </row>
    <row r="3874" ht="45" customHeight="1">
      <c r="A3874" s="40" t="inlineStr">
        <is>
          <t>K038</t>
        </is>
      </c>
      <c r="B3874" s="41" t="inlineStr">
        <is>
          <t>XLGAMES INC.</t>
        </is>
      </c>
      <c r="C3874" s="40" t="inlineStr">
        <is>
          <t>인수 후</t>
        </is>
      </c>
      <c r="D3874" s="40" t="inlineStr">
        <is>
          <t>2020-03-27</t>
        </is>
      </c>
      <c r="E3874" s="41" t="inlineStr">
        <is>
          <t>경영진변경</t>
        </is>
      </c>
      <c r="F3874" s="41" t="inlineStr">
        <is>
          <t>엑스엘게임즈 2020 사업보고서: 2020년 03월 27일 한상우·김기홍·조혁민 기타비상무이사, 주영준 감사 취임; 최대주주 카카오게임즈 지분 2018-09-01 4.60% → 2019-06-21 4.56% → 2020-03-12 52.97%; 송재경 1,196,375→710,761주, 최관호 55,000→23,763주; 2020.05.15 우선주 1,147,222주 보통주 전환</t>
        </is>
      </c>
      <c r="G3874" s="41" t="inlineStr">
        <is>
          <t>DART 사업보고서</t>
        </is>
      </c>
      <c r="H3874" s="40" t="inlineStr">
        <is>
          <t>2021-03-30</t>
        </is>
      </c>
      <c r="I3874" s="40" t="inlineStr">
        <is>
          <t>20210330000311</t>
        </is>
      </c>
      <c r="J3874" s="43" t="inlineStr">
        <is>
          <t>https://dart.fss.or.kr/dsaf001/main.do?rcpNo=20210330000311</t>
        </is>
      </c>
      <c r="K3874" s="41" t="inlineStr">
        <is>
          <t>status_chk,chk_note,post_events_summary</t>
        </is>
      </c>
    </row>
    <row r="3875" ht="45" customHeight="1">
      <c r="A3875" s="40" t="inlineStr">
        <is>
          <t>K038</t>
        </is>
      </c>
      <c r="B3875" s="41" t="inlineStr">
        <is>
          <t>XLGAMES INC.</t>
        </is>
      </c>
      <c r="C3875" s="40" t="inlineStr">
        <is>
          <t>인수 후</t>
        </is>
      </c>
      <c r="D3875" s="40" t="inlineStr">
        <is>
          <t>2023-09</t>
        </is>
      </c>
      <c r="E3875" s="41" t="inlineStr">
        <is>
          <t>기타</t>
        </is>
      </c>
      <c r="F3875" s="41" t="inlineStr">
        <is>
          <t>엑스엘게임즈 2023 사업보고서 연혁: 2018년 08월 달빛조각사 카카오게임즈와 퍼블리싱 계약, 2019년 10월 달빛조각사 국내 상용화, 2021년 05월 달빛조각사 글로벌 상용화, 2022년 09월 아키월드 아시아 상용화, 2023년 03월 아키에이지 워 한국 상용화, 2023년 09월 달빛조각사: 다크게이머 상용화; "2023년 07월 31일 송재경, 최관호 각자대표체제에서 최관호 단독대표체제로"</t>
        </is>
      </c>
      <c r="G3875" s="41" t="inlineStr">
        <is>
          <t>DART 사업보고서</t>
        </is>
      </c>
      <c r="H3875" s="40" t="inlineStr">
        <is>
          <t>2024-03-28</t>
        </is>
      </c>
      <c r="I3875" s="40" t="inlineStr">
        <is>
          <t>20240328000492</t>
        </is>
      </c>
      <c r="J3875" s="43" t="inlineStr">
        <is>
          <t>https://dart.fss.or.kr/dsaf001/main.do?rcpNo=20240328000492</t>
        </is>
      </c>
      <c r="K3875" s="41" t="inlineStr">
        <is>
          <t>post_events_summary</t>
        </is>
      </c>
    </row>
    <row r="3876" ht="45" customHeight="1">
      <c r="A3876" s="40" t="inlineStr">
        <is>
          <t>K038</t>
        </is>
      </c>
      <c r="B3876" s="41" t="inlineStr">
        <is>
          <t>XLGAMES INC.</t>
        </is>
      </c>
      <c r="C3876" s="40" t="inlineStr">
        <is>
          <t>인수 후</t>
        </is>
      </c>
      <c r="D3876" s="40" t="inlineStr">
        <is>
          <t>2025-01-20</t>
        </is>
      </c>
      <c r="E3876" s="41" t="inlineStr">
        <is>
          <t>경영진변경</t>
        </is>
      </c>
      <c r="F3876" s="41" t="inlineStr">
        <is>
          <t>엑스엘게임즈 2025 사업보고서 임원 변동표: 2025년 01월 20일 사내이사 송재경(임기만료 또는 해임 칸), 2025년 03월 20일 사내이사·대표이사 최관호 재선임; 연결대상 종속회사 없음</t>
        </is>
      </c>
      <c r="G3876" s="41" t="inlineStr">
        <is>
          <t>DART 사업보고서</t>
        </is>
      </c>
      <c r="H3876" s="40" t="inlineStr">
        <is>
          <t>2026-03-31</t>
        </is>
      </c>
      <c r="I3876" s="40" t="inlineStr">
        <is>
          <t>20260331004271</t>
        </is>
      </c>
      <c r="J3876" s="43" t="inlineStr">
        <is>
          <t>https://dart.fss.or.kr/dsaf001/main.do?rcpNo=20260331004271</t>
        </is>
      </c>
      <c r="K3876" s="41" t="inlineStr">
        <is>
          <t>post_events_summary</t>
        </is>
      </c>
    </row>
    <row r="3877" ht="45" customHeight="1">
      <c r="A3877" s="40" t="inlineStr">
        <is>
          <t>K038</t>
        </is>
      </c>
      <c r="B3877" s="41" t="inlineStr">
        <is>
          <t>XLGAMES INC.</t>
        </is>
      </c>
      <c r="C3877" s="40" t="inlineStr">
        <is>
          <t>인수 후</t>
        </is>
      </c>
      <c r="D3877" s="40" t="inlineStr">
        <is>
          <t>2025-01-23</t>
        </is>
      </c>
      <c r="E3877" s="41" t="inlineStr">
        <is>
          <t>기타</t>
        </is>
      </c>
      <c r="F3877" s="41" t="inlineStr">
        <is>
          <t>비즈워치: 서울중앙지방법원 제63민사부, 엔씨소프트가 엑스엘게임즈·카카오게임즈를 상대로 낸 아키에이지 워 저작권 침해 소송에서 "원고의 피고들에 대한 청구를 모두 기각한다"(2025-01-23 선고), 엔씨는 항소 의사</t>
        </is>
      </c>
      <c r="G3877" s="41" t="inlineStr">
        <is>
          <t>언론 보도</t>
        </is>
      </c>
      <c r="H3877" s="40" t="inlineStr">
        <is>
          <t>2025-01-23</t>
        </is>
      </c>
      <c r="I3877" s="40" t="n"/>
      <c r="J3877" s="43" t="inlineStr">
        <is>
          <t>https://news.bizwatch.co.kr/article/mobile/2025/01/23/0038</t>
        </is>
      </c>
      <c r="K3877" s="41" t="inlineStr">
        <is>
          <t>post_events_summary,notes</t>
        </is>
      </c>
    </row>
    <row r="3878" ht="45" customHeight="1">
      <c r="A3878" s="40" t="inlineStr">
        <is>
          <t>K038</t>
        </is>
      </c>
      <c r="B3878" s="41" t="inlineStr">
        <is>
          <t>XLGAMES INC.</t>
        </is>
      </c>
      <c r="C3878" s="40" t="inlineStr">
        <is>
          <t>인수 후</t>
        </is>
      </c>
      <c r="D3878" s="40" t="inlineStr">
        <is>
          <t>2026-03-12</t>
        </is>
      </c>
      <c r="E3878" s="41" t="inlineStr">
        <is>
          <t>기타</t>
        </is>
      </c>
      <c r="F3878" s="41" t="inlineStr">
        <is>
          <t>아주경제: 서울고법 민사합의5-2부가 엔씨소프트가 카카오게임즈·엑스엘게임즈를 상대로 낸 저작권 침해 중지 등 청구의 소 항소심에서 원고 청구를 모두 기각(2026-03-12)</t>
        </is>
      </c>
      <c r="G3878" s="41" t="inlineStr">
        <is>
          <t>언론 보도</t>
        </is>
      </c>
      <c r="H3878" s="40" t="inlineStr">
        <is>
          <t>2026-03-12</t>
        </is>
      </c>
      <c r="I3878" s="40" t="n"/>
      <c r="J3878" s="43" t="inlineStr">
        <is>
          <t>https://www.ajunews.com/view/20260312140606496</t>
        </is>
      </c>
      <c r="K3878" s="41" t="inlineStr">
        <is>
          <t>post_events_summary,notes</t>
        </is>
      </c>
    </row>
    <row r="3879" ht="45" customHeight="1">
      <c r="A3879" s="40" t="inlineStr">
        <is>
          <t>K038</t>
        </is>
      </c>
      <c r="B3879" s="41" t="inlineStr">
        <is>
          <t>XLGAMES INC.</t>
        </is>
      </c>
      <c r="C3879" s="40" t="inlineStr">
        <is>
          <t>인수 후</t>
        </is>
      </c>
      <c r="D3879" s="40" t="inlineStr">
        <is>
          <t>2026-06-30</t>
        </is>
      </c>
      <c r="E3879" s="41" t="inlineStr">
        <is>
          <t>기타</t>
        </is>
      </c>
      <c r="F3879" s="41" t="inlineStr">
        <is>
          <t>엑스엘게임즈 2026 반기보고서 주석 계류중인 소송: 대법원, 저작권 침해 중지 등 청구, 소송가액 1,100,000천원, "지배기업인 ㈜카카오게임즈와 연대 피고로 청구받았습니다"; 주주 현황 카카오게임즈 4,585,703주(52.8%), 송재경 678,761주(7.8%), 합계 8,681,032주</t>
        </is>
      </c>
      <c r="G3879" s="41" t="inlineStr">
        <is>
          <t>DART 사업보고서</t>
        </is>
      </c>
      <c r="H3879" s="40" t="inlineStr">
        <is>
          <t>2026-08-14</t>
        </is>
      </c>
      <c r="I3879" s="40" t="inlineStr">
        <is>
          <t>20260814000547</t>
        </is>
      </c>
      <c r="J3879" s="43" t="inlineStr">
        <is>
          <t>https://dart.fss.or.kr/dsaf001/main.do?rcpNo=20260814000547</t>
        </is>
      </c>
      <c r="K3879" s="41" t="inlineStr">
        <is>
          <t>post_events_summary,notes</t>
        </is>
      </c>
    </row>
    <row r="3880" ht="45" customHeight="1">
      <c r="A3880" s="40" t="inlineStr">
        <is>
          <t>K038</t>
        </is>
      </c>
      <c r="B3880" s="41" t="inlineStr">
        <is>
          <t>XLGAMES INC.</t>
        </is>
      </c>
      <c r="C3880" s="40" t="inlineStr">
        <is>
          <t>인수 후</t>
        </is>
      </c>
      <c r="D3880" s="40" t="inlineStr">
        <is>
          <t>2026-05-27</t>
        </is>
      </c>
      <c r="E3880" s="41" t="inlineStr">
        <is>
          <t>기타</t>
        </is>
      </c>
      <c r="F3880" s="41" t="inlineStr">
        <is>
          <t>MTN: 엑스엘게임즈가 근로자 대표에게 정리해고 시 50일 전부터 협의하겠다는 공문; "희망퇴직자 모집이 당초 목표치를 밑돌 경우 정리해고를 통한 감원에 돌입할 것으로 점쳐진다"; 1분기 말 직원 448명</t>
        </is>
      </c>
      <c r="G3880" s="41" t="inlineStr">
        <is>
          <t>언론 보도</t>
        </is>
      </c>
      <c r="H3880" s="40" t="inlineStr">
        <is>
          <t>2026-05-27</t>
        </is>
      </c>
      <c r="I3880" s="40" t="n"/>
      <c r="J3880" s="43" t="inlineStr">
        <is>
          <t>https://news.mtn.co.kr/news-detail/2026052708592575961</t>
        </is>
      </c>
      <c r="K3880" s="41" t="inlineStr">
        <is>
          <t>post_events_summary</t>
        </is>
      </c>
    </row>
    <row r="3881" ht="45" customHeight="1">
      <c r="A3881" s="40" t="inlineStr">
        <is>
          <t>K038</t>
        </is>
      </c>
      <c r="B3881" s="41" t="inlineStr">
        <is>
          <t>XLGAMES INC.</t>
        </is>
      </c>
      <c r="C3881" s="40" t="inlineStr">
        <is>
          <t>인수 후</t>
        </is>
      </c>
      <c r="D3881" s="40" t="inlineStr">
        <is>
          <t>2026-06-30</t>
        </is>
      </c>
      <c r="E3881" s="41" t="inlineStr">
        <is>
          <t>손상차손</t>
        </is>
      </c>
      <c r="F3881" s="41" t="inlineStr">
        <is>
          <t>카카오게임즈 2026 반기보고서 별도주석 종속기업투자: ㈜엑스엘게임즈 한국 52.8%, 장부 60,561,054천원(전기말 60,561,054천원) — 반기 중 추가 손상 없음</t>
        </is>
      </c>
      <c r="G3881" s="41" t="inlineStr">
        <is>
          <t>DART 사업보고서</t>
        </is>
      </c>
      <c r="H3881" s="40" t="inlineStr">
        <is>
          <t>2026-08-13</t>
        </is>
      </c>
      <c r="I3881" s="40" t="inlineStr">
        <is>
          <t>20260813001508</t>
        </is>
      </c>
      <c r="J3881" s="43" t="inlineStr">
        <is>
          <t>https://dart.fss.or.kr/dsaf001/main.do?rcpNo=20260813001508</t>
        </is>
      </c>
      <c r="K3881" s="41" t="inlineStr">
        <is>
          <t>impairment</t>
        </is>
      </c>
    </row>
    <row r="3882" ht="45" customHeight="1">
      <c r="A3882" s="40" t="inlineStr">
        <is>
          <t>K038</t>
        </is>
      </c>
      <c r="B3882" s="41" t="inlineStr">
        <is>
          <t>XLGAMES INC.</t>
        </is>
      </c>
      <c r="C3882" s="40" t="inlineStr">
        <is>
          <t>인수 후</t>
        </is>
      </c>
      <c r="D3882" s="40" t="inlineStr">
        <is>
          <t>2026-06-19</t>
        </is>
      </c>
      <c r="E3882" s="41" t="inlineStr">
        <is>
          <t>소유주변경</t>
        </is>
      </c>
      <c r="F3882" s="41" t="inlineStr">
        <is>
          <t>카카오게임즈 최대주주변경: ㈜카카오 외 13인 45.38% → 엘트리플에이인베스트먼트 유한회사 외 10인 38.95%(변경사유 '제3자배정 유상증자 및 주식매매 계약 이행'); "변경 후 최대주주인 엘트리플에이인베스트먼트 유한회사의 최대주주는 페트리코제육호사모투자 합자회사이며, 동 합자회사의 최대출자자는 LY주식회사입니다"</t>
        </is>
      </c>
      <c r="G3882" s="41" t="inlineStr">
        <is>
          <t>KIND</t>
        </is>
      </c>
      <c r="H3882" s="40" t="inlineStr">
        <is>
          <t>2026-06-19</t>
        </is>
      </c>
      <c r="I3882" s="40" t="inlineStr">
        <is>
          <t>20260619900968</t>
        </is>
      </c>
      <c r="J3882" s="43" t="inlineStr">
        <is>
          <t>https://dart.fss.or.kr/dsaf001/main.do?rcpNo=20260619900968</t>
        </is>
      </c>
      <c r="K3882" s="41" t="inlineStr">
        <is>
          <t>pre_incorp_chk,notes,post_events_summary</t>
        </is>
      </c>
    </row>
    <row r="3883" ht="45" customHeight="1">
      <c r="A3883" s="40" t="inlineStr">
        <is>
          <t>K038</t>
        </is>
      </c>
      <c r="B3883" s="41" t="inlineStr">
        <is>
          <t>XLGAMES INC.</t>
        </is>
      </c>
      <c r="C3883" s="40" t="inlineStr">
        <is>
          <t>인수 후</t>
        </is>
      </c>
      <c r="D3883" s="40" t="inlineStr">
        <is>
          <t>2020-09-10</t>
        </is>
      </c>
      <c r="E3883" s="41" t="inlineStr">
        <is>
          <t>상장</t>
        </is>
      </c>
      <c r="F3883" s="41" t="inlineStr">
        <is>
          <t>카카오게임즈 2020 사업보고서: 코스닥 시장 상장일 2020년 09월 10일(2020년 8월 3일 이사회 결의로 상장 신주 발행)</t>
        </is>
      </c>
      <c r="G3883" s="41" t="inlineStr">
        <is>
          <t>DART 사업보고서</t>
        </is>
      </c>
      <c r="H3883" s="40" t="inlineStr">
        <is>
          <t>2021-03-18</t>
        </is>
      </c>
      <c r="I3883" s="40" t="inlineStr">
        <is>
          <t>20210318001118</t>
        </is>
      </c>
      <c r="J3883" s="43" t="inlineStr">
        <is>
          <t>https://dart.fss.or.kr/dsaf001/main.do?rcpNo=20210318001118</t>
        </is>
      </c>
      <c r="K3883" s="41" t="inlineStr">
        <is>
          <t>post_events_summary</t>
        </is>
      </c>
    </row>
    <row r="3884" ht="45" customHeight="1">
      <c r="A3884" s="40" t="inlineStr">
        <is>
          <t>K038</t>
        </is>
      </c>
      <c r="B3884" s="41" t="inlineStr">
        <is>
          <t>XLGAMES INC.</t>
        </is>
      </c>
      <c r="C3884" s="40" t="inlineStr">
        <is>
          <t>인수 후</t>
        </is>
      </c>
      <c r="D3884" s="40" t="inlineStr">
        <is>
          <t>2023-08-02</t>
        </is>
      </c>
      <c r="E3884" s="41" t="inlineStr">
        <is>
          <t>어닝콜</t>
        </is>
      </c>
      <c r="F3884" s="41" t="inlineStr">
        <is>
          <t>뉴스토마토(2분기 실적 컨퍼런스콜 보도; 이 발언의 주체는 기사에 '카카오게임즈'로 표기): '아키에이지워'에 대해서는 "서버 간, 최상위 유저 간 전투 구도가 조성되면서 전쟁의 재미가 본격화되고 있다고 판단한다"며 "... 하반기 트래픽 반등도 기대되고 있다"</t>
        </is>
      </c>
      <c r="G3884" s="41" t="inlineStr">
        <is>
          <t>언론 보도</t>
        </is>
      </c>
      <c r="H3884" s="40" t="inlineStr">
        <is>
          <t>2023-08-02</t>
        </is>
      </c>
      <c r="I3884" s="40" t="n"/>
      <c r="J3884" s="43" t="inlineStr">
        <is>
          <t>https://newstomato.com/ReadNews.aspx?no=1196474</t>
        </is>
      </c>
      <c r="K3884" s="41" t="inlineStr">
        <is>
          <t>earnings_call_note</t>
        </is>
      </c>
    </row>
    <row r="3885" ht="45" customHeight="1">
      <c r="A3885" s="40" t="inlineStr">
        <is>
          <t>K039</t>
        </is>
      </c>
      <c r="B3885" s="41" t="inlineStr">
        <is>
          <t>XLGAMES INC.</t>
        </is>
      </c>
      <c r="C3885" s="40" t="inlineStr">
        <is>
          <t>발표</t>
        </is>
      </c>
      <c r="D3885" s="40" t="inlineStr">
        <is>
          <t>2020-03</t>
        </is>
      </c>
      <c r="E3885" s="41" t="inlineStr">
        <is>
          <t>완료</t>
        </is>
      </c>
      <c r="F3885" s="41" t="inlineStr">
        <is>
          <t>위메이드 2020 1분기보고서 타법인출자 현황: 엑스엘게임즈 694,444주(9.20%, 2019말 장부 14,613,000천원) 감소 → 0주, 주8) "당분기 중 엑스엘게임즈지분을 전량 카카오게임즈에 매도하였습니다." 주요계약 표: ㈜엑스엘게임즈 2020.02.12 '주식매매 계약(구주)'</t>
        </is>
      </c>
      <c r="G3885" s="41" t="inlineStr">
        <is>
          <t>DART 사업보고서</t>
        </is>
      </c>
      <c r="H3885" s="40" t="inlineStr">
        <is>
          <t>2020-05-14</t>
        </is>
      </c>
      <c r="I3885" s="40" t="inlineStr">
        <is>
          <t>20200514000982</t>
        </is>
      </c>
      <c r="J3885" s="43" t="inlineStr">
        <is>
          <t>https://dart.fss.or.kr/dsaf001/main.do?rcpNo=20200514000982</t>
        </is>
      </c>
      <c r="K3885" s="41" t="inlineStr">
        <is>
          <t>acquirer_entity,chk_note,status_chk,pre_incorp_chk,notes</t>
        </is>
      </c>
    </row>
    <row r="3886" ht="45" customHeight="1">
      <c r="A3886" s="40" t="inlineStr">
        <is>
          <t>K039</t>
        </is>
      </c>
      <c r="B3886" s="41" t="inlineStr">
        <is>
          <t>XLGAMES INC.</t>
        </is>
      </c>
      <c r="C3886" s="40" t="inlineStr">
        <is>
          <t>발표</t>
        </is>
      </c>
      <c r="D3886" s="40" t="inlineStr">
        <is>
          <t>2020-02-12</t>
        </is>
      </c>
      <c r="E3886" s="41" t="inlineStr">
        <is>
          <t>발표</t>
        </is>
      </c>
      <c r="F3886" s="41" t="inlineStr">
        <is>
          <t>바이라인네트워크: 2018년 8월 100억원 투자·전략적 파트너십에서 협력 시작, 인수 후 각자 경영. 조계현 대표 "엑스엘게임즈는 다년간 경험을 지닌 개발진과 우수한 IP를 보유하고 있는 중견 개발사"</t>
        </is>
      </c>
      <c r="G3886" s="41" t="inlineStr">
        <is>
          <t>언론 보도</t>
        </is>
      </c>
      <c r="H3886" s="40" t="inlineStr">
        <is>
          <t>2020-02-12</t>
        </is>
      </c>
      <c r="I3886" s="40" t="n"/>
      <c r="J3886" s="43" t="inlineStr">
        <is>
          <t>https://byline.network/2020/02/12-71/</t>
        </is>
      </c>
      <c r="K3886" s="41" t="inlineStr">
        <is>
          <t>purpose_quote,earnings_call_note,pre_events_summary</t>
        </is>
      </c>
    </row>
    <row r="3887" ht="45" customHeight="1">
      <c r="A3887" s="40" t="inlineStr">
        <is>
          <t>K039</t>
        </is>
      </c>
      <c r="B3887" s="41" t="inlineStr">
        <is>
          <t>XLGAMES INC.</t>
        </is>
      </c>
      <c r="C3887" s="40" t="inlineStr">
        <is>
          <t>인수 후</t>
        </is>
      </c>
      <c r="D3887" s="40" t="inlineStr">
        <is>
          <t>2022-12-31</t>
        </is>
      </c>
      <c r="E3887" s="41" t="inlineStr">
        <is>
          <t>손상차손</t>
        </is>
      </c>
      <c r="F3887" s="41" t="inlineStr">
        <is>
          <t>카카오게임즈 2022 사업보고서 영업권 현금창출단위 표: ㈜엑스엘게임즈 기초 51,204,698 손상 - 기말 51,204,698천원; 전기 기초 75,353,302 손상 (24,148,604) 기말 51,204,698천원</t>
        </is>
      </c>
      <c r="G3887" s="41" t="inlineStr">
        <is>
          <t>DART 사업보고서</t>
        </is>
      </c>
      <c r="H3887" s="40" t="inlineStr">
        <is>
          <t>2023-03-17</t>
        </is>
      </c>
      <c r="I3887" s="40" t="inlineStr">
        <is>
          <t>20230317001061</t>
        </is>
      </c>
      <c r="J3887" s="43" t="inlineStr">
        <is>
          <t>https://dart.fss.or.kr/dsaf001/main.do?rcpNo=20230317001061</t>
        </is>
      </c>
      <c r="K3887" s="41" t="inlineStr">
        <is>
          <t>impairment</t>
        </is>
      </c>
    </row>
    <row r="3888" ht="45" customHeight="1">
      <c r="A3888" s="40" t="inlineStr">
        <is>
          <t>K039</t>
        </is>
      </c>
      <c r="B3888" s="41" t="inlineStr">
        <is>
          <t>XLGAMES INC.</t>
        </is>
      </c>
      <c r="C3888" s="40" t="inlineStr">
        <is>
          <t>인수 후</t>
        </is>
      </c>
      <c r="D3888" s="40" t="inlineStr">
        <is>
          <t>2021-12-31</t>
        </is>
      </c>
      <c r="E3888" s="41" t="inlineStr">
        <is>
          <t>실적</t>
        </is>
      </c>
      <c r="F3888" s="41" t="inlineStr">
        <is>
          <t>엑스엘게임즈 2021 사업보고서 요약재무: 영업수익 2020 25,834,603,942원·2021 27,206,147,791원, 영업이익 2020 (10,121,218,762)원·2021 (13,015,868,442)원, 2021말 자본총계 9,044,681,855원</t>
        </is>
      </c>
      <c r="G3888" s="41" t="inlineStr">
        <is>
          <t>DART 사업보고서</t>
        </is>
      </c>
      <c r="H3888" s="40" t="inlineStr">
        <is>
          <t>2022-03-31</t>
        </is>
      </c>
      <c r="I3888" s="40" t="inlineStr">
        <is>
          <t>20220331002275</t>
        </is>
      </c>
      <c r="J3888" s="43" t="inlineStr">
        <is>
          <t>https://dart.fss.or.kr/dsaf001/main.do?rcpNo=20220331002275</t>
        </is>
      </c>
      <c r="K3888" s="41" t="inlineStr">
        <is>
          <t>target_rev_post,target_op_post,post_events_summary</t>
        </is>
      </c>
    </row>
    <row r="3889" ht="45" customHeight="1">
      <c r="A3889" s="40" t="inlineStr">
        <is>
          <t>K039</t>
        </is>
      </c>
      <c r="B3889" s="41" t="inlineStr">
        <is>
          <t>XLGAMES INC.</t>
        </is>
      </c>
      <c r="C3889" s="40" t="inlineStr">
        <is>
          <t>인수 후</t>
        </is>
      </c>
      <c r="D3889" s="40" t="inlineStr">
        <is>
          <t>2023-12-31</t>
        </is>
      </c>
      <c r="E3889" s="41" t="inlineStr">
        <is>
          <t>실적</t>
        </is>
      </c>
      <c r="F3889" s="41" t="inlineStr">
        <is>
          <t>엑스엘게임즈 2023 사업보고서 요약재무: 영업수익 2022 17,876,033,316원·2023 77,785,767,033원, 영업이익 2022 (31,310,884,121)원·2023 13,875,820,369원, 2023말 자본총계 (8,618,025,555)원</t>
        </is>
      </c>
      <c r="G3889" s="41" t="inlineStr">
        <is>
          <t>DART 사업보고서</t>
        </is>
      </c>
      <c r="H3889" s="40" t="inlineStr">
        <is>
          <t>2024-03-28</t>
        </is>
      </c>
      <c r="I3889" s="40" t="inlineStr">
        <is>
          <t>20240328000492</t>
        </is>
      </c>
      <c r="J3889" s="43" t="inlineStr">
        <is>
          <t>https://dart.fss.or.kr/dsaf001/main.do?rcpNo=20240328000492</t>
        </is>
      </c>
      <c r="K3889" s="41" t="inlineStr">
        <is>
          <t>target_rev_post,target_op_post,post_events_summary</t>
        </is>
      </c>
    </row>
    <row r="3890" ht="45" customHeight="1">
      <c r="A3890" s="40" t="inlineStr">
        <is>
          <t>K039</t>
        </is>
      </c>
      <c r="B3890" s="41" t="inlineStr">
        <is>
          <t>XLGAMES INC.</t>
        </is>
      </c>
      <c r="C3890" s="40" t="inlineStr">
        <is>
          <t>인수 후</t>
        </is>
      </c>
      <c r="D3890" s="40" t="inlineStr">
        <is>
          <t>2025-12-31</t>
        </is>
      </c>
      <c r="E3890" s="41" t="inlineStr">
        <is>
          <t>실적</t>
        </is>
      </c>
      <c r="F3890" s="41" t="inlineStr">
        <is>
          <t>엑스엘게임즈 2025 사업보고서: 영업수익 2024 51,174,591,482원·2025 31,092,290,955원, 영업이익 2024 (11,265,531,665)원·2025 (24,163,626,423)원, 2025말 자본총계 (43,672,496,256)원. 임원 변동표: 2023-07-31 대표이사 송재경 사임, 2025-01-20 사내이사 송재경 사임. 주요 연혁: 2022-09 아키월드, 2023-03 아키에이지워, 2023-09 달빛조각사: 다크게이머, 2026-03 더 큐브, 세이브 어스 상용화</t>
        </is>
      </c>
      <c r="G3890" s="41" t="inlineStr">
        <is>
          <t>DART 사업보고서</t>
        </is>
      </c>
      <c r="H3890" s="40" t="inlineStr">
        <is>
          <t>2026-03-31</t>
        </is>
      </c>
      <c r="I3890" s="40" t="inlineStr">
        <is>
          <t>20260331004271</t>
        </is>
      </c>
      <c r="J3890" s="43" t="inlineStr">
        <is>
          <t>https://dart.fss.or.kr/dsaf001/main.do?rcpNo=20260331004271</t>
        </is>
      </c>
      <c r="K3890" s="41" t="inlineStr">
        <is>
          <t>target_rev_post,target_op_post,post_events_summary</t>
        </is>
      </c>
    </row>
    <row r="3891" ht="45" customHeight="1">
      <c r="A3891" s="40" t="inlineStr">
        <is>
          <t>K039</t>
        </is>
      </c>
      <c r="B3891" s="41" t="inlineStr">
        <is>
          <t>XLGAMES INC.</t>
        </is>
      </c>
      <c r="C3891" s="40" t="inlineStr">
        <is>
          <t>인수 후</t>
        </is>
      </c>
      <c r="D3891" s="40" t="inlineStr">
        <is>
          <t>2023-04-05</t>
        </is>
      </c>
      <c r="E3891" s="41" t="inlineStr">
        <is>
          <t>기타</t>
        </is>
      </c>
      <c r="F3891" s="41" t="inlineStr">
        <is>
          <t>엔씨소프트가 카카오게임즈·엑스엘게임즈를 상대로 아키에이지 워의 리니지2M 표절을 이유로 저작권 침해·부정경쟁 소송 제기(서울중앙지법). "'아키에이지 워'가 장르적 유사성을 벗어나 엔씨소프트의 지식재산권(IP)을 무단 도용하고 표절한 것으로 판단했다"</t>
        </is>
      </c>
      <c r="G3891" s="41" t="inlineStr">
        <is>
          <t>언론 보도</t>
        </is>
      </c>
      <c r="H3891" s="40" t="inlineStr">
        <is>
          <t>2023-04-05</t>
        </is>
      </c>
      <c r="I3891" s="40" t="n"/>
      <c r="J3891" s="43" t="inlineStr">
        <is>
          <t>https://news.mtn.co.kr/news-detail/2023040516141937434</t>
        </is>
      </c>
      <c r="K3891" s="41" t="inlineStr">
        <is>
          <t>post_events_summary</t>
        </is>
      </c>
    </row>
    <row r="3892" ht="45" customHeight="1">
      <c r="A3892" s="40" t="inlineStr">
        <is>
          <t>K039</t>
        </is>
      </c>
      <c r="B3892" s="41" t="inlineStr">
        <is>
          <t>XLGAMES INC.</t>
        </is>
      </c>
      <c r="C3892" s="40" t="inlineStr">
        <is>
          <t>인수 후</t>
        </is>
      </c>
      <c r="D3892" s="40" t="inlineStr">
        <is>
          <t>2023-07-24</t>
        </is>
      </c>
      <c r="E3892" s="41" t="inlineStr">
        <is>
          <t>사업철수</t>
        </is>
      </c>
      <c r="F3892" s="41" t="inlineStr">
        <is>
          <t>MTN: 아키에이지 해외 서비스를 권역별 배급사 계약 종료 시 종료하기로 결정, 아키에이지 팀 희망퇴직·전환배치. 2022년 매출 178억원·영업손실 313억원</t>
        </is>
      </c>
      <c r="G3892" s="41" t="inlineStr">
        <is>
          <t>언론 보도</t>
        </is>
      </c>
      <c r="H3892" s="40" t="inlineStr">
        <is>
          <t>2023-07-24</t>
        </is>
      </c>
      <c r="I3892" s="40" t="n"/>
      <c r="J3892" s="43" t="inlineStr">
        <is>
          <t>https://news.mtn.co.kr/news-detail/2023072412182888141</t>
        </is>
      </c>
      <c r="K3892" s="41" t="inlineStr">
        <is>
          <t>post_events_summary</t>
        </is>
      </c>
    </row>
    <row r="3893" ht="45" customHeight="1">
      <c r="A3893" s="40" t="inlineStr">
        <is>
          <t>K039</t>
        </is>
      </c>
      <c r="B3893" s="41" t="inlineStr">
        <is>
          <t>XLGAMES INC.</t>
        </is>
      </c>
      <c r="C3893" s="40" t="inlineStr">
        <is>
          <t>인수 후</t>
        </is>
      </c>
      <c r="D3893" s="40" t="inlineStr">
        <is>
          <t>2023-05-03</t>
        </is>
      </c>
      <c r="E3893" s="41" t="inlineStr">
        <is>
          <t>어닝콜</t>
        </is>
      </c>
      <c r="F3893" s="41" t="inlineStr">
        <is>
          <t>이투데이: 1분기 영업이익 113억원(−73.1%); 부진 원인으로 오딘 트래픽 감소와 3월 출시 아키에이지 워 성과가 1분기에 반영되지 않은 점</t>
        </is>
      </c>
      <c r="G3893" s="41" t="inlineStr">
        <is>
          <t>언론 보도</t>
        </is>
      </c>
      <c r="H3893" s="40" t="inlineStr">
        <is>
          <t>2023-05-03</t>
        </is>
      </c>
      <c r="I3893" s="40" t="n"/>
      <c r="J3893" s="43" t="inlineStr">
        <is>
          <t>https://www.etoday.co.kr/news/view/2246004</t>
        </is>
      </c>
      <c r="K3893" s="41" t="inlineStr">
        <is>
          <t>earnings_call_note</t>
        </is>
      </c>
    </row>
    <row r="3894" ht="45" customHeight="1">
      <c r="A3894" s="40" t="inlineStr">
        <is>
          <t>K039</t>
        </is>
      </c>
      <c r="B3894" s="41" t="inlineStr">
        <is>
          <t>XLGAMES INC.</t>
        </is>
      </c>
      <c r="C3894" s="40" t="inlineStr">
        <is>
          <t>인수 후</t>
        </is>
      </c>
      <c r="D3894" s="40" t="inlineStr">
        <is>
          <t>2023-12-31</t>
        </is>
      </c>
      <c r="E3894" s="41" t="inlineStr">
        <is>
          <t>기타</t>
        </is>
      </c>
      <c r="F3894" s="41" t="inlineStr">
        <is>
          <t>카카오게임즈 2023 사업보고서(사업의 내용): "하드코어 장르에 대한 개발 역량을 내재화"하려고 ㈜엑스엘게임즈를 인수했다는 서술, '아키에이지 워' 2023년 1분기부터 정식 서비스. 영업권 표: 엑스엘게임즈 2023 손상 없음(51,204,698천원)</t>
        </is>
      </c>
      <c r="G3894" s="41" t="inlineStr">
        <is>
          <t>DART 사업보고서</t>
        </is>
      </c>
      <c r="H3894" s="40" t="inlineStr">
        <is>
          <t>2024-03-20</t>
        </is>
      </c>
      <c r="I3894" s="40" t="inlineStr">
        <is>
          <t>20240320002052</t>
        </is>
      </c>
      <c r="J3894" s="43" t="inlineStr">
        <is>
          <t>https://dart.fss.or.kr/dsaf001/main.do?rcpNo=20240320002052</t>
        </is>
      </c>
      <c r="K3894" s="41" t="inlineStr">
        <is>
          <t>earnings_call_note,core_basis</t>
        </is>
      </c>
    </row>
    <row r="3895" ht="45" customHeight="1">
      <c r="A3895" s="40" t="inlineStr">
        <is>
          <t>K039</t>
        </is>
      </c>
      <c r="B3895" s="41" t="inlineStr">
        <is>
          <t>XLGAMES INC.</t>
        </is>
      </c>
      <c r="C3895" s="40" t="inlineStr">
        <is>
          <t>인수 후</t>
        </is>
      </c>
      <c r="D3895" s="40" t="inlineStr">
        <is>
          <t>2024-12-31</t>
        </is>
      </c>
      <c r="E3895" s="41" t="inlineStr">
        <is>
          <t>손상차손</t>
        </is>
      </c>
      <c r="F3895" s="41" t="inlineStr">
        <is>
          <t>카카오게임즈 2024 사업보고서 별도주석: ㈜엑스엘게임즈 종속기업투자 85,516,280→71,087,815천원, 손상 (14,428,465)천원; 연결 영업권 엑스엘게임즈 51,204,698천원 유지</t>
        </is>
      </c>
      <c r="G3895" s="41" t="inlineStr">
        <is>
          <t>DART 사업보고서</t>
        </is>
      </c>
      <c r="H3895" s="40" t="inlineStr">
        <is>
          <t>2025-03-18</t>
        </is>
      </c>
      <c r="I3895" s="40" t="inlineStr">
        <is>
          <t>20250318001434</t>
        </is>
      </c>
      <c r="J3895" s="43" t="inlineStr">
        <is>
          <t>https://dart.fss.or.kr/dsaf001/main.do?rcpNo=20250318001434</t>
        </is>
      </c>
      <c r="K3895" s="41" t="inlineStr">
        <is>
          <t>impairment</t>
        </is>
      </c>
    </row>
    <row r="3896" ht="45" customHeight="1">
      <c r="A3896" s="40" t="inlineStr">
        <is>
          <t>K039</t>
        </is>
      </c>
      <c r="B3896" s="41" t="inlineStr">
        <is>
          <t>XLGAMES INC.</t>
        </is>
      </c>
      <c r="C3896" s="40" t="inlineStr">
        <is>
          <t>인수 후</t>
        </is>
      </c>
      <c r="D3896" s="40" t="inlineStr">
        <is>
          <t>2026-05-20</t>
        </is>
      </c>
      <c r="E3896" s="41" t="inlineStr">
        <is>
          <t>기타</t>
        </is>
      </c>
      <c r="F3896" s="41" t="inlineStr">
        <is>
          <t>MTN: 엑스엘게임즈 인원 20% 이상 감축 목표 희망퇴직, "모회사 카카오게임즈는 4월 중 긴급 대여 형식으로 엑스엘게임즈에 자금 지원을 단행한 것으로 파악됐다"(규모 미공개)</t>
        </is>
      </c>
      <c r="G3896" s="41" t="inlineStr">
        <is>
          <t>언론 보도</t>
        </is>
      </c>
      <c r="H3896" s="40" t="inlineStr">
        <is>
          <t>2026-05-20</t>
        </is>
      </c>
      <c r="I3896" s="40" t="n"/>
      <c r="J3896" s="43" t="inlineStr">
        <is>
          <t>https://news.mtn.co.kr/news-detail/2026052011111818649</t>
        </is>
      </c>
      <c r="K3896" s="41" t="inlineStr">
        <is>
          <t>post_events_summary</t>
        </is>
      </c>
    </row>
    <row r="3897" ht="45" customHeight="1">
      <c r="A3897" s="40" t="inlineStr">
        <is>
          <t>K039</t>
        </is>
      </c>
      <c r="B3897" s="41" t="inlineStr">
        <is>
          <t>XLGAMES INC.</t>
        </is>
      </c>
      <c r="C3897" s="40" t="inlineStr">
        <is>
          <t>인수 후</t>
        </is>
      </c>
      <c r="D3897" s="40" t="inlineStr">
        <is>
          <t>2026-06-30</t>
        </is>
      </c>
      <c r="E3897" s="41" t="inlineStr">
        <is>
          <t>기타</t>
        </is>
      </c>
      <c r="F3897" s="41" t="inlineStr">
        <is>
          <t>엑스엘게임즈 2026 반기보고서: 최대주주 ㈜카카오게임즈 4,585,703주(52.82%), 카카오게임즈 최대주주 엘트리플에이인베스트먼트 33.16%; 5% 이상 주주 송재경 678,761주(7.82%)</t>
        </is>
      </c>
      <c r="G3897" s="41" t="inlineStr">
        <is>
          <t>DART 사업보고서</t>
        </is>
      </c>
      <c r="H3897" s="40" t="inlineStr">
        <is>
          <t>2026-08-14</t>
        </is>
      </c>
      <c r="I3897" s="40" t="inlineStr">
        <is>
          <t>20260814000547</t>
        </is>
      </c>
      <c r="J3897" s="43" t="inlineStr">
        <is>
          <t>https://dart.fss.or.kr/dsaf001/main.do?rcpNo=20260814000547</t>
        </is>
      </c>
      <c r="K3897" s="41" t="inlineStr">
        <is>
          <t>post_events_summary</t>
        </is>
      </c>
    </row>
    <row r="3898" ht="45" customHeight="1">
      <c r="A3898" s="40" t="inlineStr">
        <is>
          <t>K039</t>
        </is>
      </c>
      <c r="B3898" s="41" t="inlineStr">
        <is>
          <t>XLGAMES INC.</t>
        </is>
      </c>
      <c r="C3898" s="40" t="inlineStr">
        <is>
          <t>인수 후</t>
        </is>
      </c>
      <c r="D3898" s="40" t="inlineStr">
        <is>
          <t>2026-06-23</t>
        </is>
      </c>
      <c r="E3898" s="41" t="inlineStr">
        <is>
          <t>기타</t>
        </is>
      </c>
      <c r="F3898" s="41" t="inlineStr">
        <is>
          <t>엑스엘게임즈 '특수관계인으로부터 자금차입': 카카오게임즈로부터 9,000백만원 장기차입(2026.06.24~2028.06.24, 연 4.6%), 직전사업연도말 자기자본 −43,672백만원 '자본잠식', 자금용도 "신작개발, 운영자금"</t>
        </is>
      </c>
      <c r="G3898" s="41" t="inlineStr">
        <is>
          <t>DART 기타공시</t>
        </is>
      </c>
      <c r="H3898" s="40" t="inlineStr">
        <is>
          <t>2026-06-30</t>
        </is>
      </c>
      <c r="I3898" s="40" t="inlineStr">
        <is>
          <t>20260630000711</t>
        </is>
      </c>
      <c r="J3898" s="43" t="inlineStr">
        <is>
          <t>https://dart.fss.or.kr/dsaf001/main.do?rcpNo=20260630000711</t>
        </is>
      </c>
      <c r="K3898" s="41" t="inlineStr">
        <is>
          <t>post_events_summary</t>
        </is>
      </c>
    </row>
    <row r="3899" ht="45" customHeight="1">
      <c r="A3899" s="40" t="inlineStr">
        <is>
          <t>K039</t>
        </is>
      </c>
      <c r="B3899" s="41" t="inlineStr">
        <is>
          <t>XLGAMES INC.</t>
        </is>
      </c>
      <c r="C3899" s="40" t="inlineStr">
        <is>
          <t>인수 후</t>
        </is>
      </c>
      <c r="D3899" s="40" t="inlineStr">
        <is>
          <t>2026-09-08</t>
        </is>
      </c>
      <c r="E3899" s="41" t="inlineStr">
        <is>
          <t>매각</t>
        </is>
      </c>
      <c r="F3899" s="41" t="inlineStr">
        <is>
          <t>MTN: 얼라인스튜디오는 "모회사 카카오게임즈가 출자해 설립한" 신설법인(대표 김경태, 전 아키에이지S PD). 남은 자체 신작은 아키에이지 크로니클뿐, "이 게임의 성패에 법인 존폐가 달린 양상"; "송재경 전 대표가 엑스엘게임즈를 떠난 후 모회사 카카오게임즈와의 연계가 약화됐다는 평가"</t>
        </is>
      </c>
      <c r="G3899" s="41" t="inlineStr">
        <is>
          <t>언론 보도</t>
        </is>
      </c>
      <c r="H3899" s="40" t="inlineStr">
        <is>
          <t>2026-09-08</t>
        </is>
      </c>
      <c r="I3899" s="40" t="n"/>
      <c r="J3899" s="43" t="inlineStr">
        <is>
          <t>https://news.mtn.co.kr/news-detail/2026090817551489486</t>
        </is>
      </c>
      <c r="K3899" s="41" t="inlineStr">
        <is>
          <t>post_events_summary</t>
        </is>
      </c>
    </row>
    <row r="3900" ht="45" customHeight="1">
      <c r="A3900" s="40" t="inlineStr">
        <is>
          <t>K039</t>
        </is>
      </c>
      <c r="B3900" s="41" t="inlineStr">
        <is>
          <t>XLGAMES INC.</t>
        </is>
      </c>
      <c r="C3900" s="40" t="inlineStr">
        <is>
          <t>인수 후</t>
        </is>
      </c>
      <c r="D3900" s="40" t="inlineStr">
        <is>
          <t>2026-07-07</t>
        </is>
      </c>
      <c r="E3900" s="41" t="inlineStr">
        <is>
          <t>기타</t>
        </is>
      </c>
      <c r="F3900" s="41" t="inlineStr">
        <is>
          <t>MTN: 넥써쓰가 카카오게임즈·엑스엘게임즈와 '아키에이지 워' IP 사업양수도 협상 중(소정의 대가, 개발진 약 30명 합류 예정)</t>
        </is>
      </c>
      <c r="G3900" s="41" t="inlineStr">
        <is>
          <t>언론 보도</t>
        </is>
      </c>
      <c r="H3900" s="40" t="inlineStr">
        <is>
          <t>2026-07-07</t>
        </is>
      </c>
      <c r="I3900" s="40" t="n"/>
      <c r="J3900" s="43" t="inlineStr">
        <is>
          <t>https://news.mtn.co.kr/news-detail/2026070709245641325</t>
        </is>
      </c>
      <c r="K3900" s="41" t="inlineStr">
        <is>
          <t>post_events_summary</t>
        </is>
      </c>
    </row>
    <row r="3901" ht="45" customHeight="1">
      <c r="A3901" s="40" t="inlineStr">
        <is>
          <t>K039</t>
        </is>
      </c>
      <c r="B3901" s="41" t="inlineStr">
        <is>
          <t>XLGAMES INC.</t>
        </is>
      </c>
      <c r="C3901" s="40" t="inlineStr">
        <is>
          <t>인수 전</t>
        </is>
      </c>
      <c r="D3901" s="40" t="inlineStr">
        <is>
          <t>2019-12-31</t>
        </is>
      </c>
      <c r="E3901" s="41" t="inlineStr">
        <is>
          <t>기타</t>
        </is>
      </c>
      <c r="F3901" s="41" t="inlineStr">
        <is>
          <t>엑스엘게임즈 2019 감사보고서: 2003년 4월 10일 설립; 전환상환우선주 2007년 12월 03일 800,000주 주당 6,250원 발행; 2019말 주주 현황 보통주 6,467,794주·우선주 1,147,222주 — 위메이드엔터테인먼트 보통주 347,222(5.4%)·우선주 347,222, ㈜카카오게임즈 보통주 347,222(5.4%), ㈜네오위즈홀딩스 우선주 400,000, 기타주주 우선주 400,000; 송재경 보통주 1,196,375주(18.5%)</t>
        </is>
      </c>
      <c r="G3901" s="41" t="inlineStr">
        <is>
          <t>DART 감사보고서</t>
        </is>
      </c>
      <c r="H3901" s="40" t="inlineStr">
        <is>
          <t>2020-03-31</t>
        </is>
      </c>
      <c r="I3901" s="40" t="inlineStr">
        <is>
          <t>20200331002240</t>
        </is>
      </c>
      <c r="J3901" s="43" t="inlineStr">
        <is>
          <t>https://dart.fss.or.kr/dsaf001/main.do?rcpNo=20200331002240</t>
        </is>
      </c>
      <c r="K3901" s="41" t="inlineStr">
        <is>
          <t>chk_note,pre_events_summary</t>
        </is>
      </c>
    </row>
    <row r="3902" ht="45" customHeight="1">
      <c r="A3902" s="40" t="inlineStr">
        <is>
          <t>K039</t>
        </is>
      </c>
      <c r="B3902" s="41" t="inlineStr">
        <is>
          <t>XLGAMES INC.</t>
        </is>
      </c>
      <c r="C3902" s="40" t="inlineStr">
        <is>
          <t>인수 후</t>
        </is>
      </c>
      <c r="D3902" s="40" t="inlineStr">
        <is>
          <t>2020-03-27</t>
        </is>
      </c>
      <c r="E3902" s="41" t="inlineStr">
        <is>
          <t>경영진변경</t>
        </is>
      </c>
      <c r="F3902" s="41" t="inlineStr">
        <is>
          <t>엑스엘게임즈 2020 사업보고서: 2020년 03월 27일 한상우·김기홍·조혁민 기타비상무이사, 주영준 감사 취임; 최대주주 카카오게임즈 지분 2018-09-01 4.60% → 2019-06-21 4.56% → 2020-03-12 52.97%; 송재경 1,196,375→710,761주, 최관호 55,000→23,763주; 2020.05.15 우선주 1,147,222주 보통주 전환</t>
        </is>
      </c>
      <c r="G3902" s="41" t="inlineStr">
        <is>
          <t>DART 사업보고서</t>
        </is>
      </c>
      <c r="H3902" s="40" t="inlineStr">
        <is>
          <t>2021-03-30</t>
        </is>
      </c>
      <c r="I3902" s="40" t="inlineStr">
        <is>
          <t>20210330000311</t>
        </is>
      </c>
      <c r="J3902" s="43" t="inlineStr">
        <is>
          <t>https://dart.fss.or.kr/dsaf001/main.do?rcpNo=20210330000311</t>
        </is>
      </c>
      <c r="K3902" s="41" t="inlineStr">
        <is>
          <t>post_events_summary</t>
        </is>
      </c>
    </row>
    <row r="3903" ht="45" customHeight="1">
      <c r="A3903" s="40" t="inlineStr">
        <is>
          <t>K039</t>
        </is>
      </c>
      <c r="B3903" s="41" t="inlineStr">
        <is>
          <t>XLGAMES INC.</t>
        </is>
      </c>
      <c r="C3903" s="40" t="inlineStr">
        <is>
          <t>인수 후</t>
        </is>
      </c>
      <c r="D3903" s="40" t="inlineStr">
        <is>
          <t>2023-09</t>
        </is>
      </c>
      <c r="E3903" s="41" t="inlineStr">
        <is>
          <t>기타</t>
        </is>
      </c>
      <c r="F3903" s="41" t="inlineStr">
        <is>
          <t>엑스엘게임즈 2023 사업보고서 연혁: 2018년 08월 달빛조각사 카카오게임즈와 퍼블리싱 계약, 2019년 10월 달빛조각사 국내 상용화, 2021년 05월 달빛조각사 글로벌 상용화, 2022년 09월 아키월드 아시아 상용화, 2023년 03월 아키에이지 워 한국 상용화, 2023년 09월 달빛조각사: 다크게이머 상용화; "2023년 07월 31일 송재경, 최관호 각자대표체제에서 최관호 단독대표체제로"</t>
        </is>
      </c>
      <c r="G3903" s="41" t="inlineStr">
        <is>
          <t>DART 사업보고서</t>
        </is>
      </c>
      <c r="H3903" s="40" t="inlineStr">
        <is>
          <t>2024-03-28</t>
        </is>
      </c>
      <c r="I3903" s="40" t="inlineStr">
        <is>
          <t>20240328000492</t>
        </is>
      </c>
      <c r="J3903" s="43" t="inlineStr">
        <is>
          <t>https://dart.fss.or.kr/dsaf001/main.do?rcpNo=20240328000492</t>
        </is>
      </c>
      <c r="K3903" s="41" t="inlineStr">
        <is>
          <t>post_events_summary</t>
        </is>
      </c>
    </row>
    <row r="3904" ht="45" customHeight="1">
      <c r="A3904" s="40" t="inlineStr">
        <is>
          <t>K039</t>
        </is>
      </c>
      <c r="B3904" s="41" t="inlineStr">
        <is>
          <t>XLGAMES INC.</t>
        </is>
      </c>
      <c r="C3904" s="40" t="inlineStr">
        <is>
          <t>인수 후</t>
        </is>
      </c>
      <c r="D3904" s="40" t="inlineStr">
        <is>
          <t>2025-01-20</t>
        </is>
      </c>
      <c r="E3904" s="41" t="inlineStr">
        <is>
          <t>경영진변경</t>
        </is>
      </c>
      <c r="F3904" s="41" t="inlineStr">
        <is>
          <t>엑스엘게임즈 2025 사업보고서 임원 변동표: 2025년 01월 20일 사내이사 송재경(임기만료 또는 해임 칸), 2025년 03월 20일 사내이사·대표이사 최관호 재선임; 연결대상 종속회사 없음</t>
        </is>
      </c>
      <c r="G3904" s="41" t="inlineStr">
        <is>
          <t>DART 사업보고서</t>
        </is>
      </c>
      <c r="H3904" s="40" t="inlineStr">
        <is>
          <t>2026-03-31</t>
        </is>
      </c>
      <c r="I3904" s="40" t="inlineStr">
        <is>
          <t>20260331004271</t>
        </is>
      </c>
      <c r="J3904" s="43" t="inlineStr">
        <is>
          <t>https://dart.fss.or.kr/dsaf001/main.do?rcpNo=20260331004271</t>
        </is>
      </c>
      <c r="K3904" s="41" t="inlineStr">
        <is>
          <t>post_events_summary</t>
        </is>
      </c>
    </row>
    <row r="3905" ht="45" customHeight="1">
      <c r="A3905" s="40" t="inlineStr">
        <is>
          <t>K039</t>
        </is>
      </c>
      <c r="B3905" s="41" t="inlineStr">
        <is>
          <t>XLGAMES INC.</t>
        </is>
      </c>
      <c r="C3905" s="40" t="inlineStr">
        <is>
          <t>인수 후</t>
        </is>
      </c>
      <c r="D3905" s="40" t="inlineStr">
        <is>
          <t>2025-01-23</t>
        </is>
      </c>
      <c r="E3905" s="41" t="inlineStr">
        <is>
          <t>기타</t>
        </is>
      </c>
      <c r="F3905" s="41" t="inlineStr">
        <is>
          <t>비즈워치: 서울중앙지방법원 제63민사부, 엔씨소프트가 엑스엘게임즈·카카오게임즈를 상대로 낸 아키에이지 워 저작권 침해 소송에서 "원고의 피고들에 대한 청구를 모두 기각한다"(2025-01-23 선고), 엔씨는 항소 의사</t>
        </is>
      </c>
      <c r="G3905" s="41" t="inlineStr">
        <is>
          <t>언론 보도</t>
        </is>
      </c>
      <c r="H3905" s="40" t="inlineStr">
        <is>
          <t>2025-01-23</t>
        </is>
      </c>
      <c r="I3905" s="40" t="n"/>
      <c r="J3905" s="43" t="inlineStr">
        <is>
          <t>https://news.bizwatch.co.kr/article/mobile/2025/01/23/0038</t>
        </is>
      </c>
      <c r="K3905" s="41" t="inlineStr">
        <is>
          <t>post_events_summary</t>
        </is>
      </c>
    </row>
    <row r="3906" ht="45" customHeight="1">
      <c r="A3906" s="40" t="inlineStr">
        <is>
          <t>K039</t>
        </is>
      </c>
      <c r="B3906" s="41" t="inlineStr">
        <is>
          <t>XLGAMES INC.</t>
        </is>
      </c>
      <c r="C3906" s="40" t="inlineStr">
        <is>
          <t>인수 후</t>
        </is>
      </c>
      <c r="D3906" s="40" t="inlineStr">
        <is>
          <t>2026-03-12</t>
        </is>
      </c>
      <c r="E3906" s="41" t="inlineStr">
        <is>
          <t>기타</t>
        </is>
      </c>
      <c r="F3906" s="41" t="inlineStr">
        <is>
          <t>아주경제: 서울고법 민사합의5-2부가 엔씨소프트가 카카오게임즈·엑스엘게임즈를 상대로 낸 저작권 침해 중지 등 청구의 소 항소심에서 원고 청구를 모두 기각(2026-03-12)</t>
        </is>
      </c>
      <c r="G3906" s="41" t="inlineStr">
        <is>
          <t>언론 보도</t>
        </is>
      </c>
      <c r="H3906" s="40" t="inlineStr">
        <is>
          <t>2026-03-12</t>
        </is>
      </c>
      <c r="I3906" s="40" t="n"/>
      <c r="J3906" s="43" t="inlineStr">
        <is>
          <t>https://www.ajunews.com/view/20260312140606496</t>
        </is>
      </c>
      <c r="K3906" s="41" t="inlineStr">
        <is>
          <t>post_events_summary</t>
        </is>
      </c>
    </row>
    <row r="3907" ht="45" customHeight="1">
      <c r="A3907" s="40" t="inlineStr">
        <is>
          <t>K039</t>
        </is>
      </c>
      <c r="B3907" s="41" t="inlineStr">
        <is>
          <t>XLGAMES INC.</t>
        </is>
      </c>
      <c r="C3907" s="40" t="inlineStr">
        <is>
          <t>인수 후</t>
        </is>
      </c>
      <c r="D3907" s="40" t="inlineStr">
        <is>
          <t>2026-06-30</t>
        </is>
      </c>
      <c r="E3907" s="41" t="inlineStr">
        <is>
          <t>기타</t>
        </is>
      </c>
      <c r="F3907" s="41" t="inlineStr">
        <is>
          <t>엑스엘게임즈 2026 반기보고서 주석 계류중인 소송: 대법원, 저작권 침해 중지 등 청구, 소송가액 1,100,000천원, "지배기업인 ㈜카카오게임즈와 연대 피고로 청구받았습니다"; 주주 현황 카카오게임즈 4,585,703주(52.8%), 송재경 678,761주(7.8%), 합계 8,681,032주</t>
        </is>
      </c>
      <c r="G3907" s="41" t="inlineStr">
        <is>
          <t>DART 사업보고서</t>
        </is>
      </c>
      <c r="H3907" s="40" t="inlineStr">
        <is>
          <t>2026-08-14</t>
        </is>
      </c>
      <c r="I3907" s="40" t="inlineStr">
        <is>
          <t>20260814000547</t>
        </is>
      </c>
      <c r="J3907" s="43" t="inlineStr">
        <is>
          <t>https://dart.fss.or.kr/dsaf001/main.do?rcpNo=20260814000547</t>
        </is>
      </c>
      <c r="K3907" s="41" t="inlineStr">
        <is>
          <t>post_events_summary</t>
        </is>
      </c>
    </row>
    <row r="3908" ht="45" customHeight="1">
      <c r="A3908" s="40" t="inlineStr">
        <is>
          <t>K039</t>
        </is>
      </c>
      <c r="B3908" s="41" t="inlineStr">
        <is>
          <t>XLGAMES INC.</t>
        </is>
      </c>
      <c r="C3908" s="40" t="inlineStr">
        <is>
          <t>인수 후</t>
        </is>
      </c>
      <c r="D3908" s="40" t="inlineStr">
        <is>
          <t>2026-05-27</t>
        </is>
      </c>
      <c r="E3908" s="41" t="inlineStr">
        <is>
          <t>기타</t>
        </is>
      </c>
      <c r="F3908" s="41" t="inlineStr">
        <is>
          <t>MTN: 엑스엘게임즈가 근로자 대표에게 정리해고 시 50일 전부터 협의하겠다는 공문; "희망퇴직자 모집이 당초 목표치를 밑돌 경우 정리해고를 통한 감원에 돌입할 것으로 점쳐진다"; 1분기 말 직원 448명</t>
        </is>
      </c>
      <c r="G3908" s="41" t="inlineStr">
        <is>
          <t>언론 보도</t>
        </is>
      </c>
      <c r="H3908" s="40" t="inlineStr">
        <is>
          <t>2026-05-27</t>
        </is>
      </c>
      <c r="I3908" s="40" t="n"/>
      <c r="J3908" s="43" t="inlineStr">
        <is>
          <t>https://news.mtn.co.kr/news-detail/2026052708592575961</t>
        </is>
      </c>
      <c r="K3908" s="41" t="inlineStr">
        <is>
          <t>post_events_summary</t>
        </is>
      </c>
    </row>
    <row r="3909" ht="45" customHeight="1">
      <c r="A3909" s="40" t="inlineStr">
        <is>
          <t>K039</t>
        </is>
      </c>
      <c r="B3909" s="41" t="inlineStr">
        <is>
          <t>XLGAMES INC.</t>
        </is>
      </c>
      <c r="C3909" s="40" t="inlineStr">
        <is>
          <t>인수 후</t>
        </is>
      </c>
      <c r="D3909" s="40" t="inlineStr">
        <is>
          <t>2026-06-30</t>
        </is>
      </c>
      <c r="E3909" s="41" t="inlineStr">
        <is>
          <t>손상차손</t>
        </is>
      </c>
      <c r="F3909" s="41" t="inlineStr">
        <is>
          <t>카카오게임즈 2026 반기보고서 별도주석 종속기업투자: ㈜엑스엘게임즈 한국 52.8%, 장부 60,561,054천원(전기말 60,561,054천원) — 반기 중 추가 손상 없음</t>
        </is>
      </c>
      <c r="G3909" s="41" t="inlineStr">
        <is>
          <t>DART 사업보고서</t>
        </is>
      </c>
      <c r="H3909" s="40" t="inlineStr">
        <is>
          <t>2026-08-13</t>
        </is>
      </c>
      <c r="I3909" s="40" t="inlineStr">
        <is>
          <t>20260813001508</t>
        </is>
      </c>
      <c r="J3909" s="43" t="inlineStr">
        <is>
          <t>https://dart.fss.or.kr/dsaf001/main.do?rcpNo=20260813001508</t>
        </is>
      </c>
      <c r="K3909" s="41" t="inlineStr">
        <is>
          <t>impairment</t>
        </is>
      </c>
    </row>
    <row r="3910" ht="45" customHeight="1">
      <c r="A3910" s="40" t="inlineStr">
        <is>
          <t>K039</t>
        </is>
      </c>
      <c r="B3910" s="41" t="inlineStr">
        <is>
          <t>XLGAMES INC.</t>
        </is>
      </c>
      <c r="C3910" s="40" t="inlineStr">
        <is>
          <t>인수 후</t>
        </is>
      </c>
      <c r="D3910" s="40" t="inlineStr">
        <is>
          <t>2026-06-19</t>
        </is>
      </c>
      <c r="E3910" s="41" t="inlineStr">
        <is>
          <t>소유주변경</t>
        </is>
      </c>
      <c r="F3910" s="41" t="inlineStr">
        <is>
          <t>카카오게임즈 최대주주변경: ㈜카카오 외 13인 45.38% → 엘트리플에이인베스트먼트 유한회사 외 10인 38.95%(변경사유 '제3자배정 유상증자 및 주식매매 계약 이행'); "변경 후 최대주주인 엘트리플에이인베스트먼트 유한회사의 최대주주는 페트리코제육호사모투자 합자회사이며, 동 합자회사의 최대출자자는 LY주식회사입니다"</t>
        </is>
      </c>
      <c r="G3910" s="41" t="inlineStr">
        <is>
          <t>KIND</t>
        </is>
      </c>
      <c r="H3910" s="40" t="inlineStr">
        <is>
          <t>2026-06-19</t>
        </is>
      </c>
      <c r="I3910" s="40" t="inlineStr">
        <is>
          <t>20260619900968</t>
        </is>
      </c>
      <c r="J3910" s="43" t="inlineStr">
        <is>
          <t>https://dart.fss.or.kr/dsaf001/main.do?rcpNo=20260619900968</t>
        </is>
      </c>
      <c r="K3910" s="41" t="inlineStr">
        <is>
          <t>post_events_summary</t>
        </is>
      </c>
    </row>
    <row r="3911" ht="45" customHeight="1">
      <c r="A3911" s="40" t="inlineStr">
        <is>
          <t>K039</t>
        </is>
      </c>
      <c r="B3911" s="41" t="inlineStr">
        <is>
          <t>XLGAMES INC.</t>
        </is>
      </c>
      <c r="C3911" s="40" t="inlineStr">
        <is>
          <t>인수 후</t>
        </is>
      </c>
      <c r="D3911" s="40" t="inlineStr">
        <is>
          <t>2020-09-10</t>
        </is>
      </c>
      <c r="E3911" s="41" t="inlineStr">
        <is>
          <t>상장</t>
        </is>
      </c>
      <c r="F3911" s="41" t="inlineStr">
        <is>
          <t>카카오게임즈 2020 사업보고서: 코스닥 시장 상장일 2020년 09월 10일(2020년 8월 3일 이사회 결의로 상장 신주 발행)</t>
        </is>
      </c>
      <c r="G3911" s="41" t="inlineStr">
        <is>
          <t>DART 사업보고서</t>
        </is>
      </c>
      <c r="H3911" s="40" t="inlineStr">
        <is>
          <t>2021-03-18</t>
        </is>
      </c>
      <c r="I3911" s="40" t="inlineStr">
        <is>
          <t>20210318001118</t>
        </is>
      </c>
      <c r="J3911" s="43" t="inlineStr">
        <is>
          <t>https://dart.fss.or.kr/dsaf001/main.do?rcpNo=20210318001118</t>
        </is>
      </c>
      <c r="K3911" s="41" t="inlineStr">
        <is>
          <t>post_events_summary</t>
        </is>
      </c>
    </row>
    <row r="3912" ht="45" customHeight="1">
      <c r="A3912" s="40" t="inlineStr">
        <is>
          <t>K039</t>
        </is>
      </c>
      <c r="B3912" s="41" t="inlineStr">
        <is>
          <t>XLGAMES INC.</t>
        </is>
      </c>
      <c r="C3912" s="40" t="inlineStr">
        <is>
          <t>인수 후</t>
        </is>
      </c>
      <c r="D3912" s="40" t="inlineStr">
        <is>
          <t>2023-08-02</t>
        </is>
      </c>
      <c r="E3912" s="41" t="inlineStr">
        <is>
          <t>어닝콜</t>
        </is>
      </c>
      <c r="F3912" s="41" t="inlineStr">
        <is>
          <t>뉴스토마토(2분기 실적 컨퍼런스콜 보도; 이 발언의 주체는 기사에 '카카오게임즈'로 표기): '아키에이지워'에 대해서는 "서버 간, 최상위 유저 간 전투 구도가 조성되면서 전쟁의 재미가 본격화되고 있다고 판단한다"며 "... 하반기 트래픽 반등도 기대되고 있다"</t>
        </is>
      </c>
      <c r="G3912" s="41" t="inlineStr">
        <is>
          <t>언론 보도</t>
        </is>
      </c>
      <c r="H3912" s="40" t="inlineStr">
        <is>
          <t>2023-08-02</t>
        </is>
      </c>
      <c r="I3912" s="40" t="n"/>
      <c r="J3912" s="43" t="inlineStr">
        <is>
          <t>https://newstomato.com/ReadNews.aspx?no=1196474</t>
        </is>
      </c>
      <c r="K3912" s="41" t="inlineStr">
        <is>
          <t>earnings_call_note</t>
        </is>
      </c>
    </row>
    <row r="3913" ht="45" customHeight="1">
      <c r="A3913" s="40" t="inlineStr">
        <is>
          <t>K040</t>
        </is>
      </c>
      <c r="B3913" s="41" t="inlineStr">
        <is>
          <t>Awins Co., Ltd.</t>
        </is>
      </c>
      <c r="C3913" s="40" t="inlineStr">
        <is>
          <t>인수 전</t>
        </is>
      </c>
      <c r="D3913" s="40" t="inlineStr">
        <is>
          <t>2019</t>
        </is>
      </c>
      <c r="E3913" s="41" t="inlineStr">
        <is>
          <t>지분취득</t>
        </is>
      </c>
      <c r="F3913" s="41" t="inlineStr">
        <is>
          <t>카카오인베스트먼트 2019 연결감사보고서 풋옵션 조건표: 행사기간 1차 '(주)에이윈즈의 2019년 재무제표 결산 승인후 2개월 이내', 2차 '2020년 재무제표 결산 승인후 2개월 이내', 행사가격 110,000원, 행사가능수량 1차 '2019년 영업이익이 양(+)인 경우, 2019년 영업이익의 80%를 1주당 매매대금으로 나눈 수량', 2차 '2020년 영업이익이 양(+)인 경우, 2019년 영업이익의 80%를...나눈 수량'. 종속기업 요약 재무정보에 에이윈즈(연결편입시점 이후) 매출 9,962,171천원·순이익 289,810천원</t>
        </is>
      </c>
      <c r="G3913" s="41" t="inlineStr">
        <is>
          <t>DART 감사보고서</t>
        </is>
      </c>
      <c r="H3913" s="40" t="inlineStr">
        <is>
          <t>2020-04-09</t>
        </is>
      </c>
      <c r="I3913" s="40" t="inlineStr">
        <is>
          <t>20200409001736</t>
        </is>
      </c>
      <c r="J3913" s="43" t="inlineStr">
        <is>
          <t>https://dart.fss.or.kr/dsaf001/main.do?rcpNo=20200409001736</t>
        </is>
      </c>
      <c r="K3913" s="41" t="inlineStr">
        <is>
          <t>pre_events_summary</t>
        </is>
      </c>
    </row>
    <row r="3914" ht="45" customHeight="1">
      <c r="A3914" s="40" t="inlineStr">
        <is>
          <t>K041</t>
        </is>
      </c>
      <c r="B3914" s="41" t="inlineStr">
        <is>
          <t>Zip Cinema Co., Ltd.</t>
        </is>
      </c>
      <c r="C3914" s="40" t="inlineStr">
        <is>
          <t>발표</t>
        </is>
      </c>
      <c r="D3914" s="40" t="inlineStr">
        <is>
          <t>2021-06-30</t>
        </is>
      </c>
      <c r="E3914" s="41" t="inlineStr">
        <is>
          <t>기타</t>
        </is>
      </c>
      <c r="F3914" s="41" t="inlineStr">
        <is>
          <t>카카오 2021 반기보고서 주식의 총수 절: '당반기말 현재 발행주식총수 및 유통주식수는 각각 보통주식 444,960,230주, 444,460,230주'. 2021-09-13 종가 124,500원(Yahoo Finance 035720.KS 일별 종가) × 444,960,230주 = 55,397,548,635,000원.</t>
        </is>
      </c>
      <c r="G3914" s="41" t="inlineStr">
        <is>
          <t>DART 기타공시</t>
        </is>
      </c>
      <c r="H3914" s="40" t="inlineStr">
        <is>
          <t>2021-08-17</t>
        </is>
      </c>
      <c r="I3914" s="40" t="inlineStr">
        <is>
          <t>20210817002037</t>
        </is>
      </c>
      <c r="J3914" s="43" t="inlineStr">
        <is>
          <t>https://dart.fss.or.kr/dsaf001/main.do?rcpNo=20210817002037</t>
        </is>
      </c>
      <c r="K3914" s="41" t="inlineStr">
        <is>
          <t>acq_mktcap</t>
        </is>
      </c>
    </row>
    <row r="3915" ht="45" customHeight="1">
      <c r="A3915" s="40" t="inlineStr">
        <is>
          <t>K041</t>
        </is>
      </c>
      <c r="B3915" s="41" t="inlineStr">
        <is>
          <t>Zip Cinema Co., Ltd.</t>
        </is>
      </c>
      <c r="C3915" s="40" t="inlineStr">
        <is>
          <t>발표</t>
        </is>
      </c>
      <c r="D3915" s="40" t="inlineStr">
        <is>
          <t>2021-08-23</t>
        </is>
      </c>
      <c r="E3915" s="41" t="inlineStr">
        <is>
          <t>기타</t>
        </is>
      </c>
      <c r="F3915" s="41" t="inlineStr">
        <is>
          <t>㈜카카오 '[기재정정]타법인주식및출자증권취득결정(종속회사의주요경영사항)'(종속회사 ㈜카카오엔터테인먼트의 Radish Media 인수): '종속회사의 자산총액(원) | 532,404,680,012 | 지배회사의 연결 자산총액(원) | 11,953,970,238,956'. 영화사 집 인수와는 다른 거래이지만 같은 기준 시점의 규모 값을 확인해 줌.</t>
        </is>
      </c>
      <c r="G3915" s="41" t="inlineStr">
        <is>
          <t>DART 기타공시</t>
        </is>
      </c>
      <c r="H3915" s="40" t="inlineStr">
        <is>
          <t>2021-08-23</t>
        </is>
      </c>
      <c r="I3915" s="40" t="inlineStr">
        <is>
          <t>20210823800499</t>
        </is>
      </c>
      <c r="J3915" s="43" t="inlineStr">
        <is>
          <t>https://dart.fss.or.kr/dsaf001/main.do?rcpNo=20210823800499</t>
        </is>
      </c>
      <c r="K3915" s="41" t="inlineStr">
        <is>
          <t>acq_total_assets,apex_total_assets,size_basis</t>
        </is>
      </c>
    </row>
    <row r="3916" ht="45" customHeight="1">
      <c r="A3916" s="40" t="inlineStr">
        <is>
          <t>K041</t>
        </is>
      </c>
      <c r="B3916" s="41" t="inlineStr">
        <is>
          <t>Zip Cinema Co., Ltd.</t>
        </is>
      </c>
      <c r="C3916" s="40" t="inlineStr">
        <is>
          <t>발표</t>
        </is>
      </c>
      <c r="D3916" s="40" t="inlineStr">
        <is>
          <t>2021-09-14</t>
        </is>
      </c>
      <c r="E3916" s="41" t="inlineStr">
        <is>
          <t>기타</t>
        </is>
      </c>
      <c r="F3916" s="41" t="inlineStr">
        <is>
          <t>회람문서 3.2.2: 유보금(Zip HK 739,250,384원, SEL 1,260,749,616원)은 '(a) the due change of the designated use of the Paju Office Building to a knowledge asset centre; (b) the entry into a real property sale and purchase agreement with a prospective buyer' 등이 충족돼야 지급. 선행조건 (f) 대표 이유진 포함 기존 이사 사임, (k) Zip HK에 배당 500,000,000원.</t>
        </is>
      </c>
      <c r="G3916" s="41" t="inlineStr">
        <is>
          <t>기타</t>
        </is>
      </c>
      <c r="H3916" s="40" t="inlineStr">
        <is>
          <t>2021-10-04</t>
        </is>
      </c>
      <c r="I3916" s="40" t="inlineStr">
        <is>
          <t>SGX 687301</t>
        </is>
      </c>
      <c r="J3916" s="43" t="inlineStr">
        <is>
          <t>https://links.sgx.com/1.0.0/corporate-announcements/XGAHCYJZDKS0D2ZX/687301_20211004.2%20SEGL%20-%20Circular.pdf</t>
        </is>
      </c>
      <c r="K3916" s="41" t="inlineStr">
        <is>
          <t>notes</t>
        </is>
      </c>
    </row>
    <row r="3917" ht="45" customHeight="1">
      <c r="A3917" s="40" t="inlineStr">
        <is>
          <t>K041</t>
        </is>
      </c>
      <c r="B3917" s="41" t="inlineStr">
        <is>
          <t>Zip Cinema Co., Ltd.</t>
        </is>
      </c>
      <c r="C3917" s="40" t="inlineStr">
        <is>
          <t>발표</t>
        </is>
      </c>
      <c r="D3917" s="40" t="inlineStr">
        <is>
          <t>2021-09</t>
        </is>
      </c>
      <c r="E3917" s="41" t="inlineStr">
        <is>
          <t>기타</t>
        </is>
      </c>
      <c r="F3917" s="41" t="inlineStr">
        <is>
          <t>㈜카카오(00258801) 2021-09-01~2021-12-31 DART 공시 중 '타법인' 제목은 20211101800200·20211101800201(카카오게임즈의 Kakao Games Europe B.V.·라이온하트스튜디오 관련)과 20211112800957 정정뿐 — 영화사 집 인수 공시 없음.</t>
        </is>
      </c>
      <c r="G3917" s="41" t="inlineStr">
        <is>
          <t>DART 기타공시</t>
        </is>
      </c>
      <c r="H3917" s="40" t="inlineStr">
        <is>
          <t>2021-11-01</t>
        </is>
      </c>
      <c r="I3917" s="40" t="inlineStr">
        <is>
          <t>20211101800200</t>
        </is>
      </c>
      <c r="J3917" s="43" t="inlineStr">
        <is>
          <t>https://dart.fss.or.kr/dsaf001/main.do?rcpNo=20211101800200</t>
        </is>
      </c>
      <c r="K3917" s="41" t="inlineStr">
        <is>
          <t>notes</t>
        </is>
      </c>
    </row>
    <row r="3918" ht="45" customHeight="1">
      <c r="A3918" s="40" t="inlineStr">
        <is>
          <t>K043</t>
        </is>
      </c>
      <c r="B3918" s="41" t="inlineStr">
        <is>
          <t>Gaseung Development Co., Ltd.</t>
        </is>
      </c>
      <c r="C3918" s="40" t="inlineStr">
        <is>
          <t>인수 후</t>
        </is>
      </c>
      <c r="D3918" s="40" t="inlineStr">
        <is>
          <t>2020-12-31</t>
        </is>
      </c>
      <c r="E3918" s="41" t="inlineStr">
        <is>
          <t>기타</t>
        </is>
      </c>
      <c r="F3918" s="41" t="inlineStr">
        <is>
          <t>카카오게임즈 2020 연결주석 종속기업 현황: '㈜카카오VX(주4) | 14,678,430 | 소프트웨어 개발 및 공급 | 대한민국 | 12월 | 100%', 주4 '지분율 계산시 보통주 기준으로 계산하였습니다. (전환상환우선주 포함 지분율 82.20%)'. 같은 주석에 '(유)가승개발 | 당기 중 지배력 획득을 통한 종속기업으로 편입'.</t>
        </is>
      </c>
      <c r="G3918" s="41" t="inlineStr">
        <is>
          <t>DART 사업보고서</t>
        </is>
      </c>
      <c r="H3918" s="40" t="inlineStr">
        <is>
          <t>2021-03-18</t>
        </is>
      </c>
      <c r="I3918" s="40" t="inlineStr">
        <is>
          <t>20210318001118</t>
        </is>
      </c>
      <c r="J3918" s="43" t="inlineStr">
        <is>
          <t>https://dart.fss.or.kr/dsaf001/main.do?rcpNo=20210318001118</t>
        </is>
      </c>
      <c r="K3918" s="41" t="inlineStr">
        <is>
          <t>pre_incorp_chk</t>
        </is>
      </c>
    </row>
    <row r="3919" ht="45" customHeight="1">
      <c r="A3919" s="40" t="inlineStr">
        <is>
          <t>K046</t>
        </is>
      </c>
      <c r="B3919" s="41" t="inlineStr">
        <is>
          <t>E&amp;T Story Entertainment Co., Ltd.</t>
        </is>
      </c>
      <c r="C3919" s="40" t="inlineStr">
        <is>
          <t>발표</t>
        </is>
      </c>
      <c r="D3919" s="40" t="inlineStr">
        <is>
          <t>2020-12-31</t>
        </is>
      </c>
      <c r="E3919" s="41" t="inlineStr">
        <is>
          <t>추가취득</t>
        </is>
      </c>
      <c r="F3919" s="41" t="inlineStr">
        <is>
          <t>신설 카카오엠 2020 연결감사보고서 주석 5(4) '지배력 상실 없이 종속기업에 대한 지배기업의 소유지분이 변동': (주)이앤티스토리엔터테인먼트 거래전 60.0% → 거래후 100.0%, 사유 '추가취득', 취득가액 300,000천원, 비지배지분 증감 (265,304)천원, 지배주주지분 증감 (34,696)천원 — 자본거래로 처리(영업권 추가 없음).</t>
        </is>
      </c>
      <c r="G3919" s="41" t="inlineStr">
        <is>
          <t>DART 감사보고서</t>
        </is>
      </c>
      <c r="H3919" s="40" t="inlineStr">
        <is>
          <t>2021-03-29</t>
        </is>
      </c>
      <c r="I3919" s="40" t="inlineStr">
        <is>
          <t>20210329000924</t>
        </is>
      </c>
      <c r="J3919" s="43" t="inlineStr">
        <is>
          <t>https://dart.fss.or.kr/dsaf001/main.do?rcpNo=20210329000924</t>
        </is>
      </c>
      <c r="K3919" s="41" t="inlineStr">
        <is>
          <t>value_chk_local,subtype_chk,chk_note</t>
        </is>
      </c>
    </row>
    <row r="3920" ht="45" customHeight="1">
      <c r="A3920" s="40" t="inlineStr">
        <is>
          <t>K046</t>
        </is>
      </c>
      <c r="B3920" s="41" t="inlineStr">
        <is>
          <t>E&amp;T Story Entertainment Co., Ltd.</t>
        </is>
      </c>
      <c r="C3920" s="40" t="inlineStr">
        <is>
          <t>인수 전</t>
        </is>
      </c>
      <c r="D3920" s="40" t="inlineStr">
        <is>
          <t>2019-12-31</t>
        </is>
      </c>
      <c r="E3920" s="41" t="inlineStr">
        <is>
          <t>실적</t>
        </is>
      </c>
      <c r="F3920" s="41" t="inlineStr">
        <is>
          <t>이앤티스토리 대규모기업집단현황공시[연1회공시및1/4분기용(개별회사)] (2) 회사 재무현황(직전 사업연도말, 백만원): 자산총계 1,229·부채총계 601·자본금 25·자본총계 628; (3) 회사 손익현황: 매출액 1,820·영업이익 100·기타수익 16·기타비용 3·당기순이익 101.</t>
        </is>
      </c>
      <c r="G3920" s="41" t="inlineStr">
        <is>
          <t>DART 기타공시</t>
        </is>
      </c>
      <c r="H3920" s="40" t="inlineStr">
        <is>
          <t>2020-05-29</t>
        </is>
      </c>
      <c r="I3920" s="40" t="inlineStr">
        <is>
          <t>20200529000369</t>
        </is>
      </c>
      <c r="J3920" s="43" t="inlineStr">
        <is>
          <t>https://dart.fss.or.kr/dsaf001/main.do?rcpNo=20200529000369</t>
        </is>
      </c>
      <c r="K3920" s="41" t="inlineStr">
        <is>
          <t>target_op_pre,target_rev_pre,perf_basis,pre_events_summary,notes</t>
        </is>
      </c>
    </row>
    <row r="3921" ht="45" customHeight="1">
      <c r="A3921" s="40" t="inlineStr">
        <is>
          <t>K046</t>
        </is>
      </c>
      <c r="B3921" s="41" t="inlineStr">
        <is>
          <t>E&amp;T Story Entertainment Co., Ltd.</t>
        </is>
      </c>
      <c r="C3921" s="40" t="inlineStr">
        <is>
          <t>인수 전</t>
        </is>
      </c>
      <c r="D3921" s="40" t="inlineStr">
        <is>
          <t>2018-12-31</t>
        </is>
      </c>
      <c r="E3921" s="41" t="inlineStr">
        <is>
          <t>실적</t>
        </is>
      </c>
      <c r="F3921" s="41" t="inlineStr">
        <is>
          <t>이앤티스토리 대규모기업집단현황공시[연1회공시및1/4분기용(개별회사)] (2) 회사 재무현황(직전 사업연도말, 백만원): 자산총계 1,205·부채총계 678·자본총계 527; (3) 회사 손익현황: 매출액 930·영업이익 -213·당기순이익 -183.</t>
        </is>
      </c>
      <c r="G3921" s="41" t="inlineStr">
        <is>
          <t>DART 기타공시</t>
        </is>
      </c>
      <c r="H3921" s="40" t="inlineStr">
        <is>
          <t>2019-05-31</t>
        </is>
      </c>
      <c r="I3921" s="40" t="inlineStr">
        <is>
          <t>20190531000328</t>
        </is>
      </c>
      <c r="J3921" s="43" t="inlineStr">
        <is>
          <t>https://dart.fss.or.kr/dsaf001/main.do?rcpNo=20190531000328</t>
        </is>
      </c>
      <c r="K3921" s="41" t="inlineStr">
        <is>
          <t>pre_events_summary,perf_basis,notes</t>
        </is>
      </c>
    </row>
    <row r="3922" ht="45" customHeight="1">
      <c r="A3922" s="40" t="inlineStr">
        <is>
          <t>K046</t>
        </is>
      </c>
      <c r="B3922" s="41" t="inlineStr">
        <is>
          <t>E&amp;T Story Entertainment Co., Ltd.</t>
        </is>
      </c>
      <c r="C3922" s="40" t="inlineStr">
        <is>
          <t>인수 전</t>
        </is>
      </c>
      <c r="D3922" s="40" t="inlineStr">
        <is>
          <t>2018-01-26</t>
        </is>
      </c>
      <c r="E3922" s="41" t="inlineStr">
        <is>
          <t>지분취득</t>
        </is>
      </c>
      <c r="F3922" s="41" t="inlineStr">
        <is>
          <t>텐아시아 '로엔엔터, 김소현 영입…"독립레이블 구축, 배우 매니지먼트 강화"': 로엔 자회사 플랜에이엔터테인먼트가 김소현 소속사 E&amp;T스토리엔터테인먼트의 유상증자에 참여, 'E&amp;T스토리엔터테인먼트는 지난 25일 유상증자 등의 모든 절차를 마무리'.</t>
        </is>
      </c>
      <c r="G3922" s="41" t="inlineStr">
        <is>
          <t>언론 보도</t>
        </is>
      </c>
      <c r="H3922" s="40" t="inlineStr">
        <is>
          <t>2018-01-26</t>
        </is>
      </c>
      <c r="I3922" s="40" t="n"/>
      <c r="J3922" s="43" t="inlineStr">
        <is>
          <t>https://www.tenasia.co.kr/article/2018012631654</t>
        </is>
      </c>
      <c r="K3922" s="41" t="inlineStr">
        <is>
          <t>pre_events_summary,notes</t>
        </is>
      </c>
    </row>
    <row r="3923" ht="45" customHeight="1">
      <c r="A3923" s="40" t="inlineStr">
        <is>
          <t>K046</t>
        </is>
      </c>
      <c r="B3923" s="41" t="inlineStr">
        <is>
          <t>E&amp;T Story Entertainment Co., Ltd.</t>
        </is>
      </c>
      <c r="C3923" s="40" t="inlineStr">
        <is>
          <t>인수 후</t>
        </is>
      </c>
      <c r="D3923" s="40" t="inlineStr">
        <is>
          <t>2021-01-15</t>
        </is>
      </c>
      <c r="E3923" s="41" t="inlineStr">
        <is>
          <t>사업철수</t>
        </is>
      </c>
      <c r="F3923" s="41" t="inlineStr">
        <is>
          <t>Soompi 'Kim So Hyun Confirmed To Be Leaving Her Agency': E&amp;T Story Entertainment 공식 입장 "we have mutually agreed that E&amp;T Entertainment will be ceasing its management of her activities." (영문 언론 1매체로만 확인)</t>
        </is>
      </c>
      <c r="G3923" s="41" t="inlineStr">
        <is>
          <t>언론 보도</t>
        </is>
      </c>
      <c r="H3923" s="40" t="inlineStr">
        <is>
          <t>2021-01-15</t>
        </is>
      </c>
      <c r="I3923" s="40" t="n"/>
      <c r="J3923" s="43" t="inlineStr">
        <is>
          <t>https://www.soompi.com/article/1448784wpp/kim-so-hyun-confirmed-to-be-leaving-her-agency</t>
        </is>
      </c>
      <c r="K3923" s="41" t="inlineStr">
        <is>
          <t>post_events_summary,notes</t>
        </is>
      </c>
    </row>
    <row r="3924" ht="45" customHeight="1">
      <c r="A3924" s="40" t="inlineStr">
        <is>
          <t>K046</t>
        </is>
      </c>
      <c r="B3924" s="41" t="inlineStr">
        <is>
          <t>E&amp;T Story Entertainment Co., Ltd.</t>
        </is>
      </c>
      <c r="C3924" s="40" t="inlineStr">
        <is>
          <t>인수 후</t>
        </is>
      </c>
      <c r="D3924" s="40" t="inlineStr">
        <is>
          <t>2021-03-01</t>
        </is>
      </c>
      <c r="E3924" s="41" t="inlineStr">
        <is>
          <t>합병</t>
        </is>
      </c>
      <c r="F3924" s="41" t="inlineStr">
        <is>
          <t>카카오엔터테인먼트 2021 연결감사보고서: '2021년 1월 26일 주주총회 결의를 통해 2021년 3월 1일을 합병기일로 하여 (주)카카오엠을 흡수합병'; 연결제외 종속기업 표 '(주)이앤티스토리엔터테인먼트 | 당기 중 청산으로 인한 연결제외'. 이앤티스토리 지분 변동 공시(20210305000592)의 변동일 2021-03-02는 '합병등기 접수일 기준'.</t>
        </is>
      </c>
      <c r="G3924" s="41" t="inlineStr">
        <is>
          <t>DART 감사보고서</t>
        </is>
      </c>
      <c r="H3924" s="40" t="inlineStr">
        <is>
          <t>2022-03-31</t>
        </is>
      </c>
      <c r="I3924" s="40" t="inlineStr">
        <is>
          <t>20220331003217</t>
        </is>
      </c>
      <c r="J3924" s="43" t="inlineStr">
        <is>
          <t>https://dart.fss.or.kr/dsaf001/main.do?rcpNo=20220331003217</t>
        </is>
      </c>
      <c r="K3924" s="41" t="inlineStr">
        <is>
          <t>post_events_summary,acquirer_entity</t>
        </is>
      </c>
    </row>
    <row r="3925" ht="45" customHeight="1">
      <c r="A3925" s="40" t="inlineStr">
        <is>
          <t>K046</t>
        </is>
      </c>
      <c r="B3925" s="41" t="inlineStr">
        <is>
          <t>E&amp;T Story Entertainment Co., Ltd.</t>
        </is>
      </c>
      <c r="C3925" s="40" t="inlineStr">
        <is>
          <t>인수 후</t>
        </is>
      </c>
      <c r="D3925" s="40" t="inlineStr">
        <is>
          <t>2021-02-09</t>
        </is>
      </c>
      <c r="E3925" s="41" t="inlineStr">
        <is>
          <t>어닝콜</t>
        </is>
      </c>
      <c r="F3925" s="41" t="inlineStr">
        <is>
          <t>카카오 2020 연간 실적 보도자료 '카카오, 2020년 연간 실적발표, 연결 매출 4조1,567억원, 영업이익 4,560억원': 카카오M은 IP 비즈니스 기타 매출(영상 등) 맥락에서만 언급, 대상회사·배우 매니지먼트 언급 없음.</t>
        </is>
      </c>
      <c r="G3925" s="41" t="inlineStr">
        <is>
          <t>회사 보도자료</t>
        </is>
      </c>
      <c r="H3925" s="40" t="inlineStr">
        <is>
          <t>2021-02-09</t>
        </is>
      </c>
      <c r="I3925" s="40" t="n"/>
      <c r="J3925" s="43" t="inlineStr">
        <is>
          <t>https://www.kakaocorp.com/page/detail/9328?lang=ENG</t>
        </is>
      </c>
      <c r="K3925" s="41" t="inlineStr">
        <is>
          <t>earnings_call_note</t>
        </is>
      </c>
    </row>
    <row r="3926" ht="45" customHeight="1">
      <c r="A3926" s="40" t="inlineStr">
        <is>
          <t>K047</t>
        </is>
      </c>
      <c r="B3926" s="41" t="inlineStr">
        <is>
          <t>Samyang CNC Co.,Ltd.</t>
        </is>
      </c>
      <c r="C3926" s="40" t="inlineStr">
        <is>
          <t>인수 전</t>
        </is>
      </c>
      <c r="D3926" s="40" t="inlineStr">
        <is>
          <t>2018-03-02</t>
        </is>
      </c>
      <c r="E3926" s="41" t="inlineStr">
        <is>
          <t>지분취득</t>
        </is>
      </c>
      <c r="F3926" s="41" t="inlineStr">
        <is>
          <t>삼양씨앤씨 대규모기업집단현황공시(2018 연1회): 설립일 2017.12.12, 계열편입일 2018.03.02(변동사유 '지분취득'), 대표 박성인(경력 '(주)삼양출판사 소설사업부 본부장'), 2018-01-15 (주)포도트리 CSO 등 3인 기타비상무이사 선임, 종업원 17명. 직전 사업연도(2017) 매출액 591, 영업이익 155, 당기순이익 123(백만원), 자산총계 2,802, 자본총계 726(백만원).</t>
        </is>
      </c>
      <c r="G3926" s="41" t="inlineStr">
        <is>
          <t>DART 기타공시</t>
        </is>
      </c>
      <c r="H3926" s="40" t="inlineStr">
        <is>
          <t>2018-05-31</t>
        </is>
      </c>
      <c r="I3926" s="40" t="inlineStr">
        <is>
          <t>20180531001191</t>
        </is>
      </c>
      <c r="J3926" s="43" t="inlineStr">
        <is>
          <t>https://dart.fss.or.kr/dsaf001/main.do?rcpNo=20180531001191</t>
        </is>
      </c>
      <c r="K3926" s="41" t="inlineStr">
        <is>
          <t>pre_events_summary,pre_incorp_chk</t>
        </is>
      </c>
    </row>
    <row r="3927" ht="45" customHeight="1">
      <c r="A3927" s="40" t="inlineStr">
        <is>
          <t>K047</t>
        </is>
      </c>
      <c r="B3927" s="41" t="inlineStr">
        <is>
          <t>Samyang CNC Co.,Ltd.</t>
        </is>
      </c>
      <c r="C3927" s="40" t="inlineStr">
        <is>
          <t>인수 전</t>
        </is>
      </c>
      <c r="D3927" s="40" t="inlineStr">
        <is>
          <t>2018-11-30</t>
        </is>
      </c>
      <c r="E3927" s="41" t="inlineStr">
        <is>
          <t>추가취득</t>
        </is>
      </c>
      <c r="F3927" s="41" t="inlineStr">
        <is>
          <t>삼양씨앤씨 최대주주등의주식보유변동(공정거래법): (주)카카오페이지 2018.11.30 보통주 4,997주(49.97%) → +2,003주(20.03%) → 7,000주(70.00%), 금액 2,353,933,612원, 단가 1,175,204원. 기타주주 5,003주 → 3,000주(30.00%).</t>
        </is>
      </c>
      <c r="G3927" s="41" t="inlineStr">
        <is>
          <t>DART 기타공시</t>
        </is>
      </c>
      <c r="H3927" s="40" t="inlineStr">
        <is>
          <t>2018-12-06</t>
        </is>
      </c>
      <c r="I3927" s="40" t="inlineStr">
        <is>
          <t>20181206000126</t>
        </is>
      </c>
      <c r="J3927" s="43" t="inlineStr">
        <is>
          <t>https://dart.fss.or.kr/dsaf001/main.do?rcpNo=20181206000126</t>
        </is>
      </c>
      <c r="K3927" s="41" t="inlineStr">
        <is>
          <t>pre_events_summary,notes</t>
        </is>
      </c>
    </row>
    <row r="3928" ht="45" customHeight="1">
      <c r="A3928" s="40" t="inlineStr">
        <is>
          <t>K047</t>
        </is>
      </c>
      <c r="B3928" s="41" t="inlineStr">
        <is>
          <t>Samyang CNC Co.,Ltd.</t>
        </is>
      </c>
      <c r="C3928" s="40" t="inlineStr">
        <is>
          <t>인수 전</t>
        </is>
      </c>
      <c r="D3928" s="40" t="inlineStr">
        <is>
          <t>2019</t>
        </is>
      </c>
      <c r="E3928" s="41" t="inlineStr">
        <is>
          <t>기타</t>
        </is>
      </c>
      <c r="F3928" s="41" t="inlineStr">
        <is>
          <t>카카오페이지 2019 연결감사보고서: 삼양씨앤씨 지분율 70.00%, 2019 매출액 13,247,023천원·당기순이익 2,714,667천원. 영업권 삼양씨앤씨 CGU 5,275,148 → 재측정 (208,165) → 5,066,983천원(손상 없음). 전기 오류수정: 삼양씨앤씨 포함 3개 종속회사 외부주주 풋옵션을 장기미지급금으로 재분류하지 않아 부채 10,606백만원 과소계상.</t>
        </is>
      </c>
      <c r="G3928" s="41" t="inlineStr">
        <is>
          <t>DART 감사보고서</t>
        </is>
      </c>
      <c r="H3928" s="40" t="inlineStr">
        <is>
          <t>2020-03-31</t>
        </is>
      </c>
      <c r="I3928" s="40" t="inlineStr">
        <is>
          <t>20200331000581</t>
        </is>
      </c>
      <c r="J3928" s="43" t="inlineStr">
        <is>
          <t>https://dart.fss.or.kr/dsaf001/main.do?rcpNo=20200331000581</t>
        </is>
      </c>
      <c r="K3928" s="41" t="inlineStr">
        <is>
          <t>pre_events_summary,notes</t>
        </is>
      </c>
    </row>
    <row r="3929" ht="45" customHeight="1">
      <c r="A3929" s="40" t="inlineStr">
        <is>
          <t>K047</t>
        </is>
      </c>
      <c r="B3929" s="41" t="inlineStr">
        <is>
          <t>Samyang CNC Co.,Ltd.</t>
        </is>
      </c>
      <c r="C3929" s="40" t="inlineStr">
        <is>
          <t>인수 전</t>
        </is>
      </c>
      <c r="D3929" s="40" t="inlineStr">
        <is>
          <t>2019</t>
        </is>
      </c>
      <c r="E3929" s="41" t="inlineStr">
        <is>
          <t>실적</t>
        </is>
      </c>
      <c r="F3929" s="41" t="inlineStr">
        <is>
          <t>삼양씨앤씨 대규모기업집단현황공시(연1회) 회사 손익현황(직전 사업연도, 개별, 백만원): 2019 매출액 13,247, 영업이익 3,393, 당기순이익 2,715. 자산총계 9,495, 자본총계 5,421. 종업원 24명.</t>
        </is>
      </c>
      <c r="G3929" s="41" t="inlineStr">
        <is>
          <t>DART 기타공시</t>
        </is>
      </c>
      <c r="H3929" s="40" t="inlineStr">
        <is>
          <t>2020-05-29</t>
        </is>
      </c>
      <c r="I3929" s="40" t="inlineStr">
        <is>
          <t>20200529000490</t>
        </is>
      </c>
      <c r="J3929" s="43" t="inlineStr">
        <is>
          <t>https://dart.fss.or.kr/dsaf001/main.do?rcpNo=20200529000490</t>
        </is>
      </c>
      <c r="K3929" s="41" t="inlineStr">
        <is>
          <t>target_rev_pre,target_op_pre,perf_basis</t>
        </is>
      </c>
    </row>
    <row r="3930" ht="45" customHeight="1">
      <c r="A3930" s="40" t="inlineStr">
        <is>
          <t>K047</t>
        </is>
      </c>
      <c r="B3930" s="41" t="inlineStr">
        <is>
          <t>Samyang CNC Co.,Ltd.</t>
        </is>
      </c>
      <c r="C3930" s="40" t="inlineStr">
        <is>
          <t>인수 전</t>
        </is>
      </c>
      <c r="D3930" s="40" t="inlineStr">
        <is>
          <t>2020</t>
        </is>
      </c>
      <c r="E3930" s="41" t="inlineStr">
        <is>
          <t>실적</t>
        </is>
      </c>
      <c r="F3930" s="41" t="inlineStr">
        <is>
          <t>삼양씨앤씨 대규모기업집단현황공시(연1회) 회사 손익현황(직전 사업연도, 개별, 백만원): 2020 매출액 17,818, 영업이익 5,085, 당기순이익 4,047. 자산총계 14,169, 자본총계 9,468.</t>
        </is>
      </c>
      <c r="G3930" s="41" t="inlineStr">
        <is>
          <t>DART 기타공시</t>
        </is>
      </c>
      <c r="H3930" s="40" t="inlineStr">
        <is>
          <t>2021-05-31</t>
        </is>
      </c>
      <c r="I3930" s="40" t="inlineStr">
        <is>
          <t>20210531001003</t>
        </is>
      </c>
      <c r="J3930" s="43" t="inlineStr">
        <is>
          <t>https://dart.fss.or.kr/dsaf001/main.do?rcpNo=20210531001003</t>
        </is>
      </c>
      <c r="K3930" s="41" t="inlineStr">
        <is>
          <t>target_rev_pre,target_op_pre,perf_basis,notes</t>
        </is>
      </c>
    </row>
    <row r="3931" ht="45" customHeight="1">
      <c r="A3931" s="40" t="inlineStr">
        <is>
          <t>K047</t>
        </is>
      </c>
      <c r="B3931" s="41" t="inlineStr">
        <is>
          <t>Samyang CNC Co.,Ltd.</t>
        </is>
      </c>
      <c r="C3931" s="40" t="inlineStr">
        <is>
          <t>인수 후</t>
        </is>
      </c>
      <c r="D3931" s="40" t="inlineStr">
        <is>
          <t>2021</t>
        </is>
      </c>
      <c r="E3931" s="41" t="inlineStr">
        <is>
          <t>실적</t>
        </is>
      </c>
      <c r="F3931" s="41" t="inlineStr">
        <is>
          <t>삼양씨앤씨 대규모기업집단현황공시(연1회) 회사 손익현황(직전 사업연도, 개별, 백만원): 2021 매출액 16,840, 영업이익 5,232, 당기순이익 4,157. 자산총계 17,529, 자본총계 13,624. 대표 박성인·황현수.</t>
        </is>
      </c>
      <c r="G3931" s="41" t="inlineStr">
        <is>
          <t>DART 기타공시</t>
        </is>
      </c>
      <c r="H3931" s="40" t="inlineStr">
        <is>
          <t>2022-05-30</t>
        </is>
      </c>
      <c r="I3931" s="40" t="inlineStr">
        <is>
          <t>20220530000442</t>
        </is>
      </c>
      <c r="J3931" s="43" t="inlineStr">
        <is>
          <t>https://dart.fss.or.kr/dsaf001/main.do?rcpNo=20220530000442</t>
        </is>
      </c>
      <c r="K3931" s="41" t="inlineStr">
        <is>
          <t>target_rev_post,target_op_post,perf_basis</t>
        </is>
      </c>
    </row>
    <row r="3932" ht="45" customHeight="1">
      <c r="A3932" s="40" t="inlineStr">
        <is>
          <t>K047</t>
        </is>
      </c>
      <c r="B3932" s="41" t="inlineStr">
        <is>
          <t>Samyang CNC Co.,Ltd.</t>
        </is>
      </c>
      <c r="C3932" s="40" t="inlineStr">
        <is>
          <t>인수 후</t>
        </is>
      </c>
      <c r="D3932" s="40" t="inlineStr">
        <is>
          <t>2022</t>
        </is>
      </c>
      <c r="E3932" s="41" t="inlineStr">
        <is>
          <t>실적</t>
        </is>
      </c>
      <c r="F3932" s="41" t="inlineStr">
        <is>
          <t>삼양씨앤씨 대규모기업집단현황공시(연1회) 회사 손익현황(직전 사업연도, 개별, 백만원): 2022 매출액 14,468, 영업이익 1,924, 당기순이익 1,585. 자산총계 24,470. 종업원 83명(와이낫미프로덕션 합병 후).</t>
        </is>
      </c>
      <c r="G3932" s="41" t="inlineStr">
        <is>
          <t>DART 기타공시</t>
        </is>
      </c>
      <c r="H3932" s="40" t="inlineStr">
        <is>
          <t>2023-05-30</t>
        </is>
      </c>
      <c r="I3932" s="40" t="inlineStr">
        <is>
          <t>20230530000341</t>
        </is>
      </c>
      <c r="J3932" s="43" t="inlineStr">
        <is>
          <t>https://dart.fss.or.kr/dsaf001/main.do?rcpNo=20230530000341</t>
        </is>
      </c>
      <c r="K3932" s="41" t="inlineStr">
        <is>
          <t>target_rev_post,target_op_post,perf_basis</t>
        </is>
      </c>
    </row>
    <row r="3933" ht="45" customHeight="1">
      <c r="A3933" s="40" t="inlineStr">
        <is>
          <t>K047</t>
        </is>
      </c>
      <c r="B3933" s="41" t="inlineStr">
        <is>
          <t>Samyang CNC Co.,Ltd.</t>
        </is>
      </c>
      <c r="C3933" s="40" t="inlineStr">
        <is>
          <t>인수 후</t>
        </is>
      </c>
      <c r="D3933" s="40" t="inlineStr">
        <is>
          <t>2023</t>
        </is>
      </c>
      <c r="E3933" s="41" t="inlineStr">
        <is>
          <t>실적</t>
        </is>
      </c>
      <c r="F3933" s="41" t="inlineStr">
        <is>
          <t>삼양씨앤씨 대규모기업집단현황공시(연1회) 회사 손익현황(직전 사업연도, 개별, 백만원): 2023 매출액 9,970, 영업이익 -1,449, 당기순이익 -4,184. 자산총계 19,464. 대표 박성인·김미정.</t>
        </is>
      </c>
      <c r="G3933" s="41" t="inlineStr">
        <is>
          <t>DART 기타공시</t>
        </is>
      </c>
      <c r="H3933" s="40" t="inlineStr">
        <is>
          <t>2024-05-30</t>
        </is>
      </c>
      <c r="I3933" s="40" t="inlineStr">
        <is>
          <t>20240530000607</t>
        </is>
      </c>
      <c r="J3933" s="43" t="inlineStr">
        <is>
          <t>https://dart.fss.or.kr/dsaf001/main.do?rcpNo=20240530000607</t>
        </is>
      </c>
      <c r="K3933" s="41" t="inlineStr">
        <is>
          <t>target_rev_post,target_op_post,perf_basis,post_events_summary</t>
        </is>
      </c>
    </row>
    <row r="3934" ht="45" customHeight="1">
      <c r="A3934" s="40" t="inlineStr">
        <is>
          <t>K047</t>
        </is>
      </c>
      <c r="B3934" s="41" t="inlineStr">
        <is>
          <t>Samyang CNC Co.,Ltd.</t>
        </is>
      </c>
      <c r="C3934" s="40" t="inlineStr">
        <is>
          <t>인수 후</t>
        </is>
      </c>
      <c r="D3934" s="40" t="inlineStr">
        <is>
          <t>2024</t>
        </is>
      </c>
      <c r="E3934" s="41" t="inlineStr">
        <is>
          <t>실적</t>
        </is>
      </c>
      <c r="F3934" s="41" t="inlineStr">
        <is>
          <t>삼양씨앤씨 대규모기업집단현황공시(연1회) 회사 손익현황(직전 사업연도, 개별, 백만원): 2024 매출액 8,539, 영업이익 -1,858, 당기순이익 -4,759. 자산총계 13,689. 대표 차성택.</t>
        </is>
      </c>
      <c r="G3934" s="41" t="inlineStr">
        <is>
          <t>DART 기타공시</t>
        </is>
      </c>
      <c r="H3934" s="40" t="inlineStr">
        <is>
          <t>2025-05-29</t>
        </is>
      </c>
      <c r="I3934" s="40" t="inlineStr">
        <is>
          <t>20250529000656</t>
        </is>
      </c>
      <c r="J3934" s="43" t="inlineStr">
        <is>
          <t>https://dart.fss.or.kr/dsaf001/main.do?rcpNo=20250529000656</t>
        </is>
      </c>
      <c r="K3934" s="41" t="inlineStr">
        <is>
          <t>target_rev_post,target_op_post,perf_basis,post_events_summary</t>
        </is>
      </c>
    </row>
    <row r="3935" ht="45" customHeight="1">
      <c r="A3935" s="40" t="inlineStr">
        <is>
          <t>K047</t>
        </is>
      </c>
      <c r="B3935" s="41" t="inlineStr">
        <is>
          <t>Samyang CNC Co.,Ltd.</t>
        </is>
      </c>
      <c r="C3935" s="40" t="inlineStr">
        <is>
          <t>인수 후</t>
        </is>
      </c>
      <c r="D3935" s="40" t="inlineStr">
        <is>
          <t>2025</t>
        </is>
      </c>
      <c r="E3935" s="41" t="inlineStr">
        <is>
          <t>실적</t>
        </is>
      </c>
      <c r="F3935" s="41" t="inlineStr">
        <is>
          <t>삼양씨앤씨 대규모기업집단현황공시(연1회) 회사 손익현황(직전 사업연도, 개별, 백만원): 2025 매출액 6,642, 영업이익 -70, 당기순이익 -646. 자산총계 12,352, 자본총계 9,079. 대표 차성택, 종업원 29명.</t>
        </is>
      </c>
      <c r="G3935" s="41" t="inlineStr">
        <is>
          <t>DART 기타공시</t>
        </is>
      </c>
      <c r="H3935" s="40" t="inlineStr">
        <is>
          <t>2026-05-29</t>
        </is>
      </c>
      <c r="I3935" s="40" t="inlineStr">
        <is>
          <t>20260529000803</t>
        </is>
      </c>
      <c r="J3935" s="43" t="inlineStr">
        <is>
          <t>https://dart.fss.or.kr/dsaf001/main.do?rcpNo=20260529000803</t>
        </is>
      </c>
      <c r="K3935" s="41" t="inlineStr">
        <is>
          <t>target_rev_post,target_op_post,perf_basis,post_events_summary</t>
        </is>
      </c>
    </row>
    <row r="3936" ht="45" customHeight="1">
      <c r="A3936" s="40" t="inlineStr">
        <is>
          <t>K047</t>
        </is>
      </c>
      <c r="B3936" s="41" t="inlineStr">
        <is>
          <t>Samyang CNC Co.,Ltd.</t>
        </is>
      </c>
      <c r="C3936" s="40" t="inlineStr">
        <is>
          <t>인수 전</t>
        </is>
      </c>
      <c r="D3936" s="40" t="inlineStr">
        <is>
          <t>2020-11-03</t>
        </is>
      </c>
      <c r="E3936" s="41" t="inlineStr">
        <is>
          <t>기타</t>
        </is>
      </c>
      <c r="F3936" s="41" t="inlineStr">
        <is>
          <t>바이라인네트워크(남혜현) 2020 콘텐츠 업계 결산: 카카오페이지가 "삼양씨앤씨, 네오바자르, 다온크리에이티브, 알에스미디어 등의 경영권을 확보했다".</t>
        </is>
      </c>
      <c r="G3936" s="41" t="inlineStr">
        <is>
          <t>언론 보도</t>
        </is>
      </c>
      <c r="H3936" s="40" t="inlineStr">
        <is>
          <t>2020-11-03</t>
        </is>
      </c>
      <c r="I3936" s="40" t="n"/>
      <c r="J3936" s="43" t="inlineStr">
        <is>
          <t>https://byline.network/2020/11/3-74/</t>
        </is>
      </c>
      <c r="K3936" s="41" t="inlineStr">
        <is>
          <t>pre_events_summary</t>
        </is>
      </c>
    </row>
    <row r="3937" ht="45" customHeight="1">
      <c r="A3937" s="40" t="inlineStr">
        <is>
          <t>K047</t>
        </is>
      </c>
      <c r="B3937" s="41" t="inlineStr">
        <is>
          <t>Samyang CNC Co.,Ltd.</t>
        </is>
      </c>
      <c r="C3937" s="40" t="inlineStr">
        <is>
          <t>인수 전</t>
        </is>
      </c>
      <c r="D3937" s="40" t="inlineStr">
        <is>
          <t>2018-08-01</t>
        </is>
      </c>
      <c r="E3937" s="41" t="inlineStr">
        <is>
          <t>사명변경</t>
        </is>
      </c>
      <c r="F3937" s="41" t="inlineStr">
        <is>
          <t>㈜카카오 2018 사업보고서 회사의 개요: "(주)포도트리는 2018년 8월 1일부로 (주)카카오페이지로 사명이 변경되었습니다." 따라서 2018-03 삼양씨앤씨 49.97% 취득 당시 인수 주체 사명은 ㈜포도트리.</t>
        </is>
      </c>
      <c r="G3937" s="41" t="inlineStr">
        <is>
          <t>DART 사업보고서</t>
        </is>
      </c>
      <c r="H3937" s="40" t="inlineStr">
        <is>
          <t>2019-04-01</t>
        </is>
      </c>
      <c r="I3937" s="40" t="inlineStr">
        <is>
          <t>20190401005013</t>
        </is>
      </c>
      <c r="J3937" s="43" t="inlineStr">
        <is>
          <t>https://dart.fss.or.kr/dsaf001/main.do?rcpNo=20190401005013</t>
        </is>
      </c>
      <c r="K3937" s="41" t="inlineStr">
        <is>
          <t>pre_events_summary,notes</t>
        </is>
      </c>
    </row>
    <row r="3938" ht="45" customHeight="1">
      <c r="A3938" s="40" t="inlineStr">
        <is>
          <t>K047</t>
        </is>
      </c>
      <c r="B3938" s="41" t="inlineStr">
        <is>
          <t>Samyang CNC Co.,Ltd.</t>
        </is>
      </c>
      <c r="C3938" s="40" t="inlineStr">
        <is>
          <t>인수 전</t>
        </is>
      </c>
      <c r="D3938" s="40" t="inlineStr">
        <is>
          <t>2020-12-31</t>
        </is>
      </c>
      <c r="E3938" s="41" t="inlineStr">
        <is>
          <t>기타</t>
        </is>
      </c>
      <c r="F3938" s="41" t="inlineStr">
        <is>
          <t>카카오페이지 2020 연결감사보고서 기타비유동부채 주석: 장기미지급금 22,929,559천원, "(주1) 연결회사는 보고기간말 현재 다온크리에이티브를 포함한 7개 종속회사의 외부주주에 대한 계약상의 의무 20,825백만원에 대해 금융부채로 인식하고 기타자본잉여금에서 차감". 이 합계가 2021-01-15 삼양씨앤씨 30% 대가 240억원보다 작음.</t>
        </is>
      </c>
      <c r="G3938" s="41" t="inlineStr">
        <is>
          <t>DART 감사보고서</t>
        </is>
      </c>
      <c r="H3938" s="40" t="inlineStr">
        <is>
          <t>2021-04-01</t>
        </is>
      </c>
      <c r="I3938" s="40" t="inlineStr">
        <is>
          <t>20210401000639</t>
        </is>
      </c>
      <c r="J3938" s="43" t="inlineStr">
        <is>
          <t>https://dart.fss.or.kr/dsaf001/main.do?rcpNo=20210401000639</t>
        </is>
      </c>
      <c r="K3938" s="41" t="inlineStr">
        <is>
          <t>notes</t>
        </is>
      </c>
    </row>
    <row r="3939" ht="45" customHeight="1">
      <c r="A3939" s="40" t="inlineStr">
        <is>
          <t>K047</t>
        </is>
      </c>
      <c r="B3939" s="41" t="inlineStr">
        <is>
          <t>Samyang CNC Co.,Ltd.</t>
        </is>
      </c>
      <c r="C3939" s="40" t="inlineStr">
        <is>
          <t>인수 후</t>
        </is>
      </c>
      <c r="D3939" s="40" t="inlineStr">
        <is>
          <t>2021</t>
        </is>
      </c>
      <c r="E3939" s="41" t="inlineStr">
        <is>
          <t>기타</t>
        </is>
      </c>
      <c r="F3939" s="41" t="inlineStr">
        <is>
          <t>삼양씨앤씨 2021 감사보고서(별도) 자본금 주석: 1주당 액면금액 100원(전기 5,000원), 발행한 주식수 500,000주(전기 10,000주), 보통주 자본금 50,000,000원(변동 없음). "당기 중 액면분할로 인하여 주식수가 증가되었습니다." 현금흐름표에 주식분할수수료 1,344,480원.</t>
        </is>
      </c>
      <c r="G3939" s="41" t="inlineStr">
        <is>
          <t>DART 감사보고서</t>
        </is>
      </c>
      <c r="H3939" s="40" t="inlineStr">
        <is>
          <t>2022-03-31</t>
        </is>
      </c>
      <c r="I3939" s="40" t="inlineStr">
        <is>
          <t>20220331003670</t>
        </is>
      </c>
      <c r="J3939" s="43" t="inlineStr">
        <is>
          <t>https://dart.fss.or.kr/dsaf001/main.do?rcpNo=20220331003670</t>
        </is>
      </c>
      <c r="K3939" s="41" t="inlineStr">
        <is>
          <t>post_events_summary</t>
        </is>
      </c>
    </row>
    <row r="3940" ht="45" customHeight="1">
      <c r="A3940" s="40" t="inlineStr">
        <is>
          <t>K047</t>
        </is>
      </c>
      <c r="B3940" s="41" t="inlineStr">
        <is>
          <t>Samyang CNC Co.,Ltd.</t>
        </is>
      </c>
      <c r="C3940" s="40" t="inlineStr">
        <is>
          <t>발표</t>
        </is>
      </c>
      <c r="D3940" s="40" t="inlineStr">
        <is>
          <t>2021-01-15</t>
        </is>
      </c>
      <c r="E3940" s="41" t="inlineStr">
        <is>
          <t>기타</t>
        </is>
      </c>
      <c r="F3940" s="41" t="inlineStr">
        <is>
          <t>Yahoo Finance 차트 API KRW=X 일별 종가: 2021-01-14 1,097.11, 2021-01-15 1,094.90, 2021-01-18 1,102.96원/달러. 24,000,000,000원 ÷ 1,094.90 = USD 21.92백만.</t>
        </is>
      </c>
      <c r="G3940" s="41" t="inlineStr">
        <is>
          <t>기타</t>
        </is>
      </c>
      <c r="H3940" s="40" t="inlineStr">
        <is>
          <t>2021-01-15</t>
        </is>
      </c>
      <c r="I3940" s="40" t="n"/>
      <c r="J3940" s="43" t="inlineStr">
        <is>
          <t>https://query1.finance.yahoo.com/v8/finance/chart/KRW=X</t>
        </is>
      </c>
      <c r="K3940" s="41" t="inlineStr">
        <is>
          <t>value_chk_usdmm</t>
        </is>
      </c>
    </row>
    <row r="3941" ht="45" customHeight="1">
      <c r="A3941" s="40" t="inlineStr">
        <is>
          <t>K048</t>
        </is>
      </c>
      <c r="B3941" s="41" t="inlineStr">
        <is>
          <t>Gaseung Development Co., Ltd.</t>
        </is>
      </c>
      <c r="C3941" s="40" t="inlineStr">
        <is>
          <t>발표</t>
        </is>
      </c>
      <c r="D3941" s="40" t="inlineStr">
        <is>
          <t>2021-02-16</t>
        </is>
      </c>
      <c r="E3941" s="41" t="inlineStr">
        <is>
          <t>완료</t>
        </is>
      </c>
      <c r="F3941" s="41" t="inlineStr">
        <is>
          <t>카카오 측 '최대주주 등의 주식보유 변동'((유)가승개발, 2021-02-22): ㈜카카오브이엑스 2021.02.16 100,000좌(50.00%) → +10,000좌 → 110,000좌(55.00%), 금액 1,800,000,000원, 단가 180,000원</t>
        </is>
      </c>
      <c r="G3941" s="41" t="inlineStr">
        <is>
          <t>DART 기타공시</t>
        </is>
      </c>
      <c r="H3941" s="40" t="inlineStr">
        <is>
          <t>2021-02-22</t>
        </is>
      </c>
      <c r="I3941" s="40" t="inlineStr">
        <is>
          <t>20210222001995</t>
        </is>
      </c>
      <c r="J3941" s="43" t="inlineStr">
        <is>
          <t>https://dart.fss.or.kr/dsaf001/main.do?rcpNo=20210222001995</t>
        </is>
      </c>
      <c r="K3941" s="41" t="inlineStr">
        <is>
          <t>value_chk_local,value_chk_usdmm,status_chk,chk_note,first_filing_date,deal_to_assets_pct,deal_to_equity_pct,event_ticker_basis,size_basis,post_events_summary</t>
        </is>
      </c>
    </row>
    <row r="3942" ht="45" customHeight="1">
      <c r="A3942" s="40" t="inlineStr">
        <is>
          <t>K048</t>
        </is>
      </c>
      <c r="B3942" s="41" t="inlineStr">
        <is>
          <t>Gaseung Development Co., Ltd.</t>
        </is>
      </c>
      <c r="C3942" s="40" t="inlineStr">
        <is>
          <t>인수 전</t>
        </is>
      </c>
      <c r="D3942" s="40" t="inlineStr">
        <is>
          <t>2021-02-15</t>
        </is>
      </c>
      <c r="E3942" s="41" t="inlineStr">
        <is>
          <t>소유주변경</t>
        </is>
      </c>
      <c r="F3942" s="41" t="inlineStr">
        <is>
          <t>GS 측 '최대주주 등의 주식보유 변동'((유)가승개발, 2021-02-22): ㈜승산 2021.02.15 100,000좌 → 90,000좌(45.00%), -600,000,000원·단가 60,000원; ㈜더블트리에셋 2021.02.15 +10,000좌(600,000,000원) 후 2021.02.16 -10,000좌(-1,800,000,000원, 단가 180,000원); ㈜카카오브이엑스 2021.02.16 55.00%</t>
        </is>
      </c>
      <c r="G3942" s="41" t="inlineStr">
        <is>
          <t>DART 기타공시</t>
        </is>
      </c>
      <c r="H3942" s="40" t="inlineStr">
        <is>
          <t>2021-02-22</t>
        </is>
      </c>
      <c r="I3942" s="40" t="inlineStr">
        <is>
          <t>20210222001275</t>
        </is>
      </c>
      <c r="J3942" s="43" t="inlineStr">
        <is>
          <t>https://dart.fss.or.kr/dsaf001/main.do?rcpNo=20210222001275</t>
        </is>
      </c>
      <c r="K3942" s="41" t="inlineStr">
        <is>
          <t>chk_note,notes,pre_events_summary,value_chk_local</t>
        </is>
      </c>
    </row>
    <row r="3943" ht="45" customHeight="1">
      <c r="A3943" s="40" t="inlineStr">
        <is>
          <t>K048</t>
        </is>
      </c>
      <c r="B3943" s="41" t="inlineStr">
        <is>
          <t>Gaseung Development Co., Ltd.</t>
        </is>
      </c>
      <c r="C3943" s="40" t="inlineStr">
        <is>
          <t>인수 전</t>
        </is>
      </c>
      <c r="D3943" s="40" t="inlineStr">
        <is>
          <t>2020-12-21</t>
        </is>
      </c>
      <c r="E3943" s="41" t="inlineStr">
        <is>
          <t>지분취득</t>
        </is>
      </c>
      <c r="F3943" s="41" t="inlineStr">
        <is>
          <t>'최대주주 등의 주식보유 변동'((유)가승개발): ㈜더블트리에셋 2020.12.21 100,000좌(50.00%) → 0, -6,000,000,000원·단가 60,000원; ㈜카카오브이엑스 2020.12.21 0 → 100,000좌(50.00%), 6,000,000,000원. ㈜승산 50% 유지</t>
        </is>
      </c>
      <c r="G3943" s="41" t="inlineStr">
        <is>
          <t>DART 기타공시</t>
        </is>
      </c>
      <c r="H3943" s="40" t="inlineStr">
        <is>
          <t>2020-12-28</t>
        </is>
      </c>
      <c r="I3943" s="40" t="inlineStr">
        <is>
          <t>20201228000353</t>
        </is>
      </c>
      <c r="J3943" s="43" t="inlineStr">
        <is>
          <t>https://dart.fss.or.kr/dsaf001/main.do?rcpNo=20201228000353</t>
        </is>
      </c>
      <c r="K3943" s="41" t="inlineStr">
        <is>
          <t>chk_note,notes,pre_events_summary</t>
        </is>
      </c>
    </row>
    <row r="3944" ht="45" customHeight="1">
      <c r="A3944" s="40" t="inlineStr">
        <is>
          <t>K048</t>
        </is>
      </c>
      <c r="B3944" s="41" t="inlineStr">
        <is>
          <t>Gaseung Development Co., Ltd.</t>
        </is>
      </c>
      <c r="C3944" s="40" t="inlineStr">
        <is>
          <t>인수 후</t>
        </is>
      </c>
      <c r="D3944" s="40" t="inlineStr">
        <is>
          <t>2025-12-31</t>
        </is>
      </c>
      <c r="E3944" s="41" t="inlineStr">
        <is>
          <t>실적</t>
        </is>
      </c>
      <c r="F3944" s="41" t="inlineStr">
        <is>
          <t>카카오VX 2025 연결감사보고서 종속기업 요약재무(단위 천원): (유)가승개발 2025 자산 91,740,783·부채 104,656,746·자본 (12,915,963)·매출 -·당기순손익 (4,620,488); 2024 자본 (8,295,475)·순손익 (4,032,379). 지분율 55.00%(당기·전기)</t>
        </is>
      </c>
      <c r="G3944" s="41" t="inlineStr">
        <is>
          <t>DART 감사보고서</t>
        </is>
      </c>
      <c r="H3944" s="40" t="inlineStr">
        <is>
          <t>2026-04-07</t>
        </is>
      </c>
      <c r="I3944" s="40" t="inlineStr">
        <is>
          <t>20260407003027</t>
        </is>
      </c>
      <c r="J3944" s="43" t="inlineStr">
        <is>
          <t>https://dart.fss.or.kr/dsaf001/main.do?rcpNo=20260407003027</t>
        </is>
      </c>
      <c r="K3944" s="41" t="inlineStr">
        <is>
          <t>target_rev_post,target_op_post,post_events_summary,perf_basis,target_rev_pre</t>
        </is>
      </c>
    </row>
    <row r="3945" ht="45" customHeight="1">
      <c r="A3945" s="40" t="inlineStr">
        <is>
          <t>K048</t>
        </is>
      </c>
      <c r="B3945" s="41" t="inlineStr">
        <is>
          <t>Gaseung Development Co., Ltd.</t>
        </is>
      </c>
      <c r="C3945" s="40" t="inlineStr">
        <is>
          <t>인수 후</t>
        </is>
      </c>
      <c r="D3945" s="40" t="inlineStr">
        <is>
          <t>2025-12-31</t>
        </is>
      </c>
      <c r="E3945" s="41" t="inlineStr">
        <is>
          <t>기타</t>
        </is>
      </c>
      <c r="F3945" s="41" t="inlineStr">
        <is>
          <t>카카오VX 2025 별도 감사보고서: (유)가승개발 종속기업투자 기초 8,074,257·취득 -·처분 -·기말 8,074,257천원(지분 55.0%), 종속기업투자주식손상차손 2025 2,577,960(FRIENDSGOLF HOLDINGS VN)·2024 3,991,674(㈜비글)천원. 가승개발 채권 등 61,370,707천원. 지배기업 ㈜아이브이쥐</t>
        </is>
      </c>
      <c r="G3945" s="41" t="inlineStr">
        <is>
          <t>DART 감사보고서</t>
        </is>
      </c>
      <c r="H3945" s="40" t="inlineStr">
        <is>
          <t>2026-04-07</t>
        </is>
      </c>
      <c r="I3945" s="40" t="inlineStr">
        <is>
          <t>20260407003025</t>
        </is>
      </c>
      <c r="J3945" s="43" t="inlineStr">
        <is>
          <t>https://dart.fss.or.kr/dsaf001/main.do?rcpNo=20260407003025</t>
        </is>
      </c>
      <c r="K3945" s="41" t="inlineStr">
        <is>
          <t>impairment,post_events_summary</t>
        </is>
      </c>
    </row>
    <row r="3946" ht="45" customHeight="1">
      <c r="A3946" s="40" t="inlineStr">
        <is>
          <t>K050</t>
        </is>
      </c>
      <c r="B3946" s="41" t="inlineStr">
        <is>
          <t>In Time Co. Ltd</t>
        </is>
      </c>
      <c r="C3946" s="40" t="inlineStr">
        <is>
          <t>인수 후</t>
        </is>
      </c>
      <c r="D3946" s="40" t="inlineStr">
        <is>
          <t>2020-09-30</t>
        </is>
      </c>
      <c r="E3946" s="41" t="inlineStr">
        <is>
          <t>기타</t>
        </is>
      </c>
      <c r="F3946" s="41" t="inlineStr">
        <is>
          <t>카카오 2020년 3분기 분기보고서 연결주석: '…㈜배틀엔터테인먼트, ㈜인타임의 주식 매입과 관련하여 약정 상대방이 보유하고 있는 일부 주식에 대해서 … 매입할 의무가 있으며 연결회사는 동 금액을 금융부채로 계상'.</t>
        </is>
      </c>
      <c r="G3946" s="41" t="inlineStr">
        <is>
          <t>DART 기타공시</t>
        </is>
      </c>
      <c r="H3946" s="40" t="inlineStr">
        <is>
          <t>2020-11-16</t>
        </is>
      </c>
      <c r="I3946" s="40" t="inlineStr">
        <is>
          <t>20201116001873</t>
        </is>
      </c>
      <c r="J3946" s="43" t="inlineStr">
        <is>
          <t>https://dart.fss.or.kr/dsaf001/main.do?rcpNo=20201116001873</t>
        </is>
      </c>
      <c r="K3946" s="41" t="inlineStr">
        <is>
          <t>notes</t>
        </is>
      </c>
    </row>
    <row r="3947" ht="45" customHeight="1">
      <c r="A3947" s="40" t="inlineStr">
        <is>
          <t>K050</t>
        </is>
      </c>
      <c r="B3947" s="41" t="inlineStr">
        <is>
          <t>In Time Co. Ltd</t>
        </is>
      </c>
      <c r="C3947" s="40" t="inlineStr">
        <is>
          <t>인수 후</t>
        </is>
      </c>
      <c r="D3947" s="40" t="inlineStr">
        <is>
          <t>2020-12-31</t>
        </is>
      </c>
      <c r="E3947" s="41" t="inlineStr">
        <is>
          <t>기타</t>
        </is>
      </c>
      <c r="F3947" s="41" t="inlineStr">
        <is>
          <t>카카오 2020 사업보고서 연결주석의 같은 매입의무 목록은 '㈜삼양씨앤씨, … ㈜배틀엔터테인먼트, ㈜크로스픽쳐스'로 인타임이 빠져 있음.</t>
        </is>
      </c>
      <c r="G3947" s="41" t="inlineStr">
        <is>
          <t>DART 사업보고서</t>
        </is>
      </c>
      <c r="H3947" s="40" t="inlineStr">
        <is>
          <t>2021-03-18</t>
        </is>
      </c>
      <c r="I3947" s="40" t="inlineStr">
        <is>
          <t>20210318001373</t>
        </is>
      </c>
      <c r="J3947" s="43" t="inlineStr">
        <is>
          <t>https://dart.fss.or.kr/dsaf001/main.do?rcpNo=20210318001373</t>
        </is>
      </c>
      <c r="K3947" s="41" t="inlineStr">
        <is>
          <t>notes</t>
        </is>
      </c>
    </row>
    <row r="3948" ht="45" customHeight="1">
      <c r="A3948" s="40" t="inlineStr">
        <is>
          <t>K050</t>
        </is>
      </c>
      <c r="B3948" s="41" t="inlineStr">
        <is>
          <t>In Time Co. Ltd</t>
        </is>
      </c>
      <c r="C3948" s="40" t="inlineStr">
        <is>
          <t>발표</t>
        </is>
      </c>
      <c r="D3948" s="40" t="inlineStr">
        <is>
          <t>2020-07-08</t>
        </is>
      </c>
      <c r="E3948" s="41" t="inlineStr">
        <is>
          <t>기타</t>
        </is>
      </c>
      <c r="F3948" s="41" t="inlineStr">
        <is>
          <t>카카오페이지 타법인주식및출자증권취득결정: Radish Media 32,243,216,398원, 자기자본 338,176,376,4xx원, 이사회 2020.07.08. 인타임 공시 아님(비교용).</t>
        </is>
      </c>
      <c r="G3948" s="41" t="inlineStr">
        <is>
          <t>DART 기타공시</t>
        </is>
      </c>
      <c r="H3948" s="40" t="inlineStr">
        <is>
          <t>2020-07-15</t>
        </is>
      </c>
      <c r="I3948" s="40" t="inlineStr">
        <is>
          <t>20200715000299</t>
        </is>
      </c>
      <c r="J3948" s="43" t="inlineStr">
        <is>
          <t>https://dart.fss.or.kr/dsaf001/main.do?rcpNo=20200715000299</t>
        </is>
      </c>
      <c r="K3948" s="41" t="inlineStr">
        <is>
          <t>notes,announce_date_chk</t>
        </is>
      </c>
    </row>
    <row r="3949" ht="45" customHeight="1">
      <c r="A3949" s="40" t="inlineStr">
        <is>
          <t>K050</t>
        </is>
      </c>
      <c r="B3949" s="41" t="inlineStr">
        <is>
          <t>In Time Co. Ltd</t>
        </is>
      </c>
      <c r="C3949" s="40" t="inlineStr">
        <is>
          <t>발표</t>
        </is>
      </c>
      <c r="D3949" s="40" t="inlineStr">
        <is>
          <t>2020-08-20</t>
        </is>
      </c>
      <c r="E3949" s="41" t="inlineStr">
        <is>
          <t>기타</t>
        </is>
      </c>
      <c r="F3949" s="41" t="inlineStr">
        <is>
          <t>카카오페이지 타법인주식및출자증권취득결정: ㈜디앤씨미디어 21,174,547,500원, 자기자본 338,399,975,8xx원. 인타임 공시 아님(비교용).</t>
        </is>
      </c>
      <c r="G3949" s="41" t="inlineStr">
        <is>
          <t>DART 기타공시</t>
        </is>
      </c>
      <c r="H3949" s="40" t="inlineStr">
        <is>
          <t>2020-08-27</t>
        </is>
      </c>
      <c r="I3949" s="40" t="inlineStr">
        <is>
          <t>20200827000449</t>
        </is>
      </c>
      <c r="J3949" s="43" t="inlineStr">
        <is>
          <t>https://dart.fss.or.kr/dsaf001/main.do?rcpNo=20200827000449</t>
        </is>
      </c>
      <c r="K3949" s="41" t="inlineStr">
        <is>
          <t>notes,announce_date_chk</t>
        </is>
      </c>
    </row>
    <row r="3950" ht="45" customHeight="1">
      <c r="A3950" s="40" t="inlineStr">
        <is>
          <t>K050</t>
        </is>
      </c>
      <c r="B3950" s="41" t="inlineStr">
        <is>
          <t>In Time Co. Ltd</t>
        </is>
      </c>
      <c r="C3950" s="40" t="inlineStr">
        <is>
          <t>발표</t>
        </is>
      </c>
      <c r="D3950" s="40" t="inlineStr">
        <is>
          <t>2020-09-28</t>
        </is>
      </c>
      <c r="E3950" s="41" t="inlineStr">
        <is>
          <t>기타</t>
        </is>
      </c>
      <c r="F3950" s="41" t="inlineStr">
        <is>
          <t>카카오페이지 타법인주식및출자증권취득결정: ㈜투유드림 20,000,055,870원, 자기자본 338,454,330,0xx원, 이사회 2020.09.28. 인타임 공시 아님(비교용).</t>
        </is>
      </c>
      <c r="G3950" s="41" t="inlineStr">
        <is>
          <t>DART 기타공시</t>
        </is>
      </c>
      <c r="H3950" s="40" t="inlineStr">
        <is>
          <t>2020-10-05</t>
        </is>
      </c>
      <c r="I3950" s="40" t="inlineStr">
        <is>
          <t>20201005000256</t>
        </is>
      </c>
      <c r="J3950" s="43" t="inlineStr">
        <is>
          <t>https://dart.fss.or.kr/dsaf001/main.do?rcpNo=20201005000256</t>
        </is>
      </c>
      <c r="K3950" s="41" t="inlineStr">
        <is>
          <t>notes,announce_date_chk</t>
        </is>
      </c>
    </row>
    <row r="3951" ht="45" customHeight="1">
      <c r="A3951" s="40" t="inlineStr">
        <is>
          <t>K050</t>
        </is>
      </c>
      <c r="B3951" s="41" t="inlineStr">
        <is>
          <t>In Time Co. Ltd</t>
        </is>
      </c>
      <c r="C3951" s="40" t="inlineStr">
        <is>
          <t>발표</t>
        </is>
      </c>
      <c r="D3951" s="40" t="inlineStr">
        <is>
          <t>2020-10-23</t>
        </is>
      </c>
      <c r="E3951" s="41" t="inlineStr">
        <is>
          <t>기타</t>
        </is>
      </c>
      <c r="F3951" s="41" t="inlineStr">
        <is>
          <t>카카오페이지 타법인주식및출자증권취득결정: ㈜케이더블유북스 34,100,000,000원, 자기자본 338,642,021,1xx원. 인타임 공시 아님(비교용). 2020-07~12 카카오페이지 DART 공시 목록에 인타임 취득 공시 없음.</t>
        </is>
      </c>
      <c r="G3951" s="41" t="inlineStr">
        <is>
          <t>DART 기타공시</t>
        </is>
      </c>
      <c r="H3951" s="40" t="inlineStr">
        <is>
          <t>2020-10-29</t>
        </is>
      </c>
      <c r="I3951" s="40" t="inlineStr">
        <is>
          <t>20201029000428</t>
        </is>
      </c>
      <c r="J3951" s="43" t="inlineStr">
        <is>
          <t>https://dart.fss.or.kr/dsaf001/main.do?rcpNo=20201029000428</t>
        </is>
      </c>
      <c r="K3951" s="41" t="inlineStr">
        <is>
          <t>notes,announce_date_chk</t>
        </is>
      </c>
    </row>
    <row r="3952" ht="45" customHeight="1">
      <c r="A3952" s="40" t="inlineStr">
        <is>
          <t>K050</t>
        </is>
      </c>
      <c r="B3952" s="41" t="inlineStr">
        <is>
          <t>In Time Co. Ltd</t>
        </is>
      </c>
      <c r="C3952" s="40" t="inlineStr">
        <is>
          <t>인수 후</t>
        </is>
      </c>
      <c r="D3952" s="40" t="inlineStr">
        <is>
          <t>2025-12-31</t>
        </is>
      </c>
      <c r="E3952" s="41" t="inlineStr">
        <is>
          <t>추가취득</t>
        </is>
      </c>
      <c r="F3952" s="41" t="inlineStr">
        <is>
          <t>FY2025 기업집단현황공시 소유지분현황: '(주)카카오엔터테인먼트 | 502,000 | 100.00', 총계 502,000주. 유가증권거래 표 '(주)인타임 | 2,310 | 2,310'(백만원). 대표 차성택.</t>
        </is>
      </c>
      <c r="G3952" s="41" t="inlineStr">
        <is>
          <t>DART 기타공시</t>
        </is>
      </c>
      <c r="H3952" s="40" t="inlineStr">
        <is>
          <t>2026-05-29</t>
        </is>
      </c>
      <c r="I3952" s="40" t="inlineStr">
        <is>
          <t>20260529000856</t>
        </is>
      </c>
      <c r="J3952" s="43" t="inlineStr">
        <is>
          <t>https://dart.fss.or.kr/dsaf001/main.do?rcpNo=20260529000856</t>
        </is>
      </c>
      <c r="K3952" s="41" t="inlineStr">
        <is>
          <t>post_events_summary</t>
        </is>
      </c>
    </row>
    <row r="3953" ht="45" customHeight="1">
      <c r="A3953" s="40" t="inlineStr">
        <is>
          <t>K050</t>
        </is>
      </c>
      <c r="B3953" s="41" t="inlineStr">
        <is>
          <t>In Time Co. Ltd</t>
        </is>
      </c>
      <c r="C3953" s="40" t="inlineStr">
        <is>
          <t>인수 후</t>
        </is>
      </c>
      <c r="D3953" s="40" t="inlineStr">
        <is>
          <t>2025-09-09</t>
        </is>
      </c>
      <c r="E3953" s="41" t="inlineStr">
        <is>
          <t>추가취득</t>
        </is>
      </c>
      <c r="F3953" s="41" t="inlineStr">
        <is>
          <t>특수관계인의 유상증자 참여: KE 출자 2,310백만원(462,000주, 출자 후 지분율 70%), 증자 3,300백만원(660,000주). '신주배정기준일 주주 전원의 참여를 전제로 계산'.</t>
        </is>
      </c>
      <c r="G3953" s="41" t="inlineStr">
        <is>
          <t>DART 기타공시</t>
        </is>
      </c>
      <c r="H3953" s="40" t="inlineStr">
        <is>
          <t>2025-09-17</t>
        </is>
      </c>
      <c r="I3953" s="40" t="inlineStr">
        <is>
          <t>20250917000354</t>
        </is>
      </c>
      <c r="J3953" s="43" t="inlineStr">
        <is>
          <t>https://dart.fss.or.kr/dsaf001/main.do?rcpNo=20250917000354</t>
        </is>
      </c>
      <c r="K3953" s="41" t="inlineStr">
        <is>
          <t>post_events_summary</t>
        </is>
      </c>
    </row>
    <row r="3954" ht="45" customHeight="1">
      <c r="A3954" s="40" t="inlineStr">
        <is>
          <t>K050</t>
        </is>
      </c>
      <c r="B3954" s="41" t="inlineStr">
        <is>
          <t>In Time Co. Ltd</t>
        </is>
      </c>
      <c r="C3954" s="40" t="inlineStr">
        <is>
          <t>인수 후</t>
        </is>
      </c>
      <c r="D3954" s="40" t="inlineStr">
        <is>
          <t>2021-09-24</t>
        </is>
      </c>
      <c r="E3954" s="41" t="inlineStr">
        <is>
          <t>경영진변경</t>
        </is>
      </c>
      <c r="F3954" s="41" t="inlineStr">
        <is>
          <t>임원의 변동: 감사 조성광 해임 2021.09.24, 임장렬('현 - (주)스타쉽엔터테인먼트 감사') 선임 2021.09.24; 기타비상무이사 황인호('전 - (주)삼양씨앤씨 기타비상무이사') 해임 2021.12.31.</t>
        </is>
      </c>
      <c r="G3954" s="41" t="inlineStr">
        <is>
          <t>DART 기타공시</t>
        </is>
      </c>
      <c r="H3954" s="40" t="inlineStr">
        <is>
          <t>2022-02-25</t>
        </is>
      </c>
      <c r="I3954" s="40" t="inlineStr">
        <is>
          <t>20220225003259</t>
        </is>
      </c>
      <c r="J3954" s="43" t="inlineStr">
        <is>
          <t>https://dart.fss.or.kr/dsaf001/main.do?rcpNo=20220225003259</t>
        </is>
      </c>
      <c r="K3954" s="41" t="inlineStr">
        <is>
          <t>post_events_summary</t>
        </is>
      </c>
    </row>
    <row r="3955" ht="45" customHeight="1">
      <c r="A3955" s="40" t="inlineStr">
        <is>
          <t>K050</t>
        </is>
      </c>
      <c r="B3955" s="41" t="inlineStr">
        <is>
          <t>In Time Co. Ltd</t>
        </is>
      </c>
      <c r="C3955" s="40" t="inlineStr">
        <is>
          <t>인수 후</t>
        </is>
      </c>
      <c r="D3955" s="40" t="inlineStr">
        <is>
          <t>2021</t>
        </is>
      </c>
      <c r="E3955" s="41" t="inlineStr">
        <is>
          <t>기타</t>
        </is>
      </c>
      <c r="F3955" s="41" t="inlineStr">
        <is>
          <t>카카오 2021 사업보고서 연결주석: 종속기업 표 '㈜인타임(주8) | 200,000 | 컨텐츠 제작 및 공급 | … | 28,000 | 70.0'. 인타임 이름의 영업권·손상 행은 없음.</t>
        </is>
      </c>
      <c r="G3955" s="41" t="inlineStr">
        <is>
          <t>DART 사업보고서</t>
        </is>
      </c>
      <c r="H3955" s="40" t="inlineStr">
        <is>
          <t>2022-03-21</t>
        </is>
      </c>
      <c r="I3955" s="40" t="inlineStr">
        <is>
          <t>20220321001331</t>
        </is>
      </c>
      <c r="J3955" s="43" t="inlineStr">
        <is>
          <t>https://dart.fss.or.kr/dsaf001/main.do?rcpNo=20220321001331</t>
        </is>
      </c>
      <c r="K3955" s="41" t="inlineStr">
        <is>
          <t>impairment</t>
        </is>
      </c>
    </row>
    <row r="3956" ht="45" customHeight="1">
      <c r="A3956" s="40" t="inlineStr">
        <is>
          <t>K050</t>
        </is>
      </c>
      <c r="B3956" s="41" t="inlineStr">
        <is>
          <t>In Time Co. Ltd</t>
        </is>
      </c>
      <c r="C3956" s="40" t="inlineStr">
        <is>
          <t>인수 후</t>
        </is>
      </c>
      <c r="D3956" s="40" t="inlineStr">
        <is>
          <t>2026-08-27</t>
        </is>
      </c>
      <c r="E3956" s="41" t="inlineStr">
        <is>
          <t>기타</t>
        </is>
      </c>
      <c r="F3956" s="41" t="inlineStr">
        <is>
          <t>인타임 대규모기업집단현황공시[분기별공시]. DART의 인타임 공시 목록(2020-01-01~2026-10-26)에서 마지막 공시이며 합병 완료 관련 공시는 없음. 삼양씨앤씨도 2026-08-27 분기별공시가 마지막.</t>
        </is>
      </c>
      <c r="G3956" s="41" t="inlineStr">
        <is>
          <t>DART 기타공시</t>
        </is>
      </c>
      <c r="H3956" s="40" t="inlineStr">
        <is>
          <t>2026-08-27</t>
        </is>
      </c>
      <c r="I3956" s="40" t="inlineStr">
        <is>
          <t>20260827000098</t>
        </is>
      </c>
      <c r="J3956" s="43" t="inlineStr">
        <is>
          <t>https://dart.fss.or.kr/dsaf001/main.do?rcpNo=20260827000098</t>
        </is>
      </c>
      <c r="K3956" s="41" t="inlineStr">
        <is>
          <t>post_events_summary</t>
        </is>
      </c>
    </row>
    <row r="3957" ht="45" customHeight="1">
      <c r="A3957" s="40" t="inlineStr">
        <is>
          <t>K052</t>
        </is>
      </c>
      <c r="B3957" s="41" t="inlineStr">
        <is>
          <t>DelCar</t>
        </is>
      </c>
      <c r="C3957" s="40" t="inlineStr">
        <is>
          <t>발표</t>
        </is>
      </c>
      <c r="D3957" s="40" t="inlineStr">
        <is>
          <t>2021-03-17</t>
        </is>
      </c>
      <c r="E3957" s="41" t="inlineStr">
        <is>
          <t>발표</t>
        </is>
      </c>
      <c r="F3957" s="41" t="inlineStr">
        <is>
          <t>더팩트(2021-03-20): '지난 17일 인수 관련 영업양수도 계약을 완료', '인수 규모는 80억 원 수준'. 기자 서술: "카카오모빌리티는 딜카 인수를 계기로 카카오 T 플랫폼에서 렌터카 서비스를 중개하는 방안에 대해 검토 중이다." 회사 측은 '아직 거래 종결 전'이라고 말함.</t>
        </is>
      </c>
      <c r="G3957" s="41" t="inlineStr">
        <is>
          <t>언론 보도</t>
        </is>
      </c>
      <c r="H3957" s="40" t="inlineStr">
        <is>
          <t>2021-03-20</t>
        </is>
      </c>
      <c r="I3957" s="40" t="n"/>
      <c r="J3957" s="43" t="inlineStr">
        <is>
          <t>https://news.tf.co.kr/read/economy/1849033.htm</t>
        </is>
      </c>
      <c r="K3957" s="41" t="inlineStr">
        <is>
          <t>purpose_quote</t>
        </is>
      </c>
    </row>
    <row r="3958" ht="45" customHeight="1">
      <c r="A3958" s="40" t="inlineStr">
        <is>
          <t>K052</t>
        </is>
      </c>
      <c r="B3958" s="41" t="inlineStr">
        <is>
          <t>DelCar</t>
        </is>
      </c>
      <c r="C3958" s="40" t="inlineStr">
        <is>
          <t>발표</t>
        </is>
      </c>
      <c r="D3958" s="40" t="inlineStr">
        <is>
          <t>2021-03-18</t>
        </is>
      </c>
      <c r="E3958" s="41" t="inlineStr">
        <is>
          <t>발표</t>
        </is>
      </c>
      <c r="F3958" s="41" t="inlineStr">
        <is>
          <t>아이뉴스24 '카카오모빌리티, 딜카 인수'(입력 2021-03-18 18:02): "카카오모빌리티가 렌터카 중개업으로 사업을 확장하고 차량 관리 서비스를 강화한다." 현대캐피탈과 영업양수도 계약, '인수 금액은 약 80억원이다.'</t>
        </is>
      </c>
      <c r="G3958" s="41" t="inlineStr">
        <is>
          <t>언론 보도</t>
        </is>
      </c>
      <c r="H3958" s="40" t="inlineStr">
        <is>
          <t>2021-03-18</t>
        </is>
      </c>
      <c r="I3958" s="40" t="n"/>
      <c r="J3958" s="43" t="inlineStr">
        <is>
          <t>https://www.inews24.com/view/1351198</t>
        </is>
      </c>
      <c r="K3958" s="41" t="inlineStr">
        <is>
          <t>purpose_quote,announce_date_chk</t>
        </is>
      </c>
    </row>
    <row r="3959" ht="45" customHeight="1">
      <c r="A3959" s="40" t="inlineStr">
        <is>
          <t>K053</t>
        </is>
      </c>
      <c r="B3959" s="41" t="inlineStr">
        <is>
          <t>Awins Co., Ltd.</t>
        </is>
      </c>
      <c r="C3959" s="40" t="inlineStr">
        <is>
          <t>인수 전</t>
        </is>
      </c>
      <c r="D3959" s="40" t="inlineStr">
        <is>
          <t>2019</t>
        </is>
      </c>
      <c r="E3959" s="41" t="inlineStr">
        <is>
          <t>지분취득</t>
        </is>
      </c>
      <c r="F3959" s="41" t="inlineStr">
        <is>
          <t>카카오인베스트먼트 2019 연결감사보고서 풋옵션 조건표: 행사기간 1차 '(주)에이윈즈의 2019년 재무제표 결산 승인후 2개월 이내', 2차 '2020년 재무제표 결산 승인후 2개월 이내', 행사가격 110,000원, 행사가능수량 1차 '2019년 영업이익이 양(+)인 경우, 2019년 영업이익의 80%를 1주당 매매대금으로 나눈 수량', 2차 '2020년 영업이익이 양(+)인 경우, 2019년 영업이익의 80%를...나눈 수량'. 종속기업 요약 재무정보에 에이윈즈(연결편입시점 이후) 매출 9,962,171천원·순이익 289,810천원</t>
        </is>
      </c>
      <c r="G3959" s="41" t="inlineStr">
        <is>
          <t>DART 감사보고서</t>
        </is>
      </c>
      <c r="H3959" s="40" t="inlineStr">
        <is>
          <t>2020-04-09</t>
        </is>
      </c>
      <c r="I3959" s="40" t="inlineStr">
        <is>
          <t>20200409001736</t>
        </is>
      </c>
      <c r="J3959" s="43" t="inlineStr">
        <is>
          <t>https://dart.fss.or.kr/dsaf001/main.do?rcpNo=20200409001736</t>
        </is>
      </c>
      <c r="K3959" s="41" t="inlineStr">
        <is>
          <t>pre_events_summary</t>
        </is>
      </c>
    </row>
    <row r="3960" ht="45" customHeight="1">
      <c r="A3960" s="40" t="inlineStr">
        <is>
          <t>K055</t>
        </is>
      </c>
      <c r="B3960" s="41" t="inlineStr">
        <is>
          <t>Radish Media, Inc.</t>
        </is>
      </c>
      <c r="C3960" s="40" t="inlineStr">
        <is>
          <t>인수 전</t>
        </is>
      </c>
      <c r="D3960" s="40" t="inlineStr">
        <is>
          <t>2021-04-05</t>
        </is>
      </c>
      <c r="E3960" s="41" t="inlineStr">
        <is>
          <t>기타</t>
        </is>
      </c>
      <c r="F3960" s="41" t="inlineStr">
        <is>
          <t>뉴스토마토(이선율, 2021-04-05 15:28) '콘텐츠IP가 경쟁력…': '카카오엔터테인먼트는 글로벌 웹소설 플랫폼인 래디쉬 경영권을 인수하기 위한 논의를 진행하고 있다', '경영권 인수액은 4000억원으로 알려졌다'; 관계자 '래디쉬 인수를 추진하기 위한 몇가지 절차가 남았고'.</t>
        </is>
      </c>
      <c r="G3960" s="41" t="inlineStr">
        <is>
          <t>언론 보도</t>
        </is>
      </c>
      <c r="H3960" s="40" t="inlineStr">
        <is>
          <t>2021-04-05</t>
        </is>
      </c>
      <c r="I3960" s="40" t="n"/>
      <c r="J3960" s="43" t="inlineStr">
        <is>
          <t>https://newstomato.com/ReadNews.aspx?no=1035893</t>
        </is>
      </c>
      <c r="K3960" s="41" t="inlineStr">
        <is>
          <t>first_filing_date,pre_events_summary</t>
        </is>
      </c>
    </row>
    <row r="3961" ht="45" customHeight="1">
      <c r="A3961" s="40" t="inlineStr">
        <is>
          <t>K055</t>
        </is>
      </c>
      <c r="B3961" s="41" t="inlineStr">
        <is>
          <t>Radish Media, Inc.</t>
        </is>
      </c>
      <c r="C3961" s="40" t="inlineStr">
        <is>
          <t>인수 전</t>
        </is>
      </c>
      <c r="D3961" s="40" t="inlineStr">
        <is>
          <t>2021-04-05</t>
        </is>
      </c>
      <c r="E3961" s="41" t="inlineStr">
        <is>
          <t>기타</t>
        </is>
      </c>
      <c r="F3961" s="41" t="inlineStr">
        <is>
          <t>테크42(윤소영, 2021-04-05) '콘텐츠 강화하는 카카오, 웹소설 플랫폼 래디쉬 인수 나선다': '5일 관련 업계와 보도에 따르면, 카카오엔터테인먼트가 래디쉬 인수에 4000억원을 쓴다' — 교차 확인.</t>
        </is>
      </c>
      <c r="G3961" s="41" t="inlineStr">
        <is>
          <t>언론 보도</t>
        </is>
      </c>
      <c r="H3961" s="40" t="inlineStr">
        <is>
          <t>2021-04-05</t>
        </is>
      </c>
      <c r="I3961" s="40" t="n"/>
      <c r="J3961" s="43" t="inlineStr">
        <is>
          <t>https://www.tech42.co.kr/?p=2108</t>
        </is>
      </c>
      <c r="K3961" s="41" t="inlineStr">
        <is>
          <t>first_filing_date</t>
        </is>
      </c>
    </row>
    <row r="3962" ht="45" customHeight="1">
      <c r="A3962" s="40" t="inlineStr">
        <is>
          <t>K055</t>
        </is>
      </c>
      <c r="B3962" s="41" t="inlineStr">
        <is>
          <t>Radish Media, Inc.</t>
        </is>
      </c>
      <c r="C3962" s="40" t="inlineStr">
        <is>
          <t>인수 전</t>
        </is>
      </c>
      <c r="D3962" s="40" t="inlineStr">
        <is>
          <t>2021-04-12</t>
        </is>
      </c>
      <c r="E3962" s="41" t="inlineStr">
        <is>
          <t>기타</t>
        </is>
      </c>
      <c r="F3962" s="41" t="inlineStr">
        <is>
          <t>웹툰가이드(김세정, 2021-04-12 10:46) '카카오, 북미 웹툰 플랫폼 타파스 경영권 인수 추진': '카카오엔터테인먼트는 현재 지분 13.16%를 보유한 래디쉬의 경영권 확보도 추진 중', '예상 인수가는 4000억원 정도'.</t>
        </is>
      </c>
      <c r="G3962" s="41" t="inlineStr">
        <is>
          <t>언론 보도</t>
        </is>
      </c>
      <c r="H3962" s="40" t="inlineStr">
        <is>
          <t>2021-04-12</t>
        </is>
      </c>
      <c r="I3962" s="40" t="n"/>
      <c r="J3962" s="43" t="inlineStr">
        <is>
          <t>https://www.webtoonguide.com/ko/board/news-column/15350</t>
        </is>
      </c>
      <c r="K3962" s="41" t="inlineStr">
        <is>
          <t>first_filing_date</t>
        </is>
      </c>
    </row>
    <row r="3963" ht="45" customHeight="1">
      <c r="A3963" s="40" t="inlineStr">
        <is>
          <t>K055</t>
        </is>
      </c>
      <c r="B3963" s="41" t="inlineStr">
        <is>
          <t>Radish Media, Inc.</t>
        </is>
      </c>
      <c r="C3963" s="40" t="inlineStr">
        <is>
          <t>인수 전</t>
        </is>
      </c>
      <c r="D3963" s="40" t="inlineStr">
        <is>
          <t>2021-04-09</t>
        </is>
      </c>
      <c r="E3963" s="41" t="inlineStr">
        <is>
          <t>기타</t>
        </is>
      </c>
      <c r="F3963" s="41" t="inlineStr">
        <is>
          <t>이투데이(구성헌, 2021-04-09) '카카오, 액면분할로 12일부터 매매 정지': '15일 주식 액면가를 500원에서 100원으로 쪼개는 분할(1주→5주)을 시행 … 12~14일 매매가 일시 정지'. Yahoo 035720.KS 분할조정 종가 2021-04-05 100,400원, 04-06 108,800원, 04-12~14 111,600원(정지).</t>
        </is>
      </c>
      <c r="G3963" s="41" t="inlineStr">
        <is>
          <t>언론 보도</t>
        </is>
      </c>
      <c r="H3963" s="40" t="inlineStr">
        <is>
          <t>2021-04-09</t>
        </is>
      </c>
      <c r="I3963" s="40" t="n"/>
      <c r="J3963" s="43" t="inlineStr">
        <is>
          <t>https://www.etoday.co.kr/news/view/2013694</t>
        </is>
      </c>
      <c r="K3963" s="41" t="inlineStr">
        <is>
          <t>event_ticker_basis</t>
        </is>
      </c>
    </row>
    <row r="3964" ht="45" customHeight="1">
      <c r="A3964" s="40" t="inlineStr">
        <is>
          <t>K055</t>
        </is>
      </c>
      <c r="B3964" s="41" t="inlineStr">
        <is>
          <t>Radish Media, Inc.</t>
        </is>
      </c>
      <c r="C3964" s="40" t="inlineStr">
        <is>
          <t>인수 전</t>
        </is>
      </c>
      <c r="D3964" s="40" t="inlineStr">
        <is>
          <t>2017-01-31</t>
        </is>
      </c>
      <c r="E3964" s="41" t="inlineStr">
        <is>
          <t>투자유치</t>
        </is>
      </c>
      <c r="F3964" s="41" t="inlineStr">
        <is>
          <t>Tubefilter(Geoff Weiss, 2017-01-31): Radish '$3 million seed round', 투자자 'Greylock, Lowercase Capital, Softbank's Next Media Innovation Fund, UTA, Bertelsmann Digital Media Investments, and Sherpa Capital', 개인 Amy Tan 등.</t>
        </is>
      </c>
      <c r="G3964" s="41" t="inlineStr">
        <is>
          <t>언론 보도</t>
        </is>
      </c>
      <c r="H3964" s="40" t="inlineStr">
        <is>
          <t>2017-01-31</t>
        </is>
      </c>
      <c r="I3964" s="40" t="n"/>
      <c r="J3964" s="43" t="inlineStr">
        <is>
          <t>https://www.tubefilter.com/2017/01/31/fiction-app-radish-3-million-uta-amy-tan/</t>
        </is>
      </c>
      <c r="K3964" s="41" t="inlineStr">
        <is>
          <t>notes,pre_events_summary</t>
        </is>
      </c>
    </row>
    <row r="3965" ht="45" customHeight="1">
      <c r="A3965" s="40" t="inlineStr">
        <is>
          <t>K055</t>
        </is>
      </c>
      <c r="B3965" s="41" t="inlineStr">
        <is>
          <t>Radish Media, Inc.</t>
        </is>
      </c>
      <c r="C3965" s="40" t="inlineStr">
        <is>
          <t>인수 후</t>
        </is>
      </c>
      <c r="D3965" s="40" t="inlineStr">
        <is>
          <t>2022-12-31</t>
        </is>
      </c>
      <c r="E3965" s="41" t="inlineStr">
        <is>
          <t>손상차손</t>
        </is>
      </c>
      <c r="F3965" s="41" t="inlineStr">
        <is>
          <t>카카오엔터 2022 별도 감사보고서 종속기업투자 변동: 'Tapas Entertainment, Inc.(구,Radish Media, Inc.) | 390,220,025 | - | - | (294,167,369) | 351,090,082 | 447,142,738' (2022년 취득액 없음, Tapas Media 투자 대체), 주석 '장부가액이 회수가능액을 294,167백만원 초과하여 … 기타비용으로 인식 … 세후 할인율 12.9%와 영구성장률 1%'. 특수관계자 자금거래: Tapas Entertainment 자금대여 31,682,500천원.</t>
        </is>
      </c>
      <c r="G3965" s="41" t="inlineStr">
        <is>
          <t>DART 감사보고서</t>
        </is>
      </c>
      <c r="H3965" s="40" t="inlineStr">
        <is>
          <t>2023-03-31</t>
        </is>
      </c>
      <c r="I3965" s="40" t="inlineStr">
        <is>
          <t>20230331004022</t>
        </is>
      </c>
      <c r="J3965" s="43" t="inlineStr">
        <is>
          <t>https://dart.fss.or.kr/dsaf001/main.do?rcpNo=20230331004022</t>
        </is>
      </c>
      <c r="K3965" s="41" t="inlineStr">
        <is>
          <t>impairment,post_events_summary,status_chk,notes</t>
        </is>
      </c>
    </row>
    <row r="3966" ht="45" customHeight="1">
      <c r="A3966" s="40" t="inlineStr">
        <is>
          <t>K055</t>
        </is>
      </c>
      <c r="B3966" s="41" t="inlineStr">
        <is>
          <t>Radish Media, Inc.</t>
        </is>
      </c>
      <c r="C3966" s="40" t="inlineStr">
        <is>
          <t>인수 후</t>
        </is>
      </c>
      <c r="D3966" s="40" t="inlineStr">
        <is>
          <t>2023-12-31</t>
        </is>
      </c>
      <c r="E3966" s="41" t="inlineStr">
        <is>
          <t>손상차손</t>
        </is>
      </c>
      <c r="F3966" s="41" t="inlineStr">
        <is>
          <t>카카오엔터 2023 별도 감사보고서: 'Tapas Entertainment, Inc.(*5) | 447,142,738 | - | - | (447,142,738) | - | -', (*5) '장부가액이 회수가능액을 447,143백만원 초과하여 해당 금액을 포괄손익계산서상 기타비용으로 인식 … 세후 할인율 12.3%와 영구성장률 0%'. 자금대여 Tapas Entertainment 20,630,400천원, 기말 대여금 52,865,400천원, '대여금에 대해서는 신용위험에 따라 대손충당금을 설정하였으며, 충당금 54,888백만원을 인식'(회사별 배분 없음).</t>
        </is>
      </c>
      <c r="G3966" s="41" t="inlineStr">
        <is>
          <t>DART 감사보고서</t>
        </is>
      </c>
      <c r="H3966" s="40" t="inlineStr">
        <is>
          <t>2024-03-29</t>
        </is>
      </c>
      <c r="I3966" s="40" t="inlineStr">
        <is>
          <t>20240329003122</t>
        </is>
      </c>
      <c r="J3966" s="43" t="inlineStr">
        <is>
          <t>https://dart.fss.or.kr/dsaf001/main.do?rcpNo=20240329003122</t>
        </is>
      </c>
      <c r="K3966" s="41" t="inlineStr">
        <is>
          <t>impairment,post_events_summary</t>
        </is>
      </c>
    </row>
    <row r="3967" ht="45" customHeight="1">
      <c r="A3967" s="40" t="inlineStr">
        <is>
          <t>K055</t>
        </is>
      </c>
      <c r="B3967" s="41" t="inlineStr">
        <is>
          <t>Radish Media, Inc.</t>
        </is>
      </c>
      <c r="C3967" s="40" t="inlineStr">
        <is>
          <t>인수 후</t>
        </is>
      </c>
      <c r="D3967" s="40" t="inlineStr">
        <is>
          <t>2024-12-31</t>
        </is>
      </c>
      <c r="E3967" s="41" t="inlineStr">
        <is>
          <t>손상차손</t>
        </is>
      </c>
      <c r="F3967" s="41" t="inlineStr">
        <is>
          <t>카카오엔터 2024 별도 감사보고서: 'Tapas Entertainment, Inc(*2) | - | 34,595,680 | - | (34,595,680) | - | -', (*2) '당기에 유상증자 하였습니다'; 특수관계자 자금거래 '유상증(감)자 및 기타투자' Tapas Entertainment 34,595,680천원. 2025 별도 감사보고서(20260327001463)에는 당기 변동 없음(장부 0).</t>
        </is>
      </c>
      <c r="G3967" s="41" t="inlineStr">
        <is>
          <t>DART 감사보고서</t>
        </is>
      </c>
      <c r="H3967" s="40" t="inlineStr">
        <is>
          <t>2025-03-28</t>
        </is>
      </c>
      <c r="I3967" s="40" t="inlineStr">
        <is>
          <t>20250328002112</t>
        </is>
      </c>
      <c r="J3967" s="43" t="inlineStr">
        <is>
          <t>https://dart.fss.or.kr/dsaf001/main.do?rcpNo=20250328002112</t>
        </is>
      </c>
      <c r="K3967" s="41" t="inlineStr">
        <is>
          <t>impairment,post_events_summary</t>
        </is>
      </c>
    </row>
    <row r="3968" ht="45" customHeight="1">
      <c r="A3968" s="40" t="inlineStr">
        <is>
          <t>K055</t>
        </is>
      </c>
      <c r="B3968" s="41" t="inlineStr">
        <is>
          <t>Radish Media, Inc.</t>
        </is>
      </c>
      <c r="C3968" s="40" t="inlineStr">
        <is>
          <t>인수 후</t>
        </is>
      </c>
      <c r="D3968" s="40" t="inlineStr">
        <is>
          <t>2026-09-20</t>
        </is>
      </c>
      <c r="E3968" s="41" t="inlineStr">
        <is>
          <t>매각</t>
        </is>
      </c>
      <c r="F3968" s="41" t="inlineStr">
        <is>
          <t>Wuxiaworld 공지 'Guess Who's Back, Back Again'(timePosted 2026-09-20 15:46 UTC): 'As of the start of last week, I (RWX, original founder of Wuxiaworld) have completed a buyback of Wuxiaworld from Tapas Entertainment and am once more the 100% owner and operator of this company.' 2026-09-20은 일요일이므로 완료는 2026-09-14 주 초로 추정.</t>
        </is>
      </c>
      <c r="G3968" s="41" t="inlineStr">
        <is>
          <t>회사 보도자료</t>
        </is>
      </c>
      <c r="H3968" s="40" t="inlineStr">
        <is>
          <t>2026-09-20</t>
        </is>
      </c>
      <c r="I3968" s="40" t="n"/>
      <c r="J3968" s="43" t="inlineStr">
        <is>
          <t>https://www.wuxiaworld.com/news?full=1</t>
        </is>
      </c>
      <c r="K3968" s="41" t="inlineStr">
        <is>
          <t>post_events_summary</t>
        </is>
      </c>
    </row>
    <row r="3969" ht="45" customHeight="1">
      <c r="A3969" s="40" t="inlineStr">
        <is>
          <t>K056</t>
        </is>
      </c>
      <c r="B3969" s="41" t="inlineStr">
        <is>
          <t>Tapas Media, Inc.</t>
        </is>
      </c>
      <c r="C3969" s="40" t="inlineStr">
        <is>
          <t>인수 전</t>
        </is>
      </c>
      <c r="D3969" s="40" t="inlineStr">
        <is>
          <t>2021-04-12</t>
        </is>
      </c>
      <c r="E3969" s="41" t="inlineStr">
        <is>
          <t>기타</t>
        </is>
      </c>
      <c r="F3969" s="41" t="inlineStr">
        <is>
          <t>웹툰가이드(김세정, 2021-04-12 10:46) '카카오, 북미 웹툰 플랫폼 타파스 경영권 인수 추진': '타파스미디어를 자회사로 편입하기 위해 경영권 인수 절차를 추진한다', 관계자 '현재 인수를 추진 중인 것은 맞다 … 구체적인 인수 금액과 시기는 아직 확정되지 않았다', '지분 40.4%를 보유하여 최대주주'.</t>
        </is>
      </c>
      <c r="G3969" s="41" t="inlineStr">
        <is>
          <t>언론 보도</t>
        </is>
      </c>
      <c r="H3969" s="40" t="inlineStr">
        <is>
          <t>2021-04-12</t>
        </is>
      </c>
      <c r="I3969" s="40" t="n"/>
      <c r="J3969" s="43" t="inlineStr">
        <is>
          <t>https://www.webtoonguide.com/ko/board/news-column/15350</t>
        </is>
      </c>
      <c r="K3969" s="41" t="inlineStr">
        <is>
          <t>first_filing_date,pre_events_summary</t>
        </is>
      </c>
    </row>
    <row r="3970" ht="45" customHeight="1">
      <c r="A3970" s="40" t="inlineStr">
        <is>
          <t>K056</t>
        </is>
      </c>
      <c r="B3970" s="41" t="inlineStr">
        <is>
          <t>Tapas Media, Inc.</t>
        </is>
      </c>
      <c r="C3970" s="40" t="inlineStr">
        <is>
          <t>인수 전</t>
        </is>
      </c>
      <c r="D3970" s="40" t="inlineStr">
        <is>
          <t>2021-04-12</t>
        </is>
      </c>
      <c r="E3970" s="41" t="inlineStr">
        <is>
          <t>기타</t>
        </is>
      </c>
      <c r="F3970" s="41" t="inlineStr">
        <is>
          <t>테크42(김효정, 2021-04-12) '카카오엔터, 웹소설 이어 웹툰 플랫폼 타파스 인수': '12일 업계에 따르면, 카카오엔터는 타파스미디어의 경영권을 인수해 자회사로 편입시키는 절차를 진행 중' — 교차 확인.</t>
        </is>
      </c>
      <c r="G3970" s="41" t="inlineStr">
        <is>
          <t>언론 보도</t>
        </is>
      </c>
      <c r="H3970" s="40" t="inlineStr">
        <is>
          <t>2021-04-12</t>
        </is>
      </c>
      <c r="I3970" s="40" t="n"/>
      <c r="J3970" s="43" t="inlineStr">
        <is>
          <t>https://www.tech42.co.kr/%ec%b9%b4%ec%b9%b4%ec%98%a4%ec%97%94%ed%84%b0-%ec%9b%b9%ec%86%8c%ec%84%a4-%ec%9d%b4%ec%96%b4-%ec%9b%b9%ed%88%b0-%ed%94%8c%eb%9e%ab%ed%8f%bc-%ed%83%80%ed%8c%8c%ec%8a%a4-%ec%9d%b8%ec%88%98/</t>
        </is>
      </c>
      <c r="K3970" s="41" t="inlineStr">
        <is>
          <t>first_filing_date</t>
        </is>
      </c>
    </row>
    <row r="3971" ht="45" customHeight="1">
      <c r="A3971" s="40" t="inlineStr">
        <is>
          <t>K056</t>
        </is>
      </c>
      <c r="B3971" s="41" t="inlineStr">
        <is>
          <t>Tapas Media, Inc.</t>
        </is>
      </c>
      <c r="C3971" s="40" t="inlineStr">
        <is>
          <t>인수 전</t>
        </is>
      </c>
      <c r="D3971" s="40" t="inlineStr">
        <is>
          <t>2021-04-09</t>
        </is>
      </c>
      <c r="E3971" s="41" t="inlineStr">
        <is>
          <t>기타</t>
        </is>
      </c>
      <c r="F3971" s="41" t="inlineStr">
        <is>
          <t>이투데이(구성헌, 2021-04-09) '카카오, 액면분할로 12일부터 매매 정지': '15일 … 분할(1주→5주)을 시행 … 12~14일 매매가 일시 정지'. Yahoo 035720.KS 분할조정 종가 04-09·12·13·14 111,600원(정지), 04-15 120,500원.</t>
        </is>
      </c>
      <c r="G3971" s="41" t="inlineStr">
        <is>
          <t>언론 보도</t>
        </is>
      </c>
      <c r="H3971" s="40" t="inlineStr">
        <is>
          <t>2021-04-09</t>
        </is>
      </c>
      <c r="I3971" s="40" t="n"/>
      <c r="J3971" s="43" t="inlineStr">
        <is>
          <t>https://www.etoday.co.kr/news/view/2013694</t>
        </is>
      </c>
      <c r="K3971" s="41" t="inlineStr">
        <is>
          <t>event_ticker_basis</t>
        </is>
      </c>
    </row>
    <row r="3972" ht="45" customHeight="1">
      <c r="A3972" s="40" t="inlineStr">
        <is>
          <t>K056</t>
        </is>
      </c>
      <c r="B3972" s="41" t="inlineStr">
        <is>
          <t>Tapas Media, Inc.</t>
        </is>
      </c>
      <c r="C3972" s="40" t="inlineStr">
        <is>
          <t>인수 전</t>
        </is>
      </c>
      <c r="D3972" s="40" t="inlineStr">
        <is>
          <t>2018-03-22</t>
        </is>
      </c>
      <c r="E3972" s="41" t="inlineStr">
        <is>
          <t>투자유치</t>
        </is>
      </c>
      <c r="F3972" s="41" t="inlineStr">
        <is>
          <t>TechCrunch(2018-03-22) Tapas Media: 'raised $5 million in additional Series A funding' from 'ID Ventures, SBI Investment Korea, Medici Investment and EN Investment', '$10.8 million total'.</t>
        </is>
      </c>
      <c r="G3972" s="41" t="inlineStr">
        <is>
          <t>언론 보도</t>
        </is>
      </c>
      <c r="H3972" s="40" t="inlineStr">
        <is>
          <t>2018-03-22</t>
        </is>
      </c>
      <c r="I3972" s="40" t="n"/>
      <c r="J3972" s="43" t="inlineStr">
        <is>
          <t>https://techcrunch.com/2018/03/22/tapas-media/</t>
        </is>
      </c>
      <c r="K3972" s="41" t="inlineStr">
        <is>
          <t>pre_events_summary,chk_note,notes</t>
        </is>
      </c>
    </row>
    <row r="3973" ht="45" customHeight="1">
      <c r="A3973" s="40" t="inlineStr">
        <is>
          <t>K056</t>
        </is>
      </c>
      <c r="B3973" s="41" t="inlineStr">
        <is>
          <t>Tapas Media, Inc.</t>
        </is>
      </c>
      <c r="C3973" s="40" t="inlineStr">
        <is>
          <t>인수 후</t>
        </is>
      </c>
      <c r="D3973" s="40" t="inlineStr">
        <is>
          <t>2022-12-31</t>
        </is>
      </c>
      <c r="E3973" s="41" t="inlineStr">
        <is>
          <t>손상차손</t>
        </is>
      </c>
      <c r="F3973" s="41" t="inlineStr">
        <is>
          <t>카카오엔터 2022 별도 감사보고서 종속기업투자 변동: 'Tapas Entertainment, Inc.(구,Radish Media, Inc.) | 390,220,025 | - | - | (294,167,369) | 351,090,082 | 447,142,738' (2022년 취득액 없음, Tapas Media 투자 대체), 주석 '장부가액이 회수가능액을 294,167백만원 초과하여 … 기타비용으로 인식 … 세후 할인율 12.9%와 영구성장률 1%'. 특수관계자 자금거래: Tapas Entertainment 자금대여 31,682,500천원.</t>
        </is>
      </c>
      <c r="G3973" s="41" t="inlineStr">
        <is>
          <t>DART 감사보고서</t>
        </is>
      </c>
      <c r="H3973" s="40" t="inlineStr">
        <is>
          <t>2023-03-31</t>
        </is>
      </c>
      <c r="I3973" s="40" t="inlineStr">
        <is>
          <t>20230331004022</t>
        </is>
      </c>
      <c r="J3973" s="43" t="inlineStr">
        <is>
          <t>https://dart.fss.or.kr/dsaf001/main.do?rcpNo=20230331004022</t>
        </is>
      </c>
      <c r="K3973" s="41" t="inlineStr">
        <is>
          <t>impairment,post_events_summary,status_chk,notes</t>
        </is>
      </c>
    </row>
    <row r="3974" ht="45" customHeight="1">
      <c r="A3974" s="40" t="inlineStr">
        <is>
          <t>K056</t>
        </is>
      </c>
      <c r="B3974" s="41" t="inlineStr">
        <is>
          <t>Tapas Media, Inc.</t>
        </is>
      </c>
      <c r="C3974" s="40" t="inlineStr">
        <is>
          <t>인수 후</t>
        </is>
      </c>
      <c r="D3974" s="40" t="inlineStr">
        <is>
          <t>2023-12-31</t>
        </is>
      </c>
      <c r="E3974" s="41" t="inlineStr">
        <is>
          <t>손상차손</t>
        </is>
      </c>
      <c r="F3974" s="41" t="inlineStr">
        <is>
          <t>카카오엔터 2023 별도 감사보고서: 'Tapas Entertainment, Inc.(*5) | 447,142,738 | - | - | (447,142,738) | - | -', (*5) '장부가액이 회수가능액을 447,143백만원 초과하여 해당 금액을 포괄손익계산서상 기타비용으로 인식 … 세후 할인율 12.3%와 영구성장률 0%'. 자금대여 Tapas Entertainment 20,630,400천원, 기말 대여금 52,865,400천원, '대여금에 대해서는 신용위험에 따라 대손충당금을 설정하였으며, 충당금 54,888백만원을 인식'(회사별 배분 없음).</t>
        </is>
      </c>
      <c r="G3974" s="41" t="inlineStr">
        <is>
          <t>DART 감사보고서</t>
        </is>
      </c>
      <c r="H3974" s="40" t="inlineStr">
        <is>
          <t>2024-03-29</t>
        </is>
      </c>
      <c r="I3974" s="40" t="inlineStr">
        <is>
          <t>20240329003122</t>
        </is>
      </c>
      <c r="J3974" s="43" t="inlineStr">
        <is>
          <t>https://dart.fss.or.kr/dsaf001/main.do?rcpNo=20240329003122</t>
        </is>
      </c>
      <c r="K3974" s="41" t="inlineStr">
        <is>
          <t>impairment,post_events_summary</t>
        </is>
      </c>
    </row>
    <row r="3975" ht="45" customHeight="1">
      <c r="A3975" s="40" t="inlineStr">
        <is>
          <t>K056</t>
        </is>
      </c>
      <c r="B3975" s="41" t="inlineStr">
        <is>
          <t>Tapas Media, Inc.</t>
        </is>
      </c>
      <c r="C3975" s="40" t="inlineStr">
        <is>
          <t>인수 후</t>
        </is>
      </c>
      <c r="D3975" s="40" t="inlineStr">
        <is>
          <t>2024-12-31</t>
        </is>
      </c>
      <c r="E3975" s="41" t="inlineStr">
        <is>
          <t>손상차손</t>
        </is>
      </c>
      <c r="F3975" s="41" t="inlineStr">
        <is>
          <t>카카오엔터 2024 별도 감사보고서: 'Tapas Entertainment, Inc(*2) | - | 34,595,680 | - | (34,595,680) | - | -', (*2) '당기에 유상증자 하였습니다'; 특수관계자 자금거래 '유상증(감)자 및 기타투자' Tapas Entertainment 34,595,680천원. 2025 별도 감사보고서(20260327001463)에는 당기 변동 없음(장부 0).</t>
        </is>
      </c>
      <c r="G3975" s="41" t="inlineStr">
        <is>
          <t>DART 감사보고서</t>
        </is>
      </c>
      <c r="H3975" s="40" t="inlineStr">
        <is>
          <t>2025-03-28</t>
        </is>
      </c>
      <c r="I3975" s="40" t="inlineStr">
        <is>
          <t>20250328002112</t>
        </is>
      </c>
      <c r="J3975" s="43" t="inlineStr">
        <is>
          <t>https://dart.fss.or.kr/dsaf001/main.do?rcpNo=20250328002112</t>
        </is>
      </c>
      <c r="K3975" s="41" t="inlineStr">
        <is>
          <t>impairment,post_events_summary</t>
        </is>
      </c>
    </row>
    <row r="3976" ht="45" customHeight="1">
      <c r="A3976" s="40" t="inlineStr">
        <is>
          <t>K056</t>
        </is>
      </c>
      <c r="B3976" s="41" t="inlineStr">
        <is>
          <t>Tapas Media, Inc.</t>
        </is>
      </c>
      <c r="C3976" s="40" t="inlineStr">
        <is>
          <t>인수 후</t>
        </is>
      </c>
      <c r="D3976" s="40" t="inlineStr">
        <is>
          <t>2026-09-20</t>
        </is>
      </c>
      <c r="E3976" s="41" t="inlineStr">
        <is>
          <t>매각</t>
        </is>
      </c>
      <c r="F3976" s="41" t="inlineStr">
        <is>
          <t>Wuxiaworld 공지 'Guess Who's Back, Back Again'(timePosted 2026-09-20 15:46 UTC): 'As of the start of last week, I (RWX, original founder of Wuxiaworld) have completed a buyback of Wuxiaworld from Tapas Entertainment and am once more the 100% owner and operator of this company.' 2026-09-20은 일요일이므로 완료는 2026-09-14 주 초로 추정.</t>
        </is>
      </c>
      <c r="G3976" s="41" t="inlineStr">
        <is>
          <t>회사 보도자료</t>
        </is>
      </c>
      <c r="H3976" s="40" t="inlineStr">
        <is>
          <t>2026-09-20</t>
        </is>
      </c>
      <c r="I3976" s="40" t="n"/>
      <c r="J3976" s="43" t="inlineStr">
        <is>
          <t>https://www.wuxiaworld.com/news?full=1</t>
        </is>
      </c>
      <c r="K3976" s="41" t="inlineStr">
        <is>
          <t>post_events_summary</t>
        </is>
      </c>
    </row>
    <row r="3977" ht="45" customHeight="1">
      <c r="A3977" s="40" t="inlineStr">
        <is>
          <t>K057</t>
        </is>
      </c>
      <c r="B3977" s="41" t="inlineStr">
        <is>
          <t>INISOFT Co.,Ltd.</t>
        </is>
      </c>
      <c r="C3977" s="40" t="inlineStr">
        <is>
          <t>인수 전</t>
        </is>
      </c>
      <c r="D3977" s="40" t="inlineStr">
        <is>
          <t>2021-05-11</t>
        </is>
      </c>
      <c r="E3977" s="41" t="inlineStr">
        <is>
          <t>기타</t>
        </is>
      </c>
      <c r="F3977" s="41" t="inlineStr">
        <is>
          <t>카카오엔터테인먼트의 Radish 취득 공정거래법 공시: 자기자본 1,129,269,048,038원; '자기자본은 최근사업연도(2020년)말 별도재무제표를 기준으로 ... 공시사유 발생일까지의 자본금 및 자본잉여금의 증감액을 반영한 금액'. 본건 대상 공시가 아니며 분모 출처로만 사용.</t>
        </is>
      </c>
      <c r="G3977" s="41" t="inlineStr">
        <is>
          <t>DART 기타공시</t>
        </is>
      </c>
      <c r="H3977" s="40" t="inlineStr">
        <is>
          <t>2021-05-11</t>
        </is>
      </c>
      <c r="I3977" s="40" t="inlineStr">
        <is>
          <t>20210511000009</t>
        </is>
      </c>
      <c r="J3977" s="43" t="inlineStr">
        <is>
          <t>https://dart.fss.or.kr/dsaf001/main.do?rcpNo=20210511000009</t>
        </is>
      </c>
      <c r="K3977" s="41" t="inlineStr">
        <is>
          <t>deal_to_equity_pct,size_basis</t>
        </is>
      </c>
    </row>
    <row r="3978" ht="45" customHeight="1">
      <c r="A3978" s="40" t="inlineStr">
        <is>
          <t>K057</t>
        </is>
      </c>
      <c r="B3978" s="41" t="inlineStr">
        <is>
          <t>INISOFT Co.,Ltd.</t>
        </is>
      </c>
      <c r="C3978" s="40" t="inlineStr">
        <is>
          <t>발표</t>
        </is>
      </c>
      <c r="D3978" s="40" t="inlineStr">
        <is>
          <t>2021-05</t>
        </is>
      </c>
      <c r="E3978" s="41" t="inlineStr">
        <is>
          <t>발표</t>
        </is>
      </c>
      <c r="F3978" s="41" t="inlineStr">
        <is>
          <t>국문 교차확인: '카카오의 자회사 카카오엔터테인먼트는 지난달 영상 스트리밍 기술 업체 아이앤아이소프트를 250억원에 인수하면서 본격적으로 OTT 사업에 진출하겠다는 의지를 드러냈다.'</t>
        </is>
      </c>
      <c r="G3978" s="41" t="inlineStr">
        <is>
          <t>언론 보도</t>
        </is>
      </c>
      <c r="H3978" s="40" t="inlineStr">
        <is>
          <t>2021-06-04</t>
        </is>
      </c>
      <c r="I3978" s="40" t="n"/>
      <c r="J3978" s="43" t="inlineStr">
        <is>
          <t>https://biz.newdaily.co.kr/site/data/html/2021/06/04/2021060400074.amp.html</t>
        </is>
      </c>
      <c r="K3978" s="41" t="inlineStr">
        <is>
          <t>announce_date_chk,first_filing_date,value_chk_local,purpose_quote</t>
        </is>
      </c>
    </row>
    <row r="3979" ht="45" customHeight="1">
      <c r="A3979" s="40" t="inlineStr">
        <is>
          <t>K057</t>
        </is>
      </c>
      <c r="B3979" s="41" t="inlineStr">
        <is>
          <t>INISOFT Co.,Ltd.</t>
        </is>
      </c>
      <c r="C3979" s="40" t="inlineStr">
        <is>
          <t>인수 후</t>
        </is>
      </c>
      <c r="D3979" s="40" t="inlineStr">
        <is>
          <t>2021-12-31</t>
        </is>
      </c>
      <c r="E3979" s="41" t="inlineStr">
        <is>
          <t>완료</t>
        </is>
      </c>
      <c r="F3979" s="41" t="inlineStr">
        <is>
          <t>카카오엔터테인먼트 연결 사업결합 주석: (주)아이앤아이소프트 취득 지분율 99.8%, 이전대가 25,958,400천원, 영업권 11,132,928천원; 이전대가 구성 '현금및현금성자산 25,958,400'(천원).</t>
        </is>
      </c>
      <c r="G3979" s="41" t="inlineStr">
        <is>
          <t>DART 사업보고서</t>
        </is>
      </c>
      <c r="H3979" s="40" t="inlineStr">
        <is>
          <t>2022-03-31</t>
        </is>
      </c>
      <c r="I3979" s="40" t="inlineStr">
        <is>
          <t>20220331003217</t>
        </is>
      </c>
      <c r="J3979" s="43" t="inlineStr">
        <is>
          <t>https://dart.fss.or.kr/dsaf001/main.do?rcpNo=20220331003217</t>
        </is>
      </c>
      <c r="K3979" s="41" t="inlineStr">
        <is>
          <t>value_chk_local</t>
        </is>
      </c>
    </row>
    <row r="3980" ht="45" customHeight="1">
      <c r="A3980" s="40" t="inlineStr">
        <is>
          <t>K057</t>
        </is>
      </c>
      <c r="B3980" s="41" t="inlineStr">
        <is>
          <t>INISOFT Co.,Ltd.</t>
        </is>
      </c>
      <c r="C3980" s="40" t="inlineStr">
        <is>
          <t>인수 후</t>
        </is>
      </c>
      <c r="D3980" s="40" t="inlineStr">
        <is>
          <t>2021-07-14</t>
        </is>
      </c>
      <c r="E3980" s="41" t="inlineStr">
        <is>
          <t>경영진변경</t>
        </is>
      </c>
      <c r="F3980" s="41" t="inlineStr">
        <is>
          <t>아이앤아이소프트 임원의 변동: 기타비상무이사 김상민 선임 2021.07.14(등기 2021.07.28); 기타비상무이사 황인호 해임 2021.12.31, 권기수 선임 2021.12.31('현 - (주)카카오엔터테인먼트 사내이사'); 대표이사 김태현(선임 2008.09.30) 유지.</t>
        </is>
      </c>
      <c r="G3980" s="41" t="inlineStr">
        <is>
          <t>DART 기타공시</t>
        </is>
      </c>
      <c r="H3980" s="40" t="inlineStr">
        <is>
          <t>2022-02-25</t>
        </is>
      </c>
      <c r="I3980" s="40" t="inlineStr">
        <is>
          <t>20220225003070</t>
        </is>
      </c>
      <c r="J3980" s="43" t="inlineStr">
        <is>
          <t>https://dart.fss.or.kr/dsaf001/main.do?rcpNo=20220225003070</t>
        </is>
      </c>
      <c r="K3980" s="41" t="inlineStr">
        <is>
          <t>status_chk,post_events_summary</t>
        </is>
      </c>
    </row>
    <row r="3981" ht="45" customHeight="1">
      <c r="A3981" s="40" t="inlineStr">
        <is>
          <t>K057</t>
        </is>
      </c>
      <c r="B3981" s="41" t="inlineStr">
        <is>
          <t>INISOFT Co.,Ltd.</t>
        </is>
      </c>
      <c r="C3981" s="40" t="inlineStr">
        <is>
          <t>인수 후</t>
        </is>
      </c>
      <c r="D3981" s="40" t="inlineStr">
        <is>
          <t>2023-12-18</t>
        </is>
      </c>
      <c r="E3981" s="41" t="inlineStr">
        <is>
          <t>경영진변경</t>
        </is>
      </c>
      <c r="F3981" s="41" t="inlineStr">
        <is>
          <t>아이앤아이소프트 임원의 변동: 대표이사·사내이사 김태현 해임 2023.12.18(등기 2023.12.19), 이재웅 대표이사·사내이사 선임 2023.12.18.</t>
        </is>
      </c>
      <c r="G3981" s="41" t="inlineStr">
        <is>
          <t>DART 기타공시</t>
        </is>
      </c>
      <c r="H3981" s="40" t="inlineStr">
        <is>
          <t>2024-02-28</t>
        </is>
      </c>
      <c r="I3981" s="40" t="inlineStr">
        <is>
          <t>20240229002043</t>
        </is>
      </c>
      <c r="J3981" s="43" t="inlineStr">
        <is>
          <t>https://dart.fss.or.kr/dsaf001/main.do?rcpNo=20240229002043</t>
        </is>
      </c>
      <c r="K3981" s="41" t="inlineStr">
        <is>
          <t>post_events_summary</t>
        </is>
      </c>
    </row>
    <row r="3982" ht="45" customHeight="1">
      <c r="A3982" s="40" t="inlineStr">
        <is>
          <t>K057</t>
        </is>
      </c>
      <c r="B3982" s="41" t="inlineStr">
        <is>
          <t>INISOFT Co.,Ltd.</t>
        </is>
      </c>
      <c r="C3982" s="40" t="inlineStr">
        <is>
          <t>인수 후</t>
        </is>
      </c>
      <c r="D3982" s="40" t="inlineStr">
        <is>
          <t>2023-05-01</t>
        </is>
      </c>
      <c r="E3982" s="41" t="inlineStr">
        <is>
          <t>추가취득</t>
        </is>
      </c>
      <c r="F3982" s="41" t="inlineStr">
        <is>
          <t>2023년 연1회공시 소유지분현황(금년도 지정일 기준): (주)카카오엔터테인먼트 249,600주 99.84%, 기타주주 400주 0.16%. 카카오엔터테인먼트 2023 사업보고서(20240329003124)에는 250,000주 100.0% — 잔여 지분은 2023-05~12 사이 취득.</t>
        </is>
      </c>
      <c r="G3982" s="41" t="inlineStr">
        <is>
          <t>DART 기타공시</t>
        </is>
      </c>
      <c r="H3982" s="40" t="inlineStr">
        <is>
          <t>2023-05-30</t>
        </is>
      </c>
      <c r="I3982" s="40" t="inlineStr">
        <is>
          <t>20230530000152</t>
        </is>
      </c>
      <c r="J3982" s="43" t="inlineStr">
        <is>
          <t>https://dart.fss.or.kr/dsaf001/main.do?rcpNo=20230530000152</t>
        </is>
      </c>
      <c r="K3982" s="41" t="inlineStr">
        <is>
          <t>post_events_summary,notes</t>
        </is>
      </c>
    </row>
    <row r="3983" ht="45" customHeight="1">
      <c r="A3983" s="40" t="inlineStr">
        <is>
          <t>K057</t>
        </is>
      </c>
      <c r="B3983" s="41" t="inlineStr">
        <is>
          <t>INISOFT Co.,Ltd.</t>
        </is>
      </c>
      <c r="C3983" s="40" t="inlineStr">
        <is>
          <t>인수 후</t>
        </is>
      </c>
      <c r="D3983" s="40" t="inlineStr">
        <is>
          <t>2024-12-31</t>
        </is>
      </c>
      <c r="E3983" s="41" t="inlineStr">
        <is>
          <t>기타</t>
        </is>
      </c>
      <c r="F3983" s="41" t="inlineStr">
        <is>
          <t>카카오엔터테인먼트 연결 종속기업 요약재무(천원): (주)아이앤아이소프트 2024년 자산 4,308,339·부채 374,680·자본 3,933,659·매출 2,730,086·순이익 510,508; 2023년(20240329003124) 자산 17,077,839·부채 654,688·자본 16,423,151. 자본금 1,250,000 불변.</t>
        </is>
      </c>
      <c r="G3983" s="41" t="inlineStr">
        <is>
          <t>DART 사업보고서</t>
        </is>
      </c>
      <c r="H3983" s="40" t="inlineStr">
        <is>
          <t>2025-03-28</t>
        </is>
      </c>
      <c r="I3983" s="40" t="inlineStr">
        <is>
          <t>20250328002113</t>
        </is>
      </c>
      <c r="J3983" s="43" t="inlineStr">
        <is>
          <t>https://dart.fss.or.kr/dsaf001/main.do?rcpNo=20250328002113</t>
        </is>
      </c>
      <c r="K3983" s="41" t="inlineStr">
        <is>
          <t>post_events_summary</t>
        </is>
      </c>
    </row>
    <row r="3984" ht="45" customHeight="1">
      <c r="A3984" s="40" t="inlineStr">
        <is>
          <t>K057</t>
        </is>
      </c>
      <c r="B3984" s="41" t="inlineStr">
        <is>
          <t>INISOFT Co.,Ltd.</t>
        </is>
      </c>
      <c r="C3984" s="40" t="inlineStr">
        <is>
          <t>인수 후</t>
        </is>
      </c>
      <c r="D3984" s="40" t="inlineStr">
        <is>
          <t>2026-05-01</t>
        </is>
      </c>
      <c r="E3984" s="41" t="inlineStr">
        <is>
          <t>경영진변경</t>
        </is>
      </c>
      <c r="F3984" s="41" t="inlineStr">
        <is>
          <t>2026년 연1회공시 회사개요(금년도 지정일 기준): 대표자 이재웅, 설립일 2001.02.06, 계열편입일 2021.09.01, 종업원수 15명(2022년 공시 21명).</t>
        </is>
      </c>
      <c r="G3984" s="41" t="inlineStr">
        <is>
          <t>DART 기타공시</t>
        </is>
      </c>
      <c r="H3984" s="40" t="inlineStr">
        <is>
          <t>2026-05-29</t>
        </is>
      </c>
      <c r="I3984" s="40" t="inlineStr">
        <is>
          <t>20260529000210</t>
        </is>
      </c>
      <c r="J3984" s="43" t="inlineStr">
        <is>
          <t>https://dart.fss.or.kr/dsaf001/main.do?rcpNo=20260529000210</t>
        </is>
      </c>
      <c r="K3984" s="41" t="inlineStr">
        <is>
          <t>post_events_summary</t>
        </is>
      </c>
    </row>
    <row r="3985" ht="45" customHeight="1">
      <c r="A3985" s="40" t="inlineStr">
        <is>
          <t>K058</t>
        </is>
      </c>
      <c r="B3985" s="41" t="inlineStr">
        <is>
          <t>Radish Media, Inc.</t>
        </is>
      </c>
      <c r="C3985" s="40" t="inlineStr">
        <is>
          <t>인수 전</t>
        </is>
      </c>
      <c r="D3985" s="40" t="inlineStr">
        <is>
          <t>2021-04-05</t>
        </is>
      </c>
      <c r="E3985" s="41" t="inlineStr">
        <is>
          <t>기타</t>
        </is>
      </c>
      <c r="F3985" s="41" t="inlineStr">
        <is>
          <t>뉴스토마토(이선율, 2021-04-05 15:28) '콘텐츠IP가 경쟁력…': '카카오엔터테인먼트는 글로벌 웹소설 플랫폼인 래디쉬 경영권을 인수하기 위한 논의를 진행하고 있다', '경영권 인수액은 4000억원으로 알려졌다'; 관계자 '래디쉬 인수를 추진하기 위한 몇가지 절차가 남았고'.</t>
        </is>
      </c>
      <c r="G3985" s="41" t="inlineStr">
        <is>
          <t>언론 보도</t>
        </is>
      </c>
      <c r="H3985" s="40" t="inlineStr">
        <is>
          <t>2021-04-05</t>
        </is>
      </c>
      <c r="I3985" s="40" t="n"/>
      <c r="J3985" s="43" t="inlineStr">
        <is>
          <t>https://newstomato.com/ReadNews.aspx?no=1035893</t>
        </is>
      </c>
      <c r="K3985" s="41" t="inlineStr">
        <is>
          <t>first_filing_date,pre_events_summary</t>
        </is>
      </c>
    </row>
    <row r="3986" ht="45" customHeight="1">
      <c r="A3986" s="40" t="inlineStr">
        <is>
          <t>K058</t>
        </is>
      </c>
      <c r="B3986" s="41" t="inlineStr">
        <is>
          <t>Radish Media, Inc.</t>
        </is>
      </c>
      <c r="C3986" s="40" t="inlineStr">
        <is>
          <t>인수 전</t>
        </is>
      </c>
      <c r="D3986" s="40" t="inlineStr">
        <is>
          <t>2021-04-05</t>
        </is>
      </c>
      <c r="E3986" s="41" t="inlineStr">
        <is>
          <t>기타</t>
        </is>
      </c>
      <c r="F3986" s="41" t="inlineStr">
        <is>
          <t>테크42(윤소영, 2021-04-05) '콘텐츠 강화하는 카카오, 웹소설 플랫폼 래디쉬 인수 나선다': '5일 관련 업계와 보도에 따르면, 카카오엔터테인먼트가 래디쉬 인수에 4000억원을 쓴다' — 교차 확인.</t>
        </is>
      </c>
      <c r="G3986" s="41" t="inlineStr">
        <is>
          <t>언론 보도</t>
        </is>
      </c>
      <c r="H3986" s="40" t="inlineStr">
        <is>
          <t>2021-04-05</t>
        </is>
      </c>
      <c r="I3986" s="40" t="n"/>
      <c r="J3986" s="43" t="inlineStr">
        <is>
          <t>https://www.tech42.co.kr/?p=2108</t>
        </is>
      </c>
      <c r="K3986" s="41" t="inlineStr">
        <is>
          <t>first_filing_date</t>
        </is>
      </c>
    </row>
    <row r="3987" ht="45" customHeight="1">
      <c r="A3987" s="40" t="inlineStr">
        <is>
          <t>K058</t>
        </is>
      </c>
      <c r="B3987" s="41" t="inlineStr">
        <is>
          <t>Radish Media, Inc.</t>
        </is>
      </c>
      <c r="C3987" s="40" t="inlineStr">
        <is>
          <t>인수 전</t>
        </is>
      </c>
      <c r="D3987" s="40" t="inlineStr">
        <is>
          <t>2021-04-09</t>
        </is>
      </c>
      <c r="E3987" s="41" t="inlineStr">
        <is>
          <t>기타</t>
        </is>
      </c>
      <c r="F3987" s="41" t="inlineStr">
        <is>
          <t>이투데이(구성헌, 2021-04-09) '카카오, 액면분할로 12일부터 매매 정지': '15일 주식 액면가를 500원에서 100원으로 쪼개는 분할(1주→5주)을 시행 … 12~14일 매매가 일시 정지'. Yahoo 035720.KS 분할조정 종가 2021-04-05 100,400원, 04-06 108,800원, 04-12~14 111,600원(정지).</t>
        </is>
      </c>
      <c r="G3987" s="41" t="inlineStr">
        <is>
          <t>언론 보도</t>
        </is>
      </c>
      <c r="H3987" s="40" t="inlineStr">
        <is>
          <t>2021-04-09</t>
        </is>
      </c>
      <c r="I3987" s="40" t="n"/>
      <c r="J3987" s="43" t="inlineStr">
        <is>
          <t>https://www.etoday.co.kr/news/view/2013694</t>
        </is>
      </c>
      <c r="K3987" s="41" t="inlineStr">
        <is>
          <t>event_ticker_basis</t>
        </is>
      </c>
    </row>
    <row r="3988" ht="45" customHeight="1">
      <c r="A3988" s="40" t="inlineStr">
        <is>
          <t>K058</t>
        </is>
      </c>
      <c r="B3988" s="41" t="inlineStr">
        <is>
          <t>Radish Media, Inc.</t>
        </is>
      </c>
      <c r="C3988" s="40" t="inlineStr">
        <is>
          <t>인수 전</t>
        </is>
      </c>
      <c r="D3988" s="40" t="inlineStr">
        <is>
          <t>2017-01-31</t>
        </is>
      </c>
      <c r="E3988" s="41" t="inlineStr">
        <is>
          <t>투자유치</t>
        </is>
      </c>
      <c r="F3988" s="41" t="inlineStr">
        <is>
          <t>Tubefilter(Geoff Weiss, 2017-01-31): Radish '$3 million seed round', 투자자 'Greylock, Lowercase Capital, Softbank's Next Media Innovation Fund, UTA, Bertelsmann Digital Media Investments, and Sherpa Capital', 개인 Amy Tan 등.</t>
        </is>
      </c>
      <c r="G3988" s="41" t="inlineStr">
        <is>
          <t>언론 보도</t>
        </is>
      </c>
      <c r="H3988" s="40" t="inlineStr">
        <is>
          <t>2017-01-31</t>
        </is>
      </c>
      <c r="I3988" s="40" t="n"/>
      <c r="J3988" s="43" t="inlineStr">
        <is>
          <t>https://www.tubefilter.com/2017/01/31/fiction-app-radish-3-million-uta-amy-tan/</t>
        </is>
      </c>
      <c r="K3988" s="41" t="inlineStr">
        <is>
          <t>notes,pre_events_summary</t>
        </is>
      </c>
    </row>
    <row r="3989" ht="45" customHeight="1">
      <c r="A3989" s="40" t="inlineStr">
        <is>
          <t>K058</t>
        </is>
      </c>
      <c r="B3989" s="41" t="inlineStr">
        <is>
          <t>Radish Media, Inc.</t>
        </is>
      </c>
      <c r="C3989" s="40" t="inlineStr">
        <is>
          <t>인수 후</t>
        </is>
      </c>
      <c r="D3989" s="40" t="inlineStr">
        <is>
          <t>2021-12-31</t>
        </is>
      </c>
      <c r="E3989" s="41" t="inlineStr">
        <is>
          <t>추가취득</t>
        </is>
      </c>
      <c r="F3989" s="41" t="inlineStr">
        <is>
          <t>카카오엔터 2021 별도 감사보고서 종속기업투자 변동: 'Radish Media, Inc. | - | 344,935,168 | - | - | 45,284,856 | 390,220,024'(94.6%) — 취득 344,935,168천원은 연결 사업결합의 현금 이전대가 309,779,667천원보다 약 35,156백만원 커서 1차 신주 USD 30백만 납입과 맞음(계산).</t>
        </is>
      </c>
      <c r="G3989" s="41" t="inlineStr">
        <is>
          <t>DART 감사보고서</t>
        </is>
      </c>
      <c r="H3989" s="40" t="inlineStr">
        <is>
          <t>2022-03-31</t>
        </is>
      </c>
      <c r="I3989" s="40" t="inlineStr">
        <is>
          <t>20220331003215</t>
        </is>
      </c>
      <c r="J3989" s="43" t="inlineStr">
        <is>
          <t>https://dart.fss.or.kr/dsaf001/main.do?rcpNo=20220331003215</t>
        </is>
      </c>
      <c r="K3989" s="41" t="inlineStr">
        <is>
          <t>status_chk,notes,post_events_summary</t>
        </is>
      </c>
    </row>
    <row r="3990" ht="45" customHeight="1">
      <c r="A3990" s="40" t="inlineStr">
        <is>
          <t>K058</t>
        </is>
      </c>
      <c r="B3990" s="41" t="inlineStr">
        <is>
          <t>Radish Media, Inc.</t>
        </is>
      </c>
      <c r="C3990" s="40" t="inlineStr">
        <is>
          <t>인수 후</t>
        </is>
      </c>
      <c r="D3990" s="40" t="inlineStr">
        <is>
          <t>2022-12-31</t>
        </is>
      </c>
      <c r="E3990" s="41" t="inlineStr">
        <is>
          <t>손상차손</t>
        </is>
      </c>
      <c r="F3990" s="41" t="inlineStr">
        <is>
          <t>카카오엔터 2022 별도 감사보고서 종속기업투자 변동: 'Tapas Entertainment, Inc.(구,Radish Media, Inc.) | 390,220,025 | - | - | (294,167,369) | 351,090,082 | 447,142,738' (2022년 취득액 없음, Tapas Media 투자 대체), 주석 '장부가액이 회수가능액을 294,167백만원 초과하여 … 기타비용으로 인식 … 세후 할인율 12.9%와 영구성장률 1%'. 특수관계자 자금거래: Tapas Entertainment 자금대여 31,682,500천원.</t>
        </is>
      </c>
      <c r="G3990" s="41" t="inlineStr">
        <is>
          <t>DART 감사보고서</t>
        </is>
      </c>
      <c r="H3990" s="40" t="inlineStr">
        <is>
          <t>2023-03-31</t>
        </is>
      </c>
      <c r="I3990" s="40" t="inlineStr">
        <is>
          <t>20230331004022</t>
        </is>
      </c>
      <c r="J3990" s="43" t="inlineStr">
        <is>
          <t>https://dart.fss.or.kr/dsaf001/main.do?rcpNo=20230331004022</t>
        </is>
      </c>
      <c r="K3990" s="41" t="inlineStr">
        <is>
          <t>impairment,post_events_summary,status_chk,notes</t>
        </is>
      </c>
    </row>
    <row r="3991" ht="45" customHeight="1">
      <c r="A3991" s="40" t="inlineStr">
        <is>
          <t>K058</t>
        </is>
      </c>
      <c r="B3991" s="41" t="inlineStr">
        <is>
          <t>Radish Media, Inc.</t>
        </is>
      </c>
      <c r="C3991" s="40" t="inlineStr">
        <is>
          <t>인수 후</t>
        </is>
      </c>
      <c r="D3991" s="40" t="inlineStr">
        <is>
          <t>2023-12-31</t>
        </is>
      </c>
      <c r="E3991" s="41" t="inlineStr">
        <is>
          <t>손상차손</t>
        </is>
      </c>
      <c r="F3991" s="41" t="inlineStr">
        <is>
          <t>카카오엔터 2023 별도 감사보고서: 'Tapas Entertainment, Inc.(*5) | 447,142,738 | - | - | (447,142,738) | - | -', (*5) '장부가액이 회수가능액을 447,143백만원 초과하여 해당 금액을 포괄손익계산서상 기타비용으로 인식 … 세후 할인율 12.3%와 영구성장률 0%'. 자금대여 Tapas Entertainment 20,630,400천원, 기말 대여금 52,865,400천원, '대여금에 대해서는 신용위험에 따라 대손충당금을 설정하였으며, 충당금 54,888백만원을 인식'(회사별 배분 없음).</t>
        </is>
      </c>
      <c r="G3991" s="41" t="inlineStr">
        <is>
          <t>DART 감사보고서</t>
        </is>
      </c>
      <c r="H3991" s="40" t="inlineStr">
        <is>
          <t>2024-03-29</t>
        </is>
      </c>
      <c r="I3991" s="40" t="inlineStr">
        <is>
          <t>20240329003122</t>
        </is>
      </c>
      <c r="J3991" s="43" t="inlineStr">
        <is>
          <t>https://dart.fss.or.kr/dsaf001/main.do?rcpNo=20240329003122</t>
        </is>
      </c>
      <c r="K3991" s="41" t="inlineStr">
        <is>
          <t>impairment,post_events_summary</t>
        </is>
      </c>
    </row>
    <row r="3992" ht="45" customHeight="1">
      <c r="A3992" s="40" t="inlineStr">
        <is>
          <t>K058</t>
        </is>
      </c>
      <c r="B3992" s="41" t="inlineStr">
        <is>
          <t>Radish Media, Inc.</t>
        </is>
      </c>
      <c r="C3992" s="40" t="inlineStr">
        <is>
          <t>인수 후</t>
        </is>
      </c>
      <c r="D3992" s="40" t="inlineStr">
        <is>
          <t>2024-12-31</t>
        </is>
      </c>
      <c r="E3992" s="41" t="inlineStr">
        <is>
          <t>손상차손</t>
        </is>
      </c>
      <c r="F3992" s="41" t="inlineStr">
        <is>
          <t>카카오엔터 2024 별도 감사보고서: 'Tapas Entertainment, Inc(*2) | - | 34,595,680 | - | (34,595,680) | - | -', (*2) '당기에 유상증자 하였습니다'; 특수관계자 자금거래 '유상증(감)자 및 기타투자' Tapas Entertainment 34,595,680천원. 2025 별도 감사보고서(20260327001463)에는 당기 변동 없음(장부 0).</t>
        </is>
      </c>
      <c r="G3992" s="41" t="inlineStr">
        <is>
          <t>DART 감사보고서</t>
        </is>
      </c>
      <c r="H3992" s="40" t="inlineStr">
        <is>
          <t>2025-03-28</t>
        </is>
      </c>
      <c r="I3992" s="40" t="inlineStr">
        <is>
          <t>20250328002112</t>
        </is>
      </c>
      <c r="J3992" s="43" t="inlineStr">
        <is>
          <t>https://dart.fss.or.kr/dsaf001/main.do?rcpNo=20250328002112</t>
        </is>
      </c>
      <c r="K3992" s="41" t="inlineStr">
        <is>
          <t>impairment,post_events_summary</t>
        </is>
      </c>
    </row>
    <row r="3993" ht="45" customHeight="1">
      <c r="A3993" s="40" t="inlineStr">
        <is>
          <t>K058</t>
        </is>
      </c>
      <c r="B3993" s="41" t="inlineStr">
        <is>
          <t>Radish Media, Inc.</t>
        </is>
      </c>
      <c r="C3993" s="40" t="inlineStr">
        <is>
          <t>인수 후</t>
        </is>
      </c>
      <c r="D3993" s="40" t="inlineStr">
        <is>
          <t>2026-09-20</t>
        </is>
      </c>
      <c r="E3993" s="41" t="inlineStr">
        <is>
          <t>매각</t>
        </is>
      </c>
      <c r="F3993" s="41" t="inlineStr">
        <is>
          <t>Wuxiaworld 공지 'Guess Who's Back, Back Again'(timePosted 2026-09-20 15:46 UTC): 'As of the start of last week, I (RWX, original founder of Wuxiaworld) have completed a buyback of Wuxiaworld from Tapas Entertainment and am once more the 100% owner and operator of this company.' 2026-09-20은 일요일이므로 완료는 2026-09-14 주 초로 추정.</t>
        </is>
      </c>
      <c r="G3993" s="41" t="inlineStr">
        <is>
          <t>회사 보도자료</t>
        </is>
      </c>
      <c r="H3993" s="40" t="inlineStr">
        <is>
          <t>2026-09-20</t>
        </is>
      </c>
      <c r="I3993" s="40" t="n"/>
      <c r="J3993" s="43" t="inlineStr">
        <is>
          <t>https://www.wuxiaworld.com/news?full=1</t>
        </is>
      </c>
      <c r="K3993" s="41" t="inlineStr">
        <is>
          <t>post_events_summary</t>
        </is>
      </c>
    </row>
    <row r="3994" ht="45" customHeight="1">
      <c r="A3994" s="40" t="inlineStr">
        <is>
          <t>K059</t>
        </is>
      </c>
      <c r="B3994" s="41" t="inlineStr">
        <is>
          <t>Tapas Media, Inc.</t>
        </is>
      </c>
      <c r="C3994" s="40" t="inlineStr">
        <is>
          <t>인수 전</t>
        </is>
      </c>
      <c r="D3994" s="40" t="inlineStr">
        <is>
          <t>2021-04-12</t>
        </is>
      </c>
      <c r="E3994" s="41" t="inlineStr">
        <is>
          <t>기타</t>
        </is>
      </c>
      <c r="F3994" s="41" t="inlineStr">
        <is>
          <t>웹툰가이드(김세정, 2021-04-12 10:46) '카카오, 북미 웹툰 플랫폼 타파스 경영권 인수 추진': '타파스미디어를 자회사로 편입하기 위해 경영권 인수 절차를 추진한다', 관계자 '현재 인수를 추진 중인 것은 맞다 … 구체적인 인수 금액과 시기는 아직 확정되지 않았다', '지분 40.4%를 보유하여 최대주주'.</t>
        </is>
      </c>
      <c r="G3994" s="41" t="inlineStr">
        <is>
          <t>언론 보도</t>
        </is>
      </c>
      <c r="H3994" s="40" t="inlineStr">
        <is>
          <t>2021-04-12</t>
        </is>
      </c>
      <c r="I3994" s="40" t="n"/>
      <c r="J3994" s="43" t="inlineStr">
        <is>
          <t>https://www.webtoonguide.com/ko/board/news-column/15350</t>
        </is>
      </c>
      <c r="K3994" s="41" t="inlineStr">
        <is>
          <t>first_filing_date,pre_events_summary</t>
        </is>
      </c>
    </row>
    <row r="3995" ht="45" customHeight="1">
      <c r="A3995" s="40" t="inlineStr">
        <is>
          <t>K059</t>
        </is>
      </c>
      <c r="B3995" s="41" t="inlineStr">
        <is>
          <t>Tapas Media, Inc.</t>
        </is>
      </c>
      <c r="C3995" s="40" t="inlineStr">
        <is>
          <t>인수 전</t>
        </is>
      </c>
      <c r="D3995" s="40" t="inlineStr">
        <is>
          <t>2021-04-12</t>
        </is>
      </c>
      <c r="E3995" s="41" t="inlineStr">
        <is>
          <t>기타</t>
        </is>
      </c>
      <c r="F3995" s="41" t="inlineStr">
        <is>
          <t>테크42(김효정, 2021-04-12) '카카오엔터, 웹소설 이어 웹툰 플랫폼 타파스 인수': '12일 업계에 따르면, 카카오엔터는 타파스미디어의 경영권을 인수해 자회사로 편입시키는 절차를 진행 중' — 교차 확인.</t>
        </is>
      </c>
      <c r="G3995" s="41" t="inlineStr">
        <is>
          <t>언론 보도</t>
        </is>
      </c>
      <c r="H3995" s="40" t="inlineStr">
        <is>
          <t>2021-04-12</t>
        </is>
      </c>
      <c r="I3995" s="40" t="n"/>
      <c r="J3995" s="43" t="inlineStr">
        <is>
          <t>https://www.tech42.co.kr/%ec%b9%b4%ec%b9%b4%ec%98%a4%ec%97%94%ed%84%b0-%ec%9b%b9%ec%86%8c%ec%84%a4-%ec%9d%b4%ec%96%b4-%ec%9b%b9%ed%88%b0-%ed%94%8c%eb%9e%ab%ed%8f%bc-%ed%83%80%ed%8c%8c%ec%8a%a4-%ec%9d%b8%ec%88%98/</t>
        </is>
      </c>
      <c r="K3995" s="41" t="inlineStr">
        <is>
          <t>first_filing_date</t>
        </is>
      </c>
    </row>
    <row r="3996" ht="45" customHeight="1">
      <c r="A3996" s="40" t="inlineStr">
        <is>
          <t>K059</t>
        </is>
      </c>
      <c r="B3996" s="41" t="inlineStr">
        <is>
          <t>Tapas Media, Inc.</t>
        </is>
      </c>
      <c r="C3996" s="40" t="inlineStr">
        <is>
          <t>인수 전</t>
        </is>
      </c>
      <c r="D3996" s="40" t="inlineStr">
        <is>
          <t>2021-04-09</t>
        </is>
      </c>
      <c r="E3996" s="41" t="inlineStr">
        <is>
          <t>기타</t>
        </is>
      </c>
      <c r="F3996" s="41" t="inlineStr">
        <is>
          <t>이투데이(구성헌, 2021-04-09) '카카오, 액면분할로 12일부터 매매 정지': '15일 … 분할(1주→5주)을 시행 … 12~14일 매매가 일시 정지'. Yahoo 035720.KS 분할조정 종가 04-09·12·13·14 111,600원(정지), 04-15 120,500원.</t>
        </is>
      </c>
      <c r="G3996" s="41" t="inlineStr">
        <is>
          <t>언론 보도</t>
        </is>
      </c>
      <c r="H3996" s="40" t="inlineStr">
        <is>
          <t>2021-04-09</t>
        </is>
      </c>
      <c r="I3996" s="40" t="n"/>
      <c r="J3996" s="43" t="inlineStr">
        <is>
          <t>https://www.etoday.co.kr/news/view/2013694</t>
        </is>
      </c>
      <c r="K3996" s="41" t="inlineStr">
        <is>
          <t>event_ticker_basis</t>
        </is>
      </c>
    </row>
    <row r="3997" ht="45" customHeight="1">
      <c r="A3997" s="40" t="inlineStr">
        <is>
          <t>K059</t>
        </is>
      </c>
      <c r="B3997" s="41" t="inlineStr">
        <is>
          <t>Tapas Media, Inc.</t>
        </is>
      </c>
      <c r="C3997" s="40" t="inlineStr">
        <is>
          <t>인수 전</t>
        </is>
      </c>
      <c r="D3997" s="40" t="inlineStr">
        <is>
          <t>2018-03-22</t>
        </is>
      </c>
      <c r="E3997" s="41" t="inlineStr">
        <is>
          <t>투자유치</t>
        </is>
      </c>
      <c r="F3997" s="41" t="inlineStr">
        <is>
          <t>TechCrunch(2018-03-22) Tapas Media: 'raised $5 million in additional Series A funding' from 'ID Ventures, SBI Investment Korea, Medici Investment and EN Investment', '$10.8 million total'.</t>
        </is>
      </c>
      <c r="G3997" s="41" t="inlineStr">
        <is>
          <t>언론 보도</t>
        </is>
      </c>
      <c r="H3997" s="40" t="inlineStr">
        <is>
          <t>2018-03-22</t>
        </is>
      </c>
      <c r="I3997" s="40" t="n"/>
      <c r="J3997" s="43" t="inlineStr">
        <is>
          <t>https://techcrunch.com/2018/03/22/tapas-media/</t>
        </is>
      </c>
      <c r="K3997" s="41" t="inlineStr">
        <is>
          <t>pre_events_summary,chk_note,notes</t>
        </is>
      </c>
    </row>
    <row r="3998" ht="45" customHeight="1">
      <c r="A3998" s="40" t="inlineStr">
        <is>
          <t>K059</t>
        </is>
      </c>
      <c r="B3998" s="41" t="inlineStr">
        <is>
          <t>Tapas Media, Inc.</t>
        </is>
      </c>
      <c r="C3998" s="40" t="inlineStr">
        <is>
          <t>인수 후</t>
        </is>
      </c>
      <c r="D3998" s="40" t="inlineStr">
        <is>
          <t>2022-12-31</t>
        </is>
      </c>
      <c r="E3998" s="41" t="inlineStr">
        <is>
          <t>손상차손</t>
        </is>
      </c>
      <c r="F3998" s="41" t="inlineStr">
        <is>
          <t>카카오엔터 2022 별도 감사보고서 종속기업투자 변동: 'Tapas Entertainment, Inc.(구,Radish Media, Inc.) | 390,220,025 | - | - | (294,167,369) | 351,090,082 | 447,142,738' (2022년 취득액 없음, Tapas Media 투자 대체), 주석 '장부가액이 회수가능액을 294,167백만원 초과하여 … 기타비용으로 인식 … 세후 할인율 12.9%와 영구성장률 1%'. 특수관계자 자금거래: Tapas Entertainment 자금대여 31,682,500천원.</t>
        </is>
      </c>
      <c r="G3998" s="41" t="inlineStr">
        <is>
          <t>DART 감사보고서</t>
        </is>
      </c>
      <c r="H3998" s="40" t="inlineStr">
        <is>
          <t>2023-03-31</t>
        </is>
      </c>
      <c r="I3998" s="40" t="inlineStr">
        <is>
          <t>20230331004022</t>
        </is>
      </c>
      <c r="J3998" s="43" t="inlineStr">
        <is>
          <t>https://dart.fss.or.kr/dsaf001/main.do?rcpNo=20230331004022</t>
        </is>
      </c>
      <c r="K3998" s="41" t="inlineStr">
        <is>
          <t>impairment,post_events_summary,status_chk,notes</t>
        </is>
      </c>
    </row>
    <row r="3999" ht="45" customHeight="1">
      <c r="A3999" s="40" t="inlineStr">
        <is>
          <t>K059</t>
        </is>
      </c>
      <c r="B3999" s="41" t="inlineStr">
        <is>
          <t>Tapas Media, Inc.</t>
        </is>
      </c>
      <c r="C3999" s="40" t="inlineStr">
        <is>
          <t>인수 후</t>
        </is>
      </c>
      <c r="D3999" s="40" t="inlineStr">
        <is>
          <t>2023-12-31</t>
        </is>
      </c>
      <c r="E3999" s="41" t="inlineStr">
        <is>
          <t>손상차손</t>
        </is>
      </c>
      <c r="F3999" s="41" t="inlineStr">
        <is>
          <t>카카오엔터 2023 별도 감사보고서: 'Tapas Entertainment, Inc.(*5) | 447,142,738 | - | - | (447,142,738) | - | -', (*5) '장부가액이 회수가능액을 447,143백만원 초과하여 해당 금액을 포괄손익계산서상 기타비용으로 인식 … 세후 할인율 12.3%와 영구성장률 0%'. 자금대여 Tapas Entertainment 20,630,400천원, 기말 대여금 52,865,400천원, '대여금에 대해서는 신용위험에 따라 대손충당금을 설정하였으며, 충당금 54,888백만원을 인식'(회사별 배분 없음).</t>
        </is>
      </c>
      <c r="G3999" s="41" t="inlineStr">
        <is>
          <t>DART 감사보고서</t>
        </is>
      </c>
      <c r="H3999" s="40" t="inlineStr">
        <is>
          <t>2024-03-29</t>
        </is>
      </c>
      <c r="I3999" s="40" t="inlineStr">
        <is>
          <t>20240329003122</t>
        </is>
      </c>
      <c r="J3999" s="43" t="inlineStr">
        <is>
          <t>https://dart.fss.or.kr/dsaf001/main.do?rcpNo=20240329003122</t>
        </is>
      </c>
      <c r="K3999" s="41" t="inlineStr">
        <is>
          <t>impairment,post_events_summary</t>
        </is>
      </c>
    </row>
    <row r="4000" ht="45" customHeight="1">
      <c r="A4000" s="40" t="inlineStr">
        <is>
          <t>K059</t>
        </is>
      </c>
      <c r="B4000" s="41" t="inlineStr">
        <is>
          <t>Tapas Media, Inc.</t>
        </is>
      </c>
      <c r="C4000" s="40" t="inlineStr">
        <is>
          <t>인수 후</t>
        </is>
      </c>
      <c r="D4000" s="40" t="inlineStr">
        <is>
          <t>2024-12-31</t>
        </is>
      </c>
      <c r="E4000" s="41" t="inlineStr">
        <is>
          <t>손상차손</t>
        </is>
      </c>
      <c r="F4000" s="41" t="inlineStr">
        <is>
          <t>카카오엔터 2024 별도 감사보고서: 'Tapas Entertainment, Inc(*2) | - | 34,595,680 | - | (34,595,680) | - | -', (*2) '당기에 유상증자 하였습니다'; 특수관계자 자금거래 '유상증(감)자 및 기타투자' Tapas Entertainment 34,595,680천원. 2025 별도 감사보고서(20260327001463)에는 당기 변동 없음(장부 0).</t>
        </is>
      </c>
      <c r="G4000" s="41" t="inlineStr">
        <is>
          <t>DART 감사보고서</t>
        </is>
      </c>
      <c r="H4000" s="40" t="inlineStr">
        <is>
          <t>2025-03-28</t>
        </is>
      </c>
      <c r="I4000" s="40" t="inlineStr">
        <is>
          <t>20250328002112</t>
        </is>
      </c>
      <c r="J4000" s="43" t="inlineStr">
        <is>
          <t>https://dart.fss.or.kr/dsaf001/main.do?rcpNo=20250328002112</t>
        </is>
      </c>
      <c r="K4000" s="41" t="inlineStr">
        <is>
          <t>impairment,post_events_summary</t>
        </is>
      </c>
    </row>
    <row r="4001" ht="45" customHeight="1">
      <c r="A4001" s="40" t="inlineStr">
        <is>
          <t>K059</t>
        </is>
      </c>
      <c r="B4001" s="41" t="inlineStr">
        <is>
          <t>Tapas Media, Inc.</t>
        </is>
      </c>
      <c r="C4001" s="40" t="inlineStr">
        <is>
          <t>인수 후</t>
        </is>
      </c>
      <c r="D4001" s="40" t="inlineStr">
        <is>
          <t>2026-09-20</t>
        </is>
      </c>
      <c r="E4001" s="41" t="inlineStr">
        <is>
          <t>매각</t>
        </is>
      </c>
      <c r="F4001" s="41" t="inlineStr">
        <is>
          <t>Wuxiaworld 공지 'Guess Who's Back, Back Again'(timePosted 2026-09-20 15:46 UTC): 'As of the start of last week, I (RWX, original founder of Wuxiaworld) have completed a buyback of Wuxiaworld from Tapas Entertainment and am once more the 100% owner and operator of this company.' 2026-09-20은 일요일이므로 완료는 2026-09-14 주 초로 추정.</t>
        </is>
      </c>
      <c r="G4001" s="41" t="inlineStr">
        <is>
          <t>회사 보도자료</t>
        </is>
      </c>
      <c r="H4001" s="40" t="inlineStr">
        <is>
          <t>2026-09-20</t>
        </is>
      </c>
      <c r="I4001" s="40" t="n"/>
      <c r="J4001" s="43" t="inlineStr">
        <is>
          <t>https://www.wuxiaworld.com/news?full=1</t>
        </is>
      </c>
      <c r="K4001" s="41" t="inlineStr">
        <is>
          <t>post_events_summary</t>
        </is>
      </c>
    </row>
    <row r="4002" ht="45" customHeight="1">
      <c r="A4002" s="40" t="inlineStr">
        <is>
          <t>K060</t>
        </is>
      </c>
      <c r="B4002" s="41" t="inlineStr">
        <is>
          <t>Tapas Media, Inc.</t>
        </is>
      </c>
      <c r="C4002" s="40" t="inlineStr">
        <is>
          <t>인수 전</t>
        </is>
      </c>
      <c r="D4002" s="40" t="inlineStr">
        <is>
          <t>2021-04-12</t>
        </is>
      </c>
      <c r="E4002" s="41" t="inlineStr">
        <is>
          <t>기타</t>
        </is>
      </c>
      <c r="F4002" s="41" t="inlineStr">
        <is>
          <t>웹툰가이드(김세정, 2021-04-12 10:46) '카카오, 북미 웹툰 플랫폼 타파스 경영권 인수 추진': '타파스미디어를 자회사로 편입하기 위해 경영권 인수 절차를 추진한다', 관계자 '현재 인수를 추진 중인 것은 맞다 … 구체적인 인수 금액과 시기는 아직 확정되지 않았다', '지분 40.4%를 보유하여 최대주주'.</t>
        </is>
      </c>
      <c r="G4002" s="41" t="inlineStr">
        <is>
          <t>언론 보도</t>
        </is>
      </c>
      <c r="H4002" s="40" t="inlineStr">
        <is>
          <t>2021-04-12</t>
        </is>
      </c>
      <c r="I4002" s="40" t="n"/>
      <c r="J4002" s="43" t="inlineStr">
        <is>
          <t>https://www.webtoonguide.com/ko/board/news-column/15350</t>
        </is>
      </c>
      <c r="K4002" s="41" t="inlineStr">
        <is>
          <t>first_filing_date,pre_events_summary</t>
        </is>
      </c>
    </row>
    <row r="4003" ht="45" customHeight="1">
      <c r="A4003" s="40" t="inlineStr">
        <is>
          <t>K060</t>
        </is>
      </c>
      <c r="B4003" s="41" t="inlineStr">
        <is>
          <t>Tapas Media, Inc.</t>
        </is>
      </c>
      <c r="C4003" s="40" t="inlineStr">
        <is>
          <t>인수 전</t>
        </is>
      </c>
      <c r="D4003" s="40" t="inlineStr">
        <is>
          <t>2021-04-12</t>
        </is>
      </c>
      <c r="E4003" s="41" t="inlineStr">
        <is>
          <t>기타</t>
        </is>
      </c>
      <c r="F4003" s="41" t="inlineStr">
        <is>
          <t>테크42(김효정, 2021-04-12) '카카오엔터, 웹소설 이어 웹툰 플랫폼 타파스 인수': '12일 업계에 따르면, 카카오엔터는 타파스미디어의 경영권을 인수해 자회사로 편입시키는 절차를 진행 중' — 교차 확인.</t>
        </is>
      </c>
      <c r="G4003" s="41" t="inlineStr">
        <is>
          <t>언론 보도</t>
        </is>
      </c>
      <c r="H4003" s="40" t="inlineStr">
        <is>
          <t>2021-04-12</t>
        </is>
      </c>
      <c r="I4003" s="40" t="n"/>
      <c r="J4003" s="43" t="inlineStr">
        <is>
          <t>https://www.tech42.co.kr/%ec%b9%b4%ec%b9%b4%ec%98%a4%ec%97%94%ed%84%b0-%ec%9b%b9%ec%86%8c%ec%84%a4-%ec%9d%b4%ec%96%b4-%ec%9b%b9%ed%88%b0-%ed%94%8c%eb%9e%ab%ed%8f%bc-%ed%83%80%ed%8c%8c%ec%8a%a4-%ec%9d%b8%ec%88%98/</t>
        </is>
      </c>
      <c r="K4003" s="41" t="inlineStr">
        <is>
          <t>first_filing_date</t>
        </is>
      </c>
    </row>
    <row r="4004" ht="45" customHeight="1">
      <c r="A4004" s="40" t="inlineStr">
        <is>
          <t>K060</t>
        </is>
      </c>
      <c r="B4004" s="41" t="inlineStr">
        <is>
          <t>Tapas Media, Inc.</t>
        </is>
      </c>
      <c r="C4004" s="40" t="inlineStr">
        <is>
          <t>인수 전</t>
        </is>
      </c>
      <c r="D4004" s="40" t="inlineStr">
        <is>
          <t>2018-03-22</t>
        </is>
      </c>
      <c r="E4004" s="41" t="inlineStr">
        <is>
          <t>투자유치</t>
        </is>
      </c>
      <c r="F4004" s="41" t="inlineStr">
        <is>
          <t>TechCrunch(2018-03-22) Tapas Media: 'raised $5 million in additional Series A funding' from 'ID Ventures, SBI Investment Korea, Medici Investment and EN Investment', '$10.8 million total'.</t>
        </is>
      </c>
      <c r="G4004" s="41" t="inlineStr">
        <is>
          <t>언론 보도</t>
        </is>
      </c>
      <c r="H4004" s="40" t="inlineStr">
        <is>
          <t>2018-03-22</t>
        </is>
      </c>
      <c r="I4004" s="40" t="n"/>
      <c r="J4004" s="43" t="inlineStr">
        <is>
          <t>https://techcrunch.com/2018/03/22/tapas-media/</t>
        </is>
      </c>
      <c r="K4004" s="41" t="inlineStr">
        <is>
          <t>pre_events_summary,chk_note,notes</t>
        </is>
      </c>
    </row>
    <row r="4005" ht="45" customHeight="1">
      <c r="A4005" s="40" t="inlineStr">
        <is>
          <t>K060</t>
        </is>
      </c>
      <c r="B4005" s="41" t="inlineStr">
        <is>
          <t>Tapas Media, Inc.</t>
        </is>
      </c>
      <c r="C4005" s="40" t="inlineStr">
        <is>
          <t>인수 후</t>
        </is>
      </c>
      <c r="D4005" s="40" t="inlineStr">
        <is>
          <t>2022-12-31</t>
        </is>
      </c>
      <c r="E4005" s="41" t="inlineStr">
        <is>
          <t>손상차손</t>
        </is>
      </c>
      <c r="F4005" s="41" t="inlineStr">
        <is>
          <t>카카오엔터 2022 별도 감사보고서 종속기업투자 변동: 'Tapas Entertainment, Inc.(구,Radish Media, Inc.) | 390,220,025 | - | - | (294,167,369) | 351,090,082 | 447,142,738' (2022년 취득액 없음, Tapas Media 투자 대체), 주석 '장부가액이 회수가능액을 294,167백만원 초과하여 … 기타비용으로 인식 … 세후 할인율 12.9%와 영구성장률 1%'. 특수관계자 자금거래: Tapas Entertainment 자금대여 31,682,500천원.</t>
        </is>
      </c>
      <c r="G4005" s="41" t="inlineStr">
        <is>
          <t>DART 감사보고서</t>
        </is>
      </c>
      <c r="H4005" s="40" t="inlineStr">
        <is>
          <t>2023-03-31</t>
        </is>
      </c>
      <c r="I4005" s="40" t="inlineStr">
        <is>
          <t>20230331004022</t>
        </is>
      </c>
      <c r="J4005" s="43" t="inlineStr">
        <is>
          <t>https://dart.fss.or.kr/dsaf001/main.do?rcpNo=20230331004022</t>
        </is>
      </c>
      <c r="K4005" s="41" t="inlineStr">
        <is>
          <t>impairment,post_events_summary,status_chk,notes</t>
        </is>
      </c>
    </row>
    <row r="4006" ht="45" customHeight="1">
      <c r="A4006" s="40" t="inlineStr">
        <is>
          <t>K060</t>
        </is>
      </c>
      <c r="B4006" s="41" t="inlineStr">
        <is>
          <t>Tapas Media, Inc.</t>
        </is>
      </c>
      <c r="C4006" s="40" t="inlineStr">
        <is>
          <t>인수 후</t>
        </is>
      </c>
      <c r="D4006" s="40" t="inlineStr">
        <is>
          <t>2023-12-31</t>
        </is>
      </c>
      <c r="E4006" s="41" t="inlineStr">
        <is>
          <t>손상차손</t>
        </is>
      </c>
      <c r="F4006" s="41" t="inlineStr">
        <is>
          <t>카카오엔터 2023 별도 감사보고서: 'Tapas Entertainment, Inc.(*5) | 447,142,738 | - | - | (447,142,738) | - | -', (*5) '장부가액이 회수가능액을 447,143백만원 초과하여 해당 금액을 포괄손익계산서상 기타비용으로 인식 … 세후 할인율 12.3%와 영구성장률 0%'. 자금대여 Tapas Entertainment 20,630,400천원, 기말 대여금 52,865,400천원, '대여금에 대해서는 신용위험에 따라 대손충당금을 설정하였으며, 충당금 54,888백만원을 인식'(회사별 배분 없음).</t>
        </is>
      </c>
      <c r="G4006" s="41" t="inlineStr">
        <is>
          <t>DART 감사보고서</t>
        </is>
      </c>
      <c r="H4006" s="40" t="inlineStr">
        <is>
          <t>2024-03-29</t>
        </is>
      </c>
      <c r="I4006" s="40" t="inlineStr">
        <is>
          <t>20240329003122</t>
        </is>
      </c>
      <c r="J4006" s="43" t="inlineStr">
        <is>
          <t>https://dart.fss.or.kr/dsaf001/main.do?rcpNo=20240329003122</t>
        </is>
      </c>
      <c r="K4006" s="41" t="inlineStr">
        <is>
          <t>impairment,post_events_summary</t>
        </is>
      </c>
    </row>
    <row r="4007" ht="45" customHeight="1">
      <c r="A4007" s="40" t="inlineStr">
        <is>
          <t>K060</t>
        </is>
      </c>
      <c r="B4007" s="41" t="inlineStr">
        <is>
          <t>Tapas Media, Inc.</t>
        </is>
      </c>
      <c r="C4007" s="40" t="inlineStr">
        <is>
          <t>인수 후</t>
        </is>
      </c>
      <c r="D4007" s="40" t="inlineStr">
        <is>
          <t>2024-12-31</t>
        </is>
      </c>
      <c r="E4007" s="41" t="inlineStr">
        <is>
          <t>손상차손</t>
        </is>
      </c>
      <c r="F4007" s="41" t="inlineStr">
        <is>
          <t>카카오엔터 2024 별도 감사보고서: 'Tapas Entertainment, Inc(*2) | - | 34,595,680 | - | (34,595,680) | - | -', (*2) '당기에 유상증자 하였습니다'; 특수관계자 자금거래 '유상증(감)자 및 기타투자' Tapas Entertainment 34,595,680천원. 2025 별도 감사보고서(20260327001463)에는 당기 변동 없음(장부 0).</t>
        </is>
      </c>
      <c r="G4007" s="41" t="inlineStr">
        <is>
          <t>DART 감사보고서</t>
        </is>
      </c>
      <c r="H4007" s="40" t="inlineStr">
        <is>
          <t>2025-03-28</t>
        </is>
      </c>
      <c r="I4007" s="40" t="inlineStr">
        <is>
          <t>20250328002112</t>
        </is>
      </c>
      <c r="J4007" s="43" t="inlineStr">
        <is>
          <t>https://dart.fss.or.kr/dsaf001/main.do?rcpNo=20250328002112</t>
        </is>
      </c>
      <c r="K4007" s="41" t="inlineStr">
        <is>
          <t>impairment,post_events_summary</t>
        </is>
      </c>
    </row>
    <row r="4008" ht="45" customHeight="1">
      <c r="A4008" s="40" t="inlineStr">
        <is>
          <t>K060</t>
        </is>
      </c>
      <c r="B4008" s="41" t="inlineStr">
        <is>
          <t>Tapas Media, Inc.</t>
        </is>
      </c>
      <c r="C4008" s="40" t="inlineStr">
        <is>
          <t>인수 후</t>
        </is>
      </c>
      <c r="D4008" s="40" t="inlineStr">
        <is>
          <t>2026-09-20</t>
        </is>
      </c>
      <c r="E4008" s="41" t="inlineStr">
        <is>
          <t>매각</t>
        </is>
      </c>
      <c r="F4008" s="41" t="inlineStr">
        <is>
          <t>Wuxiaworld 공지 'Guess Who's Back, Back Again'(timePosted 2026-09-20 15:46 UTC): 'As of the start of last week, I (RWX, original founder of Wuxiaworld) have completed a buyback of Wuxiaworld from Tapas Entertainment and am once more the 100% owner and operator of this company.' 2026-09-20은 일요일이므로 완료는 2026-09-14 주 초로 추정.</t>
        </is>
      </c>
      <c r="G4008" s="41" t="inlineStr">
        <is>
          <t>회사 보도자료</t>
        </is>
      </c>
      <c r="H4008" s="40" t="inlineStr">
        <is>
          <t>2026-09-20</t>
        </is>
      </c>
      <c r="I4008" s="40" t="n"/>
      <c r="J4008" s="43" t="inlineStr">
        <is>
          <t>https://www.wuxiaworld.com/news?full=1</t>
        </is>
      </c>
      <c r="K4008" s="41" t="inlineStr">
        <is>
          <t>post_events_summary</t>
        </is>
      </c>
    </row>
    <row r="4009" ht="45" customHeight="1">
      <c r="A4009" s="40" t="inlineStr">
        <is>
          <t>K061</t>
        </is>
      </c>
      <c r="B4009" s="41" t="inlineStr">
        <is>
          <t>GSPark24.Co.,Ltd</t>
        </is>
      </c>
      <c r="C4009" s="40" t="inlineStr">
        <is>
          <t>인수 후</t>
        </is>
      </c>
      <c r="D4009" s="40" t="inlineStr">
        <is>
          <t>2025-12-31</t>
        </is>
      </c>
      <c r="E4009" s="41" t="inlineStr">
        <is>
          <t>실적</t>
        </is>
      </c>
      <c r="F4009" s="41" t="inlineStr">
        <is>
          <t>케이엠파크 FY2025(제20기) 감사보고서 포괄손익계산서: 영업수익 121,491,030,621원(전기 92,560,794,794원), 영업이익 5,526,104,244원(전기 4,685,307,856원). 현금흐름표·유형자산 변동표에 '합병' 항목이 있어 2025-07-31 흡수합병 효과 포함.</t>
        </is>
      </c>
      <c r="G4009" s="41" t="inlineStr">
        <is>
          <t>DART 감사보고서</t>
        </is>
      </c>
      <c r="H4009" s="40" t="inlineStr">
        <is>
          <t>2026-03-24</t>
        </is>
      </c>
      <c r="I4009" s="40" t="inlineStr">
        <is>
          <t>20260324000136</t>
        </is>
      </c>
      <c r="J4009" s="43" t="inlineStr">
        <is>
          <t>https://dart.fss.or.kr/dsaf001/main.do?rcpNo=20260324000136</t>
        </is>
      </c>
      <c r="K4009" s="41" t="inlineStr">
        <is>
          <t>target_rev_post,target_op_post,perf_basis</t>
        </is>
      </c>
    </row>
    <row r="4010" ht="45" customHeight="1">
      <c r="A4010" s="40" t="inlineStr">
        <is>
          <t>K063</t>
        </is>
      </c>
      <c r="B4010" s="41" t="inlineStr">
        <is>
          <t>Lionheart Studio Co.,Ltd.</t>
        </is>
      </c>
      <c r="C4010" s="40" t="inlineStr">
        <is>
          <t>인수 후</t>
        </is>
      </c>
      <c r="D4010" s="40" t="inlineStr">
        <is>
          <t>2021-12-31</t>
        </is>
      </c>
      <c r="E4010" s="41" t="inlineStr">
        <is>
          <t>통합</t>
        </is>
      </c>
      <c r="F4010" s="41" t="inlineStr">
        <is>
          <t>카카오게임즈 2021 연결주석 사업결합: 라이온하트 이전대가 현금 446,619,593·주식 등 708,724,418·조건부대가 542,899,738 = 1,698,243,750천원, '이전대가는 취득계약 체결분을 포함한 지분의 공정가치'. 관계기업 변동표: 기초 21,606,967, 지분법손익 27,552,605, 대체 (49,159,573)천원. 지분법주식처분이익 합계 666,417,654천원</t>
        </is>
      </c>
      <c r="G4010" s="41" t="inlineStr">
        <is>
          <t>DART 사업보고서</t>
        </is>
      </c>
      <c r="H4010" s="40" t="inlineStr">
        <is>
          <t>2022-03-18</t>
        </is>
      </c>
      <c r="I4010" s="40" t="inlineStr">
        <is>
          <t>20220318000854</t>
        </is>
      </c>
      <c r="J4010" s="43" t="inlineStr">
        <is>
          <t>https://dart.fss.or.kr/dsaf001/main.do?rcpNo=20220318000854</t>
        </is>
      </c>
      <c r="K4010" s="41" t="inlineStr">
        <is>
          <t>notes,post_events_summary</t>
        </is>
      </c>
    </row>
    <row r="4011" ht="45" customHeight="1">
      <c r="A4011" s="40" t="inlineStr">
        <is>
          <t>K063</t>
        </is>
      </c>
      <c r="B4011" s="41" t="inlineStr">
        <is>
          <t>Lionheart Studio Co.,Ltd.</t>
        </is>
      </c>
      <c r="C4011" s="40" t="inlineStr">
        <is>
          <t>인수 후</t>
        </is>
      </c>
      <c r="D4011" s="40" t="inlineStr">
        <is>
          <t>2026-03-25</t>
        </is>
      </c>
      <c r="E4011" s="41" t="inlineStr">
        <is>
          <t>소유주변경</t>
        </is>
      </c>
      <c r="F4011" s="41" t="inlineStr">
        <is>
          <t>카카오게임즈 주요사항보고서(유상증자결정): 제3자배정 대상 엘트리플에이인베스트먼트가 '당사와 전환사채 인수계약을, 당사의 최대주주와 주식매매계약을' 체결, 신주 납입일에 동시 종결 예정(이후 정정명령 부과)</t>
        </is>
      </c>
      <c r="G4011" s="41" t="inlineStr">
        <is>
          <t>DART 주요사항보고서</t>
        </is>
      </c>
      <c r="H4011" s="40" t="inlineStr">
        <is>
          <t>2026-03-25</t>
        </is>
      </c>
      <c r="I4011" s="40" t="inlineStr">
        <is>
          <t>20260325000002</t>
        </is>
      </c>
      <c r="J4011" s="43" t="inlineStr">
        <is>
          <t>https://dart.fss.or.kr/dsaf001/main.do?rcpNo=20260325000002</t>
        </is>
      </c>
      <c r="K4011" s="41" t="inlineStr">
        <is>
          <t>post_events_summary</t>
        </is>
      </c>
    </row>
    <row r="4012" ht="45" customHeight="1">
      <c r="A4012" s="40" t="inlineStr">
        <is>
          <t>K063</t>
        </is>
      </c>
      <c r="B4012" s="41" t="inlineStr">
        <is>
          <t>Lionheart Studio Co.,Ltd.</t>
        </is>
      </c>
      <c r="C4012" s="40" t="inlineStr">
        <is>
          <t>인수 후</t>
        </is>
      </c>
      <c r="D4012" s="40" t="inlineStr">
        <is>
          <t>2026-06-19</t>
        </is>
      </c>
      <c r="E4012" s="41" t="inlineStr">
        <is>
          <t>소유주변경</t>
        </is>
      </c>
      <c r="F4012" s="41" t="inlineStr">
        <is>
          <t>카카오게임즈 최대주주변경: ㈜카카오 외 13인 45.38% → 엘트리플에이인베스트먼트 유한회사 외 10인 38.95%(엘트리플에이 35,566,086주 33.43%, ㈜카카오 33,730,000→15,622,268주). '동 합자회사의 최대출자자는 LY주식회사입니다'</t>
        </is>
      </c>
      <c r="G4012" s="41" t="inlineStr">
        <is>
          <t>KIND</t>
        </is>
      </c>
      <c r="H4012" s="40" t="inlineStr">
        <is>
          <t>2026-06-19</t>
        </is>
      </c>
      <c r="I4012" s="40" t="inlineStr">
        <is>
          <t>20260619900968</t>
        </is>
      </c>
      <c r="J4012" s="43" t="inlineStr">
        <is>
          <t>https://dart.fss.or.kr/dsaf001/main.do?rcpNo=20260619900968</t>
        </is>
      </c>
      <c r="K4012" s="41" t="inlineStr">
        <is>
          <t>pre_incorp_chk,post_events_summary,notes</t>
        </is>
      </c>
    </row>
    <row r="4013" ht="45" customHeight="1">
      <c r="A4013" s="40" t="inlineStr">
        <is>
          <t>K063</t>
        </is>
      </c>
      <c r="B4013" s="41" t="inlineStr">
        <is>
          <t>Lionheart Studio Co.,Ltd.</t>
        </is>
      </c>
      <c r="C4013" s="40" t="inlineStr">
        <is>
          <t>인수 후</t>
        </is>
      </c>
      <c r="D4013" s="40" t="inlineStr">
        <is>
          <t>2026-06-22</t>
        </is>
      </c>
      <c r="E4013" s="41" t="inlineStr">
        <is>
          <t>경영진변경</t>
        </is>
      </c>
      <c r="F4013" s="41" t="inlineStr">
        <is>
          <t>카카오게임즈 대표이사변경: 한상우 → 김태환, 이시우(공동대표이사), 변경일 2026-06-22</t>
        </is>
      </c>
      <c r="G4013" s="41" t="inlineStr">
        <is>
          <t>KIND</t>
        </is>
      </c>
      <c r="H4013" s="40" t="inlineStr">
        <is>
          <t>2026-06-22</t>
        </is>
      </c>
      <c r="I4013" s="40" t="inlineStr">
        <is>
          <t>20260622900255</t>
        </is>
      </c>
      <c r="J4013" s="43" t="inlineStr">
        <is>
          <t>https://dart.fss.or.kr/dsaf001/main.do?rcpNo=20260622900255</t>
        </is>
      </c>
      <c r="K4013" s="41" t="inlineStr">
        <is>
          <t>post_events_summary</t>
        </is>
      </c>
    </row>
    <row r="4014" ht="45" customHeight="1">
      <c r="A4014" s="40" t="inlineStr">
        <is>
          <t>K063</t>
        </is>
      </c>
      <c r="B4014" s="41" t="inlineStr">
        <is>
          <t>Lionheart Studio Co.,Ltd.</t>
        </is>
      </c>
      <c r="C4014" s="40" t="inlineStr">
        <is>
          <t>인수 후</t>
        </is>
      </c>
      <c r="D4014" s="40" t="inlineStr">
        <is>
          <t>2025-05-30</t>
        </is>
      </c>
      <c r="E4014" s="41" t="inlineStr">
        <is>
          <t>경영진변경</t>
        </is>
      </c>
      <c r="F4014" s="41" t="inlineStr">
        <is>
          <t>라이온하트 김범 아트 총괄 이사·이준석 CTO 퇴임 확정, 오윤택 전 펄어비스 아트 총괄 영입</t>
        </is>
      </c>
      <c r="G4014" s="41" t="inlineStr">
        <is>
          <t>언론 보도</t>
        </is>
      </c>
      <c r="H4014" s="40" t="inlineStr">
        <is>
          <t>2025-05-30</t>
        </is>
      </c>
      <c r="I4014" s="40" t="n"/>
      <c r="J4014" s="43" t="inlineStr">
        <is>
          <t>https://news.mtn.co.kr/news-detail/2025053014454611737</t>
        </is>
      </c>
      <c r="K4014" s="41" t="inlineStr">
        <is>
          <t>post_events_summary</t>
        </is>
      </c>
    </row>
    <row r="4015" ht="45" customHeight="1">
      <c r="A4015" s="40" t="inlineStr">
        <is>
          <t>K063</t>
        </is>
      </c>
      <c r="B4015" s="41" t="inlineStr">
        <is>
          <t>Lionheart Studio Co.,Ltd.</t>
        </is>
      </c>
      <c r="C4015" s="40" t="inlineStr">
        <is>
          <t>인수 후</t>
        </is>
      </c>
      <c r="D4015" s="40" t="inlineStr">
        <is>
          <t>2022-11-02</t>
        </is>
      </c>
      <c r="E4015" s="41" t="inlineStr">
        <is>
          <t>어닝콜</t>
        </is>
      </c>
      <c r="F4015" s="41" t="inlineStr">
        <is>
          <t>3분기 실적 컨퍼런스콜: 조혁민 CFO '옵션을 행사할 수 있는 상황이 아니라고 명확하게 말씀드린다', 조계현 대표 '현재도 일정은 결정된 바 없다'(딜사이트 2022-11-03 보도)</t>
        </is>
      </c>
      <c r="G4015" s="41" t="inlineStr">
        <is>
          <t>언론 보도</t>
        </is>
      </c>
      <c r="H4015" s="40" t="inlineStr">
        <is>
          <t>2022-11-03</t>
        </is>
      </c>
      <c r="I4015" s="40" t="n"/>
      <c r="J4015" s="43" t="inlineStr">
        <is>
          <t>https://dealsite.co.kr/articles/93910</t>
        </is>
      </c>
      <c r="K4015" s="41" t="inlineStr">
        <is>
          <t>earnings_call_note</t>
        </is>
      </c>
    </row>
    <row r="4016" ht="45" customHeight="1">
      <c r="A4016" s="40" t="inlineStr">
        <is>
          <t>K063</t>
        </is>
      </c>
      <c r="B4016" s="41" t="inlineStr">
        <is>
          <t>Lionheart Studio Co.,Ltd.</t>
        </is>
      </c>
      <c r="C4016" s="40" t="inlineStr">
        <is>
          <t>인수 후</t>
        </is>
      </c>
      <c r="D4016" s="40" t="inlineStr">
        <is>
          <t>2025-12-31</t>
        </is>
      </c>
      <c r="E4016" s="41" t="inlineStr">
        <is>
          <t>기타</t>
        </is>
      </c>
      <c r="F4016" s="41" t="inlineStr">
        <is>
          <t>카카오게임즈 2025 연결주석 공정가치 수준3 표: 매입채무및기타채무 59,327,216천원, '㈜라이온하트스튜디오의 비지배지분 추가 매수의무와 관련하여 측정된 부채'</t>
        </is>
      </c>
      <c r="G4016" s="41" t="inlineStr">
        <is>
          <t>DART 사업보고서</t>
        </is>
      </c>
      <c r="H4016" s="40" t="inlineStr">
        <is>
          <t>2026-03-18</t>
        </is>
      </c>
      <c r="I4016" s="40" t="inlineStr">
        <is>
          <t>20260318001659</t>
        </is>
      </c>
      <c r="J4016" s="43" t="inlineStr">
        <is>
          <t>https://dart.fss.or.kr/dsaf001/main.do?rcpNo=20260318001659</t>
        </is>
      </c>
      <c r="K4016" s="41" t="inlineStr">
        <is>
          <t>notes</t>
        </is>
      </c>
    </row>
    <row r="4017" ht="45" customHeight="1">
      <c r="A4017" s="40" t="inlineStr">
        <is>
          <t>K063</t>
        </is>
      </c>
      <c r="B4017" s="41" t="inlineStr">
        <is>
          <t>Lionheart Studio Co.,Ltd.</t>
        </is>
      </c>
      <c r="C4017" s="40" t="inlineStr">
        <is>
          <t>인수 후</t>
        </is>
      </c>
      <c r="D4017" s="40" t="inlineStr">
        <is>
          <t>2026-06-26</t>
        </is>
      </c>
      <c r="E4017" s="41" t="inlineStr">
        <is>
          <t>기타</t>
        </is>
      </c>
      <c r="F4017" s="41" t="inlineStr">
        <is>
          <t>딜사이트 분석: 김태환 체제 첫 과제로 자회사 재편 거론, 라이온하트 재편 가능성은 낮게 봄, 풋옵션 금융부채 약 593억원, 김재영 의장 35.95%</t>
        </is>
      </c>
      <c r="G4017" s="41" t="inlineStr">
        <is>
          <t>언론 보도</t>
        </is>
      </c>
      <c r="H4017" s="40" t="inlineStr">
        <is>
          <t>2026-06-26</t>
        </is>
      </c>
      <c r="I4017" s="40" t="n"/>
      <c r="J4017" s="43" t="inlineStr">
        <is>
          <t>https://dealsite.co.kr/articles/164176</t>
        </is>
      </c>
      <c r="K4017" s="41" t="inlineStr">
        <is>
          <t>notes</t>
        </is>
      </c>
    </row>
    <row r="4018" ht="45" customHeight="1">
      <c r="A4018" s="40" t="inlineStr">
        <is>
          <t>K063</t>
        </is>
      </c>
      <c r="B4018" s="41" t="inlineStr">
        <is>
          <t>Lionheart Studio Co.,Ltd.</t>
        </is>
      </c>
      <c r="C4018" s="40" t="inlineStr">
        <is>
          <t>발표</t>
        </is>
      </c>
      <c r="D4018" s="40" t="inlineStr">
        <is>
          <t>2021-11-12</t>
        </is>
      </c>
      <c r="E4018" s="41" t="inlineStr">
        <is>
          <t>발표</t>
        </is>
      </c>
      <c r="F4018" s="41" t="inlineStr">
        <is>
          <t>KGE 출자 정정: 취득금액 450,000,000,560 → 444,812,169,054원, 자기자본대비 43.51 → 43.01 (자기자본 1,034,171,944,794원)</t>
        </is>
      </c>
      <c r="G4018" s="41" t="inlineStr">
        <is>
          <t>KIND</t>
        </is>
      </c>
      <c r="H4018" s="40" t="inlineStr">
        <is>
          <t>2021-11-12</t>
        </is>
      </c>
      <c r="I4018" s="40" t="inlineStr">
        <is>
          <t>20211112900826</t>
        </is>
      </c>
      <c r="J4018" s="43" t="inlineStr">
        <is>
          <t>https://dart.fss.or.kr/dsaf001/main.do?rcpNo=20211112900826</t>
        </is>
      </c>
      <c r="K4018" s="41" t="inlineStr">
        <is>
          <t>deal_to_equity_pct</t>
        </is>
      </c>
    </row>
    <row r="4019" ht="45" customHeight="1">
      <c r="A4019" s="40" t="inlineStr">
        <is>
          <t>K064</t>
        </is>
      </c>
      <c r="B4019" s="41" t="inlineStr">
        <is>
          <t>Blue Tie</t>
        </is>
      </c>
      <c r="C4019" s="40" t="inlineStr">
        <is>
          <t>발표</t>
        </is>
      </c>
      <c r="D4019" s="40" t="inlineStr">
        <is>
          <t>2021-11-02</t>
        </is>
      </c>
      <c r="E4019" s="41" t="inlineStr">
        <is>
          <t>발표</t>
        </is>
      </c>
      <c r="F4019" s="41" t="inlineStr">
        <is>
          <t>영업양수결정 공시(공시일자 2021-11-08)의 '10. 이사회결의일(결정일) | 2021년 11월 02일'. 양수예정일자 2021-11-04는 '거래종결일을 의미함'.</t>
        </is>
      </c>
      <c r="G4019" s="41" t="inlineStr">
        <is>
          <t>DART 기타공시</t>
        </is>
      </c>
      <c r="H4019" s="40" t="inlineStr">
        <is>
          <t>2021-11-08</t>
        </is>
      </c>
      <c r="I4019" s="40" t="inlineStr">
        <is>
          <t>20211108000276</t>
        </is>
      </c>
      <c r="J4019" s="43" t="inlineStr">
        <is>
          <t>https://dart.fss.or.kr/dsaf001/main.do?rcpNo=20211108000276</t>
        </is>
      </c>
      <c r="K4019" s="41" t="inlineStr">
        <is>
          <t>announce_date_chk</t>
        </is>
      </c>
    </row>
    <row r="4020" ht="45" customHeight="1">
      <c r="A4020" s="40" t="inlineStr">
        <is>
          <t>K065</t>
        </is>
      </c>
      <c r="B4020" s="41" t="inlineStr">
        <is>
          <t>GSPark24.Co.,Ltd</t>
        </is>
      </c>
      <c r="C4020" s="40" t="inlineStr">
        <is>
          <t>인수 전</t>
        </is>
      </c>
      <c r="D4020" s="40" t="inlineStr">
        <is>
          <t>2021-12-01</t>
        </is>
      </c>
      <c r="E4020" s="41" t="inlineStr">
        <is>
          <t>투자유치</t>
        </is>
      </c>
      <c r="F4020" s="41" t="inlineStr">
        <is>
          <t>카카오모빌리티 유상증자 결정(공정거래법 공시): 보통주 3,336,756주, 발행가 19,480원, 운영자금 65,000,006,880원, 제3자배정 대상 GS리테일(주), 납입일 2021.12.16, 이사회결의일 2021.12.01</t>
        </is>
      </c>
      <c r="G4020" s="41" t="inlineStr">
        <is>
          <t>DART 기타공시</t>
        </is>
      </c>
      <c r="H4020" s="40" t="inlineStr">
        <is>
          <t>2021-12-01</t>
        </is>
      </c>
      <c r="I4020" s="40" t="inlineStr">
        <is>
          <t>20211201000233</t>
        </is>
      </c>
      <c r="J4020" s="43" t="inlineStr">
        <is>
          <t>https://dart.fss.or.kr/dsaf001/main.do?rcpNo=20211201000233</t>
        </is>
      </c>
      <c r="K4020" s="41" t="inlineStr">
        <is>
          <t>pre_events_summary,notes,chk_note,first_filing_date</t>
        </is>
      </c>
    </row>
    <row r="4021" ht="45" customHeight="1">
      <c r="A4021" s="40" t="inlineStr">
        <is>
          <t>K065</t>
        </is>
      </c>
      <c r="B4021" s="41" t="inlineStr">
        <is>
          <t>GSPark24.Co.,Ltd</t>
        </is>
      </c>
      <c r="C4021" s="40" t="inlineStr">
        <is>
          <t>발표</t>
        </is>
      </c>
      <c r="D4021" s="40" t="inlineStr">
        <is>
          <t>2021-12-01</t>
        </is>
      </c>
      <c r="E4021" s="41" t="inlineStr">
        <is>
          <t>기타</t>
        </is>
      </c>
      <c r="F4021" s="41" t="inlineStr">
        <is>
          <t>카카오모빌리티 2022 사업보고서 '경영상의 주요 계약'(단위 천원): GS리테일(주) 신주발행 '제3자배정 유상증자 신주배정' 2021.12.01 65,000,007; 지에스파크이십사(주) '구주인수' 2021.12.01 65,000,000</t>
        </is>
      </c>
      <c r="G4021" s="41" t="inlineStr">
        <is>
          <t>DART 사업보고서</t>
        </is>
      </c>
      <c r="H4021" s="40" t="inlineStr">
        <is>
          <t>2023-03-31</t>
        </is>
      </c>
      <c r="I4021" s="40" t="inlineStr">
        <is>
          <t>20230331003526</t>
        </is>
      </c>
      <c r="J4021" s="43" t="inlineStr">
        <is>
          <t>https://dart.fss.or.kr/dsaf001/main.do?rcpNo=20230331003526</t>
        </is>
      </c>
      <c r="K4021" s="41" t="inlineStr">
        <is>
          <t>pre_events_summary,notes,chk_note</t>
        </is>
      </c>
    </row>
    <row r="4022" ht="45" customHeight="1">
      <c r="A4022" s="40" t="inlineStr">
        <is>
          <t>K065</t>
        </is>
      </c>
      <c r="B4022" s="41" t="inlineStr">
        <is>
          <t>GSPark24.Co.,Ltd</t>
        </is>
      </c>
      <c r="C4022" s="40" t="inlineStr">
        <is>
          <t>인수 전</t>
        </is>
      </c>
      <c r="D4022" s="40" t="inlineStr">
        <is>
          <t>2021-12-01</t>
        </is>
      </c>
      <c r="E4022" s="41" t="inlineStr">
        <is>
          <t>투자유치</t>
        </is>
      </c>
      <c r="F4022" s="41" t="inlineStr">
        <is>
          <t>뉴시스 2021-12-01 16:23 '카카오모빌리티, GS리테일서 650억 투자 유치…기업가치 5조': "GS리테일은 카카오모빌리티 지분 약 1.3%를 인수하게 된다." GS파크24 언급 없음</t>
        </is>
      </c>
      <c r="G4022" s="41" t="inlineStr">
        <is>
          <t>언론 보도</t>
        </is>
      </c>
      <c r="H4022" s="40" t="inlineStr">
        <is>
          <t>2021-12-01</t>
        </is>
      </c>
      <c r="I4022" s="40" t="n"/>
      <c r="J4022" s="43" t="inlineStr">
        <is>
          <t>https://mobile.newsis.com/view/NISX20211201_0001672114</t>
        </is>
      </c>
      <c r="K4022" s="41" t="inlineStr">
        <is>
          <t>first_filing_date,pre_events_summary</t>
        </is>
      </c>
    </row>
    <row r="4023" ht="45" customHeight="1">
      <c r="A4023" s="40" t="inlineStr">
        <is>
          <t>K065</t>
        </is>
      </c>
      <c r="B4023" s="41" t="inlineStr">
        <is>
          <t>GSPark24.Co.,Ltd</t>
        </is>
      </c>
      <c r="C4023" s="40" t="inlineStr">
        <is>
          <t>인수 전</t>
        </is>
      </c>
      <c r="D4023" s="40" t="inlineStr">
        <is>
          <t>2021-12-01</t>
        </is>
      </c>
      <c r="E4023" s="41" t="inlineStr">
        <is>
          <t>투자유치</t>
        </is>
      </c>
      <c r="F4023" s="41" t="inlineStr">
        <is>
          <t>딜사이트 2021-12-01 15:47 'GS리테일, 카카오모빌리티 지분 650억원 투자'. 본문에 GS파크24 매각 언급 없음</t>
        </is>
      </c>
      <c r="G4023" s="41" t="inlineStr">
        <is>
          <t>언론 보도</t>
        </is>
      </c>
      <c r="H4023" s="40" t="inlineStr">
        <is>
          <t>2021-12-01</t>
        </is>
      </c>
      <c r="I4023" s="40" t="n"/>
      <c r="J4023" s="43" t="inlineStr">
        <is>
          <t>https://dealsite.co.kr/articles/80927</t>
        </is>
      </c>
      <c r="K4023" s="41" t="inlineStr">
        <is>
          <t>first_filing_date</t>
        </is>
      </c>
    </row>
    <row r="4024" ht="45" customHeight="1">
      <c r="A4024" s="40" t="inlineStr">
        <is>
          <t>K065</t>
        </is>
      </c>
      <c r="B4024" s="41" t="inlineStr">
        <is>
          <t>GSPark24.Co.,Ltd</t>
        </is>
      </c>
      <c r="C4024" s="40" t="inlineStr">
        <is>
          <t>인수 후</t>
        </is>
      </c>
      <c r="D4024" s="40" t="inlineStr">
        <is>
          <t>2022-06-08</t>
        </is>
      </c>
      <c r="E4024" s="41" t="inlineStr">
        <is>
          <t>경영진변경</t>
        </is>
      </c>
      <c r="F4024" s="41" t="inlineStr">
        <is>
          <t>(주)케이엠파크 임원의 변동: 대표이사 박치호(전 지에스파크이십사 대표이사) 해임 2022-06-07·등기 2022-06-08, 안규진(현 카카오모빌리티 CBO) 선임 2022-06-08; GS리테일 측 기타비상무이사·감사 해임, 카카오모빌리티 CTO 등 선임</t>
        </is>
      </c>
      <c r="G4024" s="41" t="inlineStr">
        <is>
          <t>DART 기타공시</t>
        </is>
      </c>
      <c r="H4024" s="40" t="inlineStr">
        <is>
          <t>2022-07-29</t>
        </is>
      </c>
      <c r="I4024" s="40" t="inlineStr">
        <is>
          <t>20220729000563</t>
        </is>
      </c>
      <c r="J4024" s="43" t="inlineStr">
        <is>
          <t>https://dart.fss.or.kr/dsaf001/main.do?rcpNo=20220729000563</t>
        </is>
      </c>
      <c r="K4024" s="41" t="inlineStr">
        <is>
          <t>post_events_summary,notes</t>
        </is>
      </c>
    </row>
    <row r="4025" ht="45" customHeight="1">
      <c r="A4025" s="40" t="inlineStr">
        <is>
          <t>K065</t>
        </is>
      </c>
      <c r="B4025" s="41" t="inlineStr">
        <is>
          <t>GSPark24.Co.,Ltd</t>
        </is>
      </c>
      <c r="C4025" s="40" t="inlineStr">
        <is>
          <t>인수 후</t>
        </is>
      </c>
      <c r="D4025" s="40" t="inlineStr">
        <is>
          <t>2025-11-10</t>
        </is>
      </c>
      <c r="E4025" s="41" t="inlineStr">
        <is>
          <t>기타</t>
        </is>
      </c>
      <c r="F4025" s="41" t="inlineStr">
        <is>
          <t>(주)케이엠파크 감자 결정(기재정정): 보통주 225,601주 무상소각, 감자비율 4.00%, 자본금 28,232,945,000→27,104,940,000원, 발행주식 5,646,589→5,420,988주, 감자기준일 2025년 12월 02일, 주주총회 예정일 2025년 10월 31일, 사유 "자본금 규모의 적정화 및 주주가치 제고"</t>
        </is>
      </c>
      <c r="G4025" s="41" t="inlineStr">
        <is>
          <t>DART 기타공시</t>
        </is>
      </c>
      <c r="H4025" s="40" t="inlineStr">
        <is>
          <t>2025-11-10</t>
        </is>
      </c>
      <c r="I4025" s="40" t="inlineStr">
        <is>
          <t>20251110000413</t>
        </is>
      </c>
      <c r="J4025" s="43" t="inlineStr">
        <is>
          <t>https://dart.fss.or.kr/dsaf001/main.do?rcpNo=20251110000413</t>
        </is>
      </c>
      <c r="K4025" s="41" t="inlineStr">
        <is>
          <t>post_events_summary</t>
        </is>
      </c>
    </row>
    <row r="4026" ht="45" customHeight="1">
      <c r="A4026" s="40" t="inlineStr">
        <is>
          <t>K065</t>
        </is>
      </c>
      <c r="B4026" s="41" t="inlineStr">
        <is>
          <t>GSPark24.Co.,Ltd</t>
        </is>
      </c>
      <c r="C4026" s="40" t="inlineStr">
        <is>
          <t>인수 후</t>
        </is>
      </c>
      <c r="D4026" s="40" t="inlineStr">
        <is>
          <t>2025-12-02</t>
        </is>
      </c>
      <c r="E4026" s="41" t="inlineStr">
        <is>
          <t>기타</t>
        </is>
      </c>
      <c r="F4026" s="41" t="inlineStr">
        <is>
          <t>(주)케이엠파크 최대주주등의주식보유변동: 변동일 2025.12.02, 자기주식 225,601주(4.00%) 소각, 카카오모빌리티 5,420,988주 96.00%→100%</t>
        </is>
      </c>
      <c r="G4026" s="41" t="inlineStr">
        <is>
          <t>DART 기타공시</t>
        </is>
      </c>
      <c r="H4026" s="40" t="inlineStr">
        <is>
          <t>2025-12-10</t>
        </is>
      </c>
      <c r="I4026" s="40" t="inlineStr">
        <is>
          <t>20251210000138</t>
        </is>
      </c>
      <c r="J4026" s="43" t="inlineStr">
        <is>
          <t>https://dart.fss.or.kr/dsaf001/main.do?rcpNo=20251210000138</t>
        </is>
      </c>
      <c r="K4026" s="41" t="inlineStr">
        <is>
          <t>post_events_summary</t>
        </is>
      </c>
    </row>
    <row r="4027" ht="45" customHeight="1">
      <c r="A4027" s="40" t="inlineStr">
        <is>
          <t>K065</t>
        </is>
      </c>
      <c r="B4027" s="41" t="inlineStr">
        <is>
          <t>GSPark24.Co.,Ltd</t>
        </is>
      </c>
      <c r="C4027" s="40" t="inlineStr">
        <is>
          <t>인수 후</t>
        </is>
      </c>
      <c r="D4027" s="40" t="inlineStr">
        <is>
          <t>2022-12-31</t>
        </is>
      </c>
      <c r="E4027" s="41" t="inlineStr">
        <is>
          <t>기타</t>
        </is>
      </c>
      <c r="F4027" s="41" t="inlineStr">
        <is>
          <t>원본 2022 사업보고서 연결주석 34 사업결합: ㈜케이엠파크(구.지에스파크이십사㈜) 이전대가 65,000,000천원(현금 58,500,000·선급금 6,500,000), 영업권 58,980,830천원; 영업권 현금창출단위 표(당기): O2O플랫폼서비스 증가 28,955,693, 택시운송 관련 손상 (14,703,000), '대리운전 관련 서비스 등' 증가 67,998,965·손상 (1,960,000) — 주차 단위 별도 표시 없음</t>
        </is>
      </c>
      <c r="G4027" s="41" t="inlineStr">
        <is>
          <t>DART 사업보고서</t>
        </is>
      </c>
      <c r="H4027" s="40" t="inlineStr">
        <is>
          <t>2023-03-31</t>
        </is>
      </c>
      <c r="I4027" s="40" t="inlineStr">
        <is>
          <t>20230331003526</t>
        </is>
      </c>
      <c r="J4027" s="43" t="inlineStr">
        <is>
          <t>https://dart.fss.or.kr/dsaf001/main.do?rcpNo=20230331003526</t>
        </is>
      </c>
      <c r="K4027" s="41" t="inlineStr">
        <is>
          <t>impairment,post_events_summary</t>
        </is>
      </c>
    </row>
    <row r="4028" ht="45" customHeight="1">
      <c r="A4028" s="40" t="inlineStr">
        <is>
          <t>K065</t>
        </is>
      </c>
      <c r="B4028" s="41" t="inlineStr">
        <is>
          <t>GSPark24.Co.,Ltd</t>
        </is>
      </c>
      <c r="C4028" s="40" t="inlineStr">
        <is>
          <t>인수 후</t>
        </is>
      </c>
      <c r="D4028" s="40" t="inlineStr">
        <is>
          <t>2023-12-31</t>
        </is>
      </c>
      <c r="E4028" s="41" t="inlineStr">
        <is>
          <t>기타</t>
        </is>
      </c>
      <c r="F4028" s="41" t="inlineStr">
        <is>
          <t>2023 사업보고서 영업권 현금창출단위 표 (2) 전기(재분류): 주차 관련 서비스 기초 - · 증가 63,343,310 · 손상 - · 기말 63,343,310천원; 대리운전 관련 서비스 증가 4,655,654·손상 (1,960,000). (1) 당기: 주차 관련 서비스 63,343,310 + 11,675,698(동일지배하 합병 등) = 75,019,008천원, 손상 -</t>
        </is>
      </c>
      <c r="G4028" s="41" t="inlineStr">
        <is>
          <t>DART 사업보고서</t>
        </is>
      </c>
      <c r="H4028" s="40" t="inlineStr">
        <is>
          <t>2024-04-01</t>
        </is>
      </c>
      <c r="I4028" s="40" t="inlineStr">
        <is>
          <t>20240401003513</t>
        </is>
      </c>
      <c r="J4028" s="43" t="inlineStr">
        <is>
          <t>https://dart.fss.or.kr/dsaf001/main.do?rcpNo=20240401003513</t>
        </is>
      </c>
      <c r="K4028" s="41" t="inlineStr">
        <is>
          <t>impairment</t>
        </is>
      </c>
    </row>
    <row r="4029" ht="45" customHeight="1">
      <c r="A4029" s="40" t="inlineStr">
        <is>
          <t>K065</t>
        </is>
      </c>
      <c r="B4029" s="41" t="inlineStr">
        <is>
          <t>GSPark24.Co.,Ltd</t>
        </is>
      </c>
      <c r="C4029" s="40" t="inlineStr">
        <is>
          <t>인수 후</t>
        </is>
      </c>
      <c r="D4029" s="40" t="inlineStr">
        <is>
          <t>2022-11-03</t>
        </is>
      </c>
      <c r="E4029" s="41" t="inlineStr">
        <is>
          <t>어닝콜</t>
        </is>
      </c>
      <c r="F4029" s="41" t="inlineStr">
        <is>
          <t>KED Global 2022-11-04 'Kakao's Q3 profit drops 12% on games, data center construction': "The revenue from the parking business, Kakao Mobility's new cash cow, skyrocketed by 285% in the third quarter" (홍은택 대표 목요일 발언으로 보도, 어닝콜 여부 명시 없음, GS파크24 언급 없음)</t>
        </is>
      </c>
      <c r="G4029" s="41" t="inlineStr">
        <is>
          <t>언론 보도</t>
        </is>
      </c>
      <c r="H4029" s="40" t="inlineStr">
        <is>
          <t>2022-11-04</t>
        </is>
      </c>
      <c r="I4029" s="40" t="n"/>
      <c r="J4029" s="43" t="inlineStr">
        <is>
          <t>https://www.kedglobal.com/newsView/ked202211040022</t>
        </is>
      </c>
      <c r="K4029" s="41" t="inlineStr">
        <is>
          <t>earnings_call_note</t>
        </is>
      </c>
    </row>
    <row r="4030" ht="45" customHeight="1">
      <c r="A4030" s="40" t="inlineStr">
        <is>
          <t>K065</t>
        </is>
      </c>
      <c r="B4030" s="41" t="inlineStr">
        <is>
          <t>GSPark24.Co.,Ltd</t>
        </is>
      </c>
      <c r="C4030" s="40" t="inlineStr">
        <is>
          <t>인수 전</t>
        </is>
      </c>
      <c r="D4030" s="40" t="inlineStr">
        <is>
          <t>2013-06-28</t>
        </is>
      </c>
      <c r="E4030" s="41" t="inlineStr">
        <is>
          <t>소유주변경</t>
        </is>
      </c>
      <c r="F4030" s="41" t="inlineStr">
        <is>
          <t>지에스파크24(주) 최대주주 등의 주식보유 변동: 지에스칼텍스 2,300,000주(50.0%) → 0, 지에스에너지 0 → 2,300,000주(50.0%), 변동일 2013.06.28, 10,339백만원, 단가 4,495.2원 (K003)</t>
        </is>
      </c>
      <c r="G4030" s="41" t="inlineStr">
        <is>
          <t>DART 기타공시</t>
        </is>
      </c>
      <c r="H4030" s="40" t="inlineStr">
        <is>
          <t>2013-07-01</t>
        </is>
      </c>
      <c r="I4030" s="40" t="inlineStr">
        <is>
          <t>20130701000201</t>
        </is>
      </c>
      <c r="J4030" s="43" t="inlineStr">
        <is>
          <t>https://dart.fss.or.kr/dsaf001/main.do?rcpNo=20130701000201</t>
        </is>
      </c>
      <c r="K4030" s="41" t="inlineStr">
        <is>
          <t>pre_events_summary</t>
        </is>
      </c>
    </row>
    <row r="4031" ht="45" customHeight="1">
      <c r="A4031" s="40" t="inlineStr">
        <is>
          <t>K066</t>
        </is>
      </c>
      <c r="B4031" s="41" t="inlineStr">
        <is>
          <t>Wuxiaworld</t>
        </is>
      </c>
      <c r="C4031" s="40" t="inlineStr">
        <is>
          <t>인수 전</t>
        </is>
      </c>
      <c r="D4031" s="40" t="inlineStr">
        <is>
          <t>2017-05-01</t>
        </is>
      </c>
      <c r="E4031" s="41" t="inlineStr">
        <is>
          <t>기타</t>
        </is>
      </c>
      <c r="F4031" s="41" t="inlineStr">
        <is>
          <t>Asia Times(Lin Wanxia, 2017-05-01) 'Wuxia goes West: ex-diplomat feeds hunger for genre': 'Lai is better known as RWX on Wuxia World', RWX는 김용 『소오강호』 인물 Ren Wo Xing의 약자.</t>
        </is>
      </c>
      <c r="G4031" s="41" t="inlineStr">
        <is>
          <t>언론 보도</t>
        </is>
      </c>
      <c r="H4031" s="40" t="inlineStr">
        <is>
          <t>2017-05-01</t>
        </is>
      </c>
      <c r="I4031" s="40" t="n"/>
      <c r="J4031" s="43" t="inlineStr">
        <is>
          <t>https://asiatimes.com/?p=125318</t>
        </is>
      </c>
      <c r="K4031" s="41" t="inlineStr">
        <is>
          <t>chk_note,pre_events_summary</t>
        </is>
      </c>
    </row>
    <row r="4032" ht="45" customHeight="1">
      <c r="A4032" s="40" t="inlineStr">
        <is>
          <t>K066</t>
        </is>
      </c>
      <c r="B4032" s="41" t="inlineStr">
        <is>
          <t>Wuxiaworld</t>
        </is>
      </c>
      <c r="C4032" s="40" t="inlineStr">
        <is>
          <t>인수 전</t>
        </is>
      </c>
      <c r="D4032" s="40" t="inlineStr">
        <is>
          <t>2014-12</t>
        </is>
      </c>
      <c r="E4032" s="41" t="inlineStr">
        <is>
          <t>설립</t>
        </is>
      </c>
      <c r="F4032" s="41" t="inlineStr">
        <is>
          <t>Wuxiaworld About 페이지: 'Wuxiaworld.com, owned by Wuxiaworld Limited, was founded in December of 2014 by RWX'.</t>
        </is>
      </c>
      <c r="G4032" s="41" t="inlineStr">
        <is>
          <t>회사 보도자료</t>
        </is>
      </c>
      <c r="H4032" s="40" t="inlineStr">
        <is>
          <t>2026-10</t>
        </is>
      </c>
      <c r="I4032" s="40" t="n"/>
      <c r="J4032" s="43" t="inlineStr">
        <is>
          <t>https://www.wuxiaworld.com/about?full=1</t>
        </is>
      </c>
      <c r="K4032" s="41" t="inlineStr">
        <is>
          <t>pre_events_summary</t>
        </is>
      </c>
    </row>
    <row r="4033" ht="45" customHeight="1">
      <c r="A4033" s="40" t="inlineStr">
        <is>
          <t>K066</t>
        </is>
      </c>
      <c r="B4033" s="41" t="inlineStr">
        <is>
          <t>Wuxiaworld</t>
        </is>
      </c>
      <c r="C4033" s="40" t="inlineStr">
        <is>
          <t>발표</t>
        </is>
      </c>
      <c r="D4033" s="40" t="inlineStr">
        <is>
          <t>2021-12-16</t>
        </is>
      </c>
      <c r="E4033" s="41" t="inlineStr">
        <is>
          <t>발표</t>
        </is>
      </c>
      <c r="F4033" s="41" t="inlineStr">
        <is>
          <t>코리아중앙데일리(윤소연, 2021-12-16 16:42): Kakao Entertainment 'has purchased Wuxiaworld for $37.5 million', 'acquired Wuxiaworld via its Radish subsidiary', 'The company did not reveal Wuxiaworld's revenue figures' — TechCrunch 금액 교차 확인.</t>
        </is>
      </c>
      <c r="G4033" s="41" t="inlineStr">
        <is>
          <t>언론 보도</t>
        </is>
      </c>
      <c r="H4033" s="40" t="inlineStr">
        <is>
          <t>2021-12-16</t>
        </is>
      </c>
      <c r="I4033" s="40" t="n"/>
      <c r="J4033" s="43" t="inlineStr">
        <is>
          <t>https://www.koreajoongangdaily.com/business/kakao-entertainment-acquires-hong-kongs-wuxiaworld/11864600</t>
        </is>
      </c>
      <c r="K4033" s="41" t="inlineStr">
        <is>
          <t>value_chk_local,value_chk_usdmm</t>
        </is>
      </c>
    </row>
    <row r="4034" ht="45" customHeight="1">
      <c r="A4034" s="40" t="inlineStr">
        <is>
          <t>K066</t>
        </is>
      </c>
      <c r="B4034" s="41" t="inlineStr">
        <is>
          <t>Wuxiaworld</t>
        </is>
      </c>
      <c r="C4034" s="40" t="inlineStr">
        <is>
          <t>인수 후</t>
        </is>
      </c>
      <c r="D4034" s="40" t="inlineStr">
        <is>
          <t>2026-09-20</t>
        </is>
      </c>
      <c r="E4034" s="41" t="inlineStr">
        <is>
          <t>매각</t>
        </is>
      </c>
      <c r="F4034" s="41" t="inlineStr">
        <is>
          <t>Wuxiaworld 공지 'Guess Who's Back, Back Again'(timePosted 2026-09-20 15:46 UTC): 'As of the start of last week, I (RWX, original founder of Wuxiaworld) have completed a buyback of Wuxiaworld from Tapas Entertainment and am once more the 100% owner and operator of this company.' 2026-09-20은 일요일이므로 완료는 2026-09-14 주 초로 추정.</t>
        </is>
      </c>
      <c r="G4034" s="41" t="inlineStr">
        <is>
          <t>회사 보도자료</t>
        </is>
      </c>
      <c r="H4034" s="40" t="inlineStr">
        <is>
          <t>2026-09-20</t>
        </is>
      </c>
      <c r="I4034" s="40" t="n"/>
      <c r="J4034" s="43" t="inlineStr">
        <is>
          <t>https://www.wuxiaworld.com/news?full=1</t>
        </is>
      </c>
      <c r="K4034" s="41" t="inlineStr">
        <is>
          <t>post_events_summary</t>
        </is>
      </c>
    </row>
    <row r="4035" ht="45" customHeight="1">
      <c r="A4035" s="40" t="inlineStr">
        <is>
          <t>K066</t>
        </is>
      </c>
      <c r="B4035" s="41" t="inlineStr">
        <is>
          <t>Wuxiaworld</t>
        </is>
      </c>
      <c r="C4035" s="40" t="inlineStr">
        <is>
          <t>인수 후</t>
        </is>
      </c>
      <c r="D4035" s="40" t="inlineStr">
        <is>
          <t>2026-09-22</t>
        </is>
      </c>
      <c r="E4035" s="41" t="inlineStr">
        <is>
          <t>매각</t>
        </is>
      </c>
      <c r="F4035" s="41" t="inlineStr">
        <is>
          <t>Wuxiaworld 'Ren Blog 1: The Return'(2026-09-22 13:44 UTC) 본문 전체 확인(/blog 페이지 HTML): 'Tapas Entertainment, the Kakao Entertainment subsidiary which has been Wuxiaworld’s parent company for the past three years, is being shut down', 'this buyback process, which from start to finish took just under a month', 'monthly gross profit of over $300,000 - but for July 2026 … a gross loss of around $30,000'.</t>
        </is>
      </c>
      <c r="G4035" s="41" t="inlineStr">
        <is>
          <t>회사 보도자료</t>
        </is>
      </c>
      <c r="H4035" s="40" t="inlineStr">
        <is>
          <t>2026-09-22</t>
        </is>
      </c>
      <c r="I4035" s="40" t="n"/>
      <c r="J4035" s="43" t="inlineStr">
        <is>
          <t>https://www.wuxiaworld.com/blog</t>
        </is>
      </c>
      <c r="K4035" s="41" t="inlineStr">
        <is>
          <t>post_events_summary,earnings_call_note</t>
        </is>
      </c>
    </row>
    <row r="4036" ht="45" customHeight="1">
      <c r="A4036" s="40" t="inlineStr">
        <is>
          <t>K066</t>
        </is>
      </c>
      <c r="B4036" s="41" t="inlineStr">
        <is>
          <t>Wuxiaworld</t>
        </is>
      </c>
      <c r="C4036" s="40" t="inlineStr">
        <is>
          <t>인수 후</t>
        </is>
      </c>
      <c r="D4036" s="40" t="inlineStr">
        <is>
          <t>2022-12-31</t>
        </is>
      </c>
      <c r="E4036" s="41" t="inlineStr">
        <is>
          <t>손상차손</t>
        </is>
      </c>
      <c r="F4036" s="41" t="inlineStr">
        <is>
          <t>카카오엔터 2022 별도 감사보고서 종속기업투자 변동: 'Tapas Entertainment, Inc.(구,Radish Media, Inc.) | 390,220,025 | - | - | (294,167,369) | 351,090,082 | 447,142,738' (2022년 취득액 없음, Tapas Media 투자 대체), 주석 '장부가액이 회수가능액을 294,167백만원 초과하여 … 기타비용으로 인식 … 세후 할인율 12.9%와 영구성장률 1%'. 특수관계자 자금거래: Tapas Entertainment 자금대여 31,682,500천원.</t>
        </is>
      </c>
      <c r="G4036" s="41" t="inlineStr">
        <is>
          <t>DART 감사보고서</t>
        </is>
      </c>
      <c r="H4036" s="40" t="inlineStr">
        <is>
          <t>2023-03-31</t>
        </is>
      </c>
      <c r="I4036" s="40" t="inlineStr">
        <is>
          <t>20230331004022</t>
        </is>
      </c>
      <c r="J4036" s="43" t="inlineStr">
        <is>
          <t>https://dart.fss.or.kr/dsaf001/main.do?rcpNo=20230331004022</t>
        </is>
      </c>
      <c r="K4036" s="41" t="inlineStr">
        <is>
          <t>impairment,post_events_summary,status_chk,notes</t>
        </is>
      </c>
    </row>
    <row r="4037" ht="45" customHeight="1">
      <c r="A4037" s="40" t="inlineStr">
        <is>
          <t>K066</t>
        </is>
      </c>
      <c r="B4037" s="41" t="inlineStr">
        <is>
          <t>Wuxiaworld</t>
        </is>
      </c>
      <c r="C4037" s="40" t="inlineStr">
        <is>
          <t>인수 후</t>
        </is>
      </c>
      <c r="D4037" s="40" t="inlineStr">
        <is>
          <t>2023-12-31</t>
        </is>
      </c>
      <c r="E4037" s="41" t="inlineStr">
        <is>
          <t>손상차손</t>
        </is>
      </c>
      <c r="F4037" s="41" t="inlineStr">
        <is>
          <t>카카오엔터 2023 별도 감사보고서: 'Tapas Entertainment, Inc.(*5) | 447,142,738 | - | - | (447,142,738) | - | -', (*5) '장부가액이 회수가능액을 447,143백만원 초과하여 해당 금액을 포괄손익계산서상 기타비용으로 인식 … 세후 할인율 12.3%와 영구성장률 0%'. 자금대여 Tapas Entertainment 20,630,400천원, 기말 대여금 52,865,400천원, '대여금에 대해서는 신용위험에 따라 대손충당금을 설정하였으며, 충당금 54,888백만원을 인식'(회사별 배분 없음).</t>
        </is>
      </c>
      <c r="G4037" s="41" t="inlineStr">
        <is>
          <t>DART 감사보고서</t>
        </is>
      </c>
      <c r="H4037" s="40" t="inlineStr">
        <is>
          <t>2024-03-29</t>
        </is>
      </c>
      <c r="I4037" s="40" t="inlineStr">
        <is>
          <t>20240329003122</t>
        </is>
      </c>
      <c r="J4037" s="43" t="inlineStr">
        <is>
          <t>https://dart.fss.or.kr/dsaf001/main.do?rcpNo=20240329003122</t>
        </is>
      </c>
      <c r="K4037" s="41" t="inlineStr">
        <is>
          <t>impairment,post_events_summary</t>
        </is>
      </c>
    </row>
    <row r="4038" ht="45" customHeight="1">
      <c r="A4038" s="40" t="inlineStr">
        <is>
          <t>K066</t>
        </is>
      </c>
      <c r="B4038" s="41" t="inlineStr">
        <is>
          <t>Wuxiaworld</t>
        </is>
      </c>
      <c r="C4038" s="40" t="inlineStr">
        <is>
          <t>인수 후</t>
        </is>
      </c>
      <c r="D4038" s="40" t="inlineStr">
        <is>
          <t>2024-12-31</t>
        </is>
      </c>
      <c r="E4038" s="41" t="inlineStr">
        <is>
          <t>손상차손</t>
        </is>
      </c>
      <c r="F4038" s="41" t="inlineStr">
        <is>
          <t>카카오엔터 2024 별도 감사보고서: 'Tapas Entertainment, Inc(*2) | - | 34,595,680 | - | (34,595,680) | - | -', (*2) '당기에 유상증자 하였습니다'; 특수관계자 자금거래 '유상증(감)자 및 기타투자' Tapas Entertainment 34,595,680천원. 2025 별도 감사보고서(20260327001463)에는 당기 변동 없음(장부 0).</t>
        </is>
      </c>
      <c r="G4038" s="41" t="inlineStr">
        <is>
          <t>DART 감사보고서</t>
        </is>
      </c>
      <c r="H4038" s="40" t="inlineStr">
        <is>
          <t>2025-03-28</t>
        </is>
      </c>
      <c r="I4038" s="40" t="inlineStr">
        <is>
          <t>20250328002112</t>
        </is>
      </c>
      <c r="J4038" s="43" t="inlineStr">
        <is>
          <t>https://dart.fss.or.kr/dsaf001/main.do?rcpNo=20250328002112</t>
        </is>
      </c>
      <c r="K4038" s="41" t="inlineStr">
        <is>
          <t>impairment,post_events_summary</t>
        </is>
      </c>
    </row>
    <row r="4039" ht="45" customHeight="1">
      <c r="A4039" s="40" t="inlineStr">
        <is>
          <t>K068</t>
        </is>
      </c>
      <c r="B4039" s="41" t="inlineStr">
        <is>
          <t>Contxtsio Inc.</t>
        </is>
      </c>
      <c r="C4039" s="40" t="inlineStr">
        <is>
          <t>인수 후</t>
        </is>
      </c>
      <c r="D4039" s="40" t="inlineStr">
        <is>
          <t>2025-08-27</t>
        </is>
      </c>
      <c r="E4039" s="41" t="inlineStr">
        <is>
          <t>소유주변경</t>
        </is>
      </c>
      <c r="F4039" s="41" t="inlineStr">
        <is>
          <t>㈜카카오 타법인출자 현황(기준일 2026-06-30, 단위 백만원·주·%): '㈜컨택스츠아이오 | 비상장 | 2025.08.27 | 단순투자 | 523 | 1,230 | 8.97 | 523' / 최근사업연도 총자산 7,071, 당기순손익 -391</t>
        </is>
      </c>
      <c r="G4039" s="41" t="inlineStr">
        <is>
          <t>DART 사업보고서</t>
        </is>
      </c>
      <c r="H4039" s="40" t="inlineStr">
        <is>
          <t>2026-08-14</t>
        </is>
      </c>
      <c r="I4039" s="40" t="inlineStr">
        <is>
          <t>20260814003797</t>
        </is>
      </c>
      <c r="J4039" s="43" t="inlineStr">
        <is>
          <t>https://dart.fss.or.kr/dsaf001/main.do?rcpNo=20260814003797</t>
        </is>
      </c>
      <c r="K4039" s="41" t="inlineStr">
        <is>
          <t>post_events_summary,target_op_post,target_rev_post</t>
        </is>
      </c>
    </row>
    <row r="4040" ht="45" customHeight="1">
      <c r="A4040" s="40" t="inlineStr">
        <is>
          <t>K069</t>
        </is>
      </c>
      <c r="B4040" s="41" t="inlineStr">
        <is>
          <t>Edam Entertainment Corp.</t>
        </is>
      </c>
      <c r="C4040" s="40" t="inlineStr">
        <is>
          <t>인수 후</t>
        </is>
      </c>
      <c r="D4040" s="40" t="inlineStr">
        <is>
          <t>2025</t>
        </is>
      </c>
      <c r="E4040" s="41" t="inlineStr">
        <is>
          <t>실적</t>
        </is>
      </c>
      <c r="F4040" s="41" t="inlineStr">
        <is>
          <t>이담 2025 감사보고서: 영업수익 54,240,315,188원(2024: 74,955,172,538원), 영업이익 5,365,820,288원(2024: 6,192,291,634원); 본사 송파구 백제고분로, 최대주주 카카오엔터테인먼트(지분율 52.5%)</t>
        </is>
      </c>
      <c r="G4040" s="41" t="inlineStr">
        <is>
          <t>DART 감사보고서</t>
        </is>
      </c>
      <c r="H4040" s="40" t="inlineStr">
        <is>
          <t>2026-04-02</t>
        </is>
      </c>
      <c r="I4040" s="40" t="inlineStr">
        <is>
          <t>20260402002444</t>
        </is>
      </c>
      <c r="J4040" s="43" t="inlineStr">
        <is>
          <t>https://dart.fss.or.kr/dsaf001/main.do?rcpNo=20260402002444</t>
        </is>
      </c>
      <c r="K4040" s="41" t="inlineStr">
        <is>
          <t>target_rev_post,target_op_post,perf_basis,post_events_summary</t>
        </is>
      </c>
    </row>
    <row r="4041" ht="45" customHeight="1">
      <c r="A4041" s="40" t="inlineStr">
        <is>
          <t>K069</t>
        </is>
      </c>
      <c r="B4041" s="41" t="inlineStr">
        <is>
          <t>Edam Entertainment Corp.</t>
        </is>
      </c>
      <c r="C4041" s="40" t="inlineStr">
        <is>
          <t>인수 후</t>
        </is>
      </c>
      <c r="D4041" s="40" t="inlineStr">
        <is>
          <t>2025-12-31</t>
        </is>
      </c>
      <c r="E4041" s="41" t="inlineStr">
        <is>
          <t>손상차손</t>
        </is>
      </c>
      <c r="F4041" s="41" t="inlineStr">
        <is>
          <t>카카오엔터 2025 연결감사보고서 영업권 변동표: (주)이담엔터테인먼트 8,022,628 / - / - / 8,022,628 (천원), 비지배지분율 47.50%, 종속기업 요약 매출 54,240,315천원</t>
        </is>
      </c>
      <c r="G4041" s="41" t="inlineStr">
        <is>
          <t>DART 감사보고서</t>
        </is>
      </c>
      <c r="H4041" s="40" t="inlineStr">
        <is>
          <t>2026-03-27</t>
        </is>
      </c>
      <c r="I4041" s="40" t="inlineStr">
        <is>
          <t>20260327001465</t>
        </is>
      </c>
      <c r="J4041" s="43" t="inlineStr">
        <is>
          <t>https://dart.fss.or.kr/dsaf001/main.do?rcpNo=20260327001465</t>
        </is>
      </c>
      <c r="K4041" s="41" t="inlineStr">
        <is>
          <t>impairment,post_events_summary</t>
        </is>
      </c>
    </row>
    <row r="4042" ht="45" customHeight="1">
      <c r="A4042" s="40" t="inlineStr">
        <is>
          <t>K069</t>
        </is>
      </c>
      <c r="B4042" s="41" t="inlineStr">
        <is>
          <t>Edam Entertainment Corp.</t>
        </is>
      </c>
      <c r="C4042" s="40" t="inlineStr">
        <is>
          <t>인수 후</t>
        </is>
      </c>
      <c r="D4042" s="40" t="inlineStr">
        <is>
          <t>2022-04-29</t>
        </is>
      </c>
      <c r="E4042" s="41" t="inlineStr">
        <is>
          <t>경영진변경</t>
        </is>
      </c>
      <c r="F4042" s="41" t="inlineStr">
        <is>
          <t>임원의 변동: 대표이사 배종한 선임 2022.04.29(등기 2022.05.02), 기타비상무이사 임장렬·김지나 선임 2022.04.29</t>
        </is>
      </c>
      <c r="G4042" s="41" t="inlineStr">
        <is>
          <t>DART 기타공시</t>
        </is>
      </c>
      <c r="H4042" s="40" t="inlineStr">
        <is>
          <t>2022-08-30</t>
        </is>
      </c>
      <c r="I4042" s="40" t="inlineStr">
        <is>
          <t>20220830001339</t>
        </is>
      </c>
      <c r="J4042" s="43" t="inlineStr">
        <is>
          <t>https://dart.fss.or.kr/dsaf001/main.do?rcpNo=20220830001339</t>
        </is>
      </c>
      <c r="K4042" s="41" t="inlineStr">
        <is>
          <t>post_events_summary</t>
        </is>
      </c>
    </row>
    <row r="4043" ht="45" customHeight="1">
      <c r="A4043" s="40" t="inlineStr">
        <is>
          <t>K069</t>
        </is>
      </c>
      <c r="B4043" s="41" t="inlineStr">
        <is>
          <t>Edam Entertainment Corp.</t>
        </is>
      </c>
      <c r="C4043" s="40" t="inlineStr">
        <is>
          <t>인수 후</t>
        </is>
      </c>
      <c r="D4043" s="40" t="inlineStr">
        <is>
          <t>2023-12-31</t>
        </is>
      </c>
      <c r="E4043" s="41" t="inlineStr">
        <is>
          <t>기타</t>
        </is>
      </c>
      <c r="F4043" s="41" t="inlineStr">
        <is>
          <t>이담 2023 감사보고서 회사의 개요: '본사는 서울특별시 송파구 위례성대로에 소재'(2022 감사보고서는 '서울시 강남구 테헤란로'), 최대주주 카카오엔터테인먼트(지분율 52.5%)</t>
        </is>
      </c>
      <c r="G4043" s="41" t="inlineStr">
        <is>
          <t>DART 감사보고서</t>
        </is>
      </c>
      <c r="H4043" s="40" t="inlineStr">
        <is>
          <t>2024-04-01</t>
        </is>
      </c>
      <c r="I4043" s="40" t="inlineStr">
        <is>
          <t>20240401003549</t>
        </is>
      </c>
      <c r="J4043" s="43" t="inlineStr">
        <is>
          <t>https://dart.fss.or.kr/dsaf001/main.do?rcpNo=20240401003549</t>
        </is>
      </c>
      <c r="K4043" s="41" t="inlineStr">
        <is>
          <t>post_events_summary</t>
        </is>
      </c>
    </row>
    <row r="4044" ht="45" customHeight="1">
      <c r="A4044" s="40" t="inlineStr">
        <is>
          <t>K069</t>
        </is>
      </c>
      <c r="B4044" s="41" t="inlineStr">
        <is>
          <t>Edam Entertainment Corp.</t>
        </is>
      </c>
      <c r="C4044" s="40" t="inlineStr">
        <is>
          <t>인수 전</t>
        </is>
      </c>
      <c r="D4044" s="40" t="inlineStr">
        <is>
          <t>2021-08-12</t>
        </is>
      </c>
      <c r="E4044" s="41" t="inlineStr">
        <is>
          <t>기타</t>
        </is>
      </c>
      <c r="F4044" s="41" t="inlineStr">
        <is>
          <t>비유동자산 취득결정: 토지 및 건물(서울 송파구 방이동), 취득가액 8,300,000,000원, 자산총액 대비 54.53%, 취득목적 '사무공간 확보'</t>
        </is>
      </c>
      <c r="G4044" s="41" t="inlineStr">
        <is>
          <t>DART 기타공시</t>
        </is>
      </c>
      <c r="H4044" s="40" t="inlineStr">
        <is>
          <t>2021-08-18</t>
        </is>
      </c>
      <c r="I4044" s="40" t="inlineStr">
        <is>
          <t>20210818000265</t>
        </is>
      </c>
      <c r="J4044" s="43" t="inlineStr">
        <is>
          <t>https://dart.fss.or.kr/dsaf001/main.do?rcpNo=20210818000265</t>
        </is>
      </c>
      <c r="K4044" s="41" t="inlineStr">
        <is>
          <t>pre_events_summary</t>
        </is>
      </c>
    </row>
    <row r="4045" ht="45" customHeight="1">
      <c r="A4045" s="40" t="inlineStr">
        <is>
          <t>K069</t>
        </is>
      </c>
      <c r="B4045" s="41" t="inlineStr">
        <is>
          <t>Edam Entertainment Corp.</t>
        </is>
      </c>
      <c r="C4045" s="40" t="inlineStr">
        <is>
          <t>인수 전</t>
        </is>
      </c>
      <c r="D4045" s="40" t="inlineStr">
        <is>
          <t>2021-03-01</t>
        </is>
      </c>
      <c r="E4045" s="41" t="inlineStr">
        <is>
          <t>합병</t>
        </is>
      </c>
      <c r="F4045" s="41" t="inlineStr">
        <is>
          <t>카카오엔터 2021 연결감사보고서: '2021년 3월 1일을 합병기일로 하여 (주)카카오엠을 흡수합병하였고 사명을 (주)카카오엔터테인먼트로 변경'</t>
        </is>
      </c>
      <c r="G4045" s="41" t="inlineStr">
        <is>
          <t>DART 감사보고서</t>
        </is>
      </c>
      <c r="H4045" s="40" t="inlineStr">
        <is>
          <t>2022-03-31</t>
        </is>
      </c>
      <c r="I4045" s="40" t="inlineStr">
        <is>
          <t>20220331003217</t>
        </is>
      </c>
      <c r="J4045" s="43" t="inlineStr">
        <is>
          <t>https://dart.fss.or.kr/dsaf001/main.do?rcpNo=20220331003217</t>
        </is>
      </c>
      <c r="K4045" s="41" t="inlineStr">
        <is>
          <t>pre_events_summary,pre_incorp_chk</t>
        </is>
      </c>
    </row>
    <row r="4046" ht="45" customHeight="1">
      <c r="A4046" s="40" t="inlineStr">
        <is>
          <t>K070</t>
        </is>
      </c>
      <c r="B4046" s="41" t="inlineStr">
        <is>
          <t>Lionheart Studio Co.,Ltd.</t>
        </is>
      </c>
      <c r="C4046" s="40" t="inlineStr">
        <is>
          <t>발표</t>
        </is>
      </c>
      <c r="D4046" s="40" t="inlineStr">
        <is>
          <t>2021-11-01</t>
        </is>
      </c>
      <c r="E4046" s="41" t="inlineStr">
        <is>
          <t>제휴</t>
        </is>
      </c>
      <c r="F4046" s="41" t="inlineStr">
        <is>
          <t>데일리안: 위메이드는 라이온하트 지분 7%를 보유하며 이번 계약과 동일한 풋옵션을 보장받았다고 보도, 위메이드 관계자 '계약 조건과 동일하게 ... 풋옵션을 보장받았고'</t>
        </is>
      </c>
      <c r="G4046" s="41" t="inlineStr">
        <is>
          <t>언론 보도</t>
        </is>
      </c>
      <c r="H4046" s="40" t="inlineStr">
        <is>
          <t>2021-11-01</t>
        </is>
      </c>
      <c r="I4046" s="40" t="n"/>
      <c r="J4046" s="43" t="inlineStr">
        <is>
          <t>https://www.dailian.co.kr/news/view/1048107/</t>
        </is>
      </c>
      <c r="K4046" s="41" t="inlineStr">
        <is>
          <t>pre_events_summary</t>
        </is>
      </c>
    </row>
    <row r="4047" ht="45" customHeight="1">
      <c r="A4047" s="40" t="inlineStr">
        <is>
          <t>K070</t>
        </is>
      </c>
      <c r="B4047" s="41" t="inlineStr">
        <is>
          <t>Lionheart Studio Co.,Ltd.</t>
        </is>
      </c>
      <c r="C4047" s="40" t="inlineStr">
        <is>
          <t>인수 후</t>
        </is>
      </c>
      <c r="D4047" s="40" t="inlineStr">
        <is>
          <t>2026-03-25</t>
        </is>
      </c>
      <c r="E4047" s="41" t="inlineStr">
        <is>
          <t>소유주변경</t>
        </is>
      </c>
      <c r="F4047" s="41" t="inlineStr">
        <is>
          <t>카카오게임즈 주요사항보고서(유상증자결정): 제3자배정 대상 엘트리플에이인베스트먼트가 '당사와 전환사채 인수계약을, 당사의 최대주주와 주식매매계약을' 체결, 신주 납입일에 동시 종결 예정(이후 정정명령 부과)</t>
        </is>
      </c>
      <c r="G4047" s="41" t="inlineStr">
        <is>
          <t>DART 주요사항보고서</t>
        </is>
      </c>
      <c r="H4047" s="40" t="inlineStr">
        <is>
          <t>2026-03-25</t>
        </is>
      </c>
      <c r="I4047" s="40" t="inlineStr">
        <is>
          <t>20260325000002</t>
        </is>
      </c>
      <c r="J4047" s="43" t="inlineStr">
        <is>
          <t>https://dart.fss.or.kr/dsaf001/main.do?rcpNo=20260325000002</t>
        </is>
      </c>
      <c r="K4047" s="41" t="inlineStr">
        <is>
          <t>post_events_summary</t>
        </is>
      </c>
    </row>
    <row r="4048" ht="45" customHeight="1">
      <c r="A4048" s="40" t="inlineStr">
        <is>
          <t>K070</t>
        </is>
      </c>
      <c r="B4048" s="41" t="inlineStr">
        <is>
          <t>Lionheart Studio Co.,Ltd.</t>
        </is>
      </c>
      <c r="C4048" s="40" t="inlineStr">
        <is>
          <t>인수 후</t>
        </is>
      </c>
      <c r="D4048" s="40" t="inlineStr">
        <is>
          <t>2026-06-19</t>
        </is>
      </c>
      <c r="E4048" s="41" t="inlineStr">
        <is>
          <t>소유주변경</t>
        </is>
      </c>
      <c r="F4048" s="41" t="inlineStr">
        <is>
          <t>카카오게임즈 최대주주변경: ㈜카카오 외 13인 45.38% → 엘트리플에이인베스트먼트 유한회사 외 10인 38.95%(엘트리플에이 33.43%, ㈜카카오 33,730,000→15,622,268주). '동 합자회사의 최대출자자는 LY주식회사입니다'</t>
        </is>
      </c>
      <c r="G4048" s="41" t="inlineStr">
        <is>
          <t>KIND</t>
        </is>
      </c>
      <c r="H4048" s="40" t="inlineStr">
        <is>
          <t>2026-06-19</t>
        </is>
      </c>
      <c r="I4048" s="40" t="inlineStr">
        <is>
          <t>20260619900968</t>
        </is>
      </c>
      <c r="J4048" s="43" t="inlineStr">
        <is>
          <t>https://dart.fss.or.kr/dsaf001/main.do?rcpNo=20260619900968</t>
        </is>
      </c>
      <c r="K4048" s="41" t="inlineStr">
        <is>
          <t>post_events_summary</t>
        </is>
      </c>
    </row>
    <row r="4049" ht="45" customHeight="1">
      <c r="A4049" s="40" t="inlineStr">
        <is>
          <t>K070</t>
        </is>
      </c>
      <c r="B4049" s="41" t="inlineStr">
        <is>
          <t>Lionheart Studio Co.,Ltd.</t>
        </is>
      </c>
      <c r="C4049" s="40" t="inlineStr">
        <is>
          <t>인수 후</t>
        </is>
      </c>
      <c r="D4049" s="40" t="inlineStr">
        <is>
          <t>2026-06-22</t>
        </is>
      </c>
      <c r="E4049" s="41" t="inlineStr">
        <is>
          <t>경영진변경</t>
        </is>
      </c>
      <c r="F4049" s="41" t="inlineStr">
        <is>
          <t>카카오게임즈 대표이사변경: 한상우 → 김태환, 이시우(공동대표이사), 변경일 2026-06-22</t>
        </is>
      </c>
      <c r="G4049" s="41" t="inlineStr">
        <is>
          <t>KIND</t>
        </is>
      </c>
      <c r="H4049" s="40" t="inlineStr">
        <is>
          <t>2026-06-22</t>
        </is>
      </c>
      <c r="I4049" s="40" t="inlineStr">
        <is>
          <t>20260622900255</t>
        </is>
      </c>
      <c r="J4049" s="43" t="inlineStr">
        <is>
          <t>https://dart.fss.or.kr/dsaf001/main.do?rcpNo=20260622900255</t>
        </is>
      </c>
      <c r="K4049" s="41" t="inlineStr">
        <is>
          <t>post_events_summary</t>
        </is>
      </c>
    </row>
    <row r="4050" ht="45" customHeight="1">
      <c r="A4050" s="40" t="inlineStr">
        <is>
          <t>K070</t>
        </is>
      </c>
      <c r="B4050" s="41" t="inlineStr">
        <is>
          <t>Lionheart Studio Co.,Ltd.</t>
        </is>
      </c>
      <c r="C4050" s="40" t="inlineStr">
        <is>
          <t>인수 후</t>
        </is>
      </c>
      <c r="D4050" s="40" t="inlineStr">
        <is>
          <t>2025-05-30</t>
        </is>
      </c>
      <c r="E4050" s="41" t="inlineStr">
        <is>
          <t>경영진변경</t>
        </is>
      </c>
      <c r="F4050" s="41" t="inlineStr">
        <is>
          <t>라이온하트 김범 아트 총괄 이사·이준석 CTO 퇴임 확정, 오윤택 전 펄어비스 아트 총괄 영입</t>
        </is>
      </c>
      <c r="G4050" s="41" t="inlineStr">
        <is>
          <t>언론 보도</t>
        </is>
      </c>
      <c r="H4050" s="40" t="inlineStr">
        <is>
          <t>2025-05-30</t>
        </is>
      </c>
      <c r="I4050" s="40" t="n"/>
      <c r="J4050" s="43" t="inlineStr">
        <is>
          <t>https://news.mtn.co.kr/news-detail/2025053014454611737</t>
        </is>
      </c>
      <c r="K4050" s="41" t="inlineStr">
        <is>
          <t>post_events_summary</t>
        </is>
      </c>
    </row>
    <row r="4051" ht="45" customHeight="1">
      <c r="A4051" s="40" t="inlineStr">
        <is>
          <t>K070</t>
        </is>
      </c>
      <c r="B4051" s="41" t="inlineStr">
        <is>
          <t>Lionheart Studio Co.,Ltd.</t>
        </is>
      </c>
      <c r="C4051" s="40" t="inlineStr">
        <is>
          <t>인수 후</t>
        </is>
      </c>
      <c r="D4051" s="40" t="inlineStr">
        <is>
          <t>2022-11-02</t>
        </is>
      </c>
      <c r="E4051" s="41" t="inlineStr">
        <is>
          <t>어닝콜</t>
        </is>
      </c>
      <c r="F4051" s="41" t="inlineStr">
        <is>
          <t>3분기 실적 컨퍼런스콜: 조혁민 CFO '옵션을 행사할 수 있는 상황이 아니라고 명확하게 말씀드린다', 조계현 대표 '현재도 일정은 결정된 바 없다'(딜사이트 2022-11-03 보도)</t>
        </is>
      </c>
      <c r="G4051" s="41" t="inlineStr">
        <is>
          <t>언론 보도</t>
        </is>
      </c>
      <c r="H4051" s="40" t="inlineStr">
        <is>
          <t>2022-11-03</t>
        </is>
      </c>
      <c r="I4051" s="40" t="n"/>
      <c r="J4051" s="43" t="inlineStr">
        <is>
          <t>https://dealsite.co.kr/articles/93910</t>
        </is>
      </c>
      <c r="K4051" s="41" t="inlineStr">
        <is>
          <t>earnings_call_note</t>
        </is>
      </c>
    </row>
    <row r="4052" ht="45" customHeight="1">
      <c r="A4052" s="40" t="inlineStr">
        <is>
          <t>K071</t>
        </is>
      </c>
      <c r="B4052" s="41" t="inlineStr">
        <is>
          <t>Voithru Co., Ltd.</t>
        </is>
      </c>
      <c r="C4052" s="40" t="inlineStr">
        <is>
          <t>인수 후</t>
        </is>
      </c>
      <c r="D4052" s="40" t="inlineStr">
        <is>
          <t>2022-12-01</t>
        </is>
      </c>
      <c r="E4052" s="41" t="inlineStr">
        <is>
          <t>실적</t>
        </is>
      </c>
      <c r="F4052" s="41" t="inlineStr">
        <is>
          <t>공정위 연1회공시(2023, 기재정정): 주식회사 보이스루 대표 이상헌, 설립 2018.08, 계열편입일 2022.12.01, 대표사업 '콘텐츠 로컬라이제이션 서비스'. FY2022 손익(백만원): 매출 5,419, 영업이익 -5,559, 당기순이익 -5,146; 자산총계 6,267, 자본총계 2,271. 소유지분: Kakao Piccoma Corp. 1,870,571주 74.70%, 이상헌 15.76%</t>
        </is>
      </c>
      <c r="G4052" s="41" t="inlineStr">
        <is>
          <t>DART 기타공시</t>
        </is>
      </c>
      <c r="H4052" s="40" t="inlineStr">
        <is>
          <t>2023-05-31</t>
        </is>
      </c>
      <c r="I4052" s="40" t="inlineStr">
        <is>
          <t>20230531000677</t>
        </is>
      </c>
      <c r="J4052" s="43" t="inlineStr">
        <is>
          <t>https://dart.fss.or.kr/dsaf001/main.do?rcpNo=20230531000677</t>
        </is>
      </c>
      <c r="K4052" s="41" t="inlineStr">
        <is>
          <t>status_chk,target_rev_pre,target_op_pre,pre_events_summary,post_events_summary</t>
        </is>
      </c>
    </row>
    <row r="4053" ht="45" customHeight="1">
      <c r="A4053" s="40" t="inlineStr">
        <is>
          <t>K071</t>
        </is>
      </c>
      <c r="B4053" s="41" t="inlineStr">
        <is>
          <t>Voithru Co., Ltd.</t>
        </is>
      </c>
      <c r="C4053" s="40" t="inlineStr">
        <is>
          <t>인수 후</t>
        </is>
      </c>
      <c r="D4053" s="40" t="inlineStr">
        <is>
          <t>2023-12-31</t>
        </is>
      </c>
      <c r="E4053" s="41" t="inlineStr">
        <is>
          <t>실적</t>
        </is>
      </c>
      <c r="F4053" s="41" t="inlineStr">
        <is>
          <t>공정위 연1회공시(2024): 보이스루 FY2023 매출 5,419→8,646, 영업이익 -4,998, 당기순이익 -3,304(백만원); 자산총계 5,928, 부채총계 5,616, 자본총계 312</t>
        </is>
      </c>
      <c r="G4053" s="41" t="inlineStr">
        <is>
          <t>DART 기타공시</t>
        </is>
      </c>
      <c r="H4053" s="40" t="inlineStr">
        <is>
          <t>2024-05-30</t>
        </is>
      </c>
      <c r="I4053" s="40" t="inlineStr">
        <is>
          <t>20240530000193</t>
        </is>
      </c>
      <c r="J4053" s="43" t="inlineStr">
        <is>
          <t>https://dart.fss.or.kr/dsaf001/main.do?rcpNo=20240530000193</t>
        </is>
      </c>
      <c r="K4053" s="41" t="inlineStr">
        <is>
          <t>target_rev_post,target_op_post,post_events_summary</t>
        </is>
      </c>
    </row>
    <row r="4054" ht="45" customHeight="1">
      <c r="A4054" s="40" t="inlineStr">
        <is>
          <t>K071</t>
        </is>
      </c>
      <c r="B4054" s="41" t="inlineStr">
        <is>
          <t>Voithru Co., Ltd.</t>
        </is>
      </c>
      <c r="C4054" s="40" t="inlineStr">
        <is>
          <t>인수 후</t>
        </is>
      </c>
      <c r="D4054" s="40" t="inlineStr">
        <is>
          <t>2024-12-31</t>
        </is>
      </c>
      <c r="E4054" s="41" t="inlineStr">
        <is>
          <t>실적</t>
        </is>
      </c>
      <c r="F4054" s="41" t="inlineStr">
        <is>
          <t>공정위 연1회공시(2025): (주)보이스루 FY2024 매출 12,513, 영업이익 -1,764, 당기순이익 -2,748(백만원); 자산총계 9,982, 자본금 1,294, 자본총계 5,753</t>
        </is>
      </c>
      <c r="G4054" s="41" t="inlineStr">
        <is>
          <t>DART 기타공시</t>
        </is>
      </c>
      <c r="H4054" s="40" t="inlineStr">
        <is>
          <t>2025-05-30</t>
        </is>
      </c>
      <c r="I4054" s="40" t="inlineStr">
        <is>
          <t>20250530000697</t>
        </is>
      </c>
      <c r="J4054" s="43" t="inlineStr">
        <is>
          <t>https://dart.fss.or.kr/dsaf001/main.do?rcpNo=20250530000697</t>
        </is>
      </c>
      <c r="K4054" s="41" t="inlineStr">
        <is>
          <t>target_rev_post,target_op_post,post_events_summary</t>
        </is>
      </c>
    </row>
    <row r="4055" ht="45" customHeight="1">
      <c r="A4055" s="40" t="inlineStr">
        <is>
          <t>K071</t>
        </is>
      </c>
      <c r="B4055" s="41" t="inlineStr">
        <is>
          <t>Voithru Co., Ltd.</t>
        </is>
      </c>
      <c r="C4055" s="40" t="inlineStr">
        <is>
          <t>인수 후</t>
        </is>
      </c>
      <c r="D4055" s="40" t="inlineStr">
        <is>
          <t>2025-12-31</t>
        </is>
      </c>
      <c r="E4055" s="41" t="inlineStr">
        <is>
          <t>실적</t>
        </is>
      </c>
      <c r="F4055" s="41" t="inlineStr">
        <is>
          <t>공정위 연1회공시(2026): (주)보이스루 FY2025 매출 16,682, 영업이익 357, 당기순이익 204(백만원); 자산총계 8,919, 자본총계 5,912. 소유지분: Kakao Piccoma Corp. 12,519,702주 96.77%, 등기임원 이상헌 2.22%; 대표 이상헌</t>
        </is>
      </c>
      <c r="G4055" s="41" t="inlineStr">
        <is>
          <t>DART 기타공시</t>
        </is>
      </c>
      <c r="H4055" s="40" t="inlineStr">
        <is>
          <t>2026-05-29</t>
        </is>
      </c>
      <c r="I4055" s="40" t="inlineStr">
        <is>
          <t>20260529000183</t>
        </is>
      </c>
      <c r="J4055" s="43" t="inlineStr">
        <is>
          <t>https://dart.fss.or.kr/dsaf001/main.do?rcpNo=20260529000183</t>
        </is>
      </c>
      <c r="K4055" s="41" t="inlineStr">
        <is>
          <t>target_rev_post,target_op_post,post_events_summary</t>
        </is>
      </c>
    </row>
    <row r="4056" ht="45" customHeight="1">
      <c r="A4056" s="40" t="inlineStr">
        <is>
          <t>K071</t>
        </is>
      </c>
      <c r="B4056" s="41" t="inlineStr">
        <is>
          <t>Voithru Co., Ltd.</t>
        </is>
      </c>
      <c r="C4056" s="40" t="inlineStr">
        <is>
          <t>인수 전</t>
        </is>
      </c>
      <c r="D4056" s="40" t="inlineStr">
        <is>
          <t>2021-06-04</t>
        </is>
      </c>
      <c r="E4056" s="41" t="inlineStr">
        <is>
          <t>투자유치</t>
        </is>
      </c>
      <c r="F4056" s="41" t="inlineStr">
        <is>
          <t>'보이스루', 해시드, 티비티 등에서 60억 규모 시리즈B 투자유치 (투자자 해시드·티비티·KB인베스트먼트; 서비스 자메이크·파노플레이)</t>
        </is>
      </c>
      <c r="G4056" s="41" t="inlineStr">
        <is>
          <t>언론 보도</t>
        </is>
      </c>
      <c r="H4056" s="40" t="inlineStr">
        <is>
          <t>2021-06-04</t>
        </is>
      </c>
      <c r="I4056" s="40" t="n"/>
      <c r="J4056" s="43" t="inlineStr">
        <is>
          <t>https://www.nextunicorn.kr/content/2b034fa6f1c06165</t>
        </is>
      </c>
      <c r="K4056" s="41" t="inlineStr">
        <is>
          <t>pre_events_summary</t>
        </is>
      </c>
    </row>
    <row r="4057" ht="45" customHeight="1">
      <c r="A4057" s="40" t="inlineStr">
        <is>
          <t>K072</t>
        </is>
      </c>
      <c r="B4057" s="41" t="inlineStr">
        <is>
          <t>YOL Business of Life MMO</t>
        </is>
      </c>
      <c r="C4057" s="40" t="inlineStr">
        <is>
          <t>인수 후</t>
        </is>
      </c>
      <c r="D4057" s="40" t="inlineStr">
        <is>
          <t>2023-03-01</t>
        </is>
      </c>
      <c r="E4057" s="41" t="inlineStr">
        <is>
          <t>통합</t>
        </is>
      </c>
      <c r="F4057" s="41" t="inlineStr">
        <is>
          <t>카카오게임즈 2023 사업보고서 별도주석 영업양수 표(천원): 이전대가 현금 1,219,434; 유형자산 1,492, 무형자산 14,047, 순확정급여부채 (28,997), 식별가능한 순자산 (13,458), 투자차액(자본잉여금) 1,232,892</t>
        </is>
      </c>
      <c r="G4057" s="41" t="inlineStr">
        <is>
          <t>DART 사업보고서</t>
        </is>
      </c>
      <c r="H4057" s="40" t="inlineStr">
        <is>
          <t>2024-03-20</t>
        </is>
      </c>
      <c r="I4057" s="40" t="inlineStr">
        <is>
          <t>20240320002052</t>
        </is>
      </c>
      <c r="J4057" s="43" t="inlineStr">
        <is>
          <t>https://dart.fss.or.kr/dsaf001/main.do?rcpNo=20240320002052</t>
        </is>
      </c>
      <c r="K4057" s="41" t="inlineStr">
        <is>
          <t>value_chk_local,value_chk_usdmm,notes</t>
        </is>
      </c>
    </row>
    <row r="4058" ht="45" customHeight="1">
      <c r="A4058" s="40" t="inlineStr">
        <is>
          <t>K072</t>
        </is>
      </c>
      <c r="B4058" s="41" t="inlineStr">
        <is>
          <t>YOL Business of Life MMO</t>
        </is>
      </c>
      <c r="C4058" s="40" t="inlineStr">
        <is>
          <t>인수 전</t>
        </is>
      </c>
      <c r="D4058" s="40" t="inlineStr">
        <is>
          <t>2021-12-31</t>
        </is>
      </c>
      <c r="E4058" s="41" t="inlineStr">
        <is>
          <t>추가취득</t>
        </is>
      </c>
      <c r="F4058" s="41" t="inlineStr">
        <is>
          <t>카카오게임즈 2021 사업보고서 연결주석 종속기업 현황: ㈜라이프엠엠오 99.08%, "(주5) 지분율 계산시 보통주 기준으로 계산하였습니다. (전환상환우선주 포함 지분율 80.78%)"</t>
        </is>
      </c>
      <c r="G4058" s="41" t="inlineStr">
        <is>
          <t>DART 사업보고서</t>
        </is>
      </c>
      <c r="H4058" s="40" t="inlineStr">
        <is>
          <t>2022-03-18</t>
        </is>
      </c>
      <c r="I4058" s="40" t="inlineStr">
        <is>
          <t>20220318000854</t>
        </is>
      </c>
      <c r="J4058" s="43" t="inlineStr">
        <is>
          <t>https://dart.fss.or.kr/dsaf001/main.do?rcpNo=20220318000854</t>
        </is>
      </c>
      <c r="K4058" s="41" t="inlineStr">
        <is>
          <t>chk_note,pre_events_summary</t>
        </is>
      </c>
    </row>
    <row r="4059" ht="45" customHeight="1">
      <c r="A4059" s="40" t="inlineStr">
        <is>
          <t>K073</t>
        </is>
      </c>
      <c r="B4059" s="41" t="inlineStr">
        <is>
          <t>Antenna Co. Ltd</t>
        </is>
      </c>
      <c r="C4059" s="40" t="inlineStr">
        <is>
          <t>발표</t>
        </is>
      </c>
      <c r="D4059" s="40" t="inlineStr">
        <is>
          <t>2023-06-01</t>
        </is>
      </c>
      <c r="E4059" s="41" t="inlineStr">
        <is>
          <t>기타</t>
        </is>
      </c>
      <c r="F4059" s="41" t="inlineStr">
        <is>
          <t>Yahoo Finance KRW=X 일별 종가: 2023-05-31 1,321.74원, 2023-06-01 1,312.85원, 2023-06-05 1,299.79원, 2023-06-08 1,296.33원. 6,299,523천원 ÷ 1,312.85 = 약 USD 4.80백만.</t>
        </is>
      </c>
      <c r="G4059" s="41" t="inlineStr">
        <is>
          <t>기타</t>
        </is>
      </c>
      <c r="H4059" s="40" t="inlineStr">
        <is>
          <t>2023-06-01</t>
        </is>
      </c>
      <c r="I4059" s="40" t="n"/>
      <c r="J4059" s="43" t="inlineStr">
        <is>
          <t>https://query1.finance.yahoo.com/v8/finance/chart/KRW=X?period1=1685491200&amp;period2=1686355200&amp;interval=1d</t>
        </is>
      </c>
      <c r="K4059" s="41" t="inlineStr">
        <is>
          <t>value_chk_usdmm</t>
        </is>
      </c>
    </row>
    <row r="4060" ht="45" customHeight="1">
      <c r="A4060" s="40" t="inlineStr">
        <is>
          <t>K074</t>
        </is>
      </c>
      <c r="B4060" s="41" t="inlineStr">
        <is>
          <t>Daon Creative Co., Ltd.</t>
        </is>
      </c>
      <c r="C4060" s="40" t="inlineStr">
        <is>
          <t>인수 전</t>
        </is>
      </c>
      <c r="D4060" s="40" t="inlineStr">
        <is>
          <t>2018-12-31</t>
        </is>
      </c>
      <c r="E4060" s="41" t="inlineStr">
        <is>
          <t>기타</t>
        </is>
      </c>
      <c r="F4060" s="41" t="inlineStr">
        <is>
          <t>카카오페이지 2018 연결감사보고서 약정사항 주석: 다온 주주간약정에 콜옵션(권리)과 풋옵션(의무)이 모두 있음. 행사조건 '투자계약 체결 후 5년이 되는 날 이후부터 약정 상대방의 매각의사 표명시', 잔존보유주식을 행사시점의 합의된 가격으로 매수. 사업결합 표: 다온 66.19%, 이전대가 9,924,300천원, 영업권 8,985,067천원.</t>
        </is>
      </c>
      <c r="G4060" s="41" t="inlineStr">
        <is>
          <t>DART 감사보고서</t>
        </is>
      </c>
      <c r="H4060" s="40" t="inlineStr">
        <is>
          <t>2019-04-11</t>
        </is>
      </c>
      <c r="I4060" s="40" t="inlineStr">
        <is>
          <t>20190411000196</t>
        </is>
      </c>
      <c r="J4060" s="43" t="inlineStr">
        <is>
          <t>https://dart.fss.or.kr/dsaf001/main.do?rcpNo=20190411000196</t>
        </is>
      </c>
      <c r="K4060" s="41" t="inlineStr">
        <is>
          <t>pre_events_summary,notes</t>
        </is>
      </c>
    </row>
    <row r="4061" ht="45" customHeight="1">
      <c r="A4061" s="40" t="inlineStr">
        <is>
          <t>K074</t>
        </is>
      </c>
      <c r="B4061" s="41" t="inlineStr">
        <is>
          <t>Daon Creative Co., Ltd.</t>
        </is>
      </c>
      <c r="C4061" s="40" t="inlineStr">
        <is>
          <t>인수 전</t>
        </is>
      </c>
      <c r="D4061" s="40" t="inlineStr">
        <is>
          <t>2019-05</t>
        </is>
      </c>
      <c r="E4061" s="41" t="inlineStr">
        <is>
          <t>추가취득</t>
        </is>
      </c>
      <c r="F4061" s="41" t="inlineStr">
        <is>
          <t>다온 대규모기업집단현황공시(2019 지정일 기준 소유지분현황): ㈜카카오페이지 39,748주(70.17%), 이용만 15,400주(27.19%), 기타 1,500주(2.65%), 총 56,648주. 2018-12-31의 33,081주/49,981주에서 신주 6,667주가 카카오페이지 몫으로 늘어남.</t>
        </is>
      </c>
      <c r="G4061" s="41" t="inlineStr">
        <is>
          <t>DART 기타공시</t>
        </is>
      </c>
      <c r="H4061" s="40" t="inlineStr">
        <is>
          <t>2019-05-31</t>
        </is>
      </c>
      <c r="I4061" s="40" t="inlineStr">
        <is>
          <t>20190531000722</t>
        </is>
      </c>
      <c r="J4061" s="43" t="inlineStr">
        <is>
          <t>https://dart.fss.or.kr/dsaf001/main.do?rcpNo=20190531000722</t>
        </is>
      </c>
      <c r="K4061" s="41" t="inlineStr">
        <is>
          <t>pre_events_summary,notes</t>
        </is>
      </c>
    </row>
    <row r="4062" ht="45" customHeight="1">
      <c r="A4062" s="40" t="inlineStr">
        <is>
          <t>K074</t>
        </is>
      </c>
      <c r="B4062" s="41" t="inlineStr">
        <is>
          <t>Daon Creative Co., Ltd.</t>
        </is>
      </c>
      <c r="C4062" s="40" t="inlineStr">
        <is>
          <t>인수 전</t>
        </is>
      </c>
      <c r="D4062" s="40" t="inlineStr">
        <is>
          <t>2019-12-31</t>
        </is>
      </c>
      <c r="E4062" s="41" t="inlineStr">
        <is>
          <t>추가취득</t>
        </is>
      </c>
      <c r="F4062" s="41" t="inlineStr">
        <is>
          <t>카카오페이지 2019 연결감사보고서: 다온 자본금 283,240천원, 보유 39,748주(70.17%). 영업권 변동표 다온 8,985,067천원 → 기타 (600,927)천원 → 8,384,140천원.</t>
        </is>
      </c>
      <c r="G4062" s="41" t="inlineStr">
        <is>
          <t>DART 감사보고서</t>
        </is>
      </c>
      <c r="H4062" s="40" t="inlineStr">
        <is>
          <t>2020-03-31</t>
        </is>
      </c>
      <c r="I4062" s="40" t="inlineStr">
        <is>
          <t>20200331000581</t>
        </is>
      </c>
      <c r="J4062" s="43" t="inlineStr">
        <is>
          <t>https://dart.fss.or.kr/dsaf001/main.do?rcpNo=20200331000581</t>
        </is>
      </c>
      <c r="K4062" s="41" t="inlineStr">
        <is>
          <t>pre_events_summary,notes</t>
        </is>
      </c>
    </row>
    <row r="4063" ht="45" customHeight="1">
      <c r="A4063" s="40" t="inlineStr">
        <is>
          <t>K074</t>
        </is>
      </c>
      <c r="B4063" s="41" t="inlineStr">
        <is>
          <t>Daon Creative Co., Ltd.</t>
        </is>
      </c>
      <c r="C4063" s="40" t="inlineStr">
        <is>
          <t>인수 전</t>
        </is>
      </c>
      <c r="D4063" s="40" t="inlineStr">
        <is>
          <t>2020-05</t>
        </is>
      </c>
      <c r="E4063" s="41" t="inlineStr">
        <is>
          <t>기타</t>
        </is>
      </c>
      <c r="F4063" s="41" t="inlineStr">
        <is>
          <t>다온 대규모기업집단현황공시(2020 지정일 기준): ㈜카카오페이지 39,748주(70.17%), 이용만 15,400주(27.18%), 기타 1,500주(2.65%), 총 56,648주.</t>
        </is>
      </c>
      <c r="G4063" s="41" t="inlineStr">
        <is>
          <t>DART 기타공시</t>
        </is>
      </c>
      <c r="H4063" s="40" t="inlineStr">
        <is>
          <t>2020-05-29</t>
        </is>
      </c>
      <c r="I4063" s="40" t="inlineStr">
        <is>
          <t>20200529000446</t>
        </is>
      </c>
      <c r="J4063" s="43" t="inlineStr">
        <is>
          <t>https://dart.fss.or.kr/dsaf001/main.do?rcpNo=20200529000446</t>
        </is>
      </c>
      <c r="K4063" s="41" t="inlineStr">
        <is>
          <t>pre_events_summary</t>
        </is>
      </c>
    </row>
    <row r="4064" ht="45" customHeight="1">
      <c r="A4064" s="40" t="inlineStr">
        <is>
          <t>K074</t>
        </is>
      </c>
      <c r="B4064" s="41" t="inlineStr">
        <is>
          <t>Daon Creative Co., Ltd.</t>
        </is>
      </c>
      <c r="C4064" s="40" t="inlineStr">
        <is>
          <t>인수 전</t>
        </is>
      </c>
      <c r="D4064" s="40" t="inlineStr">
        <is>
          <t>2021-05</t>
        </is>
      </c>
      <c r="E4064" s="41" t="inlineStr">
        <is>
          <t>추가취득</t>
        </is>
      </c>
      <c r="F4064" s="41" t="inlineStr">
        <is>
          <t>다온 대규모기업집단현황공시(2021 지정일 기준): ㈜카카오엔터테인먼트 41,731주(73.67%), 이용만 13,417주(23.68%), 기타 1,500주(2.65%), 총 56,648주. 2020 대비 이용만 보유분 1,983주가 카카오엔터로 이동(카카오페이지 2020 연결감사보고서 20210401000639에서는 2020-12-31 39,748주·70.17%).</t>
        </is>
      </c>
      <c r="G4064" s="41" t="inlineStr">
        <is>
          <t>DART 기타공시</t>
        </is>
      </c>
      <c r="H4064" s="40" t="inlineStr">
        <is>
          <t>2021-05-31</t>
        </is>
      </c>
      <c r="I4064" s="40" t="inlineStr">
        <is>
          <t>20210531000839</t>
        </is>
      </c>
      <c r="J4064" s="43" t="inlineStr">
        <is>
          <t>https://dart.fss.or.kr/dsaf001/main.do?rcpNo=20210531000839</t>
        </is>
      </c>
      <c r="K4064" s="41" t="inlineStr">
        <is>
          <t>pre_events_summary,notes</t>
        </is>
      </c>
    </row>
    <row r="4065" ht="45" customHeight="1">
      <c r="A4065" s="40" t="inlineStr">
        <is>
          <t>K074</t>
        </is>
      </c>
      <c r="B4065" s="41" t="inlineStr">
        <is>
          <t>Daon Creative Co., Ltd.</t>
        </is>
      </c>
      <c r="C4065" s="40" t="inlineStr">
        <is>
          <t>인수 전</t>
        </is>
      </c>
      <c r="D4065" s="40" t="inlineStr">
        <is>
          <t>2022</t>
        </is>
      </c>
      <c r="E4065" s="41" t="inlineStr">
        <is>
          <t>기타</t>
        </is>
      </c>
      <c r="F4065" s="41" t="inlineStr">
        <is>
          <t>다온 FY2022 감사보고서: '당기 중 1주당 액면금액이 5,000원에서 500원으로 액면분할', 발행주식 56,648주→566,480주. 주식선택권 1~3차(2020-02-03, 행사가 30,000원, 각 10,400주), 4~6차(2021-02-28, 행사가 100,000원, 7,330·7,330·7,340주), 합계 53,200주(분할 후).</t>
        </is>
      </c>
      <c r="G4065" s="41" t="inlineStr">
        <is>
          <t>DART 감사보고서</t>
        </is>
      </c>
      <c r="H4065" s="40" t="inlineStr">
        <is>
          <t>2023-03-28</t>
        </is>
      </c>
      <c r="I4065" s="40" t="inlineStr">
        <is>
          <t>20230328000680</t>
        </is>
      </c>
      <c r="J4065" s="43" t="inlineStr">
        <is>
          <t>https://dart.fss.or.kr/dsaf001/main.do?rcpNo=20230328000680</t>
        </is>
      </c>
      <c r="K4065" s="41" t="inlineStr">
        <is>
          <t>pre_events_summary,notes</t>
        </is>
      </c>
    </row>
    <row r="4066" ht="45" customHeight="1">
      <c r="A4066" s="40" t="inlineStr">
        <is>
          <t>K074</t>
        </is>
      </c>
      <c r="B4066" s="41" t="inlineStr">
        <is>
          <t>Daon Creative Co., Ltd.</t>
        </is>
      </c>
      <c r="C4066" s="40" t="inlineStr">
        <is>
          <t>인수 후</t>
        </is>
      </c>
      <c r="D4066" s="40" t="inlineStr">
        <is>
          <t>2024-04-26</t>
        </is>
      </c>
      <c r="E4066" s="41" t="inlineStr">
        <is>
          <t>경영진변경</t>
        </is>
      </c>
      <c r="F4066" s="41" t="inlineStr">
        <is>
          <t>다온 대규모기업집단현황공시(2024 지정일 기준 임원현황): 정종욱 대표이사(이사회 의장) 취임일 2024.04.26, 등기일 2024.05.10, '신임'. 이용만은 등기임원 명단에 없음.</t>
        </is>
      </c>
      <c r="G4066" s="41" t="inlineStr">
        <is>
          <t>DART 기타공시</t>
        </is>
      </c>
      <c r="H4066" s="40" t="inlineStr">
        <is>
          <t>2024-05-30</t>
        </is>
      </c>
      <c r="I4066" s="40" t="inlineStr">
        <is>
          <t>20240530000421</t>
        </is>
      </c>
      <c r="J4066" s="43" t="inlineStr">
        <is>
          <t>https://dart.fss.or.kr/dsaf001/main.do?rcpNo=20240530000421</t>
        </is>
      </c>
      <c r="K4066" s="41" t="inlineStr">
        <is>
          <t>post_events_summary,notes</t>
        </is>
      </c>
    </row>
    <row r="4067" ht="45" customHeight="1">
      <c r="A4067" s="40" t="inlineStr">
        <is>
          <t>K074</t>
        </is>
      </c>
      <c r="B4067" s="41" t="inlineStr">
        <is>
          <t>Daon Creative Co., Ltd.</t>
        </is>
      </c>
      <c r="C4067" s="40" t="inlineStr">
        <is>
          <t>인수 후</t>
        </is>
      </c>
      <c r="D4067" s="40" t="inlineStr">
        <is>
          <t>2025-05</t>
        </is>
      </c>
      <c r="E4067" s="41" t="inlineStr">
        <is>
          <t>경영진변경</t>
        </is>
      </c>
      <c r="F4067" s="41" t="inlineStr">
        <is>
          <t>다온 대규모기업집단현황공시(2025 지정일 기준 임원현황): 정종욱 대표이사 취임일 2024.04.26, 등기일 2024.05.10. 이용만 없음.</t>
        </is>
      </c>
      <c r="G4067" s="41" t="inlineStr">
        <is>
          <t>DART 기타공시</t>
        </is>
      </c>
      <c r="H4067" s="40" t="inlineStr">
        <is>
          <t>2025-05-30</t>
        </is>
      </c>
      <c r="I4067" s="40" t="inlineStr">
        <is>
          <t>20250530000189</t>
        </is>
      </c>
      <c r="J4067" s="43" t="inlineStr">
        <is>
          <t>https://dart.fss.or.kr/dsaf001/main.do?rcpNo=20250530000189</t>
        </is>
      </c>
      <c r="K4067" s="41" t="inlineStr">
        <is>
          <t>post_events_summary</t>
        </is>
      </c>
    </row>
    <row r="4068" ht="45" customHeight="1">
      <c r="A4068" s="40" t="inlineStr">
        <is>
          <t>K074</t>
        </is>
      </c>
      <c r="B4068" s="41" t="inlineStr">
        <is>
          <t>Daon Creative Co., Ltd.</t>
        </is>
      </c>
      <c r="C4068" s="40" t="inlineStr">
        <is>
          <t>인수 후</t>
        </is>
      </c>
      <c r="D4068" s="40" t="inlineStr">
        <is>
          <t>2024-12-31</t>
        </is>
      </c>
      <c r="E4068" s="41" t="inlineStr">
        <is>
          <t>기타</t>
        </is>
      </c>
      <c r="F4068" s="41" t="inlineStr">
        <is>
          <t>다온 FY2024 감사보고서 주식선택권 변동표: 기초 53,200주, 당기 취소 (1,800)주, 기말 51,400주.</t>
        </is>
      </c>
      <c r="G4068" s="41" t="inlineStr">
        <is>
          <t>DART 감사보고서</t>
        </is>
      </c>
      <c r="H4068" s="40" t="inlineStr">
        <is>
          <t>2025-03-31</t>
        </is>
      </c>
      <c r="I4068" s="40" t="inlineStr">
        <is>
          <t>20250331002500</t>
        </is>
      </c>
      <c r="J4068" s="43" t="inlineStr">
        <is>
          <t>https://dart.fss.or.kr/dsaf001/main.do?rcpNo=20250331002500</t>
        </is>
      </c>
      <c r="K4068" s="41" t="inlineStr">
        <is>
          <t>post_events_summary,notes</t>
        </is>
      </c>
    </row>
    <row r="4069" ht="45" customHeight="1">
      <c r="A4069" s="40" t="inlineStr">
        <is>
          <t>K074</t>
        </is>
      </c>
      <c r="B4069" s="41" t="inlineStr">
        <is>
          <t>Daon Creative Co., Ltd.</t>
        </is>
      </c>
      <c r="C4069" s="40" t="inlineStr">
        <is>
          <t>인수 후</t>
        </is>
      </c>
      <c r="D4069" s="40" t="inlineStr">
        <is>
          <t>2025-12-31</t>
        </is>
      </c>
      <c r="E4069" s="41" t="inlineStr">
        <is>
          <t>기타</t>
        </is>
      </c>
      <c r="F4069" s="41" t="inlineStr">
        <is>
          <t>다온 FY2025 감사보고서 주식선택권 변동표: 기초 51,400주, 당기 취소 (51,400)주, 기말 0주.</t>
        </is>
      </c>
      <c r="G4069" s="41" t="inlineStr">
        <is>
          <t>DART 감사보고서</t>
        </is>
      </c>
      <c r="H4069" s="40" t="inlineStr">
        <is>
          <t>2026-03-26</t>
        </is>
      </c>
      <c r="I4069" s="40" t="inlineStr">
        <is>
          <t>20260326001365</t>
        </is>
      </c>
      <c r="J4069" s="43" t="inlineStr">
        <is>
          <t>https://dart.fss.or.kr/dsaf001/main.do?rcpNo=20260326001365</t>
        </is>
      </c>
      <c r="K4069" s="41" t="inlineStr">
        <is>
          <t>post_events_summary,notes</t>
        </is>
      </c>
    </row>
    <row r="4070" ht="45" customHeight="1">
      <c r="A4070" s="40" t="inlineStr">
        <is>
          <t>K074</t>
        </is>
      </c>
      <c r="B4070" s="41" t="inlineStr">
        <is>
          <t>Daon Creative Co., Ltd.</t>
        </is>
      </c>
      <c r="C4070" s="40" t="inlineStr">
        <is>
          <t>인수 후</t>
        </is>
      </c>
      <c r="D4070" s="40" t="inlineStr">
        <is>
          <t>2026-05</t>
        </is>
      </c>
      <c r="E4070" s="41" t="inlineStr">
        <is>
          <t>기타</t>
        </is>
      </c>
      <c r="F4070" s="41" t="inlineStr">
        <is>
          <t>다온 대규모기업집단현황공시(2026 지정일 기준): ㈜카카오엔터테인먼트 566,480주(100.00%), 대표이사 정종욱.</t>
        </is>
      </c>
      <c r="G4070" s="41" t="inlineStr">
        <is>
          <t>DART 기타공시</t>
        </is>
      </c>
      <c r="H4070" s="40" t="inlineStr">
        <is>
          <t>2026-05-29</t>
        </is>
      </c>
      <c r="I4070" s="40" t="inlineStr">
        <is>
          <t>20260529000429</t>
        </is>
      </c>
      <c r="J4070" s="43" t="inlineStr">
        <is>
          <t>https://dart.fss.or.kr/dsaf001/main.do?rcpNo=20260529000429</t>
        </is>
      </c>
      <c r="K4070" s="41" t="inlineStr">
        <is>
          <t>post_events_summary</t>
        </is>
      </c>
    </row>
    <row r="4071" ht="45" customHeight="1">
      <c r="A4071" s="40" t="inlineStr">
        <is>
          <t>N001</t>
        </is>
      </c>
      <c r="B4071" s="41" t="inlineStr">
        <is>
          <t>ValueCommerce Co., Ltd. (TSE:2491)</t>
        </is>
      </c>
      <c r="C4071" s="40" t="inlineStr">
        <is>
          <t>발표</t>
        </is>
      </c>
      <c r="D4071" s="40" t="inlineStr">
        <is>
          <t>2005-02-28</t>
        </is>
      </c>
      <c r="E4071" s="41" t="inlineStr">
        <is>
          <t>발표</t>
        </is>
      </c>
      <c r="F4071" s="41" t="inlineStr">
        <is>
          <t>ヤフー 적시공시 '公開買付けの開始に関するお知らせ': 목적 "アフィリエイト事業への進出が必要であると判断", 1株 260,571円·買付予定 41,971株(54.85%)·소요자금 10,936百万円; 대상회사 대주주(2004-06-30) ティモシー・ロナン・ウィリアムズ 46.83%·ジェイ・エイチ・ウィットニー・フォー・エルピー 13.21%·ハームブリーマ 8.41%·ブライアン・ネルソン 7.56%; 今後の見通し "新株予約権等の行使が見込まれており、その場合、本公開買付けにより、バリューコマースは当社の持分法適用会社となる予定"; 첨부: バリューコマース '公開買付けの賛同に関するお知らせ'(이사회 찬동 결의)</t>
        </is>
      </c>
      <c r="G4071" s="41" t="inlineStr">
        <is>
          <t>TDnet</t>
        </is>
      </c>
      <c r="H4071" s="40" t="inlineStr">
        <is>
          <t>2005-02-28</t>
        </is>
      </c>
      <c r="I4071" s="40" t="inlineStr">
        <is>
          <t>ir.yahoo.co.jp/jp/release/20050228</t>
        </is>
      </c>
      <c r="J4071" s="43" t="inlineStr">
        <is>
          <t>https://web.archive.org/web/20050520134554/http://ir.yahoo.co.jp:80/jp/release/20050228/20050228.pdf</t>
        </is>
      </c>
      <c r="K4071" s="41" t="inlineStr">
        <is>
          <t>purpose_quote,chk_note,subtype_chk,pre_events_summary,announce_date_chk,value_chk_local</t>
        </is>
      </c>
    </row>
    <row r="4072" ht="45" customHeight="1">
      <c r="A4072" s="40" t="inlineStr">
        <is>
          <t>N001</t>
        </is>
      </c>
      <c r="B4072" s="41" t="inlineStr">
        <is>
          <t>ValueCommerce Co., Ltd. (TSE:2491)</t>
        </is>
      </c>
      <c r="C4072" s="40" t="inlineStr">
        <is>
          <t>인수 후</t>
        </is>
      </c>
      <c r="D4072" s="40" t="inlineStr">
        <is>
          <t>2005-04-12</t>
        </is>
      </c>
      <c r="E4072" s="41" t="inlineStr">
        <is>
          <t>완료</t>
        </is>
      </c>
      <c r="F4072" s="41" t="inlineStr">
        <is>
          <t>ヤフー 적시공시 '公開買付けの結果に関するお知らせ': 2005-04-11 종료, 응모주주 102명·응모 41,971株 전부 매수, "買付後の所有株式数 41,971 株 （所有割合 49.71%）"(발행 84,430株, 기간 중 행사 7,900株 포함), "買付けに要する資金 10,936,425,441 円", 결제 개시 2005-04-19, "議決権の所有割合は 49.72％となりますので、バリューコマースは平成 18 年 3 月期より当社の持分法適用会社となります"</t>
        </is>
      </c>
      <c r="G4072" s="41" t="inlineStr">
        <is>
          <t>TDnet</t>
        </is>
      </c>
      <c r="H4072" s="40" t="inlineStr">
        <is>
          <t>2005-04-12</t>
        </is>
      </c>
      <c r="I4072" s="40" t="inlineStr">
        <is>
          <t>ir.yahoo.co.jp/jp/release/20050412</t>
        </is>
      </c>
      <c r="J4072" s="43" t="inlineStr">
        <is>
          <t>https://web.archive.org/web/20060621061602/http://ir.yahoo.co.jp:80/jp/release/20050412/20050412.pdf</t>
        </is>
      </c>
      <c r="K4072" s="41" t="inlineStr">
        <is>
          <t>status_chk,value_chk_local,subtype_chk,chk_note,post_events_summary</t>
        </is>
      </c>
    </row>
    <row r="4073" ht="45" customHeight="1">
      <c r="A4073" s="40" t="inlineStr">
        <is>
          <t>N001</t>
        </is>
      </c>
      <c r="B4073" s="41" t="inlineStr">
        <is>
          <t>ValueCommerce Co., Ltd. (TSE:2491)</t>
        </is>
      </c>
      <c r="C4073" s="40" t="inlineStr">
        <is>
          <t>인수 후</t>
        </is>
      </c>
      <c r="D4073" s="40" t="inlineStr">
        <is>
          <t>2005-04-20</t>
        </is>
      </c>
      <c r="E4073" s="41" t="inlineStr">
        <is>
          <t>어닝콜</t>
        </is>
      </c>
      <c r="F4073" s="41" t="inlineStr">
        <is>
          <t>ヤフー 2004年度第4四半期および通期 決算説明会資料 p.25: "バリューコマース（株）株式の公開買付が4月11日に終了。その結果、 同社の株式の49.71％を取得。（取得価格：約109億円）", 목표 3개(e커머스 활성화·커뮤니티 페이지 활용·"自社以外のサイトも事業ベースとして取り込むことを目指す"); p.22: 지분법 투자차액 상각 증가로 2005-1Q 이후 영업외비용 약 10.16億円 예상, 그중 "バリューコマース（株）： 約 8.3億円"; p.23: 투자CF "バリューコマース（株）株式取得金額の払込 約109億円"</t>
        </is>
      </c>
      <c r="G4073" s="41" t="inlineStr">
        <is>
          <t>IR 자료</t>
        </is>
      </c>
      <c r="H4073" s="40" t="inlineStr">
        <is>
          <t>2005-04-20</t>
        </is>
      </c>
      <c r="I4073" s="40" t="inlineStr">
        <is>
          <t>050420-4q-present-jp-all</t>
        </is>
      </c>
      <c r="J4073" s="43" t="inlineStr">
        <is>
          <t>https://web.archive.org/web/20060216033651/http://ir.yahoo.co.jp:80/jp/bizres/present/20050420/050420-4q-present-jp-all.pdf</t>
        </is>
      </c>
      <c r="K4073" s="41" t="inlineStr">
        <is>
          <t>earnings_call_note,notes</t>
        </is>
      </c>
    </row>
    <row r="4074" ht="45" customHeight="1">
      <c r="A4074" s="40" t="inlineStr">
        <is>
          <t>N001</t>
        </is>
      </c>
      <c r="B4074" s="41" t="inlineStr">
        <is>
          <t>ValueCommerce Co., Ltd. (TSE:2491)</t>
        </is>
      </c>
      <c r="C4074" s="40" t="inlineStr">
        <is>
          <t>인수 후</t>
        </is>
      </c>
      <c r="D4074" s="40" t="inlineStr">
        <is>
          <t>2011-02-22</t>
        </is>
      </c>
      <c r="E4074" s="41" t="inlineStr">
        <is>
          <t>경영진변경</t>
        </is>
      </c>
      <c r="F4074" s="41" t="inlineStr">
        <is>
          <t>バリューコマース TDnet '代表取締役及び取締役の異動に関するお知らせ': 신임 대표이사 사장 飯塚洋一, 퇴임 ブライアン・ネルソン(代表取締役会長兼社長), 2011-03-25 정기주총·이사회에서 정식 결정 예정</t>
        </is>
      </c>
      <c r="G4074" s="41" t="inlineStr">
        <is>
          <t>TDnet</t>
        </is>
      </c>
      <c r="H4074" s="40" t="inlineStr">
        <is>
          <t>2011-02-22</t>
        </is>
      </c>
      <c r="I4074" s="40" t="inlineStr">
        <is>
          <t>865859</t>
        </is>
      </c>
      <c r="J4074" s="43" t="inlineStr">
        <is>
          <t>https://ssl4.eir-parts.net/doc/2491/tdnet/865859/00.pdf</t>
        </is>
      </c>
      <c r="K4074" s="41" t="inlineStr">
        <is>
          <t>post_events_summary</t>
        </is>
      </c>
    </row>
    <row r="4075" ht="45" customHeight="1">
      <c r="A4075" s="40" t="inlineStr">
        <is>
          <t>N001</t>
        </is>
      </c>
      <c r="B4075" s="41" t="inlineStr">
        <is>
          <t>ValueCommerce Co., Ltd. (TSE:2491)</t>
        </is>
      </c>
      <c r="C4075" s="40" t="inlineStr">
        <is>
          <t>인수 후</t>
        </is>
      </c>
      <c r="D4075" s="40" t="inlineStr">
        <is>
          <t>2013-11-27</t>
        </is>
      </c>
      <c r="E4075" s="41" t="inlineStr">
        <is>
          <t>경영진변경</t>
        </is>
      </c>
      <c r="F4075" s="41" t="inlineStr">
        <is>
          <t>バリューコマース TDnet '代表取締役の異動に関するお知らせ': 2014-01-01부로 香川仁(取締役 副社長執行役員)이 代表取締役社長, 飯塚洋一는 取締役会長; "平成23年３月、前経営体制から現経営体制へと移行"</t>
        </is>
      </c>
      <c r="G4075" s="41" t="inlineStr">
        <is>
          <t>TDnet</t>
        </is>
      </c>
      <c r="H4075" s="40" t="inlineStr">
        <is>
          <t>2013-11-27</t>
        </is>
      </c>
      <c r="I4075" s="40" t="inlineStr">
        <is>
          <t>1110116</t>
        </is>
      </c>
      <c r="J4075" s="43" t="inlineStr">
        <is>
          <t>https://ssl4.eir-parts.net/doc/2491/tdnet/1110116/00.pdf</t>
        </is>
      </c>
      <c r="K4075" s="41" t="inlineStr">
        <is>
          <t>post_events_summary</t>
        </is>
      </c>
    </row>
    <row r="4076" ht="45" customHeight="1">
      <c r="A4076" s="40" t="inlineStr">
        <is>
          <t>N001</t>
        </is>
      </c>
      <c r="B4076" s="41" t="inlineStr">
        <is>
          <t>ValueCommerce Co., Ltd. (TSE:2491)</t>
        </is>
      </c>
      <c r="C4076" s="40" t="inlineStr">
        <is>
          <t>인수 후</t>
        </is>
      </c>
      <c r="D4076" s="40" t="inlineStr">
        <is>
          <t>2025-01-31</t>
        </is>
      </c>
      <c r="E4076" s="41" t="inlineStr">
        <is>
          <t>사업철수</t>
        </is>
      </c>
      <c r="F4076" s="41" t="inlineStr">
        <is>
          <t>バリューコマース TDnet '「StoreMatch」及び「STORE’s R∞」に係るLINEヤフー株式会社との取引契約の終了…に関するお知らせ': LY가 "経営戦略を変更し、プラットフォームの一元化を行うべく自社開発する方針"으로 양 서비스(2006·2016년부터 Yahoo!ショッピング 스토어용) 계약을 2025-07-31 종료, 이행지원 업무 대가 "総額 10 億円（税抜）" 수령 합의</t>
        </is>
      </c>
      <c r="G4076" s="41" t="inlineStr">
        <is>
          <t>TDnet</t>
        </is>
      </c>
      <c r="H4076" s="40" t="inlineStr">
        <is>
          <t>2025-01-31</t>
        </is>
      </c>
      <c r="I4076" s="40" t="inlineStr">
        <is>
          <t>2554908</t>
        </is>
      </c>
      <c r="J4076" s="43" t="inlineStr">
        <is>
          <t>https://ssl4.eir-parts.net/doc/2491/tdnet/2554908/00.pdf</t>
        </is>
      </c>
      <c r="K4076" s="41" t="inlineStr">
        <is>
          <t>post_events_summary,earnings_call_note</t>
        </is>
      </c>
    </row>
    <row r="4077" ht="45" customHeight="1">
      <c r="A4077" s="40" t="inlineStr">
        <is>
          <t>N003</t>
        </is>
      </c>
      <c r="B4077" s="41" t="inlineStr">
        <is>
          <t>VIPS Corporation</t>
        </is>
      </c>
      <c r="C4077" s="40" t="inlineStr">
        <is>
          <t>인수 후</t>
        </is>
      </c>
      <c r="D4077" s="40" t="inlineStr">
        <is>
          <t>2008-03-31</t>
        </is>
      </c>
      <c r="E4077" s="41" t="inlineStr">
        <is>
          <t>손상차손</t>
        </is>
      </c>
      <c r="F4077" s="41" t="inlineStr">
        <is>
          <t>ヤフー 2009年3月期 決算短信: 特別損失 のれん償却額 前期 1,826·当期 479百万円. ※4 前期분은 '子会社株式（ヤフーバリューインサイト㈱）の減損処理を行ったことにより、同社に係るのれんを償却したもの'. 경영성과: 'ヤフーバリューインサイト(株)の売上が前連結会計年度と比べ伸びた'.</t>
        </is>
      </c>
      <c r="G4077" s="41" t="inlineStr">
        <is>
          <t>TDnet</t>
        </is>
      </c>
      <c r="H4077" s="40" t="inlineStr">
        <is>
          <t>2009-04-28</t>
        </is>
      </c>
      <c r="I4077" s="40" t="inlineStr">
        <is>
          <t>jp0428tanshin</t>
        </is>
      </c>
      <c r="J4077" s="43" t="inlineStr">
        <is>
          <t>https://web.archive.org/web/2010/http://i.yimg.jp/images/docs/ir/archives/tanshin/2009/jp0428tanshin.pdf</t>
        </is>
      </c>
      <c r="K4077" s="41" t="inlineStr">
        <is>
          <t>impairment,notes,earnings_call_note</t>
        </is>
      </c>
    </row>
    <row r="4078" ht="45" customHeight="1">
      <c r="A4078" s="40" t="inlineStr">
        <is>
          <t>N003</t>
        </is>
      </c>
      <c r="B4078" s="41" t="inlineStr">
        <is>
          <t>VIPS Corporation</t>
        </is>
      </c>
      <c r="C4078" s="40" t="inlineStr">
        <is>
          <t>인수 후</t>
        </is>
      </c>
      <c r="D4078" s="40" t="inlineStr">
        <is>
          <t>2010-03-31</t>
        </is>
      </c>
      <c r="E4078" s="41" t="inlineStr">
        <is>
          <t>기타</t>
        </is>
      </c>
      <c r="F4078" s="41" t="inlineStr">
        <is>
          <t>ヤフー 有価証券報告書 第15期: 5개년 표 第11期(2006-03) 総資産額 190,974百万円; 沿革 '平成17年10月 インターネットにおけるリサーチ事業を強化するため、株式会社インフォプラントの株式58.2%を取得し子会社とする（現 ヤフーバリューインサイト株式会社）'</t>
        </is>
      </c>
      <c r="G4078" s="41" t="inlineStr">
        <is>
          <t>EDINET</t>
        </is>
      </c>
      <c r="H4078" s="40" t="inlineStr">
        <is>
          <t>2010-06</t>
        </is>
      </c>
      <c r="I4078" s="40" t="n"/>
      <c r="J4078" s="43" t="inlineStr">
        <is>
          <t>https://s.yimg.jp/images/docs/ir/archives/vsreport/yuho2009-vsreport.pdf</t>
        </is>
      </c>
      <c r="K4078" s="41" t="inlineStr">
        <is>
          <t>post_events_summary,acq_total_assets</t>
        </is>
      </c>
    </row>
    <row r="4079" ht="45" customHeight="1">
      <c r="A4079" s="40" t="inlineStr">
        <is>
          <t>N004</t>
        </is>
      </c>
      <c r="B4079" s="41" t="inlineStr">
        <is>
          <t>NewsWatch Inc.</t>
        </is>
      </c>
      <c r="C4079" s="40" t="inlineStr">
        <is>
          <t>인수 후</t>
        </is>
      </c>
      <c r="D4079" s="40" t="inlineStr">
        <is>
          <t>2010-11-30</t>
        </is>
      </c>
      <c r="E4079" s="41" t="inlineStr">
        <is>
          <t>매각</t>
        </is>
      </c>
      <c r="F4079" s="41" t="inlineStr">
        <is>
          <t>ヤフー 有価証券報告書 第16期(2011/3期) 연결 범위 변경: '株式売却による減少 BBIX㈱、㈱ニューズウォッチ' — 2010-11 フュージョンパートナー 매각으로 연결 제외.</t>
        </is>
      </c>
      <c r="G4079" s="41" t="inlineStr">
        <is>
          <t>EDINET</t>
        </is>
      </c>
      <c r="H4079" s="40" t="inlineStr">
        <is>
          <t>2011-06</t>
        </is>
      </c>
      <c r="I4079" s="40" t="n"/>
      <c r="J4079" s="43" t="inlineStr">
        <is>
          <t>https://s.yimg.jp/images/docs/ir/archives/vsreport/yuho2010-vsreport.pdf</t>
        </is>
      </c>
      <c r="K4079" s="41" t="inlineStr">
        <is>
          <t>post_events_summary</t>
        </is>
      </c>
    </row>
    <row r="4080" ht="45" customHeight="1">
      <c r="A4080" s="40" t="inlineStr">
        <is>
          <t>N005</t>
        </is>
      </c>
      <c r="B4080" s="41" t="inlineStr">
        <is>
          <t>1Noon. Ltd.</t>
        </is>
      </c>
      <c r="C4080" s="40" t="inlineStr">
        <is>
          <t>인수 후</t>
        </is>
      </c>
      <c r="D4080" s="40" t="inlineStr">
        <is>
          <t>2008-12-13</t>
        </is>
      </c>
      <c r="E4080" s="41" t="inlineStr">
        <is>
          <t>합병</t>
        </is>
      </c>
      <c r="F4080" s="41" t="inlineStr">
        <is>
          <t>서치솔루션 2008 감사보고서 주석: '2008년 10월 1일 이사회결의에 의거하여 … (주)첫눈을 … 흡수합병', 합병기일 2008-12-13, 첫눈 1주당 0.06658601주, 133,172주 발행. 피합병회사 첫눈 요약손익(천원): 2008.1.1~12.13 영업수익 4,755,279 영업이익 (150,104) 당기순이익 (67,296); 2007 영업수익 6,694,402 영업이익 2,534,041 당기순이익 2,554,703. 서치솔루션 2008 영업수익 6,351,182,000원 영업이익 1,930,233,391원</t>
        </is>
      </c>
      <c r="G4080" s="41" t="inlineStr">
        <is>
          <t>DART 감사보고서</t>
        </is>
      </c>
      <c r="H4080" s="40" t="inlineStr">
        <is>
          <t>2009-04-01</t>
        </is>
      </c>
      <c r="I4080" s="40" t="inlineStr">
        <is>
          <t>20090401001295</t>
        </is>
      </c>
      <c r="J4080" s="43" t="inlineStr">
        <is>
          <t>https://dart.fss.or.kr/dsaf001/main.do?rcpNo=20090401001295</t>
        </is>
      </c>
      <c r="K4080" s="41" t="inlineStr">
        <is>
          <t>target_rev_post,target_op_post,post_events_summary,perf_basis</t>
        </is>
      </c>
    </row>
    <row r="4081" ht="45" customHeight="1">
      <c r="A4081" s="40" t="inlineStr">
        <is>
          <t>N005</t>
        </is>
      </c>
      <c r="B4081" s="41" t="inlineStr">
        <is>
          <t>1Noon. Ltd.</t>
        </is>
      </c>
      <c r="C4081" s="40" t="inlineStr">
        <is>
          <t>인수 후</t>
        </is>
      </c>
      <c r="D4081" s="40" t="inlineStr">
        <is>
          <t>2011-12-31</t>
        </is>
      </c>
      <c r="E4081" s="41" t="inlineStr">
        <is>
          <t>실적</t>
        </is>
      </c>
      <c r="F4081" s="41" t="inlineStr">
        <is>
          <t>서치솔루션 2011 감사보고서: 영업수익 2011 1,508,417,000원 / 2010 2,166,000,000원, 영업이익(손실) 2011 181,471,590원 / 2010 (298,356,366)원</t>
        </is>
      </c>
      <c r="G4081" s="41" t="inlineStr">
        <is>
          <t>DART 감사보고서</t>
        </is>
      </c>
      <c r="H4081" s="40" t="inlineStr">
        <is>
          <t>2012-04-02</t>
        </is>
      </c>
      <c r="I4081" s="40" t="inlineStr">
        <is>
          <t>20120402001722</t>
        </is>
      </c>
      <c r="J4081" s="43" t="inlineStr">
        <is>
          <t>https://dart.fss.or.kr/dsaf001/main.do?rcpNo=20120402001722</t>
        </is>
      </c>
      <c r="K4081" s="41" t="inlineStr">
        <is>
          <t>target_rev_post,target_op_post</t>
        </is>
      </c>
    </row>
    <row r="4082" ht="45" customHeight="1">
      <c r="A4082" s="40" t="inlineStr">
        <is>
          <t>N005</t>
        </is>
      </c>
      <c r="B4082" s="41" t="inlineStr">
        <is>
          <t>1Noon. Ltd.</t>
        </is>
      </c>
      <c r="C4082" s="40" t="inlineStr">
        <is>
          <t>인수 후</t>
        </is>
      </c>
      <c r="D4082" s="40" t="inlineStr">
        <is>
          <t>2021-10-01</t>
        </is>
      </c>
      <c r="E4082" s="41" t="inlineStr">
        <is>
          <t>합병</t>
        </is>
      </c>
      <c r="F4082" s="41" t="inlineStr">
        <is>
          <t>회사합병결정(서치솔루션): 존속회사 네이버(주), 소멸회사 서치솔루션(주), 합병목적 '경영효율성 증대 및 경쟁력 강화', 합병비율 1:0(100% 자회사, 간이합병), 이사회 2021-07-21, 합병기일 2021-10-01</t>
        </is>
      </c>
      <c r="G4082" s="41" t="inlineStr">
        <is>
          <t>DART 기타공시</t>
        </is>
      </c>
      <c r="H4082" s="40" t="inlineStr">
        <is>
          <t>2021-07-21</t>
        </is>
      </c>
      <c r="I4082" s="40" t="inlineStr">
        <is>
          <t>20210721000494</t>
        </is>
      </c>
      <c r="J4082" s="43" t="inlineStr">
        <is>
          <t>https://dart.fss.or.kr/dsaf001/main.do?rcpNo=20210721000494</t>
        </is>
      </c>
      <c r="K4082" s="41" t="inlineStr">
        <is>
          <t>post_events_summary,notes</t>
        </is>
      </c>
    </row>
    <row r="4083" ht="45" customHeight="1">
      <c r="A4083" s="40" t="inlineStr">
        <is>
          <t>N005</t>
        </is>
      </c>
      <c r="B4083" s="41" t="inlineStr">
        <is>
          <t>1Noon. Ltd.</t>
        </is>
      </c>
      <c r="C4083" s="40" t="inlineStr">
        <is>
          <t>인수 후</t>
        </is>
      </c>
      <c r="D4083" s="40" t="inlineStr">
        <is>
          <t>2008-12-24</t>
        </is>
      </c>
      <c r="E4083" s="41" t="inlineStr">
        <is>
          <t>경영진변경</t>
        </is>
      </c>
      <c r="F4083" s="41" t="inlineStr">
        <is>
          <t>계열회사변경(첫눈 합병): 첫눈 대표자 '신중호'(편입 공시 2006-07-26 당시 대표 장병규), 2007말 자산총액 6,218,714,268원</t>
        </is>
      </c>
      <c r="G4083" s="41" t="inlineStr">
        <is>
          <t>DART 기타공시</t>
        </is>
      </c>
      <c r="H4083" s="40" t="inlineStr">
        <is>
          <t>2008-12-26</t>
        </is>
      </c>
      <c r="I4083" s="40" t="inlineStr">
        <is>
          <t>20081226000312</t>
        </is>
      </c>
      <c r="J4083" s="43" t="inlineStr">
        <is>
          <t>https://dart.fss.or.kr/dsaf001/main.do?rcpNo=20081226000312</t>
        </is>
      </c>
      <c r="K4083" s="41" t="inlineStr">
        <is>
          <t>post_events_summary</t>
        </is>
      </c>
    </row>
    <row r="4084" ht="45" customHeight="1">
      <c r="A4084" s="40" t="inlineStr">
        <is>
          <t>N005</t>
        </is>
      </c>
      <c r="B4084" s="41" t="inlineStr">
        <is>
          <t>1Noon. Ltd.</t>
        </is>
      </c>
      <c r="C4084" s="40" t="inlineStr">
        <is>
          <t>인수 전</t>
        </is>
      </c>
      <c r="D4084" s="40" t="inlineStr">
        <is>
          <t>2005-12-31</t>
        </is>
      </c>
      <c r="E4084" s="41" t="inlineStr">
        <is>
          <t>실적</t>
        </is>
      </c>
      <c r="F4084" s="41" t="inlineStr">
        <is>
          <t>NHN 2005 연결대차대조표: 자산총계 405,576,964,012원(엔에이치엔주식회사 및 종속회사, 단위 원)</t>
        </is>
      </c>
      <c r="G4084" s="41" t="inlineStr">
        <is>
          <t>DART 감사보고서</t>
        </is>
      </c>
      <c r="H4084" s="40" t="inlineStr">
        <is>
          <t>2006-04-28</t>
        </is>
      </c>
      <c r="I4084" s="40" t="inlineStr">
        <is>
          <t>20060428001443</t>
        </is>
      </c>
      <c r="J4084" s="43" t="inlineStr">
        <is>
          <t>https://dart.fss.or.kr/dsaf001/main.do?rcpNo=20060428001443</t>
        </is>
      </c>
      <c r="K4084" s="41" t="inlineStr">
        <is>
          <t>apex_total_assets</t>
        </is>
      </c>
    </row>
    <row r="4085" ht="45" customHeight="1">
      <c r="A4085" s="40" t="inlineStr">
        <is>
          <t>N005</t>
        </is>
      </c>
      <c r="B4085" s="41" t="inlineStr">
        <is>
          <t>1Noon. Ltd.</t>
        </is>
      </c>
      <c r="C4085" s="40" t="inlineStr">
        <is>
          <t>발표</t>
        </is>
      </c>
      <c r="D4085" s="40" t="inlineStr">
        <is>
          <t>2006-07-03</t>
        </is>
      </c>
      <c r="E4085" s="41" t="inlineStr">
        <is>
          <t>기타</t>
        </is>
      </c>
      <c r="F4085" s="41" t="inlineStr">
        <is>
          <t>이투데이 'NHN, 첫눈 인수…인터넷업계 구조조정 불 지피나'(원문 확인): '신생검색업체를 수백억원 들여서 인수한 이유는 해외검색사업 진출, 한국시장 진출을 노리는 구글에 대한 사전 견제 전략 등으로 풀이된다'</t>
        </is>
      </c>
      <c r="G4085" s="41" t="inlineStr">
        <is>
          <t>언론 보도</t>
        </is>
      </c>
      <c r="H4085" s="40" t="inlineStr">
        <is>
          <t>2006-07-03</t>
        </is>
      </c>
      <c r="I4085" s="40" t="n"/>
      <c r="J4085" s="43" t="inlineStr">
        <is>
          <t>https://www.etoday.co.kr/news/view/92725</t>
        </is>
      </c>
      <c r="K4085" s="41" t="inlineStr">
        <is>
          <t>pre_events_summary</t>
        </is>
      </c>
    </row>
    <row r="4086" ht="45" customHeight="1">
      <c r="A4086" s="40" t="inlineStr">
        <is>
          <t>N005</t>
        </is>
      </c>
      <c r="B4086" s="41" t="inlineStr">
        <is>
          <t>1Noon. Ltd.</t>
        </is>
      </c>
      <c r="C4086" s="40" t="inlineStr">
        <is>
          <t>인수 후</t>
        </is>
      </c>
      <c r="D4086" s="40" t="inlineStr">
        <is>
          <t>2010-04-30</t>
        </is>
      </c>
      <c r="E4086" s="41" t="inlineStr">
        <is>
          <t>매각</t>
        </is>
      </c>
      <c r="F4086" s="41" t="inlineStr">
        <is>
          <t>NHN 2010 사업보고서: '2010년 4월 30일, 서치솔루션㈜와 미투데이 사업에 대한 영업양수도계약 … 양수가액은 17억9,000만원'; 서치솔루션 종속회사로 존속</t>
        </is>
      </c>
      <c r="G4086" s="41" t="inlineStr">
        <is>
          <t>DART 사업보고서</t>
        </is>
      </c>
      <c r="H4086" s="40" t="inlineStr">
        <is>
          <t>2011-03-31</t>
        </is>
      </c>
      <c r="I4086" s="40" t="inlineStr">
        <is>
          <t>20110331001371</t>
        </is>
      </c>
      <c r="J4086" s="43" t="inlineStr">
        <is>
          <t>https://dart.fss.or.kr/dsaf001/main.do?rcpNo=20110331001371</t>
        </is>
      </c>
      <c r="K4086" s="41" t="inlineStr">
        <is>
          <t>post_events_summary</t>
        </is>
      </c>
    </row>
    <row r="4087" ht="45" customHeight="1">
      <c r="A4087" s="40" t="inlineStr">
        <is>
          <t>N006</t>
        </is>
      </c>
      <c r="B4087" s="41" t="inlineStr">
        <is>
          <t>Interscope, Inc.</t>
        </is>
      </c>
      <c r="C4087" s="40" t="inlineStr">
        <is>
          <t>발표</t>
        </is>
      </c>
      <c r="D4087" s="40" t="inlineStr">
        <is>
          <t>2007-02-21</t>
        </is>
      </c>
      <c r="E4087" s="41" t="inlineStr">
        <is>
          <t>발표</t>
        </is>
      </c>
      <c r="F4087" s="41" t="inlineStr">
        <is>
          <t>취득 결정 공시의 주요 취득처 (3): '株式会社ニッセン 代表取締役社長 片山 利雄 京都府京都市南区吉祥院西ノ茶屋町79番地' (PDF 글꼴 인코딩 해독본으로 확인).</t>
        </is>
      </c>
      <c r="G4087" s="41" t="inlineStr">
        <is>
          <t>TDnet</t>
        </is>
      </c>
      <c r="H4087" s="40" t="inlineStr">
        <is>
          <t>2007-02-21</t>
        </is>
      </c>
      <c r="I4087" s="40" t="n"/>
      <c r="J4087" s="43" t="inlineStr">
        <is>
          <t>https://web.archive.org/web/20141013103938id_/http://i.yimg.jp/images/docs/ir/release/2006/jp20070221.pdf</t>
        </is>
      </c>
      <c r="K4087" s="41" t="inlineStr">
        <is>
          <t>chk_note</t>
        </is>
      </c>
    </row>
    <row r="4088" ht="45" customHeight="1">
      <c r="A4088" s="40" t="inlineStr">
        <is>
          <t>N006</t>
        </is>
      </c>
      <c r="B4088" s="41" t="inlineStr">
        <is>
          <t>Interscope, Inc.</t>
        </is>
      </c>
      <c r="C4088" s="40" t="inlineStr">
        <is>
          <t>인수 후</t>
        </is>
      </c>
      <c r="D4088" s="40" t="inlineStr">
        <is>
          <t>2010-08</t>
        </is>
      </c>
      <c r="E4088" s="41" t="inlineStr">
        <is>
          <t>사명변경</t>
        </is>
      </c>
      <c r="F4088" s="41" t="inlineStr">
        <is>
          <t>Yahoo 有報 第16期(2010-04~2011-03) 연혁: '平成19年７月 株式会社インタースコープを株式会社インフォプラントに吸収合併し、同社の商号をヤフーバリューインサイト株式会社に変更（現 ヴィープス株式会社、現 連結子会社）'.</t>
        </is>
      </c>
      <c r="G4088" s="41" t="inlineStr">
        <is>
          <t>EDINET</t>
        </is>
      </c>
      <c r="H4088" s="40" t="inlineStr">
        <is>
          <t>2011-06-22</t>
        </is>
      </c>
      <c r="I4088" s="40" t="n"/>
      <c r="J4088" s="43" t="inlineStr">
        <is>
          <t>https://s.yimg.jp/images/docs/ir/archives/vsreport/yuho2010-vsreport.pdf</t>
        </is>
      </c>
      <c r="K4088" s="41" t="inlineStr">
        <is>
          <t>post_events_summary,notes</t>
        </is>
      </c>
    </row>
    <row r="4089" ht="45" customHeight="1">
      <c r="A4089" s="40" t="inlineStr">
        <is>
          <t>N006</t>
        </is>
      </c>
      <c r="B4089" s="41" t="inlineStr">
        <is>
          <t>Interscope, Inc.</t>
        </is>
      </c>
      <c r="C4089" s="40" t="inlineStr">
        <is>
          <t>인수 후</t>
        </is>
      </c>
      <c r="D4089" s="40" t="inlineStr">
        <is>
          <t>2008-03-31</t>
        </is>
      </c>
      <c r="E4089" s="41" t="inlineStr">
        <is>
          <t>손상차손</t>
        </is>
      </c>
      <c r="F4089" s="41" t="inlineStr">
        <is>
          <t>Yahoo 2008年3月期 決算短信(2008-04-25) 연결 손익계산서 특별손실 'のれん償却額 ※6 1,826'(백만엔) — 2009年3月期 決算短信의 전기 수치와 같음.</t>
        </is>
      </c>
      <c r="G4089" s="41" t="inlineStr">
        <is>
          <t>TDnet</t>
        </is>
      </c>
      <c r="H4089" s="40" t="inlineStr">
        <is>
          <t>2008-04-25</t>
        </is>
      </c>
      <c r="I4089" s="40" t="n"/>
      <c r="J4089" s="43" t="inlineStr">
        <is>
          <t>http://i.yimg.jp/images/docs/ir/archives/tanshin/2008/jp0425tanshin.pdf</t>
        </is>
      </c>
      <c r="K4089" s="41" t="inlineStr">
        <is>
          <t>impairment,notes</t>
        </is>
      </c>
    </row>
    <row r="4090" ht="45" customHeight="1">
      <c r="A4090" s="40" t="inlineStr">
        <is>
          <t>N007</t>
        </is>
      </c>
      <c r="B4090" s="41" t="inlineStr">
        <is>
          <t>Demae-Can Co.,Ltd (TSE:2484)</t>
        </is>
      </c>
      <c r="C4090" s="40" t="inlineStr">
        <is>
          <t>인수 전</t>
        </is>
      </c>
      <c r="D4090" s="40" t="inlineStr">
        <is>
          <t>2006-08-31</t>
        </is>
      </c>
      <c r="E4090" s="41" t="inlineStr">
        <is>
          <t>기타</t>
        </is>
      </c>
      <c r="F4090" s="41" t="inlineStr">
        <is>
          <t>夢の街 제7기 정기주총 소집통지(2006-11-14): 2006-08-31 발행주식 17,210주, 10% 이상 주주 'ヤフー株式会社 4,000株 23.24％'·'株式会社インデックス・ホールディングス 4,000株 23.24％', 관련당사자 주석에서 Yahoo는 その他の関係会社(被所有 23.24%); 이사 후보 志立正嗣 '平成16年10月 当社取締役（現任）'(Yahoo 지역서비스사업부장).</t>
        </is>
      </c>
      <c r="G4090" s="41" t="inlineStr">
        <is>
          <t>회사 보도자료</t>
        </is>
      </c>
      <c r="H4090" s="40" t="inlineStr">
        <is>
          <t>2006-11-14</t>
        </is>
      </c>
      <c r="I4090" s="40" t="n"/>
      <c r="J4090" s="43" t="inlineStr">
        <is>
          <t>http://web.archive.org/web/20111018015213id_/http://www.yumenomachi.co.jp:80/news_release/press/061127.pdf</t>
        </is>
      </c>
      <c r="K4090" s="41" t="inlineStr">
        <is>
          <t>pre_events_summary</t>
        </is>
      </c>
    </row>
    <row r="4091" ht="45" customHeight="1">
      <c r="A4091" s="40" t="inlineStr">
        <is>
          <t>N007</t>
        </is>
      </c>
      <c r="B4091" s="41" t="inlineStr">
        <is>
          <t>Demae-Can Co.,Ltd (TSE:2484)</t>
        </is>
      </c>
      <c r="C4091" s="40" t="inlineStr">
        <is>
          <t>인수 후</t>
        </is>
      </c>
      <c r="D4091" s="40" t="inlineStr">
        <is>
          <t>2016-07-01</t>
        </is>
      </c>
      <c r="E4091" s="41" t="inlineStr">
        <is>
          <t>사명변경</t>
        </is>
      </c>
      <c r="F4091" s="41" t="inlineStr">
        <is>
          <t>Wikipedia 'IXIT Corporation': Index Holdings는 2010-12 Index Corporation으로 개칭, 2013-06-27 민사재생, 사업은 Sega Dream(2013-11 Index Corporation으로 개칭)이 인수, 2014-04-01 비게임 사업 신설 회사 Index Corporation이 2016-07-01 'iXIT Corporation'으로 개칭(2차 출처).</t>
        </is>
      </c>
      <c r="G4091" s="41" t="inlineStr">
        <is>
          <t>기타</t>
        </is>
      </c>
      <c r="H4091" s="40" t="inlineStr">
        <is>
          <t>2026-10-26</t>
        </is>
      </c>
      <c r="I4091" s="40" t="n"/>
      <c r="J4091" s="43" t="inlineStr">
        <is>
          <t>https://en.wikipedia.org/wiki/IXIT_Corporation</t>
        </is>
      </c>
      <c r="K4091" s="41" t="inlineStr">
        <is>
          <t>chk_note</t>
        </is>
      </c>
    </row>
    <row r="4092" ht="45" customHeight="1">
      <c r="A4092" s="40" t="inlineStr">
        <is>
          <t>N007</t>
        </is>
      </c>
      <c r="B4092" s="41" t="inlineStr">
        <is>
          <t>Demae-Can Co.,Ltd (TSE:2484)</t>
        </is>
      </c>
      <c r="C4092" s="40" t="inlineStr">
        <is>
          <t>발표</t>
        </is>
      </c>
      <c r="D4092" s="40" t="inlineStr">
        <is>
          <t>2007-02-21</t>
        </is>
      </c>
      <c r="E4092" s="41" t="inlineStr">
        <is>
          <t>기타</t>
        </is>
      </c>
      <c r="F4092" s="41" t="inlineStr">
        <is>
          <t>FRB H.10 원표(일본 엔, 일별): 21-FEB-07 120.99 — FRED DEXJPUS와 같은 값.</t>
        </is>
      </c>
      <c r="G4092" s="41" t="inlineStr">
        <is>
          <t>기타</t>
        </is>
      </c>
      <c r="H4092" s="40" t="inlineStr">
        <is>
          <t>2026-10-26</t>
        </is>
      </c>
      <c r="I4092" s="40" t="n"/>
      <c r="J4092" s="43" t="inlineStr">
        <is>
          <t>https://www.federalreserve.gov/releases/h10/hist/dat00_ja.htm</t>
        </is>
      </c>
      <c r="K4092" s="41" t="inlineStr">
        <is>
          <t>value_chk_usdmm</t>
        </is>
      </c>
    </row>
    <row r="4093" ht="45" customHeight="1">
      <c r="A4093" s="40" t="inlineStr">
        <is>
          <t>N008</t>
        </is>
      </c>
      <c r="B4093" s="41" t="inlineStr">
        <is>
          <t>Overture K.K.</t>
        </is>
      </c>
      <c r="C4093" s="40" t="inlineStr">
        <is>
          <t>인수 전</t>
        </is>
      </c>
      <c r="D4093" s="40" t="inlineStr">
        <is>
          <t>2003-10-07</t>
        </is>
      </c>
      <c r="E4093" s="41" t="inlineStr">
        <is>
          <t>소유주변경</t>
        </is>
      </c>
      <c r="F4093" s="41" t="inlineStr">
        <is>
          <t>Yahoo! Inc. Form 8-K/A No.2: 'On October 7, 2003, Yahoo! Inc. ... completed its acquisition of Overture Services, Inc.' (Agreement and Plan of Merger dated July 14, 2003).</t>
        </is>
      </c>
      <c r="G4093" s="41" t="inlineStr">
        <is>
          <t>SEC</t>
        </is>
      </c>
      <c r="H4093" s="40" t="inlineStr">
        <is>
          <t>2003-10</t>
        </is>
      </c>
      <c r="I4093" s="40" t="inlineStr">
        <is>
          <t>0001104659-03-022589</t>
        </is>
      </c>
      <c r="J4093" s="43" t="inlineStr">
        <is>
          <t>https://www.sec.gov/Archives/edgar/data/1011006/000110465903022589/a03-3943_18ka.htm</t>
        </is>
      </c>
      <c r="K4093" s="41" t="inlineStr">
        <is>
          <t>pre_events_summary</t>
        </is>
      </c>
    </row>
    <row r="4094" ht="45" customHeight="1">
      <c r="A4094" s="40" t="inlineStr">
        <is>
          <t>N008</t>
        </is>
      </c>
      <c r="B4094" s="41" t="inlineStr">
        <is>
          <t>Overture K.K.</t>
        </is>
      </c>
      <c r="C4094" s="40" t="inlineStr">
        <is>
          <t>인수 후</t>
        </is>
      </c>
      <c r="D4094" s="40" t="inlineStr">
        <is>
          <t>2009-10-01</t>
        </is>
      </c>
      <c r="E4094" s="41" t="inlineStr">
        <is>
          <t>합병</t>
        </is>
      </c>
      <c r="F4094" s="41" t="inlineStr">
        <is>
          <t>Yahoo 有報 第15期(2009-04~2010-03) '(9) 吸収合併契約': 契約相手先 オーバーチュア株式会社, 締結年月日 平成21年８月28日, '当社を存続会社とする吸収合併方式で、オーバーチュア株式会社は解散する', 合併の期日 平成21年10月１日. 같은 보고서 감손손실 1,470백만円은 사업용 자산 672·ブレイナー 영업권 797백만円.</t>
        </is>
      </c>
      <c r="G4094" s="41" t="inlineStr">
        <is>
          <t>EDINET</t>
        </is>
      </c>
      <c r="H4094" s="40" t="inlineStr">
        <is>
          <t>2010-06</t>
        </is>
      </c>
      <c r="I4094" s="40" t="n"/>
      <c r="J4094" s="43" t="inlineStr">
        <is>
          <t>https://s.yimg.jp/images/docs/ir/archives/vsreport/yuho2009-vsreport.pdf</t>
        </is>
      </c>
      <c r="K4094" s="41" t="inlineStr">
        <is>
          <t>post_events_summary,notes,impairment</t>
        </is>
      </c>
    </row>
    <row r="4095" ht="45" customHeight="1">
      <c r="A4095" s="40" t="inlineStr">
        <is>
          <t>N008</t>
        </is>
      </c>
      <c r="B4095" s="41" t="inlineStr">
        <is>
          <t>Overture K.K.</t>
        </is>
      </c>
      <c r="C4095" s="40" t="inlineStr">
        <is>
          <t>발표</t>
        </is>
      </c>
      <c r="D4095" s="40" t="inlineStr">
        <is>
          <t>2007-03-31</t>
        </is>
      </c>
      <c r="E4095" s="41" t="inlineStr">
        <is>
          <t>기타</t>
        </is>
      </c>
      <c r="F4095" s="41" t="inlineStr">
        <is>
          <t>Yahoo 有報 第12期 関係会社の状況: その他の関係会社 ヤフー・インク(米国カリフォルニア州) 被所有割合 33.5%, 役員の兼任 1名.</t>
        </is>
      </c>
      <c r="G4095" s="41" t="inlineStr">
        <is>
          <t>EDINET</t>
        </is>
      </c>
      <c r="H4095" s="40" t="inlineStr">
        <is>
          <t>2007-06</t>
        </is>
      </c>
      <c r="I4095" s="40" t="n"/>
      <c r="J4095" s="43" t="inlineStr">
        <is>
          <t>https://web.archive.org/web/2010/http://i.yimg.jp:80/images/docs/ir/archives/vsreport/yuho200610-vsreport.pdf</t>
        </is>
      </c>
      <c r="K4095" s="41" t="inlineStr">
        <is>
          <t>pre_incorp_chk,notes,acquirer_entity</t>
        </is>
      </c>
    </row>
    <row r="4096" ht="45" customHeight="1">
      <c r="A4096" s="40" t="inlineStr">
        <is>
          <t>N009</t>
        </is>
      </c>
      <c r="B4096" s="41" t="inlineStr">
        <is>
          <t>Brainer</t>
        </is>
      </c>
      <c r="C4096" s="40" t="inlineStr">
        <is>
          <t>인수 후</t>
        </is>
      </c>
      <c r="D4096" s="40" t="inlineStr">
        <is>
          <t>2010-03-31</t>
        </is>
      </c>
      <c r="E4096" s="41" t="inlineStr">
        <is>
          <t>손상차손</t>
        </is>
      </c>
      <c r="F4096" s="41" t="inlineStr">
        <is>
          <t>第15期(自 平成21年4月1日 至 平成22年3月31日) 有価証券報告書 연결 주석 ※5 減損損失(当連結会計年度 열; 前連結会計年度 열은 '――'): 'のれんにつきましては当社が株式会社ブレイナーを吸収合併した際に計上したものであり、当初計画した事業計画において想定した収益が見込めないと評価したことから減損損失として797百万円を計上'. 연결손익계산서 減損損失 前期 － / 当期 1,470. 연혁: '平成19年８月 株式会社ブレイナーの株式41.7%を取得し子会社とする'.</t>
        </is>
      </c>
      <c r="G4096" s="41" t="inlineStr">
        <is>
          <t>EDINET</t>
        </is>
      </c>
      <c r="H4096" s="40" t="inlineStr">
        <is>
          <t>2010-06-23</t>
        </is>
      </c>
      <c r="I4096" s="40" t="inlineStr">
        <is>
          <t>yuho2009-vsreport (ヤフー 第15期 有価証券報告書)</t>
        </is>
      </c>
      <c r="J4096" s="43" t="inlineStr">
        <is>
          <t>https://s.yimg.jp/images/docs/ir/archives/vsreport/yuho2009-vsreport.pdf</t>
        </is>
      </c>
      <c r="K4096" s="41" t="inlineStr">
        <is>
          <t>impairment,post_events_summary</t>
        </is>
      </c>
    </row>
    <row r="4097" ht="45" customHeight="1">
      <c r="A4097" s="40" t="inlineStr">
        <is>
          <t>N010</t>
        </is>
      </c>
      <c r="B4097" s="41" t="inlineStr">
        <is>
          <t>Brainer</t>
        </is>
      </c>
      <c r="C4097" s="40" t="inlineStr">
        <is>
          <t>인수 후</t>
        </is>
      </c>
      <c r="D4097" s="40" t="inlineStr">
        <is>
          <t>2010-03-31</t>
        </is>
      </c>
      <c r="E4097" s="41" t="inlineStr">
        <is>
          <t>손상차손</t>
        </is>
      </c>
      <c r="F4097" s="41" t="inlineStr">
        <is>
          <t>第15期(自 平成21年4月1日 至 平成22年3月31日) 有価証券報告書 연결 주석 ※5 減損損失(当連結会計年度 열; 前連結会計年度 열은 '――'): 'のれんにつきましては当社が株式会社ブレイナーを吸収合併した際に計上したものであり、当初計画した事業計画において想定した収益が見込めないと評価したことから減損損失として797百万円を計上'. 연결손익계산서 減損損失 前期 － / 当期 1,470. 연혁: '平成19年８月 株式会社ブレイナーの株式41.7%を取得し子会社とする'.</t>
        </is>
      </c>
      <c r="G4097" s="41" t="inlineStr">
        <is>
          <t>EDINET</t>
        </is>
      </c>
      <c r="H4097" s="40" t="inlineStr">
        <is>
          <t>2010-06-23</t>
        </is>
      </c>
      <c r="I4097" s="40" t="inlineStr">
        <is>
          <t>yuho2009-vsreport (ヤフー 第15期 有価証券報告書)</t>
        </is>
      </c>
      <c r="J4097" s="43" t="inlineStr">
        <is>
          <t>https://s.yimg.jp/images/docs/ir/archives/vsreport/yuho2009-vsreport.pdf</t>
        </is>
      </c>
      <c r="K4097" s="41" t="inlineStr">
        <is>
          <t>impairment,post_events_summary</t>
        </is>
      </c>
    </row>
    <row r="4098" ht="45" customHeight="1">
      <c r="A4098" s="40" t="inlineStr">
        <is>
          <t>N011</t>
        </is>
      </c>
      <c r="B4098" s="41" t="inlineStr">
        <is>
          <t>Sozon Inc.</t>
        </is>
      </c>
      <c r="C4098" s="40" t="inlineStr">
        <is>
          <t>인수 전</t>
        </is>
      </c>
      <c r="D4098" s="40" t="inlineStr">
        <is>
          <t>2005-10</t>
        </is>
      </c>
      <c r="E4098" s="41" t="inlineStr">
        <is>
          <t>지분취득</t>
        </is>
      </c>
      <c r="F4098" s="41" t="inlineStr">
        <is>
          <t>バリューコマース 有価証券報告書 第11期 연결CF 주석 ※2(전기 2005/12期): "株式の追加取得により新たにSozon株式会社を連結した事に伴う連結開始時の資産及び負債の内訳" — 流動資産 65,889·固定資産 32,209·連結調整勘定 282,140·少数株主持分 △5,134·既取得価額 △10,000千円, "Sozon株式会社株式の取得価額 324,000千円", 現金同等物 △29,728, 취득 지출 순액 294,271千円</t>
        </is>
      </c>
      <c r="G4098" s="41" t="inlineStr">
        <is>
          <t>EDINET</t>
        </is>
      </c>
      <c r="H4098" s="40" t="inlineStr">
        <is>
          <t>2007-03</t>
        </is>
      </c>
      <c r="I4098" s="40" t="inlineStr">
        <is>
          <t>0070FKIF</t>
        </is>
      </c>
      <c r="J4098" s="43" t="inlineStr">
        <is>
          <t>https://ssl4.eir-parts.net/doc/2491/yuho_pdf/0070FKIF/00.pdf</t>
        </is>
      </c>
      <c r="K4098" s="41" t="inlineStr">
        <is>
          <t>pre_events_summary,notes,impairment</t>
        </is>
      </c>
    </row>
    <row r="4099" ht="45" customHeight="1">
      <c r="A4099" s="40" t="inlineStr">
        <is>
          <t>N011</t>
        </is>
      </c>
      <c r="B4099" s="41" t="inlineStr">
        <is>
          <t>Sozon Inc.</t>
        </is>
      </c>
      <c r="C4099" s="40" t="inlineStr">
        <is>
          <t>인수 후</t>
        </is>
      </c>
      <c r="D4099" s="40" t="inlineStr">
        <is>
          <t>2008-12-31</t>
        </is>
      </c>
      <c r="E4099" s="41" t="inlineStr">
        <is>
          <t>손상차손</t>
        </is>
      </c>
      <c r="F4099" s="41" t="inlineStr">
        <is>
          <t>バリューコマース 有価証券報告書 第13期 연결손익 주석 ※5 子会社整理損 76,333千円 내역: (1) 子会社清算に係る諸費用（解約違約金他） 56,974千円 (2) 減損損失 — '東京都中央区 連結子会社事業用資産 建物付属設備等 11,520千円', '東京都中央区 連結子会社 のれん 7,838千円'("使用価値を零として減損損失を測定")</t>
        </is>
      </c>
      <c r="G4099" s="41" t="inlineStr">
        <is>
          <t>EDINET</t>
        </is>
      </c>
      <c r="H4099" s="40" t="inlineStr">
        <is>
          <t>2009-03</t>
        </is>
      </c>
      <c r="I4099" s="40" t="inlineStr">
        <is>
          <t>S0002SDW</t>
        </is>
      </c>
      <c r="J4099" s="43" t="inlineStr">
        <is>
          <t>https://ssl4.eir-parts.net/doc/2491/yuho_pdf/S0002SDW/00.pdf</t>
        </is>
      </c>
      <c r="K4099" s="41" t="inlineStr">
        <is>
          <t>impairment,post_events_summary</t>
        </is>
      </c>
    </row>
    <row r="4100" ht="45" customHeight="1">
      <c r="A4100" s="40" t="inlineStr">
        <is>
          <t>N012</t>
        </is>
      </c>
      <c r="B4100" s="41" t="inlineStr">
        <is>
          <t>Me2day Co. Ltd.</t>
        </is>
      </c>
      <c r="C4100" s="40" t="inlineStr">
        <is>
          <t>인수 후</t>
        </is>
      </c>
      <c r="D4100" s="40" t="inlineStr">
        <is>
          <t>2014-12-31</t>
        </is>
      </c>
      <c r="E4100" s="41" t="inlineStr">
        <is>
          <t>기타</t>
        </is>
      </c>
      <c r="F4100" s="41" t="inlineStr">
        <is>
          <t>NAVER 2014 사업보고서 전문 검색: '미투데이'는 연구개발 실적 표(미투데이 소셜 플러그인, 미투데이 친구추천 등)에만 등장하고 손상 언급 없음. 영업권 회계정책은 '2010년 1월 1일 이전의 사업결합과 관련한 영업권은 … 과거 회계기준에 따라 인식된 금액으로 표시'</t>
        </is>
      </c>
      <c r="G4100" s="41" t="inlineStr">
        <is>
          <t>DART 사업보고서</t>
        </is>
      </c>
      <c r="H4100" s="40" t="inlineStr">
        <is>
          <t>2015-03-31</t>
        </is>
      </c>
      <c r="I4100" s="40" t="inlineStr">
        <is>
          <t>20150331003278</t>
        </is>
      </c>
      <c r="J4100" s="43" t="inlineStr">
        <is>
          <t>https://dart.fss.or.kr/dsaf001/main.do?rcpNo=20150331003278</t>
        </is>
      </c>
      <c r="K4100" s="41" t="inlineStr">
        <is>
          <t>impairment</t>
        </is>
      </c>
    </row>
    <row r="4101" ht="45" customHeight="1">
      <c r="A4101" s="40" t="inlineStr">
        <is>
          <t>N013</t>
        </is>
      </c>
      <c r="B4101" s="41" t="inlineStr">
        <is>
          <t>Demae-Can Co.,Ltd (TSE:2484)</t>
        </is>
      </c>
      <c r="C4101" s="40" t="inlineStr">
        <is>
          <t>인수 후</t>
        </is>
      </c>
      <c r="D4101" s="40" t="inlineStr">
        <is>
          <t>2011-08-31</t>
        </is>
      </c>
      <c r="E4101" s="41" t="inlineStr">
        <is>
          <t>기타</t>
        </is>
      </c>
      <c r="F4101" s="41" t="inlineStr">
        <is>
          <t>夢の街 제12기 사업보고(2011-11): 독립임원을 '大阪証券取引所の定めに基づく独立役員'으로 지정·신고 — 2011년에도 상장 거래소는 大阪証券取引所(새 JASDAQ, 2010-10-12 ヘラクレス 통합).</t>
        </is>
      </c>
      <c r="G4101" s="41" t="inlineStr">
        <is>
          <t>회사 보도자료</t>
        </is>
      </c>
      <c r="H4101" s="40" t="inlineStr">
        <is>
          <t>2011-11-11</t>
        </is>
      </c>
      <c r="I4101" s="40" t="n"/>
      <c r="J4101" s="43" t="inlineStr">
        <is>
          <t>https://web.archive.org/web/20121008114844/http://www.yumenomachi.co.jp/news_release/press/20111111.pdf</t>
        </is>
      </c>
      <c r="K4101" s="41" t="inlineStr">
        <is>
          <t>post_events_summary</t>
        </is>
      </c>
    </row>
    <row r="4102" ht="45" customHeight="1">
      <c r="A4102" s="40" t="inlineStr">
        <is>
          <t>N013</t>
        </is>
      </c>
      <c r="B4102" s="41" t="inlineStr">
        <is>
          <t>Demae-Can Co.,Ltd (TSE:2484)</t>
        </is>
      </c>
      <c r="C4102" s="40" t="inlineStr">
        <is>
          <t>인수 후</t>
        </is>
      </c>
      <c r="D4102" s="40" t="inlineStr">
        <is>
          <t>2010-10-12</t>
        </is>
      </c>
      <c r="E4102" s="41" t="inlineStr">
        <is>
          <t>기타</t>
        </is>
      </c>
      <c r="F4102" s="41" t="inlineStr">
        <is>
          <t>楽天証券 トウシル 기사: 2010-10-12 'ヘラクレス'와 JASDAQ, NEO를 시장 통합해 '新ジャスダック'으로 재출발(2차 출처). 東証 운영 이관은 2013-07 현물시장 통합.</t>
        </is>
      </c>
      <c r="G4102" s="41" t="inlineStr">
        <is>
          <t>언론 보도</t>
        </is>
      </c>
      <c r="H4102" s="40" t="inlineStr">
        <is>
          <t>2026-10-26</t>
        </is>
      </c>
      <c r="I4102" s="40" t="n"/>
      <c r="J4102" s="43" t="inlineStr">
        <is>
          <t>https://media.rakuten-sec.net/articles/-/52656</t>
        </is>
      </c>
      <c r="K4102" s="41" t="inlineStr">
        <is>
          <t>post_events_summary</t>
        </is>
      </c>
    </row>
    <row r="4103" ht="45" customHeight="1">
      <c r="A4103" s="40" t="inlineStr">
        <is>
          <t>N013</t>
        </is>
      </c>
      <c r="B4103" s="41" t="inlineStr">
        <is>
          <t>Demae-Can Co.,Ltd (TSE:2484)</t>
        </is>
      </c>
      <c r="C4103" s="40" t="inlineStr">
        <is>
          <t>발표</t>
        </is>
      </c>
      <c r="D4103" s="40" t="inlineStr">
        <is>
          <t>2009-03-25</t>
        </is>
      </c>
      <c r="E4103" s="41" t="inlineStr">
        <is>
          <t>기타</t>
        </is>
      </c>
      <c r="F4103" s="41" t="inlineStr">
        <is>
          <t>Yahoo Finance 2484.T: 2009-03-25 종가(분할조정) 94.0, 03-26 97.5; 분할 이력 2007-08 1:3, 2013-02 1:100, 2014-04 1:2, 2017-02 1:4 — 2009년 시점 실제 종가 94.0×800=75,200円.</t>
        </is>
      </c>
      <c r="G4103" s="41" t="inlineStr">
        <is>
          <t>기타</t>
        </is>
      </c>
      <c r="H4103" s="40" t="inlineStr">
        <is>
          <t>2026-10-26</t>
        </is>
      </c>
      <c r="I4103" s="40" t="n"/>
      <c r="J4103" s="43" t="inlineStr">
        <is>
          <t>https://query1.finance.yahoo.com/v8/finance/chart/2484.T?period1=1237852800&amp;period2=1238198400&amp;interval=1d&amp;events=split</t>
        </is>
      </c>
      <c r="K4103" s="41" t="inlineStr">
        <is>
          <t>notes</t>
        </is>
      </c>
    </row>
    <row r="4104" ht="45" customHeight="1">
      <c r="A4104" s="40" t="inlineStr">
        <is>
          <t>N013</t>
        </is>
      </c>
      <c r="B4104" s="41" t="inlineStr">
        <is>
          <t>Demae-Can Co.,Ltd (TSE:2484)</t>
        </is>
      </c>
      <c r="C4104" s="40" t="inlineStr">
        <is>
          <t>발표</t>
        </is>
      </c>
      <c r="D4104" s="40" t="inlineStr">
        <is>
          <t>2009-03-26</t>
        </is>
      </c>
      <c r="E4104" s="41" t="inlineStr">
        <is>
          <t>발표</t>
        </is>
      </c>
      <c r="F4104" s="41" t="inlineStr">
        <is>
          <t>夢の街 2009-03-26 공시 주석: '今回の株式異動によって、当社はヤフーの持分法適用会社でなくなります', 'ヤフーへの当社サービスの提供は、今回の資本業務提携実施後も継続する予定'; Yahoo 異動前 21,600주(39.6%, 1위)→異動後 5,100주(9.4%, 2위).</t>
        </is>
      </c>
      <c r="G4104" s="41" t="inlineStr">
        <is>
          <t>TDnet</t>
        </is>
      </c>
      <c r="H4104" s="40" t="inlineStr">
        <is>
          <t>2009-03-26</t>
        </is>
      </c>
      <c r="I4104" s="40" t="n"/>
      <c r="J4104" s="43" t="inlineStr">
        <is>
          <t>https://web.archive.org/web/20111018021154/http://www.yumenomachi.co.jp/news_release/press/20090326-2.pdf</t>
        </is>
      </c>
      <c r="K4104" s="41" t="inlineStr">
        <is>
          <t>status_chk</t>
        </is>
      </c>
    </row>
    <row r="4105" ht="45" customHeight="1">
      <c r="A4105" s="40" t="inlineStr">
        <is>
          <t>N014</t>
        </is>
      </c>
      <c r="B4105" s="41" t="inlineStr">
        <is>
          <t>GyaO, K.K.</t>
        </is>
      </c>
      <c r="C4105" s="40" t="inlineStr">
        <is>
          <t>인수 후</t>
        </is>
      </c>
      <c r="D4105" s="40" t="inlineStr">
        <is>
          <t>2010-03-31</t>
        </is>
      </c>
      <c r="E4105" s="41" t="inlineStr">
        <is>
          <t>손상차손</t>
        </is>
      </c>
      <c r="F4105" s="41" t="inlineStr">
        <is>
          <t>FY2010 손상차손 ¥1,470백만 중 Goodwill ¥798백만: 'Goodwill originally recognized at the merger of Brainer was written down...'. GyaO 인수는 'not material to the Group's financial statements'.</t>
        </is>
      </c>
      <c r="G4105" s="41" t="inlineStr">
        <is>
          <t>SEC</t>
        </is>
      </c>
      <c r="H4105" s="40" t="inlineStr">
        <is>
          <t>2010</t>
        </is>
      </c>
      <c r="I4105" s="40" t="inlineStr">
        <is>
          <t>0001193125-10-221089</t>
        </is>
      </c>
      <c r="J4105" s="43" t="inlineStr">
        <is>
          <t>https://www.sec.gov/Archives/edgar/data/1011006/000119312510221089/dex991.htm</t>
        </is>
      </c>
      <c r="K4105" s="41" t="inlineStr">
        <is>
          <t>impairment</t>
        </is>
      </c>
    </row>
    <row r="4106" ht="45" customHeight="1">
      <c r="A4106" s="40" t="inlineStr">
        <is>
          <t>N014</t>
        </is>
      </c>
      <c r="B4106" s="41" t="inlineStr">
        <is>
          <t>GyaO, K.K.</t>
        </is>
      </c>
      <c r="C4106" s="40" t="inlineStr">
        <is>
          <t>발표</t>
        </is>
      </c>
      <c r="D4106" s="40" t="inlineStr">
        <is>
          <t>2009-03-31</t>
        </is>
      </c>
      <c r="E4106" s="41" t="inlineStr">
        <is>
          <t>기타</t>
        </is>
      </c>
      <c r="F4106" s="41" t="inlineStr">
        <is>
          <t>2009-03-31 연결 대차대조표 TOTAL ASSETS ¥311,552백만 = $3,171,653천(편의 환산, 약 ¥98.23/$).</t>
        </is>
      </c>
      <c r="G4106" s="41" t="inlineStr">
        <is>
          <t>SEC</t>
        </is>
      </c>
      <c r="H4106" s="40" t="inlineStr">
        <is>
          <t>2009</t>
        </is>
      </c>
      <c r="I4106" s="40" t="inlineStr">
        <is>
          <t>0001193125-09-199964</t>
        </is>
      </c>
      <c r="J4106" s="43" t="inlineStr">
        <is>
          <t>https://www.sec.gov/Archives/edgar/data/1011006/000119312509199964/dex991.htm</t>
        </is>
      </c>
      <c r="K4106" s="41" t="inlineStr">
        <is>
          <t>value_chk_usdmm</t>
        </is>
      </c>
    </row>
    <row r="4107" ht="45" customHeight="1">
      <c r="A4107" s="40" t="inlineStr">
        <is>
          <t>N015</t>
        </is>
      </c>
      <c r="B4107" s="41" t="inlineStr">
        <is>
          <t>CROWN JEWEL, Inc.</t>
        </is>
      </c>
      <c r="C4107" s="40" t="inlineStr">
        <is>
          <t>인수 전</t>
        </is>
      </c>
      <c r="D4107" s="40" t="inlineStr">
        <is>
          <t>2010-04-22</t>
        </is>
      </c>
      <c r="E4107" s="41" t="inlineStr">
        <is>
          <t>지분취득</t>
        </is>
      </c>
      <c r="F4107" s="41" t="inlineStr">
        <is>
          <t>스타트투데이 '株式会社クラウンジュエルとの資本提携に関するお知らせ' 일정: "平成22年4月15日(木) 契約締結合意", "平成22年4月22日(木) 第三者割当増資の払込期日（予定）"; 비고 "当社従業員を取締役として1名派遣予定"</t>
        </is>
      </c>
      <c r="G4107" s="41" t="inlineStr">
        <is>
          <t>TDnet</t>
        </is>
      </c>
      <c r="H4107" s="40" t="inlineStr">
        <is>
          <t>2010-04-15</t>
        </is>
      </c>
      <c r="I4107" s="40" t="inlineStr">
        <is>
          <t>disclosure_jp_34</t>
        </is>
      </c>
      <c r="J4107" s="43" t="inlineStr">
        <is>
          <t>https://corp.zozo.com/ir-info/files/pdf/disclosure_jp_34.pdf</t>
        </is>
      </c>
      <c r="K4107" s="41" t="inlineStr">
        <is>
          <t>pre_events_summary</t>
        </is>
      </c>
    </row>
    <row r="4108" ht="45" customHeight="1">
      <c r="A4108" s="40" t="inlineStr">
        <is>
          <t>N015</t>
        </is>
      </c>
      <c r="B4108" s="41" t="inlineStr">
        <is>
          <t>CROWN JEWEL, Inc.</t>
        </is>
      </c>
      <c r="C4108" s="40" t="inlineStr">
        <is>
          <t>인수 후</t>
        </is>
      </c>
      <c r="D4108" s="40" t="inlineStr">
        <is>
          <t>2011-06-10</t>
        </is>
      </c>
      <c r="E4108" s="41" t="inlineStr">
        <is>
          <t>완료</t>
        </is>
      </c>
      <c r="F4108" s="41" t="inlineStr">
        <is>
          <t>스타트투데이 有価証券報告書 第13期(2011-06-27 제출) 後発事象 주석: 크라운주얼 "取得日 平成23年６月10日", "22,200株（取得金額 699,988千円）", 이동 후 31,715주(100.0%). 発行数 109,828,800주(2011-03-31)·提出日現在 109,861,200주 — "平成23年６月１日からこの有価証券報告書提出日までの新株予約権の行使により発行された株式数は、含まれておりません"</t>
        </is>
      </c>
      <c r="G4108" s="41" t="inlineStr">
        <is>
          <t>EDINET</t>
        </is>
      </c>
      <c r="H4108" s="40" t="inlineStr">
        <is>
          <t>2011-06-27</t>
        </is>
      </c>
      <c r="I4108" s="40" t="inlineStr">
        <is>
          <t>past_37</t>
        </is>
      </c>
      <c r="J4108" s="43" t="inlineStr">
        <is>
          <t>https://corp.zozo.com/ir-info/files/pdf/past_37.pdf</t>
        </is>
      </c>
      <c r="K4108" s="41" t="inlineStr">
        <is>
          <t>status_chk,notes,acq_mktcap,size_basis</t>
        </is>
      </c>
    </row>
    <row r="4109" ht="45" customHeight="1">
      <c r="A4109" s="40" t="inlineStr">
        <is>
          <t>N015</t>
        </is>
      </c>
      <c r="B4109" s="41" t="inlineStr">
        <is>
          <t>CROWN JEWEL, Inc.</t>
        </is>
      </c>
      <c r="C4109" s="40" t="inlineStr">
        <is>
          <t>인수 후</t>
        </is>
      </c>
      <c r="D4109" s="40" t="inlineStr">
        <is>
          <t>2012-01</t>
        </is>
      </c>
      <c r="E4109" s="41" t="inlineStr">
        <is>
          <t>합병</t>
        </is>
      </c>
      <c r="F4109" s="41" t="inlineStr">
        <is>
          <t>有価証券報告書 第14期 세그먼트 주석: "㈱クラウンジュエルの完全子会社である㈱シアターエイトが運営するアパレル商材の企画・販売事業", "平成24年１月に㈱シアターエイトがオークション事業を展開する㈱クラウンジュエルに吸収合併"; 沿革 "平成23年６月 中国香港に…ZOZOTOWN HONGKONG CO.,LIMITEDを設立 / ㈱クラウンジュエルの株式を追加取得し完全子会社化", "平成23年８月 中国上海に走走城（上海）電子商務有限公司を設立"</t>
        </is>
      </c>
      <c r="G4109" s="41" t="inlineStr">
        <is>
          <t>EDINET</t>
        </is>
      </c>
      <c r="H4109" s="40" t="inlineStr">
        <is>
          <t>2012-06-25</t>
        </is>
      </c>
      <c r="I4109" s="40" t="inlineStr">
        <is>
          <t>past_49</t>
        </is>
      </c>
      <c r="J4109" s="43" t="inlineStr">
        <is>
          <t>https://corp.zozo.com/ir-info/files/pdf/past_49.pdf</t>
        </is>
      </c>
      <c r="K4109" s="41" t="inlineStr">
        <is>
          <t>post_events_summary,notes</t>
        </is>
      </c>
    </row>
    <row r="4110" ht="45" customHeight="1">
      <c r="A4110" s="40" t="inlineStr">
        <is>
          <t>N015</t>
        </is>
      </c>
      <c r="B4110" s="41" t="inlineStr">
        <is>
          <t>CROWN JEWEL, Inc.</t>
        </is>
      </c>
      <c r="C4110" s="40" t="inlineStr">
        <is>
          <t>인수 후</t>
        </is>
      </c>
      <c r="D4110" s="40" t="inlineStr">
        <is>
          <t>2018-07-24</t>
        </is>
      </c>
      <c r="E4110" s="41" t="inlineStr">
        <is>
          <t>경영진변경</t>
        </is>
      </c>
      <c r="F4110" s="41" t="inlineStr">
        <is>
          <t>스타트투데이 '当社連結子会社の商号変更に関するお知らせ'의 당해 연결자회사 개요: 代表者 "代表取締役社長 宮澤 高浩"(2010·2011 공시의 대표는 福元健之)</t>
        </is>
      </c>
      <c r="G4110" s="41" t="inlineStr">
        <is>
          <t>TDnet</t>
        </is>
      </c>
      <c r="H4110" s="40" t="inlineStr">
        <is>
          <t>2018-07-24</t>
        </is>
      </c>
      <c r="I4110" s="40" t="inlineStr">
        <is>
          <t>disclosure_jp_121</t>
        </is>
      </c>
      <c r="J4110" s="43" t="inlineStr">
        <is>
          <t>https://corp.zozo.com/ir-info/files/pdf/disclosure_jp_121.pdf</t>
        </is>
      </c>
      <c r="K4110" s="41" t="inlineStr">
        <is>
          <t>post_events_summary</t>
        </is>
      </c>
    </row>
    <row r="4111" ht="45" customHeight="1">
      <c r="A4111" s="40" t="inlineStr">
        <is>
          <t>N016</t>
        </is>
      </c>
      <c r="B4111" s="41" t="inlineStr">
        <is>
          <t>Kraze Vina (Vietnam) Co., Ltd.</t>
        </is>
      </c>
      <c r="C4111" s="40" t="inlineStr">
        <is>
          <t>인수 전</t>
        </is>
      </c>
      <c r="D4111" s="40" t="inlineStr">
        <is>
          <t>2012-01-20</t>
        </is>
      </c>
      <c r="E4111" s="41" t="inlineStr">
        <is>
          <t>설립</t>
        </is>
      </c>
      <c r="F4111" s="41" t="inlineStr">
        <is>
          <t>NAVER 2013 사업보고서 종속회사 개요 표: 'NHN Vietnam Co., Ltd. | 2012-01-20 | P 1901, Toa Nha Keangnam Landmark Tower, Me Tri, Tu Liem, Ha Noi | 인터넷 서비스 | 2,387'</t>
        </is>
      </c>
      <c r="G4111" s="41" t="inlineStr">
        <is>
          <t>DART 사업보고서</t>
        </is>
      </c>
      <c r="H4111" s="40" t="inlineStr">
        <is>
          <t>2014-03-31</t>
        </is>
      </c>
      <c r="I4111" s="40" t="inlineStr">
        <is>
          <t>20140331002244</t>
        </is>
      </c>
      <c r="J4111" s="43" t="inlineStr">
        <is>
          <t>https://dart.fss.or.kr/dsaf001/main.do?rcpNo=20140331002244</t>
        </is>
      </c>
      <c r="K4111" s="41" t="inlineStr">
        <is>
          <t>pre_events_summary,notes</t>
        </is>
      </c>
    </row>
    <row r="4112" ht="45" customHeight="1">
      <c r="A4112" s="40" t="inlineStr">
        <is>
          <t>N017</t>
        </is>
      </c>
      <c r="B4112" s="41" t="inlineStr">
        <is>
          <t>Venture Republic Inc.</t>
        </is>
      </c>
      <c r="C4112" s="40" t="inlineStr">
        <is>
          <t>인수 후</t>
        </is>
      </c>
      <c r="D4112" s="40" t="inlineStr">
        <is>
          <t>2012-08-06</t>
        </is>
      </c>
      <c r="E4112" s="41" t="inlineStr">
        <is>
          <t>기타</t>
        </is>
      </c>
      <c r="F4112" s="41" t="inlineStr">
        <is>
          <t>2012년 상장폐지 목록: 'ベンチャーリパブリック(2177) 廃止日 2012年8月6日 原因：株式公開買い付け(TOB) … 買付者：Ｋアソシエイツ 公開買付価格：1,100円'</t>
        </is>
      </c>
      <c r="G4112" s="41" t="inlineStr">
        <is>
          <t>기타</t>
        </is>
      </c>
      <c r="H4112" s="40" t="inlineStr">
        <is>
          <t>2012</t>
        </is>
      </c>
      <c r="I4112" s="40" t="n"/>
      <c r="J4112" s="43" t="inlineStr">
        <is>
          <t>https://www.kabutore.biz/event/jyohailist2012.html</t>
        </is>
      </c>
      <c r="K4112" s="41" t="inlineStr">
        <is>
          <t>status_chk,post_events_summary</t>
        </is>
      </c>
    </row>
    <row r="4113" ht="45" customHeight="1">
      <c r="A4113" s="40" t="inlineStr">
        <is>
          <t>N017</t>
        </is>
      </c>
      <c r="B4113" s="41" t="inlineStr">
        <is>
          <t>Venture Republic Inc.</t>
        </is>
      </c>
      <c r="C4113" s="40" t="inlineStr">
        <is>
          <t>발표</t>
        </is>
      </c>
      <c r="D4113" s="40" t="inlineStr">
        <is>
          <t>2012-03-15</t>
        </is>
      </c>
      <c r="E4113" s="41" t="inlineStr">
        <is>
          <t>기타</t>
        </is>
      </c>
      <c r="F4113" s="41" t="inlineStr">
        <is>
          <t>USD/JPY 2012-03-15 종가 83.84 (Yahoo Finance JPY=X 일별 차트 API)</t>
        </is>
      </c>
      <c r="G4113" s="41" t="inlineStr">
        <is>
          <t>기타</t>
        </is>
      </c>
      <c r="H4113" s="40" t="inlineStr">
        <is>
          <t>2012-03-15</t>
        </is>
      </c>
      <c r="I4113" s="40" t="n"/>
      <c r="J4113" s="43" t="inlineStr">
        <is>
          <t>https://query1.finance.yahoo.com/v8/finance/chart/JPY=X?period1=1331596800&amp;period2=1332028800&amp;interval=1d</t>
        </is>
      </c>
      <c r="K4113" s="41" t="inlineStr">
        <is>
          <t>value_chk_usdmm</t>
        </is>
      </c>
    </row>
    <row r="4114" ht="45" customHeight="1">
      <c r="A4114" s="40" t="inlineStr">
        <is>
          <t>N017</t>
        </is>
      </c>
      <c r="B4114" s="41" t="inlineStr">
        <is>
          <t>Venture Republic Inc.</t>
        </is>
      </c>
      <c r="C4114" s="40" t="inlineStr">
        <is>
          <t>인수 전</t>
        </is>
      </c>
      <c r="D4114" s="40" t="inlineStr">
        <is>
          <t>2011-01-28</t>
        </is>
      </c>
      <c r="E4114" s="41" t="inlineStr">
        <is>
          <t>소유주변경</t>
        </is>
      </c>
      <c r="F4114" s="41" t="inlineStr">
        <is>
          <t>三菱商事 보유 ベンチャーリパブリック 주식 35.37%를 로손이 장외 취득해 필두주주로. 1주 1,600엔, 취득가액 580,320,000엔. 같은 날 자본·업무 제휴 계약.</t>
        </is>
      </c>
      <c r="G4114" s="41" t="inlineStr">
        <is>
          <t>언론 보도</t>
        </is>
      </c>
      <c r="H4114" s="40" t="inlineStr">
        <is>
          <t>2011-01-28</t>
        </is>
      </c>
      <c r="I4114" s="40" t="n"/>
      <c r="J4114" s="43" t="inlineStr">
        <is>
          <t>https://www.ma-cp.com/news/3177/</t>
        </is>
      </c>
      <c r="K4114" s="41" t="inlineStr">
        <is>
          <t>pre_events_summary</t>
        </is>
      </c>
    </row>
    <row r="4115" ht="45" customHeight="1">
      <c r="A4115" s="40" t="inlineStr">
        <is>
          <t>N017</t>
        </is>
      </c>
      <c r="B4115" s="41" t="inlineStr">
        <is>
          <t>Venture Republic Inc.</t>
        </is>
      </c>
      <c r="C4115" s="40" t="inlineStr">
        <is>
          <t>인수 전</t>
        </is>
      </c>
      <c r="D4115" s="40" t="inlineStr">
        <is>
          <t>2011-12</t>
        </is>
      </c>
      <c r="E4115" s="41" t="inlineStr">
        <is>
          <t>실적</t>
        </is>
      </c>
      <c r="F4115" s="41" t="inlineStr">
        <is>
          <t>IRBANK 기업 페이지: '3年前比較 2008/12（個）～2011/12（個）'로 단체 수치임을 표기; 2011/12 BPS 475.18円, 株主資本 9億7429万</t>
        </is>
      </c>
      <c r="G4115" s="41" t="inlineStr">
        <is>
          <t>기타</t>
        </is>
      </c>
      <c r="H4115" s="40" t="n"/>
      <c r="I4115" s="40" t="inlineStr">
        <is>
          <t>E21327</t>
        </is>
      </c>
      <c r="J4115" s="43" t="inlineStr">
        <is>
          <t>https://irbank.net/E21327</t>
        </is>
      </c>
      <c r="K4115" s="41" t="inlineStr">
        <is>
          <t>perf_basis,deal_to_assets_pct,deal_to_equity_pct,acq_mktcap</t>
        </is>
      </c>
    </row>
    <row r="4116" ht="45" customHeight="1">
      <c r="A4116" s="40" t="inlineStr">
        <is>
          <t>N018</t>
        </is>
      </c>
      <c r="B4116" s="41" t="inlineStr">
        <is>
          <t>Community Factory, Inc.</t>
        </is>
      </c>
      <c r="C4116" s="40" t="inlineStr">
        <is>
          <t>인수 후</t>
        </is>
      </c>
      <c r="D4116" s="40" t="inlineStr">
        <is>
          <t>2014-03-31</t>
        </is>
      </c>
      <c r="E4116" s="41" t="inlineStr">
        <is>
          <t>손상차손</t>
        </is>
      </c>
      <c r="F4116" s="41" t="inlineStr">
        <is>
          <t>Yahoo Japan FY2014/3 연결 재무제표 주석 2.c: 'The Company recognized ¥829 million ($8,055 thousand) as a loss on write-down of the unamortized balance of goodwill for the year ended March 31, 2014, in relation to the goodwill of Community Factory Inc.' 손익계산서 'Loss on write-down of unamortized balance of goodwill (829)'.</t>
        </is>
      </c>
      <c r="G4116" s="41" t="inlineStr">
        <is>
          <t>SEC</t>
        </is>
      </c>
      <c r="H4116" s="40" t="inlineStr">
        <is>
          <t>2014-09-19</t>
        </is>
      </c>
      <c r="I4116" s="40" t="inlineStr">
        <is>
          <t>0001193125-14-347093</t>
        </is>
      </c>
      <c r="J4116" s="43" t="inlineStr">
        <is>
          <t>https://www.sec.gov/Archives/edgar/data/1011006/000119312514347093/d781891dex991.htm</t>
        </is>
      </c>
      <c r="K4116" s="41" t="inlineStr">
        <is>
          <t>impairment,post_events_summary</t>
        </is>
      </c>
    </row>
    <row r="4117" ht="45" customHeight="1">
      <c r="A4117" s="40" t="inlineStr">
        <is>
          <t>N018</t>
        </is>
      </c>
      <c r="B4117" s="41" t="inlineStr">
        <is>
          <t>Community Factory, Inc.</t>
        </is>
      </c>
      <c r="C4117" s="40" t="inlineStr">
        <is>
          <t>인수 후</t>
        </is>
      </c>
      <c r="D4117" s="40" t="inlineStr">
        <is>
          <t>2012-09</t>
        </is>
      </c>
      <c r="E4117" s="41" t="inlineStr">
        <is>
          <t>완료</t>
        </is>
      </c>
      <c r="F4117" s="41" t="inlineStr">
        <is>
          <t>Yahoo Japan FY2013/3 연결 주석: 'During the fiscal year ended March 31, 2013, the Company acquired the majority interest in Crocos Inc., Community Factory Inc., Carview Corporation, and CyberAgent FX, Inc.' 네 회사 합산 Acquisition costs 23,234백만 엔, 영업권 10,434백만 엔. 개별 금액 없음.</t>
        </is>
      </c>
      <c r="G4117" s="41" t="inlineStr">
        <is>
          <t>SEC</t>
        </is>
      </c>
      <c r="H4117" s="40" t="inlineStr">
        <is>
          <t>2013-09-17</t>
        </is>
      </c>
      <c r="I4117" s="40" t="inlineStr">
        <is>
          <t>0001193125-13-369190</t>
        </is>
      </c>
      <c r="J4117" s="43" t="inlineStr">
        <is>
          <t>https://www.sec.gov/Archives/edgar/data/1011006/000119312513369190/d588920dex991.htm</t>
        </is>
      </c>
      <c r="K4117" s="41" t="inlineStr">
        <is>
          <t>post_events_summary,notes</t>
        </is>
      </c>
    </row>
    <row r="4118" ht="45" customHeight="1">
      <c r="A4118" s="40" t="inlineStr">
        <is>
          <t>N018</t>
        </is>
      </c>
      <c r="B4118" s="41" t="inlineStr">
        <is>
          <t>Community Factory, Inc.</t>
        </is>
      </c>
      <c r="C4118" s="40" t="inlineStr">
        <is>
          <t>인수 후</t>
        </is>
      </c>
      <c r="D4118" s="40" t="inlineStr">
        <is>
          <t>2015-01</t>
        </is>
      </c>
      <c r="E4118" s="41" t="inlineStr">
        <is>
          <t>합병</t>
        </is>
      </c>
      <c r="F4118" s="41" t="inlineStr">
        <is>
          <t>LINEヤフー 유가증권보고서(FY2021) 연혁: '2012年９月 ㈱コミュニティファクトリーの株式を取得し、子会社とする(2015年１月に吸収合併)'. EDINET 본문을 옮겨 둔 edinetdb.jp 페이지에서 확인.</t>
        </is>
      </c>
      <c r="G4118" s="41" t="inlineStr">
        <is>
          <t>EDINET</t>
        </is>
      </c>
      <c r="H4118" s="40" t="inlineStr">
        <is>
          <t>2022-06</t>
        </is>
      </c>
      <c r="I4118" s="40" t="inlineStr">
        <is>
          <t>E05000 FY2021 有価証券報告書</t>
        </is>
      </c>
      <c r="J4118" s="43" t="inlineStr">
        <is>
          <t>https://edinetdb.jp/company/E05000/text?fy=2021</t>
        </is>
      </c>
      <c r="K4118" s="41" t="inlineStr">
        <is>
          <t>post_events_summary,status_chk</t>
        </is>
      </c>
    </row>
    <row r="4119" ht="45" customHeight="1">
      <c r="A4119" s="40" t="inlineStr">
        <is>
          <t>N018</t>
        </is>
      </c>
      <c r="B4119" s="41" t="inlineStr">
        <is>
          <t>Community Factory, Inc.</t>
        </is>
      </c>
      <c r="C4119" s="40" t="inlineStr">
        <is>
          <t>발표</t>
        </is>
      </c>
      <c r="D4119" s="40" t="inlineStr">
        <is>
          <t>2012-09-11</t>
        </is>
      </c>
      <c r="E4119" s="41" t="inlineStr">
        <is>
          <t>발표</t>
        </is>
      </c>
      <c r="F4119" s="41" t="inlineStr">
        <is>
          <t>'TechCrunch Japan is reporting that the price stands at around 1 billion yen, which currently translates to US$12.8 million.' Mixi Fund는 'the biggest shareholder in Community Factory (40%)'.</t>
        </is>
      </c>
      <c r="G4119" s="41" t="inlineStr">
        <is>
          <t>언론 보도</t>
        </is>
      </c>
      <c r="H4119" s="40" t="inlineStr">
        <is>
          <t>2012-09-11</t>
        </is>
      </c>
      <c r="I4119" s="40" t="n"/>
      <c r="J4119" s="43" t="inlineStr">
        <is>
          <t>https://asiajin.com/blog/2012/09/yahoo-japan-community-factory-acquisition/</t>
        </is>
      </c>
      <c r="K4119" s="41" t="inlineStr">
        <is>
          <t>value_chk_local,value_chk_usdmm,notes</t>
        </is>
      </c>
    </row>
    <row r="4120" ht="45" customHeight="1">
      <c r="A4120" s="40" t="inlineStr">
        <is>
          <t>N018</t>
        </is>
      </c>
      <c r="B4120" s="41" t="inlineStr">
        <is>
          <t>Community Factory, Inc.</t>
        </is>
      </c>
      <c r="C4120" s="40" t="inlineStr">
        <is>
          <t>인수 전</t>
        </is>
      </c>
      <c r="D4120" s="40" t="inlineStr">
        <is>
          <t>2009-04-23</t>
        </is>
      </c>
      <c r="E4120" s="41" t="inlineStr">
        <is>
          <t>투자유치</t>
        </is>
      </c>
      <c r="F4120" s="41" t="inlineStr">
        <is>
          <t>원문 확인: 株式会社コミュニティファクトリー가 株式会社ミクシィ를 대상으로 '総額2,000万円の第三者割当増資を行いました'. 부제 'mixiファンド投資第一弾'. (기존 같은 URL 근거 행의 '원문은 열지 않음' 서술을 대체)</t>
        </is>
      </c>
      <c r="G4120" s="41" t="inlineStr">
        <is>
          <t>회사 보도자료</t>
        </is>
      </c>
      <c r="H4120" s="40" t="inlineStr">
        <is>
          <t>2009-04-23</t>
        </is>
      </c>
      <c r="I4120" s="40" t="n"/>
      <c r="J4120" s="43" t="inlineStr">
        <is>
          <t>https://www.atpress.ne.jp/news/10777</t>
        </is>
      </c>
      <c r="K4120" s="41" t="inlineStr">
        <is>
          <t>pre_events_summary</t>
        </is>
      </c>
    </row>
    <row r="4121" ht="45" customHeight="1">
      <c r="A4121" s="40" t="inlineStr">
        <is>
          <t>N019</t>
        </is>
      </c>
      <c r="B4121" s="41" t="inlineStr">
        <is>
          <t>Carview Corporation</t>
        </is>
      </c>
      <c r="C4121" s="40" t="inlineStr">
        <is>
          <t>인수 후</t>
        </is>
      </c>
      <c r="D4121" s="40" t="inlineStr">
        <is>
          <t>2013-06-06</t>
        </is>
      </c>
      <c r="E4121" s="41" t="inlineStr">
        <is>
          <t>통합</t>
        </is>
      </c>
      <c r="F4121" s="41" t="inlineStr">
        <is>
          <t>Impress Watch 2013-06-06 「「Yahoo!自動車」と「carview.co.jp」が統合して「carview!」に」: 2013-03 주요 6개 자동차 사이트 이용자 251.1만 명 중 '73％の人がYahoo!自動車またはcarview.co.jpを利用していた'(ヤフーによると). 수치 목표 언급 없음.</t>
        </is>
      </c>
      <c r="G4121" s="41" t="inlineStr">
        <is>
          <t>언론 보도</t>
        </is>
      </c>
      <c r="H4121" s="40" t="inlineStr">
        <is>
          <t>2013-06-06</t>
        </is>
      </c>
      <c r="I4121" s="40" t="n"/>
      <c r="J4121" s="43" t="inlineStr">
        <is>
          <t>https://internet.watch.impress.co.jp/docs/news/602580.html</t>
        </is>
      </c>
      <c r="K4121" s="41" t="inlineStr">
        <is>
          <t>post_events_summary,earnings_call_note</t>
        </is>
      </c>
    </row>
    <row r="4122" ht="45" customHeight="1">
      <c r="A4122" s="40" t="inlineStr">
        <is>
          <t>N019</t>
        </is>
      </c>
      <c r="B4122" s="41" t="inlineStr">
        <is>
          <t>Carview Corporation</t>
        </is>
      </c>
      <c r="C4122" s="40" t="inlineStr">
        <is>
          <t>인수 후</t>
        </is>
      </c>
      <c r="D4122" s="40" t="inlineStr">
        <is>
          <t>2015-03-20</t>
        </is>
      </c>
      <c r="E4122" s="41" t="inlineStr">
        <is>
          <t>기타</t>
        </is>
      </c>
      <c r="F4122" s="41" t="inlineStr">
        <is>
          <t>kabutore 2015년 상장폐지 목록: 'カービュー(2155) 廃止日2015年3月20日 原因：株式公開買い付け(TOB) … 買付者：ヤフー 公開買付価格：863円'(2차 출처). 잔여주식 취득(전부취득) 실행 공시는 찾지 못함.</t>
        </is>
      </c>
      <c r="G4122" s="41" t="inlineStr">
        <is>
          <t>기타</t>
        </is>
      </c>
      <c r="H4122" s="40" t="inlineStr">
        <is>
          <t>2015</t>
        </is>
      </c>
      <c r="I4122" s="40" t="n"/>
      <c r="J4122" s="43" t="inlineStr">
        <is>
          <t>https://www.kabutore.biz/event/jyohailist2015.html</t>
        </is>
      </c>
      <c r="K4122" s="41" t="inlineStr">
        <is>
          <t>post_events_summary,status_chk</t>
        </is>
      </c>
    </row>
    <row r="4123" ht="45" customHeight="1">
      <c r="A4123" s="40" t="inlineStr">
        <is>
          <t>N019</t>
        </is>
      </c>
      <c r="B4123" s="41" t="inlineStr">
        <is>
          <t>Carview Corporation</t>
        </is>
      </c>
      <c r="C4123" s="40" t="inlineStr">
        <is>
          <t>인수 후</t>
        </is>
      </c>
      <c r="D4123" s="40" t="inlineStr">
        <is>
          <t>2015-03-31</t>
        </is>
      </c>
      <c r="E4123" s="41" t="inlineStr">
        <is>
          <t>기타</t>
        </is>
      </c>
      <c r="F4123" s="41" t="inlineStr">
        <is>
          <t>Yahoo 2015年3月期 有価証券報告書(IFRS): '当社グループにおける重要なのれんは、決済金融事業に係るもの(…当連結会計年度16,391百万円)、およびマーケティングソリューション事業に係るもの(…10,905百万円)' — カービュー가 속한 コンシューマ事業은 없음; '資本剰余金は、主に子会社株式を追加取得した際、取得した非支配持分の連結簿価よりも投資額が上回ったことにより…減少'. カービュー 관련 손상 기재 없음.</t>
        </is>
      </c>
      <c r="G4123" s="41" t="inlineStr">
        <is>
          <t>EDINET</t>
        </is>
      </c>
      <c r="H4123" s="40" t="inlineStr">
        <is>
          <t>2015-06</t>
        </is>
      </c>
      <c r="I4123" s="40" t="inlineStr">
        <is>
          <t>S1004WQ2</t>
        </is>
      </c>
      <c r="J4123" s="43" t="inlineStr">
        <is>
          <t>https://disclosure2dl.edinet-fsa.go.jp/searchdocument/pdf/S1004WQ2.pdf</t>
        </is>
      </c>
      <c r="K4123" s="41" t="inlineStr">
        <is>
          <t>impairment</t>
        </is>
      </c>
    </row>
    <row r="4124" ht="45" customHeight="1">
      <c r="A4124" s="40" t="inlineStr">
        <is>
          <t>N019</t>
        </is>
      </c>
      <c r="B4124" s="41" t="inlineStr">
        <is>
          <t>Carview Corporation</t>
        </is>
      </c>
      <c r="C4124" s="40" t="inlineStr">
        <is>
          <t>인수 후</t>
        </is>
      </c>
      <c r="D4124" s="40" t="inlineStr">
        <is>
          <t>2018-10-31</t>
        </is>
      </c>
      <c r="E4124" s="41" t="inlineStr">
        <is>
          <t>경영진변경</t>
        </is>
      </c>
      <c r="F4124" s="41" t="inlineStr">
        <is>
          <t>じげん 공시(2018-10-31)의 상대방 개요: ㈱カービュー 소재지 '東京都千代田区紀尾井町１番３号', 代表者 '代表取締役社長 三浦由佳', 大株主 'ヤフー株式会社 100.0%'.</t>
        </is>
      </c>
      <c r="G4124" s="41" t="inlineStr">
        <is>
          <t>TDnet</t>
        </is>
      </c>
      <c r="H4124" s="40" t="inlineStr">
        <is>
          <t>2018-10-31</t>
        </is>
      </c>
      <c r="I4124" s="40" t="n"/>
      <c r="J4124" s="43" t="inlineStr">
        <is>
          <t>https://www2.jpx.co.jp/disc/36790/140120181030426106.pdf</t>
        </is>
      </c>
      <c r="K4124" s="41" t="inlineStr">
        <is>
          <t>post_events_summary</t>
        </is>
      </c>
    </row>
    <row r="4125" ht="45" customHeight="1">
      <c r="A4125" s="40" t="inlineStr">
        <is>
          <t>N019</t>
        </is>
      </c>
      <c r="B4125" s="41" t="inlineStr">
        <is>
          <t>Carview Corporation</t>
        </is>
      </c>
      <c r="C4125" s="40" t="inlineStr">
        <is>
          <t>인수 후</t>
        </is>
      </c>
      <c r="D4125" s="40" t="inlineStr">
        <is>
          <t>2022-03-31</t>
        </is>
      </c>
      <c r="E4125" s="41" t="inlineStr">
        <is>
          <t>기타</t>
        </is>
      </c>
      <c r="F4125" s="41" t="inlineStr">
        <is>
          <t>ファブリカコミュニケーションズ 공시(2022-06-13): 筆頭株主 ㈱カービュー 의결권 8,660개(866,000주, 17.15%, 2022-03-31), 代表者 '代表取締役社長 小谷 圭太'; 합병 후 보유 주식은 ヤフー㈱가 전부 승계 예정.</t>
        </is>
      </c>
      <c r="G4125" s="41" t="inlineStr">
        <is>
          <t>TDnet</t>
        </is>
      </c>
      <c r="H4125" s="40" t="inlineStr">
        <is>
          <t>2022-06-13</t>
        </is>
      </c>
      <c r="I4125" s="40" t="n"/>
      <c r="J4125" s="43" t="inlineStr">
        <is>
          <t>https://www2.jpx.co.jp/disc/41930/140120220613577917.pdf</t>
        </is>
      </c>
      <c r="K4125" s="41" t="inlineStr">
        <is>
          <t>post_events_summary</t>
        </is>
      </c>
    </row>
    <row r="4126" ht="45" customHeight="1">
      <c r="A4126" s="40" t="inlineStr">
        <is>
          <t>N019</t>
        </is>
      </c>
      <c r="B4126" s="41" t="inlineStr">
        <is>
          <t>Carview Corporation</t>
        </is>
      </c>
      <c r="C4126" s="40" t="inlineStr">
        <is>
          <t>인수 후</t>
        </is>
      </c>
      <c r="D4126" s="40" t="inlineStr">
        <is>
          <t>2021-03-31</t>
        </is>
      </c>
      <c r="E4126" s="41" t="inlineStr">
        <is>
          <t>실적</t>
        </is>
      </c>
      <c r="F4126" s="41" t="inlineStr">
        <is>
          <t>catr.jp 官報 決算公告 집계: 이익잉여금 FY2020/3 4,136,739천円 → FY2021/3 1,452,349천円(= 당기순이익 1,452,349천円), 총자산 7,687,328→5,688,788천円. 이익잉여금 감소분으로 보아 FY2021/3 중 친회사 분배(배당 등) 추정(2차 출처).</t>
        </is>
      </c>
      <c r="G4126" s="41" t="inlineStr">
        <is>
          <t>기타</t>
        </is>
      </c>
      <c r="H4126" s="40" t="inlineStr">
        <is>
          <t>2022</t>
        </is>
      </c>
      <c r="I4126" s="40" t="n"/>
      <c r="J4126" s="43" t="inlineStr">
        <is>
          <t>https://catr.jp/companies/64607/10693</t>
        </is>
      </c>
      <c r="K4126" s="41" t="inlineStr">
        <is>
          <t>post_events_summary</t>
        </is>
      </c>
    </row>
    <row r="4127" ht="45" customHeight="1">
      <c r="A4127" s="40" t="inlineStr">
        <is>
          <t>N020</t>
        </is>
      </c>
      <c r="B4127" s="41" t="inlineStr">
        <is>
          <t>CyberAgent FX Inc.</t>
        </is>
      </c>
      <c r="C4127" s="40" t="inlineStr">
        <is>
          <t>인수 후</t>
        </is>
      </c>
      <c r="D4127" s="40" t="inlineStr">
        <is>
          <t>2014-03-31</t>
        </is>
      </c>
      <c r="E4127" s="41" t="inlineStr">
        <is>
          <t>실적</t>
        </is>
      </c>
      <c r="F4127" s="41" t="inlineStr">
        <is>
          <t>ワイジェイFX '業務及び財産の状況に関する説明書【平成26年3月期】'(金商法 46条の4): 損益計算書(千円) 第11期(2013/3) 売上高 7,970,754·営業利益 4,027,304·当期純利益 2,324,511, 第12期(2014/3) 売上高 8,599,458·営業利益 4,147,607·当期純利益 2,466,621('売上高は 8,599,458 千円（前期比 7.8％増）'); 沿革 '平成15年9月 株式会社シーエー･キャピタルを資本金1億円で設立', '平成18年10月 株式会社サイバーエージェントFXに社名変更', '平成25年1月 全株式を（株）サイバーエージェントからヤフー（株）へ譲渡', '平成26年3月 ワイジェイFX株式会社に社名変更'; '平成26年3月2日、取引所証拠金取引サービス（くりっく365事業）を吸収分割によりインヴァスト証券株式会社に承継'</t>
        </is>
      </c>
      <c r="G4127" s="41" t="inlineStr">
        <is>
          <t>기타</t>
        </is>
      </c>
      <c r="H4127" s="40" t="inlineStr">
        <is>
          <t>2014</t>
        </is>
      </c>
      <c r="I4127" s="40" t="n"/>
      <c r="J4127" s="43" t="inlineStr">
        <is>
          <t>https://web.archive.org/web/2015id_/http://www.yjfx.jp/profile/imgs/disclosure_2014.pdf</t>
        </is>
      </c>
      <c r="K4127" s="41" t="inlineStr">
        <is>
          <t>target_rev_post,target_op_post,perf_basis,post_events_summary,pre_events_summary,notes</t>
        </is>
      </c>
    </row>
    <row r="4128" ht="45" customHeight="1">
      <c r="A4128" s="40" t="inlineStr">
        <is>
          <t>N020</t>
        </is>
      </c>
      <c r="B4128" s="41" t="inlineStr">
        <is>
          <t>CyberAgent FX Inc.</t>
        </is>
      </c>
      <c r="C4128" s="40" t="inlineStr">
        <is>
          <t>인수 후</t>
        </is>
      </c>
      <c r="D4128" s="40" t="inlineStr">
        <is>
          <t>2015-03-31</t>
        </is>
      </c>
      <c r="E4128" s="41" t="inlineStr">
        <is>
          <t>실적</t>
        </is>
      </c>
      <c r="F4128" s="41" t="inlineStr">
        <is>
          <t>ワイジェイFX '業務及び財産の状況に関する説明書'(平成27年3月期): 損益計算書(千円) 第13期(2015/3) 売上高 9,117,309·営業利益 4,159,763·経常利益 4,009,966·当期純利益 1,932,320, 특별손실 중 関係会社株式評価損 823,043; '売上高は 9,117,309 千円（前期比 6.0％増）、営業利益は 4,159,763 千円（前期比 0.3％増）といずれも過去最高'; 영국 자회사 'GULLIVER FX Ltd.…既存事業からの早期の撤退について決議'; '【MT4】を 2015 年 3 月を以って終了'; 沿革 '平成25年1月 代表取締役に伊藤雅仁が就任', '平成26年2月 100％出資子会社『Gulliver FX Limited』が営業開始'</t>
        </is>
      </c>
      <c r="G4128" s="41" t="inlineStr">
        <is>
          <t>기타</t>
        </is>
      </c>
      <c r="H4128" s="40" t="inlineStr">
        <is>
          <t>2015</t>
        </is>
      </c>
      <c r="I4128" s="40" t="n"/>
      <c r="J4128" s="43" t="inlineStr">
        <is>
          <t>https://web.archive.org/web/20160810110130id_/http://www.yjfx.jp/profile/imgs/disclosure_2015.pdf</t>
        </is>
      </c>
      <c r="K4128" s="41" t="inlineStr">
        <is>
          <t>target_rev_post,target_op_post,perf_basis,post_events_summary</t>
        </is>
      </c>
    </row>
    <row r="4129" ht="45" customHeight="1">
      <c r="A4129" s="40" t="inlineStr">
        <is>
          <t>N020</t>
        </is>
      </c>
      <c r="B4129" s="41" t="inlineStr">
        <is>
          <t>CyberAgent FX Inc.</t>
        </is>
      </c>
      <c r="C4129" s="40" t="inlineStr">
        <is>
          <t>인수 후</t>
        </is>
      </c>
      <c r="D4129" s="40" t="inlineStr">
        <is>
          <t>2013-01-31</t>
        </is>
      </c>
      <c r="E4129" s="41" t="inlineStr">
        <is>
          <t>완료</t>
        </is>
      </c>
      <c r="F4129" s="41" t="inlineStr">
        <is>
          <t>CyberAgent 有価証券報告書 第17期(2014/9期, 2014-12-16 제출) 연결 주석: '前連結会計年度における関係会社株式売却益の主なものは、㈱サイバーエージェントFX株式の全株式売却に係るものが10,341百万円'; 連結除外 내역 '株式売却損益 10,341百万円 / 売却価額 20,339百万円'; 개별 주석 FX 매각익 19,529百万円; 沿革 '平成25年１月 ㈱サイバーエージェントFX（現ワイジェイFX㈱）の全株式を売却し、FX事業から撤退'</t>
        </is>
      </c>
      <c r="G4129" s="41" t="inlineStr">
        <is>
          <t>EDINET</t>
        </is>
      </c>
      <c r="H4129" s="40" t="inlineStr">
        <is>
          <t>2014-12-16</t>
        </is>
      </c>
      <c r="I4129" s="40" t="inlineStr">
        <is>
          <t>S1003O7E</t>
        </is>
      </c>
      <c r="J4129" s="43" t="inlineStr">
        <is>
          <t>https://disclosure2dl.edinet-fsa.go.jp/searchdocument/pdf/S1003O7E.pdf</t>
        </is>
      </c>
      <c r="K4129" s="41" t="inlineStr">
        <is>
          <t>value_chk_local,chk_note</t>
        </is>
      </c>
    </row>
    <row r="4130" ht="45" customHeight="1">
      <c r="A4130" s="40" t="inlineStr">
        <is>
          <t>N020</t>
        </is>
      </c>
      <c r="B4130" s="41" t="inlineStr">
        <is>
          <t>CyberAgent FX Inc.</t>
        </is>
      </c>
      <c r="C4130" s="40" t="inlineStr">
        <is>
          <t>인수 후</t>
        </is>
      </c>
      <c r="D4130" s="40" t="inlineStr">
        <is>
          <t>2019-03-31</t>
        </is>
      </c>
      <c r="E4130" s="41" t="inlineStr">
        <is>
          <t>기타</t>
        </is>
      </c>
      <c r="F4130" s="41" t="inlineStr">
        <is>
          <t>Yahoo Japan 有価証券報告書 第24期(2019/3期, 2019-06-17 제출) のれん 주석: CGU '決済金融' のれん 16,437百万円(2018-03-31·2019-03-31); '決済金融事業において、仮に税引前割引率が約１%上昇した場合に回収可能価額と帳簿価額が等しくなる可能性があります' (손상 인식은 없음)</t>
        </is>
      </c>
      <c r="G4130" s="41" t="inlineStr">
        <is>
          <t>EDINET</t>
        </is>
      </c>
      <c r="H4130" s="40" t="inlineStr">
        <is>
          <t>2019-06-17</t>
        </is>
      </c>
      <c r="I4130" s="40" t="inlineStr">
        <is>
          <t>yuho2018</t>
        </is>
      </c>
      <c r="J4130" s="43" t="inlineStr">
        <is>
          <t>https://www.lycorp.co.jp/ja/ir/library/securities/main/03/teaserItems2/0/linkList/0/link/yuho2018.pdf</t>
        </is>
      </c>
      <c r="K4130" s="41" t="inlineStr">
        <is>
          <t>impairment</t>
        </is>
      </c>
    </row>
    <row r="4131" ht="45" customHeight="1">
      <c r="A4131" s="40" t="inlineStr">
        <is>
          <t>N020</t>
        </is>
      </c>
      <c r="B4131" s="41" t="inlineStr">
        <is>
          <t>CyberAgent FX Inc.</t>
        </is>
      </c>
      <c r="C4131" s="40" t="inlineStr">
        <is>
          <t>인수 후</t>
        </is>
      </c>
      <c r="D4131" s="40" t="inlineStr">
        <is>
          <t>2017-04</t>
        </is>
      </c>
      <c r="E4131" s="41" t="inlineStr">
        <is>
          <t>기타</t>
        </is>
      </c>
      <c r="F4131" s="41" t="inlineStr">
        <is>
          <t>Yahoo Japan 有価証券報告書 第23期(2018/3期, 2018-06-18 제출): '第１四半期連結会計期間より…「その他」に含まれていた決済金融関連サービスを従来の「コンシューマ事業」に統合し、「コマース事業」に名称変更'; 관계회사 표 'ワイジェイFX㈱ FX(外国為替証拠金取引)事業 コマース事業'(第22期(2017/3) 표에서는 세그먼트 '―'); のれん CGU '決済金融' 16,437百万円(2017-03-31·2018-03-31 동일)</t>
        </is>
      </c>
      <c r="G4131" s="41" t="inlineStr">
        <is>
          <t>EDINET</t>
        </is>
      </c>
      <c r="H4131" s="40" t="inlineStr">
        <is>
          <t>2018-06-18</t>
        </is>
      </c>
      <c r="I4131" s="40" t="inlineStr">
        <is>
          <t>yuho2017</t>
        </is>
      </c>
      <c r="J4131" s="43" t="inlineStr">
        <is>
          <t>https://www.lycorp.co.jp/ja/ir/library/securities/main/04/teaserItems2/0/linkList/0/link/yuho2017.pdf</t>
        </is>
      </c>
      <c r="K4131" s="41" t="inlineStr">
        <is>
          <t>post_events_summary,core_basis,impairment</t>
        </is>
      </c>
    </row>
    <row r="4132" ht="45" customHeight="1">
      <c r="A4132" s="40" t="inlineStr">
        <is>
          <t>N022</t>
        </is>
      </c>
      <c r="B4132" s="41" t="inlineStr">
        <is>
          <t>Satsuma Ebisu-do Co., Ltd</t>
        </is>
      </c>
      <c r="C4132" s="40" t="inlineStr">
        <is>
          <t>인수 후</t>
        </is>
      </c>
      <c r="D4132" s="40" t="inlineStr">
        <is>
          <t>2022-08-31</t>
        </is>
      </c>
      <c r="E4132" s="41" t="inlineStr">
        <is>
          <t>손상차손</t>
        </is>
      </c>
      <c r="F4132" s="41" t="inlineStr">
        <is>
          <t>FY2022/8 有価証券報告書 연결손익계산서 주석 ※5 減損損失: 当連結会計年度 '鹿児島県 出前館事業' 건물 및 구축물 18,019·기타 유형자산 10,218·소프트웨어 965·기타 138천円(합계 29,341천円). '「出前館事業」セグメントで当初想定していた収益を見込めなくなったこと等から' 회수가능가액 0으로 평가.</t>
        </is>
      </c>
      <c r="G4132" s="41" t="inlineStr">
        <is>
          <t>EDINET</t>
        </is>
      </c>
      <c r="H4132" s="40" t="inlineStr">
        <is>
          <t>2022-11-30</t>
        </is>
      </c>
      <c r="I4132" s="40" t="inlineStr">
        <is>
          <t>S100PPM7</t>
        </is>
      </c>
      <c r="J4132" s="43" t="inlineStr">
        <is>
          <t>https://disclosure2dl.edinet-fsa.go.jp/searchdocument/pdf/S100PPM7.pdf</t>
        </is>
      </c>
      <c r="K4132" s="41" t="inlineStr">
        <is>
          <t>impairment</t>
        </is>
      </c>
    </row>
    <row r="4133" ht="45" customHeight="1">
      <c r="A4133" s="40" t="inlineStr">
        <is>
          <t>N024</t>
        </is>
      </c>
      <c r="B4133" s="41" t="inlineStr">
        <is>
          <t>PayPay Card Corporation</t>
        </is>
      </c>
      <c r="C4133" s="40" t="inlineStr">
        <is>
          <t>인수 후</t>
        </is>
      </c>
      <c r="D4133" s="40" t="inlineStr">
        <is>
          <t>2019-03-31</t>
        </is>
      </c>
      <c r="E4133" s="41" t="inlineStr">
        <is>
          <t>추가취득</t>
        </is>
      </c>
      <c r="F4133" s="41" t="inlineStr">
        <is>
          <t>ヤフー 有価証券報告書 第24期(2019/3期): 관련당사자 주석 당기 '同一の親会社を持つ会社 SBペイメントサービス㈱ 株式の取得(注)４ 19,458'('取得価額については、取得時の第三者算定機関による評価等を総合的に勘案し、交渉の上決定'); 연결현금흐름표 '非支配持分からの子会社持分取得による支出 ― △19,458'; 주요 자회사 표 'ワイジェイカード㈱ 65.0(2018-03-31) 100.0(2019-03-31)'; のれん 주석 '決済金融事業において、仮に税引前割引率が約１%上昇した場合に回収可能価額と帳簿価額が等しくなる可能性があります'</t>
        </is>
      </c>
      <c r="G4133" s="41" t="inlineStr">
        <is>
          <t>EDINET</t>
        </is>
      </c>
      <c r="H4133" s="40" t="inlineStr">
        <is>
          <t>2019-06-17</t>
        </is>
      </c>
      <c r="I4133" s="40" t="inlineStr">
        <is>
          <t>yuho2018</t>
        </is>
      </c>
      <c r="J4133" s="43" t="inlineStr">
        <is>
          <t>https://www.lycorp.co.jp/ja/ir/library/securities/main/03/teaserItems2/0/linkList/0/link/yuho2018.pdf</t>
        </is>
      </c>
      <c r="K4133" s="41" t="inlineStr">
        <is>
          <t>post_events_summary,notes,impairment</t>
        </is>
      </c>
    </row>
    <row r="4134" ht="45" customHeight="1">
      <c r="A4134" s="40" t="inlineStr">
        <is>
          <t>N024</t>
        </is>
      </c>
      <c r="B4134" s="41" t="inlineStr">
        <is>
          <t>PayPay Card Corporation</t>
        </is>
      </c>
      <c r="C4134" s="40" t="inlineStr">
        <is>
          <t>발표</t>
        </is>
      </c>
      <c r="D4134" s="40" t="inlineStr">
        <is>
          <t>2014-06-25</t>
        </is>
      </c>
      <c r="E4134" s="41" t="inlineStr">
        <is>
          <t>발표</t>
        </is>
      </c>
      <c r="F4134" s="41" t="inlineStr">
        <is>
          <t>Jトラスト 적시공시(2014-06-25, 글리프 복원 판독) '異動する子会社（孫会社）の業績' 주: 현시점 미확정이나 2013-12-31 KC카드 재무제표로 산정하면 총자산 약 532억엔·순자산 약 349억엔, 営業収益은 '最大で97億円'이 될 가능성, 이익은 분할 전제 회계가 아니어서 산출 불가(판독 텍스트는 문장 조각이 역순 — '総資産235は億円', '最大79で億円' — 으로 나와 순서를 되돌려 읽음); 譲渡価額 '平成26年６月末日の承継対象となる資産と負債の差額'</t>
        </is>
      </c>
      <c r="G4134" s="41" t="inlineStr">
        <is>
          <t>TDnet</t>
        </is>
      </c>
      <c r="H4134" s="40" t="inlineStr">
        <is>
          <t>2014-06-25</t>
        </is>
      </c>
      <c r="I4134" s="40" t="inlineStr">
        <is>
          <t>140120140625099777</t>
        </is>
      </c>
      <c r="J4134" s="43" t="inlineStr">
        <is>
          <t>https://assets.minkabu.jp/news/article_media_content/urn:newsml:tdnet.info:20140625099777/140120140625099777.pdf</t>
        </is>
      </c>
      <c r="K4134" s="41" t="inlineStr">
        <is>
          <t>perf_basis,target_rev_pre</t>
        </is>
      </c>
    </row>
    <row r="4135" ht="45" customHeight="1">
      <c r="A4135" s="40" t="inlineStr">
        <is>
          <t>N024</t>
        </is>
      </c>
      <c r="B4135" s="41" t="inlineStr">
        <is>
          <t>PayPay Card Corporation</t>
        </is>
      </c>
      <c r="C4135" s="40" t="inlineStr">
        <is>
          <t>인수 전</t>
        </is>
      </c>
      <c r="D4135" s="40" t="inlineStr">
        <is>
          <t>2014-04</t>
        </is>
      </c>
      <c r="E4135" s="41" t="inlineStr">
        <is>
          <t>기타</t>
        </is>
      </c>
      <c r="F4135" s="41" t="inlineStr">
        <is>
          <t>ヤフー 有価証券報告書 第20期(2015/3期) 沿革: '2013年10月 eコマース事業における新戦略を開始', '2014年４月 …㈱ジャパンネット銀行の銀行主要株主認可を取得', '2015年１月 …ワイジェイカード㈱の株式65.0％を取得し、子会社とする', '2015年４月 「Yahoo! JAPANカード」の提供を開始'; 企業結合 주석 '取得日以降の損益情報およびプロフォーマ損益情報は…重要性がないため開示しておりません'</t>
        </is>
      </c>
      <c r="G4135" s="41" t="inlineStr">
        <is>
          <t>EDINET</t>
        </is>
      </c>
      <c r="H4135" s="40" t="inlineStr">
        <is>
          <t>2015-06-17</t>
        </is>
      </c>
      <c r="I4135" s="40" t="inlineStr">
        <is>
          <t>yuho2014-vsreport_2</t>
        </is>
      </c>
      <c r="J4135" s="43" t="inlineStr">
        <is>
          <t>https://www.lycorp.co.jp/ja/ir/library/securities/main/07/teaserItems2/0/linkList/0/link/yuho2014-vsreport_2.pdf</t>
        </is>
      </c>
      <c r="K4135" s="41" t="inlineStr">
        <is>
          <t>pre_events_summary,post_events_summary</t>
        </is>
      </c>
    </row>
    <row r="4136" ht="45" customHeight="1">
      <c r="A4136" s="40" t="inlineStr">
        <is>
          <t>N024</t>
        </is>
      </c>
      <c r="B4136" s="41" t="inlineStr">
        <is>
          <t>PayPay Card Corporation</t>
        </is>
      </c>
      <c r="C4136" s="40" t="inlineStr">
        <is>
          <t>인수 후</t>
        </is>
      </c>
      <c r="D4136" s="40" t="inlineStr">
        <is>
          <t>2021-10</t>
        </is>
      </c>
      <c r="E4136" s="41" t="inlineStr">
        <is>
          <t>사명변경</t>
        </is>
      </c>
      <c r="F4136" s="41" t="inlineStr">
        <is>
          <t>PayPayカード 沿革: '2021年10月 PayPayカード株式会社へ社名変更', '本店所在地を「東京都千代田区紀尾井町」へ移転'</t>
        </is>
      </c>
      <c r="G4136" s="41" t="inlineStr">
        <is>
          <t>회사 보도자료</t>
        </is>
      </c>
      <c r="H4136" s="40" t="inlineStr">
        <is>
          <t>2026-10-26</t>
        </is>
      </c>
      <c r="I4136" s="40" t="n"/>
      <c r="J4136" s="43" t="inlineStr">
        <is>
          <t>https://www.paypay-card.co.jp/company/history.html</t>
        </is>
      </c>
      <c r="K4136" s="41" t="inlineStr">
        <is>
          <t>post_events_summary</t>
        </is>
      </c>
    </row>
    <row r="4137" ht="45" customHeight="1">
      <c r="A4137" s="40" t="inlineStr">
        <is>
          <t>N025</t>
        </is>
      </c>
      <c r="B4137" s="41" t="inlineStr">
        <is>
          <t>Yappa Corporation</t>
        </is>
      </c>
      <c r="C4137" s="40" t="inlineStr">
        <is>
          <t>인수 전</t>
        </is>
      </c>
      <c r="D4137" s="40" t="inlineStr">
        <is>
          <t>2009-07-08</t>
        </is>
      </c>
      <c r="E4137" s="41" t="inlineStr">
        <is>
          <t>제휴</t>
        </is>
      </c>
      <c r="F4137" s="41" t="inlineStr">
        <is>
          <t>Internet Watch '電通、雑誌を有料配信する「MAGASTORE」。第1弾はiPhone向け'(2009-07-08): "電通は、株式会社ヤッパと業務提携して、電子雑誌を有料配信する事業「MAGASTORE（マガストア）」を2009年夏に開始する", ヤッパと提携して雑誌閲覧に適したビューワー·プラットフォーム開発</t>
        </is>
      </c>
      <c r="G4137" s="41" t="inlineStr">
        <is>
          <t>언론 보도</t>
        </is>
      </c>
      <c r="H4137" s="40" t="inlineStr">
        <is>
          <t>2009-07-08</t>
        </is>
      </c>
      <c r="I4137" s="40" t="n"/>
      <c r="J4137" s="43" t="inlineStr">
        <is>
          <t>https://internet.watch.impress.co.jp/docs/news/300724.html</t>
        </is>
      </c>
      <c r="K4137" s="41" t="inlineStr">
        <is>
          <t>pre_events_summary,core_basis,notes</t>
        </is>
      </c>
    </row>
    <row r="4138" ht="45" customHeight="1">
      <c r="A4138" s="40" t="inlineStr">
        <is>
          <t>N025</t>
        </is>
      </c>
      <c r="B4138" s="41" t="inlineStr">
        <is>
          <t>Yappa Corporation</t>
        </is>
      </c>
      <c r="C4138" s="40" t="inlineStr">
        <is>
          <t>인수 전</t>
        </is>
      </c>
      <c r="D4138" s="40" t="inlineStr">
        <is>
          <t>2013-09</t>
        </is>
      </c>
      <c r="E4138" s="41" t="inlineStr">
        <is>
          <t>기타</t>
        </is>
      </c>
      <c r="F4138" s="41" t="inlineStr">
        <is>
          <t>ヤッパ 홈페이지 会社概要(Wayback 2013-09-13 스냅샷): 代表取締役会長 伊藤正裕, 取締役社長 上田卓矢, 業務内容 "グラフィックテクノロジーの開発・電子書籍の開発及び販売", 資本金 2億8千万円, 取引先에 電通·日経BP·集英社 등. 실적 수치 없음</t>
        </is>
      </c>
      <c r="G4138" s="41" t="inlineStr">
        <is>
          <t>기타</t>
        </is>
      </c>
      <c r="H4138" s="40" t="inlineStr">
        <is>
          <t>2013-09-13</t>
        </is>
      </c>
      <c r="I4138" s="40" t="n"/>
      <c r="J4138" s="43" t="inlineStr">
        <is>
          <t>https://web.archive.org/web/20130913005242/http://www.yappa.co.jp:80/company.html</t>
        </is>
      </c>
      <c r="K4138" s="41" t="inlineStr">
        <is>
          <t>pre_events_summary,notes</t>
        </is>
      </c>
    </row>
    <row r="4139" ht="45" customHeight="1">
      <c r="A4139" s="40" t="inlineStr">
        <is>
          <t>N025</t>
        </is>
      </c>
      <c r="B4139" s="41" t="inlineStr">
        <is>
          <t>Yappa Corporation</t>
        </is>
      </c>
      <c r="C4139" s="40" t="inlineStr">
        <is>
          <t>인수 후</t>
        </is>
      </c>
      <c r="D4139" s="40" t="inlineStr">
        <is>
          <t>2014-10-01</t>
        </is>
      </c>
      <c r="E4139" s="41" t="inlineStr">
        <is>
          <t>완료</t>
        </is>
      </c>
      <c r="F4139" s="41" t="inlineStr">
        <is>
          <t>有価証券報告書 第17期 企業結合 주석 (6) 企業結合日に受け入れた資産及び引き受けた負債: 流動資産 90,291·固定資産 15,348(資産合計 105,640千円), 流動負債 266,560·固定負債 120,000(負債合計 386,560千円); CF 주석 のれん 1,209,683千円, 取得価額 928,762千円</t>
        </is>
      </c>
      <c r="G4139" s="41" t="inlineStr">
        <is>
          <t>EDINET</t>
        </is>
      </c>
      <c r="H4139" s="40" t="inlineStr">
        <is>
          <t>2015-06-30</t>
        </is>
      </c>
      <c r="I4139" s="40" t="inlineStr">
        <is>
          <t>past_85</t>
        </is>
      </c>
      <c r="J4139" s="43" t="inlineStr">
        <is>
          <t>https://corp.zozo.com/ir-info/files/pdf/past_85.pdf</t>
        </is>
      </c>
      <c r="K4139" s="41" t="inlineStr">
        <is>
          <t>post_events_summary,notes</t>
        </is>
      </c>
    </row>
    <row r="4140" ht="45" customHeight="1">
      <c r="A4140" s="40" t="inlineStr">
        <is>
          <t>N025</t>
        </is>
      </c>
      <c r="B4140" s="41" t="inlineStr">
        <is>
          <t>Yappa Corporation</t>
        </is>
      </c>
      <c r="C4140" s="40" t="inlineStr">
        <is>
          <t>인수 후</t>
        </is>
      </c>
      <c r="D4140" s="40" t="inlineStr">
        <is>
          <t>2014-10-31</t>
        </is>
      </c>
      <c r="E4140" s="41" t="inlineStr">
        <is>
          <t>어닝콜</t>
        </is>
      </c>
      <c r="F4140" s="41" t="inlineStr">
        <is>
          <t>스타트투데이 2015/3期 第2四半期決算短信: "㈱ヤッパはアプリやシステムの開発において多くの実績と技術を有するだけでなく、電子雑誌事業においてもフロントランナーとして認識されております。今後、「ZOZOTOWN」や「WEAR」での相互連携を行うことで、当社グループの更なる成長を実現できると考え、完全子会社化に至りました"</t>
        </is>
      </c>
      <c r="G4140" s="41" t="inlineStr">
        <is>
          <t>TDnet</t>
        </is>
      </c>
      <c r="H4140" s="40" t="inlineStr">
        <is>
          <t>2014-10-31</t>
        </is>
      </c>
      <c r="I4140" s="40" t="inlineStr">
        <is>
          <t>past_81</t>
        </is>
      </c>
      <c r="J4140" s="43" t="inlineStr">
        <is>
          <t>https://corp.zozo.com/ir-info/files/pdf/past_81.pdf</t>
        </is>
      </c>
      <c r="K4140" s="41" t="inlineStr">
        <is>
          <t>earnings_call_note,core_basis</t>
        </is>
      </c>
    </row>
    <row r="4141" ht="45" customHeight="1">
      <c r="A4141" s="40" t="inlineStr">
        <is>
          <t>N025</t>
        </is>
      </c>
      <c r="B4141" s="41" t="inlineStr">
        <is>
          <t>Yappa Corporation</t>
        </is>
      </c>
      <c r="C4141" s="40" t="inlineStr">
        <is>
          <t>인수 후</t>
        </is>
      </c>
      <c r="D4141" s="40" t="inlineStr">
        <is>
          <t>2018-02-14</t>
        </is>
      </c>
      <c r="E4141" s="41" t="inlineStr">
        <is>
          <t>경영진변경</t>
        </is>
      </c>
      <c r="F4141" s="41" t="inlineStr">
        <is>
          <t>'連結子会社との会社分割（簡易吸収分割）に関するお知らせ' 承継会社 개요: ㈱スタートトゥデイ工務店 代表者 "代表取締役 久保田 竜弥", 大株主 ㈱スタートトゥデイ 100.00%</t>
        </is>
      </c>
      <c r="G4141" s="41" t="inlineStr">
        <is>
          <t>TDnet</t>
        </is>
      </c>
      <c r="H4141" s="40" t="inlineStr">
        <is>
          <t>2018-02-14</t>
        </is>
      </c>
      <c r="I4141" s="40" t="inlineStr">
        <is>
          <t>disclosure_jp_108</t>
        </is>
      </c>
      <c r="J4141" s="43" t="inlineStr">
        <is>
          <t>https://corp.zozo.com/ir-info/files/pdf/disclosure_jp_108.pdf</t>
        </is>
      </c>
      <c r="K4141" s="41" t="inlineStr">
        <is>
          <t>post_events_summary,notes</t>
        </is>
      </c>
    </row>
    <row r="4142" ht="45" customHeight="1">
      <c r="A4142" s="40" t="inlineStr">
        <is>
          <t>N025</t>
        </is>
      </c>
      <c r="B4142" s="41" t="inlineStr">
        <is>
          <t>Yappa Corporation</t>
        </is>
      </c>
      <c r="C4142" s="40" t="inlineStr">
        <is>
          <t>인수 후</t>
        </is>
      </c>
      <c r="D4142" s="40" t="inlineStr">
        <is>
          <t>2021-08-13</t>
        </is>
      </c>
      <c r="E4142" s="41" t="inlineStr">
        <is>
          <t>경영진변경</t>
        </is>
      </c>
      <c r="F4142" s="41" t="inlineStr">
        <is>
          <t>'完全子会社（株式会社ZOZOテクノロジーズ）との会社分割…' 분할회사 개요: ZOZOテクノロジーズ 代表者 "代表取締役社長 久保田 竜弥", 設立 2000年12月22日, 発行済株式数 43,291株</t>
        </is>
      </c>
      <c r="G4142" s="41" t="inlineStr">
        <is>
          <t>TDnet</t>
        </is>
      </c>
      <c r="H4142" s="40" t="inlineStr">
        <is>
          <t>2021-08-13</t>
        </is>
      </c>
      <c r="I4142" s="40" t="inlineStr">
        <is>
          <t>disclosure_jp_167</t>
        </is>
      </c>
      <c r="J4142" s="43" t="inlineStr">
        <is>
          <t>https://corp.zozo.com/ir-info/files/pdf/disclosure_jp_167.pdf</t>
        </is>
      </c>
      <c r="K4142" s="41" t="inlineStr">
        <is>
          <t>post_events_summary,notes</t>
        </is>
      </c>
    </row>
    <row r="4143" ht="45" customHeight="1">
      <c r="A4143" s="40" t="inlineStr">
        <is>
          <t>N025</t>
        </is>
      </c>
      <c r="B4143" s="41" t="inlineStr">
        <is>
          <t>Yappa Corporation</t>
        </is>
      </c>
      <c r="C4143" s="40" t="inlineStr">
        <is>
          <t>인수 후</t>
        </is>
      </c>
      <c r="D4143" s="40" t="inlineStr">
        <is>
          <t>2019-11-01</t>
        </is>
      </c>
      <c r="E4143" s="41" t="inlineStr">
        <is>
          <t>기타</t>
        </is>
      </c>
      <c r="F4143" s="41" t="inlineStr">
        <is>
          <t>ZOZO 'グループ組織再編（当社子会社間の吸収分割及び当社子会社との吸収合併）に関するお知らせ': "ZOZOUSED を吸収分割会社、ZOZOTECH を吸収分割承継会社とし、ZOZOUSED のシステム部門を ZOZOTECH に承継", 効力発生日 2019年11月１日（予定）; ZOZOTECH 代表取締役社長 久保田竜弥</t>
        </is>
      </c>
      <c r="G4143" s="41" t="inlineStr">
        <is>
          <t>TDnet</t>
        </is>
      </c>
      <c r="H4143" s="40" t="inlineStr">
        <is>
          <t>2019-09-02</t>
        </is>
      </c>
      <c r="I4143" s="40" t="inlineStr">
        <is>
          <t>disclosure_jp_131</t>
        </is>
      </c>
      <c r="J4143" s="43" t="inlineStr">
        <is>
          <t>https://corp.zozo.com/ir-info/files/pdf/disclosure_jp_131.pdf</t>
        </is>
      </c>
      <c r="K4143" s="41" t="inlineStr">
        <is>
          <t>post_events_summary</t>
        </is>
      </c>
    </row>
    <row r="4144" ht="45" customHeight="1">
      <c r="A4144" s="40" t="inlineStr">
        <is>
          <t>N025</t>
        </is>
      </c>
      <c r="B4144" s="41" t="inlineStr">
        <is>
          <t>Yappa Corporation</t>
        </is>
      </c>
      <c r="C4144" s="40" t="inlineStr">
        <is>
          <t>인수 후</t>
        </is>
      </c>
      <c r="D4144" s="40" t="inlineStr">
        <is>
          <t>2020-04-01</t>
        </is>
      </c>
      <c r="E4144" s="41" t="inlineStr">
        <is>
          <t>기타</t>
        </is>
      </c>
      <c r="F4144" s="41" t="inlineStr">
        <is>
          <t>ZOZO 'グループ組織再編（当社子会社間の吸収分割及び当社子会社との吸収合併）に関するお知らせ'(2019-12-13): ㈱アラタナ의 "システム開発の機能を…ZOZOテクノロジーズ…に" 집약, AT를 吸収分割会社·ZOZOTECH를 承継会社로 하는 흡수분할, 効力発生日 2020年４月１日（予定）</t>
        </is>
      </c>
      <c r="G4144" s="41" t="inlineStr">
        <is>
          <t>TDnet</t>
        </is>
      </c>
      <c r="H4144" s="40" t="inlineStr">
        <is>
          <t>2019-12-13</t>
        </is>
      </c>
      <c r="I4144" s="40" t="inlineStr">
        <is>
          <t>disclosure_jp_138</t>
        </is>
      </c>
      <c r="J4144" s="43" t="inlineStr">
        <is>
          <t>https://corp.zozo.com/ir-info/files/pdf/disclosure_jp_138.pdf</t>
        </is>
      </c>
      <c r="K4144" s="41" t="inlineStr">
        <is>
          <t>post_events_summary</t>
        </is>
      </c>
    </row>
    <row r="4145" ht="45" customHeight="1">
      <c r="A4145" s="40" t="inlineStr">
        <is>
          <t>N025</t>
        </is>
      </c>
      <c r="B4145" s="41" t="inlineStr">
        <is>
          <t>Yappa Corporation</t>
        </is>
      </c>
      <c r="C4145" s="40" t="inlineStr">
        <is>
          <t>인수 후</t>
        </is>
      </c>
      <c r="D4145" s="40" t="inlineStr">
        <is>
          <t>2017-12-30</t>
        </is>
      </c>
      <c r="E4145" s="41" t="inlineStr">
        <is>
          <t>기타</t>
        </is>
      </c>
      <c r="F4145" s="41" t="inlineStr">
        <is>
          <t>MAGASTORE 사이트(www.magastore.jp) 하단 표기 "会社概要： 電通 ©DENTSU" — 2014-12-01·2016-01-01·2017-12-30 Wayback 스냅샷 동일</t>
        </is>
      </c>
      <c r="G4145" s="41" t="inlineStr">
        <is>
          <t>기타</t>
        </is>
      </c>
      <c r="H4145" s="40" t="inlineStr">
        <is>
          <t>2017-12-30</t>
        </is>
      </c>
      <c r="I4145" s="40" t="n"/>
      <c r="J4145" s="43" t="inlineStr">
        <is>
          <t>https://web.archive.org/web/20171230150348/http://www.magastore.jp:80/</t>
        </is>
      </c>
      <c r="K4145" s="41" t="inlineStr">
        <is>
          <t>notes,core_basis</t>
        </is>
      </c>
    </row>
    <row r="4146" ht="45" customHeight="1">
      <c r="A4146" s="40" t="inlineStr">
        <is>
          <t>N025</t>
        </is>
      </c>
      <c r="B4146" s="41" t="inlineStr">
        <is>
          <t>Yappa Corporation</t>
        </is>
      </c>
      <c r="C4146" s="40" t="inlineStr">
        <is>
          <t>인수 후</t>
        </is>
      </c>
      <c r="D4146" s="40" t="inlineStr">
        <is>
          <t>2019-03-02</t>
        </is>
      </c>
      <c r="E4146" s="41" t="inlineStr">
        <is>
          <t>기타</t>
        </is>
      </c>
      <c r="F4146" s="41" t="inlineStr">
        <is>
          <t>MAGASTORE 사이트 하단 표기 "会社概要： 株式会社富士山マガジンサービス ©FUJISAN MAGAZINE SERVICE Co., Ltd." (Wayback 2019-03-02 스냅샷)</t>
        </is>
      </c>
      <c r="G4146" s="41" t="inlineStr">
        <is>
          <t>기타</t>
        </is>
      </c>
      <c r="H4146" s="40" t="inlineStr">
        <is>
          <t>2019-03-02</t>
        </is>
      </c>
      <c r="I4146" s="40" t="n"/>
      <c r="J4146" s="43" t="inlineStr">
        <is>
          <t>https://web.archive.org/web/20190302031838/http://www.magastore.jp/</t>
        </is>
      </c>
      <c r="K4146" s="41" t="inlineStr">
        <is>
          <t>notes</t>
        </is>
      </c>
    </row>
    <row r="4147" ht="45" customHeight="1">
      <c r="A4147" s="40" t="inlineStr">
        <is>
          <t>N025</t>
        </is>
      </c>
      <c r="B4147" s="41" t="inlineStr">
        <is>
          <t>Yappa Corporation</t>
        </is>
      </c>
      <c r="C4147" s="40" t="inlineStr">
        <is>
          <t>인수 후</t>
        </is>
      </c>
      <c r="D4147" s="40" t="inlineStr">
        <is>
          <t>2018-07-01</t>
        </is>
      </c>
      <c r="E4147" s="41" t="inlineStr">
        <is>
          <t>매각</t>
        </is>
      </c>
      <c r="F4147" s="41" t="inlineStr">
        <is>
          <t>電通 보도자료(2018-05-31, 共同通信PRワイヤー): "これまで社内プロジェクトとして取り組んできた電子雑誌のBtoC事業を富士山マガジンサービスに譲渡"(7월 1일 예정), 합작사 magaport(富士山 51%·電通 49%) 6월 1일 영업개시. MAGASTORE 명칭은 본문에 없음</t>
        </is>
      </c>
      <c r="G4147" s="41" t="inlineStr">
        <is>
          <t>회사 보도자료</t>
        </is>
      </c>
      <c r="H4147" s="40" t="inlineStr">
        <is>
          <t>2018-05-31</t>
        </is>
      </c>
      <c r="I4147" s="40" t="inlineStr">
        <is>
          <t>201805314497</t>
        </is>
      </c>
      <c r="J4147" s="43" t="inlineStr">
        <is>
          <t>https://kyodonewsprwire.jp/release/201805314497</t>
        </is>
      </c>
      <c r="K4147" s="41" t="inlineStr">
        <is>
          <t>notes</t>
        </is>
      </c>
    </row>
    <row r="4148" ht="45" customHeight="1">
      <c r="A4148" s="40" t="inlineStr">
        <is>
          <t>N026</t>
        </is>
      </c>
      <c r="B4148" s="41" t="inlineStr">
        <is>
          <t>Synergy Marketing, Inc.</t>
        </is>
      </c>
      <c r="C4148" s="40" t="inlineStr">
        <is>
          <t>인수 후</t>
        </is>
      </c>
      <c r="D4148" s="40" t="inlineStr">
        <is>
          <t>2014-11-28</t>
        </is>
      </c>
      <c r="E4148" s="41" t="inlineStr">
        <is>
          <t>상장</t>
        </is>
      </c>
      <c r="F4148" s="41" t="inlineStr">
        <is>
          <t>シナジーマーケティング TDnet '定款の一部変更及び全部取得条項付普通株式の取得に関する承認決議並びに全部取得条項付普通株式の取得に係る基準日設定に関するお知らせ': 임시주총·종류주총 원안 승인, 정리종목 2014-11-28~12-25, "当社普通株式の売買最終日 平成26年12月25日", "当社普通株式の上場廃止日 平成26年12月26日", 기준일 2015-01-04, 全部取得 효력 2015-01-05(1株당 A種種類株式 502,000분의 1), 端数 대금은 "従前保有していた当社普通株式の数に 1,006 円…を乗じた金額に相当する金銭"</t>
        </is>
      </c>
      <c r="G4148" s="41" t="inlineStr">
        <is>
          <t>TDnet</t>
        </is>
      </c>
      <c r="H4148" s="40" t="inlineStr">
        <is>
          <t>2014-11-28</t>
        </is>
      </c>
      <c r="I4148" s="40" t="inlineStr">
        <is>
          <t>140120141128086716</t>
        </is>
      </c>
      <c r="J4148" s="43" t="inlineStr">
        <is>
          <t>https://assets.minkabu.jp/news/article_media_content/urn:newsml:tdnet.info:20141128086716/140120141128086716.pdf</t>
        </is>
      </c>
      <c r="K4148" s="41" t="inlineStr">
        <is>
          <t>status_chk,post_events_summary,value_chk_local,chk_note</t>
        </is>
      </c>
    </row>
    <row r="4149" ht="45" customHeight="1">
      <c r="A4149" s="40" t="inlineStr">
        <is>
          <t>N026</t>
        </is>
      </c>
      <c r="B4149" s="41" t="inlineStr">
        <is>
          <t>Synergy Marketing, Inc.</t>
        </is>
      </c>
      <c r="C4149" s="40" t="inlineStr">
        <is>
          <t>인수 후</t>
        </is>
      </c>
      <c r="D4149" s="40" t="inlineStr">
        <is>
          <t>2014-10-20</t>
        </is>
      </c>
      <c r="E4149" s="41" t="inlineStr">
        <is>
          <t>기타</t>
        </is>
      </c>
      <c r="F4149" s="41" t="inlineStr">
        <is>
          <t>シナジーマーケティング TDnet '定款の一部変更及び全部取得条項付普通株式の取得に関するお知らせ': 全部取得条項付普通株式 방식 완전자회사화 절차 안내, 잔여 주주에 1株 1,006円(공개매수가) 상당 금전 교부 예정, 일정표 상장폐지일 2014-12-26</t>
        </is>
      </c>
      <c r="G4149" s="41" t="inlineStr">
        <is>
          <t>TDnet</t>
        </is>
      </c>
      <c r="H4149" s="40" t="inlineStr">
        <is>
          <t>2014-10-20</t>
        </is>
      </c>
      <c r="I4149" s="40" t="inlineStr">
        <is>
          <t>140120141020060757</t>
        </is>
      </c>
      <c r="J4149" s="43" t="inlineStr">
        <is>
          <t>https://assets.minkabu.jp/news/article_media_content/urn:newsml:tdnet.info:20141020060757/140120141020060757.pdf</t>
        </is>
      </c>
      <c r="K4149" s="41" t="inlineStr">
        <is>
          <t>status_chk,post_events_summary</t>
        </is>
      </c>
    </row>
    <row r="4150" ht="45" customHeight="1">
      <c r="A4150" s="40" t="inlineStr">
        <is>
          <t>N026</t>
        </is>
      </c>
      <c r="B4150" s="41" t="inlineStr">
        <is>
          <t>Synergy Marketing, Inc.</t>
        </is>
      </c>
      <c r="C4150" s="40" t="inlineStr">
        <is>
          <t>인수 후</t>
        </is>
      </c>
      <c r="D4150" s="40" t="inlineStr">
        <is>
          <t>2019-03-31</t>
        </is>
      </c>
      <c r="E4150" s="41" t="inlineStr">
        <is>
          <t>실적</t>
        </is>
      </c>
      <c r="F4150" s="41" t="inlineStr">
        <is>
          <t>シナジーマーケティング 平成31年3月期 決算公告(貸借対照表, 単位 千円): 資産合計 5,074,722, 純資産合計 4,660,500, 資本金 100,000, '(うち当期純利益) (73,051)'; 손익계산서 없음</t>
        </is>
      </c>
      <c r="G4150" s="41" t="inlineStr">
        <is>
          <t>회사 보도자료</t>
        </is>
      </c>
      <c r="H4150" s="40" t="inlineStr">
        <is>
          <t>2019-06</t>
        </is>
      </c>
      <c r="I4150" s="40" t="inlineStr">
        <is>
          <t>201903.pdf</t>
        </is>
      </c>
      <c r="J4150" s="43" t="inlineStr">
        <is>
          <t>https://web.archive.org/web/20190923054034/https://www.synergy-marketing.co.jp/company/wp/wp-content/uploads/201903.pdf</t>
        </is>
      </c>
      <c r="K4150" s="41" t="inlineStr">
        <is>
          <t>perf_basis,target_rev_post,target_op_post,post_events_summary,notes</t>
        </is>
      </c>
    </row>
    <row r="4151" ht="45" customHeight="1">
      <c r="A4151" s="40" t="inlineStr">
        <is>
          <t>N026</t>
        </is>
      </c>
      <c r="B4151" s="41" t="inlineStr">
        <is>
          <t>Synergy Marketing, Inc.</t>
        </is>
      </c>
      <c r="C4151" s="40" t="inlineStr">
        <is>
          <t>인수 후</t>
        </is>
      </c>
      <c r="D4151" s="40" t="inlineStr">
        <is>
          <t>2019-07-09</t>
        </is>
      </c>
      <c r="E4151" s="41" t="inlineStr">
        <is>
          <t>기타</t>
        </is>
      </c>
      <c r="F4151" s="41" t="inlineStr">
        <is>
          <t>シナジーマーケティング 公告 페이지(Wayback 2019-07-09): 決算公告 '平成31年3月期·平成30年3月期·平成29年3月期·平成28年3月期·平成27年3月期·平成18年12月期·平成17年12月期', その他公告 '資本金の額の減資公告'(2016-02-26) — 인수 후 3월 결산으로 변경</t>
        </is>
      </c>
      <c r="G4151" s="41" t="inlineStr">
        <is>
          <t>회사 보도자료</t>
        </is>
      </c>
      <c r="H4151" s="40" t="inlineStr">
        <is>
          <t>2019-07-09</t>
        </is>
      </c>
      <c r="I4151" s="40" t="n"/>
      <c r="J4151" s="43" t="inlineStr">
        <is>
          <t>https://web.archive.org/web/20190709230041/https://www.synergy-marketing.co.jp/company/profile/ir/</t>
        </is>
      </c>
      <c r="K4151" s="41" t="inlineStr">
        <is>
          <t>perf_basis,notes,post_events_summary</t>
        </is>
      </c>
    </row>
    <row r="4152" ht="45" customHeight="1">
      <c r="A4152" s="40" t="inlineStr">
        <is>
          <t>N026</t>
        </is>
      </c>
      <c r="B4152" s="41" t="inlineStr">
        <is>
          <t>Synergy Marketing, Inc.</t>
        </is>
      </c>
      <c r="C4152" s="40" t="inlineStr">
        <is>
          <t>인수 후</t>
        </is>
      </c>
      <c r="D4152" s="40" t="inlineStr">
        <is>
          <t>2020-03-31</t>
        </is>
      </c>
      <c r="E4152" s="41" t="inlineStr">
        <is>
          <t>기타</t>
        </is>
      </c>
      <c r="F4152" s="41" t="inlineStr">
        <is>
          <t>Zホールディングス 有価証券報告書 第25期(2020/3) 沿革: '2014年10月 … シナジーマーケティング㈱の株式を取得し、子会社とする(現 連結子会社)' — 第26期(S100LJN6, 2021/3)에서는 '(現 連結子会社)' 삭제; 第25期 関係会社 목록·주석에 シナジーマーケティング 기재 없음(문구 갱신 누락으로 판단)</t>
        </is>
      </c>
      <c r="G4152" s="41" t="inlineStr">
        <is>
          <t>EDINET</t>
        </is>
      </c>
      <c r="H4152" s="40" t="inlineStr">
        <is>
          <t>2020-06-22</t>
        </is>
      </c>
      <c r="I4152" s="40" t="inlineStr">
        <is>
          <t>S100IT7Z</t>
        </is>
      </c>
      <c r="J4152" s="43" t="inlineStr">
        <is>
          <t>https://disclosure2dl.edinet-fsa.go.jp/searchdocument/pdf/S100IT7Z.pdf</t>
        </is>
      </c>
      <c r="K4152" s="41" t="inlineStr">
        <is>
          <t>notes,post_events_summary</t>
        </is>
      </c>
    </row>
    <row r="4153" ht="45" customHeight="1">
      <c r="A4153" s="40" t="inlineStr">
        <is>
          <t>N026</t>
        </is>
      </c>
      <c r="B4153" s="41" t="inlineStr">
        <is>
          <t>Synergy Marketing, Inc.</t>
        </is>
      </c>
      <c r="C4153" s="40" t="inlineStr">
        <is>
          <t>인수 후</t>
        </is>
      </c>
      <c r="D4153" s="40" t="inlineStr">
        <is>
          <t>2026-01-01</t>
        </is>
      </c>
      <c r="E4153" s="41" t="inlineStr">
        <is>
          <t>기타</t>
        </is>
      </c>
      <c r="F4153" s="41" t="inlineStr">
        <is>
          <t>シナジーマーケティング 会社概要: 代表取締役社長 兼 執行役員CEO 奥平博史, 資本金 '90百万円（2026年1月1日現在）', 従業員数 '289名（2026年1月1日現在）', 決算期 12月</t>
        </is>
      </c>
      <c r="G4153" s="41" t="inlineStr">
        <is>
          <t>회사 보도자료</t>
        </is>
      </c>
      <c r="H4153" s="40" t="inlineStr">
        <is>
          <t>2026-10-26 열람</t>
        </is>
      </c>
      <c r="I4153" s="40" t="n"/>
      <c r="J4153" s="43" t="inlineStr">
        <is>
          <t>https://corp.synergy-marketing.co.jp/company/</t>
        </is>
      </c>
      <c r="K4153" s="41" t="inlineStr">
        <is>
          <t>post_events_summary</t>
        </is>
      </c>
    </row>
    <row r="4154" ht="45" customHeight="1">
      <c r="A4154" s="40" t="inlineStr">
        <is>
          <t>N027</t>
        </is>
      </c>
      <c r="B4154" s="41" t="inlineStr">
        <is>
          <t>Carview Corporation</t>
        </is>
      </c>
      <c r="C4154" s="40" t="inlineStr">
        <is>
          <t>발표</t>
        </is>
      </c>
      <c r="D4154" s="40" t="inlineStr">
        <is>
          <t>2014-10-22</t>
        </is>
      </c>
      <c r="E4154" s="41" t="inlineStr">
        <is>
          <t>발표</t>
        </is>
      </c>
      <c r="F4154" s="41" t="inlineStr">
        <is>
          <t>Yahoo 공개매수 개시 공시의 대상회사 개요 '大株主及び持株比率（2014年３月31日現在）': ヤフー 52.0%, ノーザントラスト(AVFC) 21.5%, RBC IST 3.5%, 菊池三郎 2.6%, 松本基 1.3%, '日本証券金融株式会社0.6％', 金子昭一 0.5% 등. 같은 공시가 カービュー 2014-10-22 보도자료 「支配株主であるヤフー株式会社による当社株券等に対する公開買付けの実施及び応募の推奨に関するお知らせ」를 인용.</t>
        </is>
      </c>
      <c r="G4154" s="41" t="inlineStr">
        <is>
          <t>회사 보도자료</t>
        </is>
      </c>
      <c r="H4154" s="40" t="inlineStr">
        <is>
          <t>2014-10-22</t>
        </is>
      </c>
      <c r="I4154" s="40" t="n"/>
      <c r="J4154" s="43" t="inlineStr">
        <is>
          <t>https://i.yimg.jp/images/docs/ir/release/2014/jp20141022.pdf</t>
        </is>
      </c>
      <c r="K4154" s="41" t="inlineStr">
        <is>
          <t>chk_note</t>
        </is>
      </c>
    </row>
    <row r="4155" ht="45" customHeight="1">
      <c r="A4155" s="40" t="inlineStr">
        <is>
          <t>N027</t>
        </is>
      </c>
      <c r="B4155" s="41" t="inlineStr">
        <is>
          <t>Carview Corporation</t>
        </is>
      </c>
      <c r="C4155" s="40" t="inlineStr">
        <is>
          <t>인수 후</t>
        </is>
      </c>
      <c r="D4155" s="40" t="inlineStr">
        <is>
          <t>2013-06-06</t>
        </is>
      </c>
      <c r="E4155" s="41" t="inlineStr">
        <is>
          <t>통합</t>
        </is>
      </c>
      <c r="F4155" s="41" t="inlineStr">
        <is>
          <t>Impress Watch 2013-06-06 「「Yahoo!自動車」と「carview.co.jp」が統合して「carview!」に」: 2013-03 주요 6개 자동차 사이트 이용자 251.1만 명 중 '73％の人がYahoo!自動車またはcarview.co.jpを利用していた'(ヤフーによると). 수치 목표 언급 없음.</t>
        </is>
      </c>
      <c r="G4155" s="41" t="inlineStr">
        <is>
          <t>언론 보도</t>
        </is>
      </c>
      <c r="H4155" s="40" t="inlineStr">
        <is>
          <t>2013-06-06</t>
        </is>
      </c>
      <c r="I4155" s="40" t="n"/>
      <c r="J4155" s="43" t="inlineStr">
        <is>
          <t>https://internet.watch.impress.co.jp/docs/news/602580.html</t>
        </is>
      </c>
      <c r="K4155" s="41" t="inlineStr">
        <is>
          <t>post_events_summary,earnings_call_note</t>
        </is>
      </c>
    </row>
    <row r="4156" ht="45" customHeight="1">
      <c r="A4156" s="40" t="inlineStr">
        <is>
          <t>N027</t>
        </is>
      </c>
      <c r="B4156" s="41" t="inlineStr">
        <is>
          <t>Carview Corporation</t>
        </is>
      </c>
      <c r="C4156" s="40" t="inlineStr">
        <is>
          <t>인수 후</t>
        </is>
      </c>
      <c r="D4156" s="40" t="inlineStr">
        <is>
          <t>2015-03-20</t>
        </is>
      </c>
      <c r="E4156" s="41" t="inlineStr">
        <is>
          <t>기타</t>
        </is>
      </c>
      <c r="F4156" s="41" t="inlineStr">
        <is>
          <t>kabutore 2015년 상장폐지 목록: 'カービュー(2155) 廃止日2015年3月20日 原因：株式公開買い付け(TOB) … 買付者：ヤフー 公開買付価格：863円'(2차 출처). 잔여주식 취득(전부취득) 실행 공시는 찾지 못함.</t>
        </is>
      </c>
      <c r="G4156" s="41" t="inlineStr">
        <is>
          <t>기타</t>
        </is>
      </c>
      <c r="H4156" s="40" t="inlineStr">
        <is>
          <t>2015</t>
        </is>
      </c>
      <c r="I4156" s="40" t="n"/>
      <c r="J4156" s="43" t="inlineStr">
        <is>
          <t>https://www.kabutore.biz/event/jyohailist2015.html</t>
        </is>
      </c>
      <c r="K4156" s="41" t="inlineStr">
        <is>
          <t>post_events_summary,status_chk</t>
        </is>
      </c>
    </row>
    <row r="4157" ht="45" customHeight="1">
      <c r="A4157" s="40" t="inlineStr">
        <is>
          <t>N027</t>
        </is>
      </c>
      <c r="B4157" s="41" t="inlineStr">
        <is>
          <t>Carview Corporation</t>
        </is>
      </c>
      <c r="C4157" s="40" t="inlineStr">
        <is>
          <t>인수 후</t>
        </is>
      </c>
      <c r="D4157" s="40" t="inlineStr">
        <is>
          <t>2015-03-31</t>
        </is>
      </c>
      <c r="E4157" s="41" t="inlineStr">
        <is>
          <t>기타</t>
        </is>
      </c>
      <c r="F4157" s="41" t="inlineStr">
        <is>
          <t>Yahoo 2015年3月期 有価証券報告書(IFRS): '当社グループにおける重要なのれんは、決済金融事業に係るもの(…当連結会計年度16,391百万円)、およびマーケティングソリューション事業に係るもの(…10,905百万円)' — カービュー가 속한 コンシューマ事業은 없음; '資本剰余金は、主に子会社株式を追加取得した際、取得した非支配持分の連結簿価よりも投資額が上回ったことにより…減少'. カービュー 관련 손상 기재 없음.</t>
        </is>
      </c>
      <c r="G4157" s="41" t="inlineStr">
        <is>
          <t>EDINET</t>
        </is>
      </c>
      <c r="H4157" s="40" t="inlineStr">
        <is>
          <t>2015-06</t>
        </is>
      </c>
      <c r="I4157" s="40" t="inlineStr">
        <is>
          <t>S1004WQ2</t>
        </is>
      </c>
      <c r="J4157" s="43" t="inlineStr">
        <is>
          <t>https://disclosure2dl.edinet-fsa.go.jp/searchdocument/pdf/S1004WQ2.pdf</t>
        </is>
      </c>
      <c r="K4157" s="41" t="inlineStr">
        <is>
          <t>impairment</t>
        </is>
      </c>
    </row>
    <row r="4158" ht="45" customHeight="1">
      <c r="A4158" s="40" t="inlineStr">
        <is>
          <t>N027</t>
        </is>
      </c>
      <c r="B4158" s="41" t="inlineStr">
        <is>
          <t>Carview Corporation</t>
        </is>
      </c>
      <c r="C4158" s="40" t="inlineStr">
        <is>
          <t>인수 후</t>
        </is>
      </c>
      <c r="D4158" s="40" t="inlineStr">
        <is>
          <t>2018-10-31</t>
        </is>
      </c>
      <c r="E4158" s="41" t="inlineStr">
        <is>
          <t>경영진변경</t>
        </is>
      </c>
      <c r="F4158" s="41" t="inlineStr">
        <is>
          <t>じげん 공시(2018-10-31)의 상대방 개요: ㈱カービュー 소재지 '東京都千代田区紀尾井町１番３号', 代表者 '代表取締役社長 三浦由佳', 大株主 'ヤフー株式会社 100.0%'.</t>
        </is>
      </c>
      <c r="G4158" s="41" t="inlineStr">
        <is>
          <t>TDnet</t>
        </is>
      </c>
      <c r="H4158" s="40" t="inlineStr">
        <is>
          <t>2018-10-31</t>
        </is>
      </c>
      <c r="I4158" s="40" t="n"/>
      <c r="J4158" s="43" t="inlineStr">
        <is>
          <t>https://www2.jpx.co.jp/disc/36790/140120181030426106.pdf</t>
        </is>
      </c>
      <c r="K4158" s="41" t="inlineStr">
        <is>
          <t>post_events_summary</t>
        </is>
      </c>
    </row>
    <row r="4159" ht="45" customHeight="1">
      <c r="A4159" s="40" t="inlineStr">
        <is>
          <t>N027</t>
        </is>
      </c>
      <c r="B4159" s="41" t="inlineStr">
        <is>
          <t>Carview Corporation</t>
        </is>
      </c>
      <c r="C4159" s="40" t="inlineStr">
        <is>
          <t>인수 후</t>
        </is>
      </c>
      <c r="D4159" s="40" t="inlineStr">
        <is>
          <t>2022-03-31</t>
        </is>
      </c>
      <c r="E4159" s="41" t="inlineStr">
        <is>
          <t>기타</t>
        </is>
      </c>
      <c r="F4159" s="41" t="inlineStr">
        <is>
          <t>ファブリカコミュニケーションズ 공시(2022-06-13): 筆頭株主 ㈱カービュー 의결권 8,660개(866,000주, 17.15%, 2022-03-31), 代表者 '代表取締役社長 小谷 圭太'; 합병 후 보유 주식은 ヤフー㈱가 전부 승계 예정.</t>
        </is>
      </c>
      <c r="G4159" s="41" t="inlineStr">
        <is>
          <t>TDnet</t>
        </is>
      </c>
      <c r="H4159" s="40" t="inlineStr">
        <is>
          <t>2022-06-13</t>
        </is>
      </c>
      <c r="I4159" s="40" t="n"/>
      <c r="J4159" s="43" t="inlineStr">
        <is>
          <t>https://www2.jpx.co.jp/disc/41930/140120220613577917.pdf</t>
        </is>
      </c>
      <c r="K4159" s="41" t="inlineStr">
        <is>
          <t>post_events_summary</t>
        </is>
      </c>
    </row>
    <row r="4160" ht="45" customHeight="1">
      <c r="A4160" s="40" t="inlineStr">
        <is>
          <t>N027</t>
        </is>
      </c>
      <c r="B4160" s="41" t="inlineStr">
        <is>
          <t>Carview Corporation</t>
        </is>
      </c>
      <c r="C4160" s="40" t="inlineStr">
        <is>
          <t>인수 후</t>
        </is>
      </c>
      <c r="D4160" s="40" t="inlineStr">
        <is>
          <t>2021-03-31</t>
        </is>
      </c>
      <c r="E4160" s="41" t="inlineStr">
        <is>
          <t>실적</t>
        </is>
      </c>
      <c r="F4160" s="41" t="inlineStr">
        <is>
          <t>catr.jp 官報 決算公告 집계: 이익잉여금 FY2020/3 4,136,739천円 → FY2021/3 1,452,349천円(= 당기순이익 1,452,349천円), 총자산 7,687,328→5,688,788천円. 이익잉여금 감소분으로 보아 FY2021/3 중 친회사 분배(배당 등) 추정(2차 출처).</t>
        </is>
      </c>
      <c r="G4160" s="41" t="inlineStr">
        <is>
          <t>기타</t>
        </is>
      </c>
      <c r="H4160" s="40" t="inlineStr">
        <is>
          <t>2022</t>
        </is>
      </c>
      <c r="I4160" s="40" t="n"/>
      <c r="J4160" s="43" t="inlineStr">
        <is>
          <t>https://catr.jp/companies/64607/10693</t>
        </is>
      </c>
      <c r="K4160" s="41" t="inlineStr">
        <is>
          <t>post_events_summary</t>
        </is>
      </c>
    </row>
    <row r="4161" ht="45" customHeight="1">
      <c r="A4161" s="40" t="inlineStr">
        <is>
          <t>N028</t>
        </is>
      </c>
      <c r="B4161" s="41" t="inlineStr">
        <is>
          <t>Microsoft Corporation, MixRadio</t>
        </is>
      </c>
      <c r="C4161" s="40" t="inlineStr">
        <is>
          <t>발표</t>
        </is>
      </c>
      <c r="D4161" s="40" t="inlineStr">
        <is>
          <t>2014-12-18</t>
        </is>
      </c>
      <c r="E4161" s="41" t="inlineStr">
        <is>
          <t>발표</t>
        </is>
      </c>
      <c r="F4161" s="41" t="inlineStr">
        <is>
          <t>기사 메타데이터 article:published_time 2014-12-18T12:10:42Z(21:10 KST, KRX 장 마감 후). LINE이 "expand its range of services to become an integral part of consumers' daily lives" 위해 인수</t>
        </is>
      </c>
      <c r="G4161" s="41" t="inlineStr">
        <is>
          <t>언론 보도</t>
        </is>
      </c>
      <c r="H4161" s="40" t="inlineStr">
        <is>
          <t>2014-12-18</t>
        </is>
      </c>
      <c r="I4161" s="40" t="n"/>
      <c r="J4161" s="43" t="inlineStr">
        <is>
          <t>https://www.hypebot.com/line-messaging-app-acquires-microsofts-mixradio</t>
        </is>
      </c>
      <c r="K4161" s="41" t="inlineStr">
        <is>
          <t>acq_mktcap,size_basis,first_filing_date</t>
        </is>
      </c>
    </row>
    <row r="4162" ht="45" customHeight="1">
      <c r="A4162" s="40" t="inlineStr">
        <is>
          <t>N028</t>
        </is>
      </c>
      <c r="B4162" s="41" t="inlineStr">
        <is>
          <t>Microsoft Corporation, MixRadio</t>
        </is>
      </c>
      <c r="C4162" s="40" t="inlineStr">
        <is>
          <t>발표</t>
        </is>
      </c>
      <c r="D4162" s="40" t="inlineStr">
        <is>
          <t>2014-12-18</t>
        </is>
      </c>
      <c r="E4162" s="41" t="inlineStr">
        <is>
          <t>기타</t>
        </is>
      </c>
      <c r="F4162" s="41" t="inlineStr">
        <is>
          <t>035420.KS 일별 조정종가: 2014-12-17 145,800원, 2014-12-18 143,800원, 2014-12-19 148,000원(2018-10 5:1 분할 소급 반영). 12-18 실제 종가 719,000원</t>
        </is>
      </c>
      <c r="G4162" s="41" t="inlineStr">
        <is>
          <t>기타</t>
        </is>
      </c>
      <c r="H4162" s="40" t="inlineStr">
        <is>
          <t>2026-10-26</t>
        </is>
      </c>
      <c r="I4162" s="40" t="n"/>
      <c r="J4162" s="43" t="inlineStr">
        <is>
          <t>https://query1.finance.yahoo.com/v8/finance/chart/035420.KS?period1=1418601600&amp;period2=1418947200&amp;interval=1d</t>
        </is>
      </c>
      <c r="K4162" s="41" t="inlineStr">
        <is>
          <t>acq_mktcap</t>
        </is>
      </c>
    </row>
    <row r="4163" ht="45" customHeight="1">
      <c r="A4163" s="40" t="inlineStr">
        <is>
          <t>N028</t>
        </is>
      </c>
      <c r="B4163" s="41" t="inlineStr">
        <is>
          <t>Microsoft Corporation, MixRadio</t>
        </is>
      </c>
      <c r="C4163" s="40" t="inlineStr">
        <is>
          <t>발표</t>
        </is>
      </c>
      <c r="D4163" s="40" t="inlineStr">
        <is>
          <t>2014-12-18</t>
        </is>
      </c>
      <c r="E4163" s="41" t="inlineStr">
        <is>
          <t>발표</t>
        </is>
      </c>
      <c r="F4163" s="41" t="inlineStr">
        <is>
          <t>datePublished 2014-12-18T16:47:13Z. "Last month we reported that Microsoft was considering spinning out MixRadio"; LINE이 "announced a music streaming business in Japan last week"</t>
        </is>
      </c>
      <c r="G4163" s="41" t="inlineStr">
        <is>
          <t>언론 보도</t>
        </is>
      </c>
      <c r="H4163" s="40" t="inlineStr">
        <is>
          <t>2014-12-18</t>
        </is>
      </c>
      <c r="I4163" s="40" t="n"/>
      <c r="J4163" s="43" t="inlineStr">
        <is>
          <t>https://techcrunch.com/2014/12/18/mixradio-line/</t>
        </is>
      </c>
      <c r="K4163" s="41" t="inlineStr">
        <is>
          <t>first_filing_date,pre_events_summary</t>
        </is>
      </c>
    </row>
    <row r="4164" ht="45" customHeight="1">
      <c r="A4164" s="40" t="inlineStr">
        <is>
          <t>N028</t>
        </is>
      </c>
      <c r="B4164" s="41" t="inlineStr">
        <is>
          <t>Microsoft Corporation, MixRadio</t>
        </is>
      </c>
      <c r="C4164" s="40" t="inlineStr">
        <is>
          <t>발표</t>
        </is>
      </c>
      <c r="D4164" s="40" t="inlineStr">
        <is>
          <t>2014-12-18</t>
        </is>
      </c>
      <c r="E4164" s="41" t="inlineStr">
        <is>
          <t>발표</t>
        </is>
      </c>
      <c r="F4164" s="41" t="inlineStr">
        <is>
          <t>게재 2014年12月19日 02時53分(JST). "LINE社は12月18日、マイクロソフト コーポレーションから『MixRadio』事業を買収することについて合意しました"</t>
        </is>
      </c>
      <c r="G4164" s="41" t="inlineStr">
        <is>
          <t>언론 보도</t>
        </is>
      </c>
      <c r="H4164" s="40" t="inlineStr">
        <is>
          <t>2014-12-19</t>
        </is>
      </c>
      <c r="I4164" s="40" t="n"/>
      <c r="J4164" s="43" t="inlineStr">
        <is>
          <t>https://weekly.ascii.jp/elem/000/002/628/2628755/</t>
        </is>
      </c>
      <c r="K4164" s="41" t="inlineStr">
        <is>
          <t>first_filing_date</t>
        </is>
      </c>
    </row>
    <row r="4165" ht="45" customHeight="1">
      <c r="A4165" s="40" t="inlineStr">
        <is>
          <t>N028</t>
        </is>
      </c>
      <c r="B4165" s="41" t="inlineStr">
        <is>
          <t>Microsoft Corporation, MixRadio</t>
        </is>
      </c>
      <c r="C4165" s="40" t="inlineStr">
        <is>
          <t>인수 전</t>
        </is>
      </c>
      <c r="D4165" s="40" t="inlineStr">
        <is>
          <t>2014-07-18</t>
        </is>
      </c>
      <c r="E4165" s="41" t="inlineStr">
        <is>
          <t>기타</t>
        </is>
      </c>
      <c r="F4165" s="41" t="inlineStr">
        <is>
          <t>Microsoft 감원 발표와 함께 MixRadio 분사 계획 보도. Rosenberg 대표 "Basically, we're planning a spin-off"(Guardian 인용)</t>
        </is>
      </c>
      <c r="G4165" s="41" t="inlineStr">
        <is>
          <t>언론 보도</t>
        </is>
      </c>
      <c r="H4165" s="40" t="inlineStr">
        <is>
          <t>2014-07-18</t>
        </is>
      </c>
      <c r="I4165" s="40" t="n"/>
      <c r="J4165" s="43" t="inlineStr">
        <is>
          <t>https://www.hypebot.com/microsoft-to-spin-off-nokias-mixradio</t>
        </is>
      </c>
      <c r="K4165" s="41" t="inlineStr">
        <is>
          <t>pre_events_summary,first_filing_date</t>
        </is>
      </c>
    </row>
    <row r="4166" ht="45" customHeight="1">
      <c r="A4166" s="40" t="inlineStr">
        <is>
          <t>N028</t>
        </is>
      </c>
      <c r="B4166" s="41" t="inlineStr">
        <is>
          <t>Microsoft Corporation, MixRadio</t>
        </is>
      </c>
      <c r="C4166" s="40" t="inlineStr">
        <is>
          <t>인수 전</t>
        </is>
      </c>
      <c r="D4166" s="40" t="inlineStr">
        <is>
          <t>2014-11-18</t>
        </is>
      </c>
      <c r="E4166" s="41" t="inlineStr">
        <is>
          <t>기타</t>
        </is>
      </c>
      <c r="F4166" s="41" t="inlineStr">
        <is>
          <t>"Microsoft is in the midst of seeking out investors for an independent Nokia MixRadio", 분사 협상이 "good progress"</t>
        </is>
      </c>
      <c r="G4166" s="41" t="inlineStr">
        <is>
          <t>언론 보도</t>
        </is>
      </c>
      <c r="H4166" s="40" t="inlineStr">
        <is>
          <t>2014-11-18</t>
        </is>
      </c>
      <c r="I4166" s="40" t="n"/>
      <c r="J4166" s="43" t="inlineStr">
        <is>
          <t>https://techcrunch.com/2014/11/18/microsoft-considering-spinning-out-nokia-mixradio/</t>
        </is>
      </c>
      <c r="K4166" s="41" t="inlineStr">
        <is>
          <t>pre_events_summary,first_filing_date</t>
        </is>
      </c>
    </row>
    <row r="4167" ht="45" customHeight="1">
      <c r="A4167" s="40" t="inlineStr">
        <is>
          <t>N028</t>
        </is>
      </c>
      <c r="B4167" s="41" t="inlineStr">
        <is>
          <t>Microsoft Corporation, MixRadio</t>
        </is>
      </c>
      <c r="C4167" s="40" t="inlineStr">
        <is>
          <t>인수 후</t>
        </is>
      </c>
      <c r="D4167" s="40" t="inlineStr">
        <is>
          <t>2016-12-31</t>
        </is>
      </c>
      <c r="E4167" s="41" t="inlineStr">
        <is>
          <t>실적</t>
        </is>
      </c>
      <c r="F4167" s="41" t="inlineStr">
        <is>
          <t>연결주석 36 중단영업(MIXRADIO): 영업수익 당기 (976,771)·전기 (2,773,252)천원, 영업손실 당기 (28,343,727)·전기 (68,021,112)천원, 세전 중단영업손실 (18,902,682)·(114,924,465)천원, 세후 (11,834,381)·(77,232,523)천원. "2017년 상반기 완료를 목표로 MIXRADIO 법인의 청산을 진행하고 있습니다"</t>
        </is>
      </c>
      <c r="G4167" s="41" t="inlineStr">
        <is>
          <t>DART 사업보고서</t>
        </is>
      </c>
      <c r="H4167" s="40" t="inlineStr">
        <is>
          <t>2017-03-31</t>
        </is>
      </c>
      <c r="I4167" s="40" t="inlineStr">
        <is>
          <t>20170331004699</t>
        </is>
      </c>
      <c r="J4167" s="43" t="inlineStr">
        <is>
          <t>https://dart.fss.or.kr/dsaf001/main.do?rcpNo=20170331004699</t>
        </is>
      </c>
      <c r="K4167" s="41" t="inlineStr">
        <is>
          <t>target_op_post,target_rev_post,perf_basis</t>
        </is>
      </c>
    </row>
    <row r="4168" ht="45" customHeight="1">
      <c r="A4168" s="40" t="inlineStr">
        <is>
          <t>N028</t>
        </is>
      </c>
      <c r="B4168" s="41" t="inlineStr">
        <is>
          <t>Microsoft Corporation, MixRadio</t>
        </is>
      </c>
      <c r="C4168" s="40" t="inlineStr">
        <is>
          <t>인수 후</t>
        </is>
      </c>
      <c r="D4168" s="40" t="inlineStr">
        <is>
          <t>2016</t>
        </is>
      </c>
      <c r="E4168" s="41" t="inlineStr">
        <is>
          <t>사업철수</t>
        </is>
      </c>
      <c r="F4168" s="41" t="inlineStr">
        <is>
          <t>연결주석 21: "종속기업인 MIXRADIO의 서비스 종료를 결정하였으며, 이와 관련하여 당기중 중단영업손익으로 반영된 구조조정비용은 10,225백만원입니다"</t>
        </is>
      </c>
      <c r="G4168" s="41" t="inlineStr">
        <is>
          <t>DART 사업보고서</t>
        </is>
      </c>
      <c r="H4168" s="40" t="inlineStr">
        <is>
          <t>2017-03-31</t>
        </is>
      </c>
      <c r="I4168" s="40" t="inlineStr">
        <is>
          <t>20170331004699</t>
        </is>
      </c>
      <c r="J4168" s="43" t="inlineStr">
        <is>
          <t>https://dart.fss.or.kr/dsaf001/main.do?rcpNo=20170331004699</t>
        </is>
      </c>
      <c r="K4168" s="41" t="inlineStr">
        <is>
          <t>post_events_summary</t>
        </is>
      </c>
    </row>
    <row r="4169" ht="45" customHeight="1">
      <c r="A4169" s="40" t="inlineStr">
        <is>
          <t>N028</t>
        </is>
      </c>
      <c r="B4169" s="41" t="inlineStr">
        <is>
          <t>Microsoft Corporation, MixRadio</t>
        </is>
      </c>
      <c r="C4169" s="40" t="inlineStr">
        <is>
          <t>인수 후</t>
        </is>
      </c>
      <c r="D4169" s="40" t="inlineStr">
        <is>
          <t>2016-12-31</t>
        </is>
      </c>
      <c r="E4169" s="41" t="inlineStr">
        <is>
          <t>실적</t>
        </is>
      </c>
      <c r="F4169" s="41" t="inlineStr">
        <is>
          <t>연결주석 23 Discontinued Operations: 2016 Revenues ¥443,754천, Profit/(loss) before tax ¥(2,726,310)천, loss for the year ¥(1,981,668)천 (2015: ¥264,306천, ¥(11,503,098)천, ¥(7,587,997)천)</t>
        </is>
      </c>
      <c r="G4169" s="41" t="inlineStr">
        <is>
          <t>SEC</t>
        </is>
      </c>
      <c r="H4169" s="40" t="inlineStr">
        <is>
          <t>2017-03-31</t>
        </is>
      </c>
      <c r="I4169" s="40" t="inlineStr">
        <is>
          <t>0001157523-17-000925</t>
        </is>
      </c>
      <c r="J4169" s="43" t="inlineStr">
        <is>
          <t>https://www.sec.gov/Archives/edgar/data/1611820/000115752317000925/a51530935.htm</t>
        </is>
      </c>
      <c r="K4169" s="41" t="inlineStr">
        <is>
          <t>target_rev_post,target_op_post,perf_basis</t>
        </is>
      </c>
    </row>
    <row r="4170" ht="45" customHeight="1">
      <c r="A4170" s="40" t="inlineStr">
        <is>
          <t>N030</t>
        </is>
      </c>
      <c r="B4170" s="41" t="inlineStr">
        <is>
          <t>Dynatech Inc.</t>
        </is>
      </c>
      <c r="C4170" s="40" t="inlineStr">
        <is>
          <t>인수 전</t>
        </is>
      </c>
      <c r="D4170" s="40" t="inlineStr">
        <is>
          <t>2014-12-31</t>
        </is>
      </c>
      <c r="E4170" s="41" t="inlineStr">
        <is>
          <t>실적</t>
        </is>
      </c>
      <c r="F4170" s="41" t="inlineStr">
        <is>
          <t>ダイナテック 홈페이지 会社概要(인수 전 캡처): 売上高 "12億30百万円 (2015年12月期見込み) / 11億18百万円 (2014年12月期実績) / 10億18百万円 (2013年12月期実績)", 資本金 3000万円, 설립 1987-08-28</t>
        </is>
      </c>
      <c r="G4170" s="41" t="inlineStr">
        <is>
          <t>기타</t>
        </is>
      </c>
      <c r="H4170" s="40" t="inlineStr">
        <is>
          <t>2015-04-22</t>
        </is>
      </c>
      <c r="I4170" s="40" t="n"/>
      <c r="J4170" s="43" t="inlineStr">
        <is>
          <t>https://web.archive.org/web/20150422050617/http://www.dyn.co.jp:80/company/</t>
        </is>
      </c>
      <c r="K4170" s="41" t="inlineStr">
        <is>
          <t>target_rev_pre,perf_basis</t>
        </is>
      </c>
    </row>
    <row r="4171" ht="45" customHeight="1">
      <c r="A4171" s="40" t="inlineStr">
        <is>
          <t>N030</t>
        </is>
      </c>
      <c r="B4171" s="41" t="inlineStr">
        <is>
          <t>Dynatech Inc.</t>
        </is>
      </c>
      <c r="C4171" s="40" t="inlineStr">
        <is>
          <t>인수 후</t>
        </is>
      </c>
      <c r="D4171" s="40" t="inlineStr">
        <is>
          <t>2015-12-31</t>
        </is>
      </c>
      <c r="E4171" s="41" t="inlineStr">
        <is>
          <t>실적</t>
        </is>
      </c>
      <c r="F4171" s="41" t="inlineStr">
        <is>
          <t>ダイナテック 홈페이지 会社概要: 株主構成 "ヤフー株式会社 100％", 売上高 "12億36百万円 (2015年12月期実績)", 대표이사 사장 齋藤克也(2016-04-19 캡처까지는 飯島芳樹 사장·齋藤克也 부사장, 社外取締役 小澤隆生)</t>
        </is>
      </c>
      <c r="G4171" s="41" t="inlineStr">
        <is>
          <t>기타</t>
        </is>
      </c>
      <c r="H4171" s="40" t="inlineStr">
        <is>
          <t>2016-08-17</t>
        </is>
      </c>
      <c r="I4171" s="40" t="n"/>
      <c r="J4171" s="43" t="inlineStr">
        <is>
          <t>https://web.archive.org/web/20160817040128/http://www.dyn.co.jp:80/company/</t>
        </is>
      </c>
      <c r="K4171" s="41" t="inlineStr">
        <is>
          <t>target_rev_post,post_events_summary,status_chk</t>
        </is>
      </c>
    </row>
    <row r="4172" ht="45" customHeight="1">
      <c r="A4172" s="40" t="inlineStr">
        <is>
          <t>N030</t>
        </is>
      </c>
      <c r="B4172" s="41" t="inlineStr">
        <is>
          <t>Dynatech Inc.</t>
        </is>
      </c>
      <c r="C4172" s="40" t="inlineStr">
        <is>
          <t>인수 후</t>
        </is>
      </c>
      <c r="D4172" s="40" t="inlineStr">
        <is>
          <t>2017-03-31</t>
        </is>
      </c>
      <c r="E4172" s="41" t="inlineStr">
        <is>
          <t>실적</t>
        </is>
      </c>
      <c r="F4172" s="41" t="inlineStr">
        <is>
          <t>ダイナテック 홈페이지 会社概要: 売上高 "13億02百万円 （2017年3月期実績） / 12億36百万円 （2016年3月期実績） / 10億47百万円 （2015年3月期実績） ※決算期の変更に合わせて過去実績を遡及して表示", 資本金 1億円</t>
        </is>
      </c>
      <c r="G4172" s="41" t="inlineStr">
        <is>
          <t>기타</t>
        </is>
      </c>
      <c r="H4172" s="40" t="inlineStr">
        <is>
          <t>2017-10-02</t>
        </is>
      </c>
      <c r="I4172" s="40" t="n"/>
      <c r="J4172" s="43" t="inlineStr">
        <is>
          <t>https://web.archive.org/web/20171002092801/http://www.dyn.co.jp:80/company</t>
        </is>
      </c>
      <c r="K4172" s="41" t="inlineStr">
        <is>
          <t>target_rev_pre,target_rev_post,perf_basis</t>
        </is>
      </c>
    </row>
    <row r="4173" ht="45" customHeight="1">
      <c r="A4173" s="40" t="inlineStr">
        <is>
          <t>N030</t>
        </is>
      </c>
      <c r="B4173" s="41" t="inlineStr">
        <is>
          <t>Dynatech Inc.</t>
        </is>
      </c>
      <c r="C4173" s="40" t="inlineStr">
        <is>
          <t>발표</t>
        </is>
      </c>
      <c r="D4173" s="40" t="inlineStr">
        <is>
          <t>2015-07</t>
        </is>
      </c>
      <c r="E4173" s="41" t="inlineStr">
        <is>
          <t>발표</t>
        </is>
      </c>
      <c r="F4173" s="41" t="inlineStr">
        <is>
          <t>ダイナテック 홈페이지 공지 '平成27年7月4日付 日本経済新聞記事に対する当社見解について': "今回の資本提携については、両社の持つ強みを生かし、ホテルなど各施設様に対する直販支援を強化する目的に基づいたもの", "今回ヤフー株式会社がダイナテック株式会社の全株式を取得したことに伴い役員体制は一部変更"(平成27年7月吉日, 代表取締役社長 飯島芳樹)</t>
        </is>
      </c>
      <c r="G4173" s="41" t="inlineStr">
        <is>
          <t>회사 보도자료</t>
        </is>
      </c>
      <c r="H4173" s="40" t="inlineStr">
        <is>
          <t>2015-07</t>
        </is>
      </c>
      <c r="I4173" s="40" t="n"/>
      <c r="J4173" s="43" t="inlineStr">
        <is>
          <t>https://web.archive.org/web/20150811030309/http://www.dyn.co.jp:80/</t>
        </is>
      </c>
      <c r="K4173" s="41" t="inlineStr">
        <is>
          <t>purpose_quote,status_chk,first_filing_date</t>
        </is>
      </c>
    </row>
    <row r="4174" ht="45" customHeight="1">
      <c r="A4174" s="40" t="inlineStr">
        <is>
          <t>N030</t>
        </is>
      </c>
      <c r="B4174" s="41" t="inlineStr">
        <is>
          <t>Dynatech Inc.</t>
        </is>
      </c>
      <c r="C4174" s="40" t="inlineStr">
        <is>
          <t>인수 후</t>
        </is>
      </c>
      <c r="D4174" s="40" t="inlineStr">
        <is>
          <t>2021-03-31</t>
        </is>
      </c>
      <c r="E4174" s="41" t="inlineStr">
        <is>
          <t>실적</t>
        </is>
      </c>
      <c r="F4174" s="41" t="inlineStr">
        <is>
          <t>官報決算データベース ダイナテック株式会社(東京都千代田区紀尾井町1-3, 代表 安房正浩, 2025-04-08 閉鎖): 결산공고 2018/3~2023/12期 당기순손익 — 2021/3期 ▲11億6289万5000円, 2021/12期 ▲1億3551万7000円, 2022/12期 1億242万7000円, 2023/12期 ▲1億1898万3000円 (매출 미기재)</t>
        </is>
      </c>
      <c r="G4174" s="41" t="inlineStr">
        <is>
          <t>기타</t>
        </is>
      </c>
      <c r="H4174" s="40" t="inlineStr">
        <is>
          <t>2026-10-26 열람</t>
        </is>
      </c>
      <c r="I4174" s="40" t="n"/>
      <c r="J4174" s="43" t="inlineStr">
        <is>
          <t>https://catr.jp/companies/c0422/21918</t>
        </is>
      </c>
      <c r="K4174" s="41" t="inlineStr">
        <is>
          <t>post_events_summary</t>
        </is>
      </c>
    </row>
    <row r="4175" ht="45" customHeight="1">
      <c r="A4175" s="40" t="inlineStr">
        <is>
          <t>N030</t>
        </is>
      </c>
      <c r="B4175" s="41" t="inlineStr">
        <is>
          <t>Dynatech Inc.</t>
        </is>
      </c>
      <c r="C4175" s="40" t="inlineStr">
        <is>
          <t>인수 후</t>
        </is>
      </c>
      <c r="D4175" s="40" t="inlineStr">
        <is>
          <t>2023-12-31</t>
        </is>
      </c>
      <c r="E4175" s="41" t="inlineStr">
        <is>
          <t>손상차손</t>
        </is>
      </c>
      <c r="F4175" s="41" t="inlineStr">
        <is>
          <t>バリューコマース 有価証券報告書 第28期(2023/12): "連結子会社であるダイナテック株式会社に係る資産等の減損損失144百万円を計上"</t>
        </is>
      </c>
      <c r="G4175" s="41" t="inlineStr">
        <is>
          <t>EDINET</t>
        </is>
      </c>
      <c r="H4175" s="40" t="inlineStr">
        <is>
          <t>2024-03</t>
        </is>
      </c>
      <c r="I4175" s="40" t="inlineStr">
        <is>
          <t>S100T3JV</t>
        </is>
      </c>
      <c r="J4175" s="43" t="inlineStr">
        <is>
          <t>https://ssl4.eir-parts.net/doc/2491/yuho_pdf/S100T3JV/00.pdf</t>
        </is>
      </c>
      <c r="K4175" s="41" t="inlineStr">
        <is>
          <t>impairment,post_events_summary</t>
        </is>
      </c>
    </row>
    <row r="4176" ht="45" customHeight="1">
      <c r="A4176" s="40" t="inlineStr">
        <is>
          <t>N030</t>
        </is>
      </c>
      <c r="B4176" s="41" t="inlineStr">
        <is>
          <t>Dynatech Inc.</t>
        </is>
      </c>
      <c r="C4176" s="40" t="inlineStr">
        <is>
          <t>인수 후</t>
        </is>
      </c>
      <c r="D4176" s="40" t="inlineStr">
        <is>
          <t>2025-12-31</t>
        </is>
      </c>
      <c r="E4176" s="41" t="inlineStr">
        <is>
          <t>손상차손</t>
        </is>
      </c>
      <c r="F4176" s="41" t="inlineStr">
        <is>
          <t>バリューコマース 有価証券報告書 第30期(2025/12): 減損損失 '東京都千代田区 トラベルテック事業 ソフトウエア等 370'(百万円); 沿革 "2024年５月 自己株式の公開買付けにより、LINEヤフー株式会社…の持分法適用関連会社化", "2025年８月 LINEヤフー株式会社が間接保有していた当社全株式を売却…持分法適用関連会社から除外"</t>
        </is>
      </c>
      <c r="G4176" s="41" t="inlineStr">
        <is>
          <t>EDINET</t>
        </is>
      </c>
      <c r="H4176" s="40" t="inlineStr">
        <is>
          <t>2026-03</t>
        </is>
      </c>
      <c r="I4176" s="40" t="inlineStr">
        <is>
          <t>S100XU5J</t>
        </is>
      </c>
      <c r="J4176" s="43" t="inlineStr">
        <is>
          <t>https://ssl4.eir-parts.net/doc/2491/yuho_pdf/S100XU5J/00.pdf</t>
        </is>
      </c>
      <c r="K4176" s="41" t="inlineStr">
        <is>
          <t>impairment,post_events_summary,pre_incorp_chk</t>
        </is>
      </c>
    </row>
    <row r="4177" ht="45" customHeight="1">
      <c r="A4177" s="40" t="inlineStr">
        <is>
          <t>N031</t>
        </is>
      </c>
      <c r="B4177" s="41" t="inlineStr">
        <is>
          <t>Ikyu Corporation</t>
        </is>
      </c>
      <c r="C4177" s="40" t="inlineStr">
        <is>
          <t>인수 후</t>
        </is>
      </c>
      <c r="D4177" s="40" t="inlineStr">
        <is>
          <t>2016-03-17</t>
        </is>
      </c>
      <c r="E4177" s="41" t="inlineStr">
        <is>
          <t>추가취득</t>
        </is>
      </c>
      <c r="F4177" s="41" t="inlineStr">
        <is>
          <t>一休 TDnet 'ヤフー株式会社による当社普通株式に係る株式売渡請求を行うことの決定、当該株式売渡請求に係る承認及び当社普通株式の上場廃止に関するお知らせ'(2016-02-12 18:00): 特別支配株主 ヤフー, 取得日 "平成28年３月17日", 売渡対価 "１株につき3,433円", 新株予約権은 売渡請求 대상 아님</t>
        </is>
      </c>
      <c r="G4177" s="41" t="inlineStr">
        <is>
          <t>TDnet</t>
        </is>
      </c>
      <c r="H4177" s="40" t="inlineStr">
        <is>
          <t>2016-02-12</t>
        </is>
      </c>
      <c r="I4177" s="40" t="inlineStr">
        <is>
          <t>140120160212414014</t>
        </is>
      </c>
      <c r="J4177" s="43" t="inlineStr">
        <is>
          <t>https://assets.minkabu.jp/news/article_media_content/urn:newsml:tdnet.info:20160212414014/140120160212414014.pdf</t>
        </is>
      </c>
      <c r="K4177" s="41" t="inlineStr">
        <is>
          <t>status_chk,value_chk_local,chk_note,post_events_summary</t>
        </is>
      </c>
    </row>
    <row r="4178" ht="45" customHeight="1">
      <c r="A4178" s="40" t="inlineStr">
        <is>
          <t>N031</t>
        </is>
      </c>
      <c r="B4178" s="41" t="inlineStr">
        <is>
          <t>Ikyu Corporation</t>
        </is>
      </c>
      <c r="C4178" s="40" t="inlineStr">
        <is>
          <t>인수 후</t>
        </is>
      </c>
      <c r="D4178" s="40" t="inlineStr">
        <is>
          <t>2017-03-31</t>
        </is>
      </c>
      <c r="E4178" s="41" t="inlineStr">
        <is>
          <t>실적</t>
        </is>
      </c>
      <c r="F4178" s="41" t="inlineStr">
        <is>
          <t>一休 第19期 決算公告(電子公告): 대차대조표만 공개, (うち当期純利益) 2,669,910千円</t>
        </is>
      </c>
      <c r="G4178" s="41" t="inlineStr">
        <is>
          <t>회사 보도자료</t>
        </is>
      </c>
      <c r="H4178" s="40" t="inlineStr">
        <is>
          <t>2017</t>
        </is>
      </c>
      <c r="I4178" s="40" t="inlineStr">
        <is>
          <t>一休 第19期 決算公告</t>
        </is>
      </c>
      <c r="J4178" s="43" t="inlineStr">
        <is>
          <t>https://assets.ikyu.co.jp/corporate/uploads/2019/10/%E7%AC%AC19%E6%9C%9F-%E6%B1%BA%E7%AE%97%E5%85%AC%E5%91%8A.pdf</t>
        </is>
      </c>
      <c r="K4178" s="41" t="inlineStr">
        <is>
          <t>post_events_summary</t>
        </is>
      </c>
    </row>
    <row r="4179" ht="45" customHeight="1">
      <c r="A4179" s="40" t="inlineStr">
        <is>
          <t>N031</t>
        </is>
      </c>
      <c r="B4179" s="41" t="inlineStr">
        <is>
          <t>Ikyu Corporation</t>
        </is>
      </c>
      <c r="C4179" s="40" t="inlineStr">
        <is>
          <t>인수 후</t>
        </is>
      </c>
      <c r="D4179" s="40" t="inlineStr">
        <is>
          <t>2018-03-31</t>
        </is>
      </c>
      <c r="E4179" s="41" t="inlineStr">
        <is>
          <t>실적</t>
        </is>
      </c>
      <c r="F4179" s="41" t="inlineStr">
        <is>
          <t>一休 第20期 決算公告(電子公告): 대차대조표만 공개, (うち当期純利益) 3,620,618千円</t>
        </is>
      </c>
      <c r="G4179" s="41" t="inlineStr">
        <is>
          <t>회사 보도자료</t>
        </is>
      </c>
      <c r="H4179" s="40" t="inlineStr">
        <is>
          <t>2018</t>
        </is>
      </c>
      <c r="I4179" s="40" t="inlineStr">
        <is>
          <t>一休 第20期 決算公告</t>
        </is>
      </c>
      <c r="J4179" s="43" t="inlineStr">
        <is>
          <t>https://assets.ikyu.co.jp/corporate/uploads/2019/10/%E7%AC%AC20%E6%9C%9F-%E6%B1%BA%E7%AE%97%E5%85%AC%E5%91%8A.pdf</t>
        </is>
      </c>
      <c r="K4179" s="41" t="inlineStr">
        <is>
          <t>post_events_summary</t>
        </is>
      </c>
    </row>
    <row r="4180" ht="45" customHeight="1">
      <c r="A4180" s="40" t="inlineStr">
        <is>
          <t>N031</t>
        </is>
      </c>
      <c r="B4180" s="41" t="inlineStr">
        <is>
          <t>Ikyu Corporation</t>
        </is>
      </c>
      <c r="C4180" s="40" t="inlineStr">
        <is>
          <t>인수 후</t>
        </is>
      </c>
      <c r="D4180" s="40" t="inlineStr">
        <is>
          <t>2019-03-31</t>
        </is>
      </c>
      <c r="E4180" s="41" t="inlineStr">
        <is>
          <t>실적</t>
        </is>
      </c>
      <c r="F4180" s="41" t="inlineStr">
        <is>
          <t>一休 第21期 決算公告(電子公告): 대차대조표만 공개, (うち当期純利益) 5,444,847千円</t>
        </is>
      </c>
      <c r="G4180" s="41" t="inlineStr">
        <is>
          <t>회사 보도자료</t>
        </is>
      </c>
      <c r="H4180" s="40" t="inlineStr">
        <is>
          <t>2019</t>
        </is>
      </c>
      <c r="I4180" s="40" t="inlineStr">
        <is>
          <t>一休 第21期 決算公告</t>
        </is>
      </c>
      <c r="J4180" s="43" t="inlineStr">
        <is>
          <t>https://assets.ikyu.co.jp/corporate/uploads/2019/10/%E7%AC%AC21%E6%9C%9F-%E6%B1%BA%E7%AE%97%E5%85%AC%E5%91%8A.pdf</t>
        </is>
      </c>
      <c r="K4180" s="41" t="inlineStr">
        <is>
          <t>post_events_summary</t>
        </is>
      </c>
    </row>
    <row r="4181" ht="45" customHeight="1">
      <c r="A4181" s="40" t="inlineStr">
        <is>
          <t>N032</t>
        </is>
      </c>
      <c r="B4181" s="41" t="inlineStr">
        <is>
          <t>PayPay Asset Management Co., Ltd.</t>
        </is>
      </c>
      <c r="C4181" s="40" t="inlineStr">
        <is>
          <t>발표</t>
        </is>
      </c>
      <c r="D4181" s="40" t="inlineStr">
        <is>
          <t>2016-08-15</t>
        </is>
      </c>
      <c r="E4181" s="41" t="inlineStr">
        <is>
          <t>기타</t>
        </is>
      </c>
      <c r="F4181" s="41" t="inlineStr">
        <is>
          <t>Yahoo Finance 7162.T 일별(검토 재조회): 8/5 215 → 8/8 211 → 8/9 291 → 8/10 371 → 8/12 442 → 8/15 522(거래량 6,552,200) → 8/16 422円</t>
        </is>
      </c>
      <c r="G4181" s="41" t="inlineStr">
        <is>
          <t>기타</t>
        </is>
      </c>
      <c r="H4181" s="40" t="inlineStr">
        <is>
          <t>2026-10-26</t>
        </is>
      </c>
      <c r="I4181" s="40" t="n"/>
      <c r="J4181" s="43" t="inlineStr">
        <is>
          <t>https://query1.finance.yahoo.com/v8/finance/chart/7162.T?period1=1470096000&amp;period2=1471392000&amp;interval=1d</t>
        </is>
      </c>
      <c r="K4181" s="41" t="inlineStr">
        <is>
          <t>notes,event_ticker_basis</t>
        </is>
      </c>
    </row>
    <row r="4182" ht="45" customHeight="1">
      <c r="A4182" s="40" t="inlineStr">
        <is>
          <t>N032</t>
        </is>
      </c>
      <c r="B4182" s="41" t="inlineStr">
        <is>
          <t>PayPay Asset Management Co., Ltd.</t>
        </is>
      </c>
      <c r="C4182" s="40" t="inlineStr">
        <is>
          <t>인수 후</t>
        </is>
      </c>
      <c r="D4182" s="40" t="inlineStr">
        <is>
          <t>2019-03-31</t>
        </is>
      </c>
      <c r="E4182" s="41" t="inlineStr">
        <is>
          <t>실적</t>
        </is>
      </c>
      <c r="F4182" s="41" t="inlineStr">
        <is>
          <t>ASTAM 운용 펀드 'Yjamライト！' 有価証券報告書 第5期(2020-02-04 제출) 委託会社 損益計算書(千円): 2018/3期 営業収益計 2,010,828·営業利益 221,831·経常利益 222,685; 2019/3期 営業収益計 1,896,155·営業利益 203,488·経常利益 204,193</t>
        </is>
      </c>
      <c r="G4182" s="41" t="inlineStr">
        <is>
          <t>EDINET</t>
        </is>
      </c>
      <c r="H4182" s="40" t="inlineStr">
        <is>
          <t>2020-02-04</t>
        </is>
      </c>
      <c r="I4182" s="40" t="inlineStr">
        <is>
          <t>S100HU8X</t>
        </is>
      </c>
      <c r="J4182" s="43" t="inlineStr">
        <is>
          <t>https://disclosure2dl.edinet-fsa.go.jp/searchdocument/pdf/S100HU8X.pdf</t>
        </is>
      </c>
      <c r="K4182" s="41" t="inlineStr">
        <is>
          <t>perf_basis,post_events_summary</t>
        </is>
      </c>
    </row>
    <row r="4183" ht="45" customHeight="1">
      <c r="A4183" s="40" t="inlineStr">
        <is>
          <t>N032</t>
        </is>
      </c>
      <c r="B4183" s="41" t="inlineStr">
        <is>
          <t>PayPay Asset Management Co., Ltd.</t>
        </is>
      </c>
      <c r="C4183" s="40" t="inlineStr">
        <is>
          <t>인수 후</t>
        </is>
      </c>
      <c r="D4183" s="40" t="inlineStr">
        <is>
          <t>2024-12-25</t>
        </is>
      </c>
      <c r="E4183" s="41" t="inlineStr">
        <is>
          <t>소유주변경</t>
        </is>
      </c>
      <c r="F4183" s="41" t="inlineStr">
        <is>
          <t>PPAM 운용 펀드 'PayPay投信AIプラス' 有価証券報告書(2025-07-25) 委託会社 주석: 관련당사자(2023/4~2024/3期) 'Zフィナンシャル株式会社 …（被所有）直接 76.6 … 増資 264,999'('当社の行った株主割当増資を1株当たり1,982円で引き受けた'); 2024/4~2025/3期 발행 '2024年5月31日付、2024年10月10日付、2024年12月25日付で払込を完了'·'既存株主を割当先とする新株式の発行' — Ａ種 209,424株(955円)·Ａ種 282,258株(496円)·普通 133,167株(289円)·Ａ種 2,115,967株(289円), 기말 普通 384,954·Ａ種 2,607,649株; 大株主 'アセットマネジメントOne…2,308,059株 77.1％', 'Zフィナンシャル…684,544株 22.9％', 'Ａ種種類株式を除く普通株式の比率は、Zフィナンシャル株式会社50.1％、アセットマネジメントOne株式会社49.9％'; 沿革 '令和３年３月８日 商号を「アストマックス投信投資顧問株式会社」から「PayPayアセットマネジメント…」'</t>
        </is>
      </c>
      <c r="G4183" s="41" t="inlineStr">
        <is>
          <t>EDINET</t>
        </is>
      </c>
      <c r="H4183" s="40" t="inlineStr">
        <is>
          <t>2025-07-25</t>
        </is>
      </c>
      <c r="I4183" s="40" t="inlineStr">
        <is>
          <t>S100WDOL</t>
        </is>
      </c>
      <c r="J4183" s="43" t="inlineStr">
        <is>
          <t>https://disclosure2dl.edinet-fsa.go.jp/searchdocument/pdf/S100WDOL.pdf</t>
        </is>
      </c>
      <c r="K4183" s="41" t="inlineStr">
        <is>
          <t>post_events_summary,notes</t>
        </is>
      </c>
    </row>
    <row r="4184" ht="45" customHeight="1">
      <c r="A4184" s="40" t="inlineStr">
        <is>
          <t>N032</t>
        </is>
      </c>
      <c r="B4184" s="41" t="inlineStr">
        <is>
          <t>PayPay Asset Management Co., Ltd.</t>
        </is>
      </c>
      <c r="C4184" s="40" t="inlineStr">
        <is>
          <t>인수 후</t>
        </is>
      </c>
      <c r="D4184" s="40" t="inlineStr">
        <is>
          <t>2024-10-11</t>
        </is>
      </c>
      <c r="E4184" s="41" t="inlineStr">
        <is>
          <t>사업철수</t>
        </is>
      </c>
      <c r="F4184" s="41" t="inlineStr">
        <is>
          <t>Zフィナンシャル·アセットマネジメントOne·PayPayアセットマネジメント 공동 발표 'PayPayアセットマネジメント株式会社の事業終了について'(2024-10-11, AM-One 사이트 게재본): '運用資産の拡大が計画通りには進まず、業績低迷が続いていました。ZF と AM-One は、PPAM の業績回復に向けて最大限の検討を行いましたが…PPAM の事業を終了することを合意しました', '2025 年 9 月末を目途に PPAM の事業終了を予定' — Wayback 보관본(others_20241011.pdf)과 같은 문서</t>
        </is>
      </c>
      <c r="G4184" s="41" t="inlineStr">
        <is>
          <t>회사 보도자료</t>
        </is>
      </c>
      <c r="H4184" s="40" t="inlineStr">
        <is>
          <t>2024-10-11</t>
        </is>
      </c>
      <c r="I4184" s="40" t="n"/>
      <c r="J4184" s="43" t="inlineStr">
        <is>
          <t>https://www.am-one.co.jp/pdf/news/377/241011_AMOne_newsrelease.pdf</t>
        </is>
      </c>
      <c r="K4184" s="41" t="inlineStr">
        <is>
          <t>post_events_summary,earnings_call_note</t>
        </is>
      </c>
    </row>
    <row r="4185" ht="45" customHeight="1">
      <c r="A4185" s="40" t="inlineStr">
        <is>
          <t>N033</t>
        </is>
      </c>
      <c r="B4185" s="41" t="inlineStr">
        <is>
          <t>Demae-Can Co.,Ltd (TSE:2484)</t>
        </is>
      </c>
      <c r="C4185" s="40" t="inlineStr">
        <is>
          <t>인수 전</t>
        </is>
      </c>
      <c r="D4185" s="40" t="inlineStr">
        <is>
          <t>2016-08-31</t>
        </is>
      </c>
      <c r="E4185" s="41" t="inlineStr">
        <is>
          <t>실적</t>
        </is>
      </c>
      <c r="F4185" s="41" t="inlineStr">
        <is>
          <t>夢の街 第17期(FY2016/8) 有価証券報告書(提出 2016-11-25) 連結損益計算書: 売上高 3,661,309(FY2015/8)·4,154,833(FY2016/8)千円, 営業利益 546,771·572,754千円. FY2015/8 영업이익 546,771은 기존 근거(S100BUW7, FY2017/8 有報)에는 없어 이 문서로 보완.</t>
        </is>
      </c>
      <c r="G4185" s="41" t="inlineStr">
        <is>
          <t>EDINET</t>
        </is>
      </c>
      <c r="H4185" s="40" t="inlineStr">
        <is>
          <t>2016-11-25</t>
        </is>
      </c>
      <c r="I4185" s="40" t="inlineStr">
        <is>
          <t>S10096NN</t>
        </is>
      </c>
      <c r="J4185" s="43" t="inlineStr">
        <is>
          <t>https://disclosure2dl.edinet-fsa.go.jp/searchdocument/pdf/S10096NN.pdf</t>
        </is>
      </c>
      <c r="K4185" s="41" t="inlineStr">
        <is>
          <t>target_rev_pre,target_op_pre,perf_basis</t>
        </is>
      </c>
    </row>
    <row r="4186" ht="45" customHeight="1">
      <c r="A4186" s="40" t="inlineStr">
        <is>
          <t>N033</t>
        </is>
      </c>
      <c r="B4186" s="41" t="inlineStr">
        <is>
          <t>Demae-Can Co.,Ltd (TSE:2484)</t>
        </is>
      </c>
      <c r="C4186" s="40" t="inlineStr">
        <is>
          <t>인수 후</t>
        </is>
      </c>
      <c r="D4186" s="40" t="inlineStr">
        <is>
          <t>2018-03-30</t>
        </is>
      </c>
      <c r="E4186" s="41" t="inlineStr">
        <is>
          <t>어닝콜</t>
        </is>
      </c>
      <c r="F4186" s="41" t="inlineStr">
        <is>
          <t>LINE 20-F FY2017: 'We operate LINE Delima service in collaboration with Yume no Machi Souzou Iinkai Co., Ltd., a company in which we hold a 22.0% interest'. 기존 근거 목록에 이 문서 행이 없어 추가.</t>
        </is>
      </c>
      <c r="G4186" s="41" t="inlineStr">
        <is>
          <t>SEC</t>
        </is>
      </c>
      <c r="H4186" s="40" t="inlineStr">
        <is>
          <t>2018-03-30</t>
        </is>
      </c>
      <c r="I4186" s="40" t="inlineStr">
        <is>
          <t>0001193125-18-102738</t>
        </is>
      </c>
      <c r="J4186" s="43" t="inlineStr">
        <is>
          <t>https://www.sec.gov/Archives/edgar/data/1611820/000119312518102738/d661717d20f.htm</t>
        </is>
      </c>
      <c r="K4186" s="41" t="inlineStr">
        <is>
          <t>earnings_call_note</t>
        </is>
      </c>
    </row>
    <row r="4187" ht="45" customHeight="1">
      <c r="A4187" s="40" t="inlineStr">
        <is>
          <t>N033</t>
        </is>
      </c>
      <c r="B4187" s="41" t="inlineStr">
        <is>
          <t>Demae-Can Co.,Ltd (TSE:2484)</t>
        </is>
      </c>
      <c r="C4187" s="40" t="inlineStr">
        <is>
          <t>인수 후</t>
        </is>
      </c>
      <c r="D4187" s="40" t="inlineStr">
        <is>
          <t>2020-09-30</t>
        </is>
      </c>
      <c r="E4187" s="41" t="inlineStr">
        <is>
          <t>기타</t>
        </is>
      </c>
      <c r="F4187" s="41" t="inlineStr">
        <is>
          <t>LINE 2020년 3분기 보고서(6-K) 주석: 'Impairments of investments in associates of 17,101 million yen'(1~9월), 'A significant impairment…is the following impairment of investment in LINE Games'; DEMAE-CAN 투자 장부가 18,361백만円(2020-09-30), DEMAE-CAN 손상 언급 없음.</t>
        </is>
      </c>
      <c r="G4187" s="41" t="inlineStr">
        <is>
          <t>SEC</t>
        </is>
      </c>
      <c r="H4187" s="40" t="inlineStr">
        <is>
          <t>2020-11-06</t>
        </is>
      </c>
      <c r="I4187" s="40" t="inlineStr">
        <is>
          <t>0001193125-20-287326</t>
        </is>
      </c>
      <c r="J4187" s="43" t="inlineStr">
        <is>
          <t>https://www.sec.gov/Archives/edgar/data/1611820/000119312520287326/d20073d6k.htm</t>
        </is>
      </c>
      <c r="K4187" s="41" t="inlineStr">
        <is>
          <t>impairment</t>
        </is>
      </c>
    </row>
    <row r="4188" ht="45" customHeight="1">
      <c r="A4188" s="40" t="inlineStr">
        <is>
          <t>N033</t>
        </is>
      </c>
      <c r="B4188" s="41" t="inlineStr">
        <is>
          <t>Demae-Can Co.,Ltd (TSE:2484)</t>
        </is>
      </c>
      <c r="C4188" s="40" t="inlineStr">
        <is>
          <t>인수 후</t>
        </is>
      </c>
      <c r="D4188" s="40" t="inlineStr">
        <is>
          <t>2020-10-28</t>
        </is>
      </c>
      <c r="E4188" s="41" t="inlineStr">
        <is>
          <t>기타</t>
        </is>
      </c>
      <c r="F4188" s="41" t="inlineStr">
        <is>
          <t>LINE 적시공시 '関連会社株式、無形資産及びその他の流動資産の減損損失の計上に関するお知らせ': '持分法適用関連会社4社について…関連会社株式に関する減損損失16,302百万円'(회사명 미기재). minkabu TDnet 미러로 열람(jpx 원 URL은 만료).</t>
        </is>
      </c>
      <c r="G4188" s="41" t="inlineStr">
        <is>
          <t>TDnet</t>
        </is>
      </c>
      <c r="H4188" s="40" t="inlineStr">
        <is>
          <t>2020-10-28</t>
        </is>
      </c>
      <c r="I4188" s="40" t="n"/>
      <c r="J4188" s="43" t="inlineStr">
        <is>
          <t>https://assets.minkabu.jp/news/article_media_content/urn:newsml:tdnet.info:20201026408398/140120201026408398.pdf</t>
        </is>
      </c>
      <c r="K4188" s="41" t="inlineStr">
        <is>
          <t>impairment</t>
        </is>
      </c>
    </row>
    <row r="4189" ht="45" customHeight="1">
      <c r="A4189" s="40" t="inlineStr">
        <is>
          <t>N033</t>
        </is>
      </c>
      <c r="B4189" s="41" t="inlineStr">
        <is>
          <t>Demae-Can Co.,Ltd (TSE:2484)</t>
        </is>
      </c>
      <c r="C4189" s="40" t="inlineStr">
        <is>
          <t>인수 후</t>
        </is>
      </c>
      <c r="D4189" s="40" t="inlineStr">
        <is>
          <t>2024-07-18</t>
        </is>
      </c>
      <c r="E4189" s="41" t="inlineStr">
        <is>
          <t>매각</t>
        </is>
      </c>
      <c r="F4189" s="41" t="inlineStr">
        <is>
          <t>LINEヤフー 대량보유 변경보고서(제출 2024-07-25): 2024-07-16~18 市場内 処分(428,600·428,600·214,300주), 보유 총수 49,570,200주, 보유비율 37.43%(직전 38.44%), 발행주식 132,421,230주.</t>
        </is>
      </c>
      <c r="G4189" s="41" t="inlineStr">
        <is>
          <t>EDINET</t>
        </is>
      </c>
      <c r="H4189" s="40" t="inlineStr">
        <is>
          <t>2024-07-25</t>
        </is>
      </c>
      <c r="I4189" s="40" t="inlineStr">
        <is>
          <t>S100U2YU</t>
        </is>
      </c>
      <c r="J4189" s="43" t="inlineStr">
        <is>
          <t>https://disclosure2dl.edinet-fsa.go.jp/searchdocument/pdf/S100U2YU.pdf</t>
        </is>
      </c>
      <c r="K4189" s="41" t="inlineStr">
        <is>
          <t>post_events_summary</t>
        </is>
      </c>
    </row>
    <row r="4190" ht="45" customHeight="1">
      <c r="A4190" s="40" t="inlineStr">
        <is>
          <t>N033</t>
        </is>
      </c>
      <c r="B4190" s="41" t="inlineStr">
        <is>
          <t>Demae-Can Co.,Ltd (TSE:2484)</t>
        </is>
      </c>
      <c r="C4190" s="40" t="inlineStr">
        <is>
          <t>인수 후</t>
        </is>
      </c>
      <c r="D4190" s="40" t="inlineStr">
        <is>
          <t>2024-11-05</t>
        </is>
      </c>
      <c r="E4190" s="41" t="inlineStr">
        <is>
          <t>매각</t>
        </is>
      </c>
      <c r="F4190" s="41" t="inlineStr">
        <is>
          <t>LINEヤフー 대량보유 변경보고서(제출 2024-11-12): 2024-09 이후 市場内 処分 지속, 보유 총수 47,492,100주, 보유비율 35.86%(직전 36.91%).</t>
        </is>
      </c>
      <c r="G4190" s="41" t="inlineStr">
        <is>
          <t>EDINET</t>
        </is>
      </c>
      <c r="H4190" s="40" t="inlineStr">
        <is>
          <t>2024-11-12</t>
        </is>
      </c>
      <c r="I4190" s="40" t="inlineStr">
        <is>
          <t>S100UMYQ</t>
        </is>
      </c>
      <c r="J4190" s="43" t="inlineStr">
        <is>
          <t>https://disclosure2dl.edinet-fsa.go.jp/searchdocument/pdf/S100UMYQ.pdf</t>
        </is>
      </c>
      <c r="K4190" s="41" t="inlineStr">
        <is>
          <t>post_events_summary</t>
        </is>
      </c>
    </row>
    <row r="4191" ht="45" customHeight="1">
      <c r="A4191" s="40" t="inlineStr">
        <is>
          <t>N033</t>
        </is>
      </c>
      <c r="B4191" s="41" t="inlineStr">
        <is>
          <t>Demae-Can Co.,Ltd (TSE:2484)</t>
        </is>
      </c>
      <c r="C4191" s="40" t="inlineStr">
        <is>
          <t>인수 후</t>
        </is>
      </c>
      <c r="D4191" s="40" t="inlineStr">
        <is>
          <t>2025-01-31</t>
        </is>
      </c>
      <c r="E4191" s="41" t="inlineStr">
        <is>
          <t>기타</t>
        </is>
      </c>
      <c r="F4191" s="41" t="inlineStr">
        <is>
          <t>出前館 FY2025/8 有価証券報告書 発行済株式総数の推移: '2025年1月31日 △20,040,800 112,380,430', '発行済株式総数の減少は、自己株式の消却によるもの'.</t>
        </is>
      </c>
      <c r="G4191" s="41" t="inlineStr">
        <is>
          <t>EDINET</t>
        </is>
      </c>
      <c r="H4191" s="40" t="inlineStr">
        <is>
          <t>2025-11-26</t>
        </is>
      </c>
      <c r="I4191" s="40" t="inlineStr">
        <is>
          <t>S100X153</t>
        </is>
      </c>
      <c r="J4191" s="43" t="inlineStr">
        <is>
          <t>https://disclosure2dl.edinet-fsa.go.jp/searchdocument/pdf/S100X153.pdf</t>
        </is>
      </c>
      <c r="K4191" s="41" t="inlineStr">
        <is>
          <t>post_events_summary</t>
        </is>
      </c>
    </row>
    <row r="4192" ht="45" customHeight="1">
      <c r="A4192" s="40" t="inlineStr">
        <is>
          <t>N033</t>
        </is>
      </c>
      <c r="B4192" s="41" t="inlineStr">
        <is>
          <t>Demae-Can Co.,Ltd (TSE:2484)</t>
        </is>
      </c>
      <c r="C4192" s="40" t="inlineStr">
        <is>
          <t>인수 후</t>
        </is>
      </c>
      <c r="D4192" s="40" t="inlineStr">
        <is>
          <t>2024-08-31</t>
        </is>
      </c>
      <c r="E4192" s="41" t="inlineStr">
        <is>
          <t>기타</t>
        </is>
      </c>
      <c r="F4192" s="41" t="inlineStr">
        <is>
          <t>出前館 第25期(FY2024/8) 有価証券報告書(提出 2024-12-02): その他の関係会社 표에 LINEヤフー 의결권 피소유 (37.4)%; 대주주표 LINEヤフー 38,700,800주(31.25%)·未来Fund 20,548,000주(16.59%). notes의 2024-08-31 지분 서술 근거(NAVER 25.0% 행은 검토에서 직접 보지 못함).</t>
        </is>
      </c>
      <c r="G4192" s="41" t="inlineStr">
        <is>
          <t>EDINET</t>
        </is>
      </c>
      <c r="H4192" s="40" t="inlineStr">
        <is>
          <t>2024-12-02</t>
        </is>
      </c>
      <c r="I4192" s="40" t="inlineStr">
        <is>
          <t>S100UVPV</t>
        </is>
      </c>
      <c r="J4192" s="43" t="inlineStr">
        <is>
          <t>https://disclosure2dl.edinet-fsa.go.jp/searchdocument/pdf/S100UVPV.pdf</t>
        </is>
      </c>
      <c r="K4192" s="41" t="inlineStr">
        <is>
          <t>notes</t>
        </is>
      </c>
    </row>
    <row r="4193" ht="45" customHeight="1">
      <c r="A4193" s="40" t="inlineStr">
        <is>
          <t>N033</t>
        </is>
      </c>
      <c r="B4193" s="41" t="inlineStr">
        <is>
          <t>Demae-Can Co.,Ltd (TSE:2484)</t>
        </is>
      </c>
      <c r="C4193" s="40" t="inlineStr">
        <is>
          <t>인수 후</t>
        </is>
      </c>
      <c r="D4193" s="40" t="inlineStr">
        <is>
          <t>2020-06</t>
        </is>
      </c>
      <c r="E4193" s="41" t="inlineStr">
        <is>
          <t>경영진변경</t>
        </is>
      </c>
      <c r="F4193" s="41" t="inlineStr">
        <is>
          <t>出前館 FY2021/8 有価証券報告書 役員 경력: 藤井英雄 '2016年10月 LINE株式会社 入社', '2019年2月 LINE株式会社 執行役員 O2OカンパニーCEO', '2020年6月 当社 代表取締役社長(CEO)' — 'LINE 출신' 서술 근거.</t>
        </is>
      </c>
      <c r="G4193" s="41" t="inlineStr">
        <is>
          <t>EDINET</t>
        </is>
      </c>
      <c r="H4193" s="40" t="inlineStr">
        <is>
          <t>2021-11-26</t>
        </is>
      </c>
      <c r="I4193" s="40" t="inlineStr">
        <is>
          <t>S100N5EF</t>
        </is>
      </c>
      <c r="J4193" s="43" t="inlineStr">
        <is>
          <t>https://disclosure2dl.edinet-fsa.go.jp/searchdocument/pdf/S100N5EF.pdf</t>
        </is>
      </c>
      <c r="K4193" s="41" t="inlineStr">
        <is>
          <t>post_events_summary</t>
        </is>
      </c>
    </row>
    <row r="4194" ht="45" customHeight="1">
      <c r="A4194" s="40" t="inlineStr">
        <is>
          <t>N035</t>
        </is>
      </c>
      <c r="B4194" s="41" t="inlineStr">
        <is>
          <t>NAVER LABS Europe</t>
        </is>
      </c>
      <c r="C4194" s="40" t="inlineStr">
        <is>
          <t>발표</t>
        </is>
      </c>
      <c r="D4194" s="40" t="inlineStr">
        <is>
          <t>2017-06-27</t>
        </is>
      </c>
      <c r="E4194" s="41" t="inlineStr">
        <is>
          <t>발표</t>
        </is>
      </c>
      <c r="F4194" s="41" t="inlineStr">
        <is>
          <t>NAVER 보도자료 '네이버, 제록스리서치센터유럽(XRCE) 인수… AI 등 미래기술 연구 가속화'. 송창현 CTO "...상호 연계와 시너지 효과가 크게 기대된다"; "XRCE 소속 연구원 80명은 네이버랩스 소속으로 연구를 이어가게 된다"; 3분기 내 완료 계획</t>
        </is>
      </c>
      <c r="G4194" s="41" t="inlineStr">
        <is>
          <t>회사 보도자료</t>
        </is>
      </c>
      <c r="H4194" s="40" t="inlineStr">
        <is>
          <t>2017-06-27</t>
        </is>
      </c>
      <c r="I4194" s="40" t="n"/>
      <c r="J4194" s="43" t="inlineStr">
        <is>
          <t>https://navercorp.com/media/pressReleasesDetail?seq=29549</t>
        </is>
      </c>
      <c r="K4194" s="41" t="inlineStr">
        <is>
          <t>purpose_quote,first_filing_date,announce_date_chk,acquirer_entity,chk_note</t>
        </is>
      </c>
    </row>
    <row r="4195" ht="45" customHeight="1">
      <c r="A4195" s="40" t="inlineStr">
        <is>
          <t>N035</t>
        </is>
      </c>
      <c r="B4195" s="41" t="inlineStr">
        <is>
          <t>NAVER LABS Europe</t>
        </is>
      </c>
      <c r="C4195" s="40" t="inlineStr">
        <is>
          <t>인수 후</t>
        </is>
      </c>
      <c r="D4195" s="40" t="inlineStr">
        <is>
          <t>2018-08-22</t>
        </is>
      </c>
      <c r="E4195" s="41" t="inlineStr">
        <is>
          <t>추가취득</t>
        </is>
      </c>
      <c r="F4195" s="41" t="inlineStr">
        <is>
          <t>타법인주식및출자증권취득결정: Naver France SAS(대표자 한석주) 유상증자 참여 2,000,000주, 258,864,000,000원, 취득 후 지분 100%. 'Naver France SAS는 당사가 100% 지분을 보유한 계열회사로 2017년 6월 19일 설립'. 발행회사 요약 재무(2017년말): 자산 38,826,435,199원, 매출액 -, 당기순이익 -8,152,914,368원, 감사인 PwC Audit 적정</t>
        </is>
      </c>
      <c r="G4195" s="41" t="inlineStr">
        <is>
          <t>DART 기타공시</t>
        </is>
      </c>
      <c r="H4195" s="40" t="inlineStr">
        <is>
          <t>2018-08-23</t>
        </is>
      </c>
      <c r="I4195" s="40" t="inlineStr">
        <is>
          <t>20180823800002</t>
        </is>
      </c>
      <c r="J4195" s="43" t="inlineStr">
        <is>
          <t>https://dart.fss.or.kr/dsaf001/main.do?rcpNo=20180823800002</t>
        </is>
      </c>
      <c r="K4195" s="41" t="inlineStr">
        <is>
          <t>post_events_summary,target_rev_post,target_op_post,perf_basis,chk_note,acquirer_entity</t>
        </is>
      </c>
    </row>
    <row r="4196" ht="45" customHeight="1">
      <c r="A4196" s="40" t="inlineStr">
        <is>
          <t>N035</t>
        </is>
      </c>
      <c r="B4196" s="41" t="inlineStr">
        <is>
          <t>NAVER LABS Europe</t>
        </is>
      </c>
      <c r="C4196" s="40" t="inlineStr">
        <is>
          <t>인수 후</t>
        </is>
      </c>
      <c r="D4196" s="40" t="inlineStr">
        <is>
          <t>2022-12-31</t>
        </is>
      </c>
      <c r="E4196" s="41" t="inlineStr">
        <is>
          <t>기타</t>
        </is>
      </c>
      <c r="F4196" s="41" t="inlineStr">
        <is>
          <t>NAVER 2022 사업보고서 연결주석 영업권 CGU 표: NAVER France SAS 20,877,802천원(당기말), 20,740,903천원(전기말)</t>
        </is>
      </c>
      <c r="G4196" s="41" t="inlineStr">
        <is>
          <t>DART 사업보고서</t>
        </is>
      </c>
      <c r="H4196" s="40" t="inlineStr">
        <is>
          <t>2023-03-14</t>
        </is>
      </c>
      <c r="I4196" s="40" t="inlineStr">
        <is>
          <t>20230314001049</t>
        </is>
      </c>
      <c r="J4196" s="43" t="inlineStr">
        <is>
          <t>https://dart.fss.or.kr/dsaf001/main.do?rcpNo=20230314001049</t>
        </is>
      </c>
      <c r="K4196" s="41" t="inlineStr">
        <is>
          <t>impairment,post_events_summary</t>
        </is>
      </c>
    </row>
    <row r="4197" ht="45" customHeight="1">
      <c r="A4197" s="40" t="inlineStr">
        <is>
          <t>N035</t>
        </is>
      </c>
      <c r="B4197" s="41" t="inlineStr">
        <is>
          <t>NAVER LABS Europe</t>
        </is>
      </c>
      <c r="C4197" s="40" t="inlineStr">
        <is>
          <t>인수 후</t>
        </is>
      </c>
      <c r="D4197" s="40" t="inlineStr">
        <is>
          <t>2025-12-31</t>
        </is>
      </c>
      <c r="E4197" s="41" t="inlineStr">
        <is>
          <t>기타</t>
        </is>
      </c>
      <c r="F4197" s="41" t="inlineStr">
        <is>
          <t>NAVER 2025 사업보고서 종속기업 표: NAVER France SAS(유럽 IT 투자 및 연구개발, NAVER 100%)가 C-Fund 99.00%, C-FUND Subfund 2 99.00%, Subfund 3 99.75%, Subfund 4 99.00% 보유</t>
        </is>
      </c>
      <c r="G4197" s="41" t="inlineStr">
        <is>
          <t>DART 사업보고서</t>
        </is>
      </c>
      <c r="H4197" s="40" t="inlineStr">
        <is>
          <t>2026-03-13</t>
        </is>
      </c>
      <c r="I4197" s="40" t="inlineStr">
        <is>
          <t>20260313001021</t>
        </is>
      </c>
      <c r="J4197" s="43" t="inlineStr">
        <is>
          <t>https://dart.fss.or.kr/dsaf001/main.do?rcpNo=20260313001021</t>
        </is>
      </c>
      <c r="K4197" s="41" t="inlineStr">
        <is>
          <t>post_events_summary,perf_basis</t>
        </is>
      </c>
    </row>
    <row r="4198" ht="45" customHeight="1">
      <c r="A4198" s="40" t="inlineStr">
        <is>
          <t>N038</t>
        </is>
      </c>
      <c r="B4198" s="41" t="inlineStr">
        <is>
          <t>STAIRS Corporation</t>
        </is>
      </c>
      <c r="C4198" s="40" t="inlineStr">
        <is>
          <t>인수 후</t>
        </is>
      </c>
      <c r="D4198" s="40" t="inlineStr">
        <is>
          <t>2024</t>
        </is>
      </c>
      <c r="E4198" s="41" t="inlineStr">
        <is>
          <t>실적</t>
        </is>
      </c>
      <c r="F4198" s="41" t="inlineStr">
        <is>
          <t>라인게임즈 2025 연결감사보고서(제14기) 주석 종속기업 요약재무정보 &lt;전기&gt;(2024) 표: 'STAIRS Corporation | 738,495 | 3,409,386 | (2,670,892) | 2,287 | (184,812)' (단위: 천원; 자산·부채·자본·영업수익·당기순손익).</t>
        </is>
      </c>
      <c r="G4198" s="41" t="inlineStr">
        <is>
          <t>DART 감사보고서</t>
        </is>
      </c>
      <c r="H4198" s="40" t="inlineStr">
        <is>
          <t>2026-04-16</t>
        </is>
      </c>
      <c r="I4198" s="40" t="inlineStr">
        <is>
          <t>20260416000551</t>
        </is>
      </c>
      <c r="J4198" s="43" t="inlineStr">
        <is>
          <t>https://dart.fss.or.kr/dsaf001/main.do?rcpNo=20260416000551</t>
        </is>
      </c>
      <c r="K4198" s="41" t="inlineStr">
        <is>
          <t>target_rev_post,target_op_post,perf_basis,post_events_summary</t>
        </is>
      </c>
    </row>
    <row r="4199" ht="45" customHeight="1">
      <c r="A4199" s="40" t="inlineStr">
        <is>
          <t>N040</t>
        </is>
      </c>
      <c r="B4199" s="41" t="inlineStr">
        <is>
          <t>FIVE Inc.</t>
        </is>
      </c>
      <c r="C4199" s="40" t="inlineStr">
        <is>
          <t>인수 후</t>
        </is>
      </c>
      <c r="D4199" s="40" t="inlineStr">
        <is>
          <t>2020-05-31</t>
        </is>
      </c>
      <c r="E4199" s="41" t="inlineStr">
        <is>
          <t>합병</t>
        </is>
      </c>
      <c r="F4199" s="41" t="inlineStr">
        <is>
          <t>국세청 법인번호 공표사이트: 파이브㈜(2010401114858) 상태 '登記記録の閉鎖等（合併による解散等）', 사유발생 2020-06-01, "令和２年５月３１日東京都新宿区新宿四丁目１番６号ＬＩＮＥ株式会社（7010701019678）に合併し解散". 본점 이전 이력: 2016-04-18(구 港区西麻布), 2017-04-25(구 渋谷区渋谷3-26-8), 2019-06-24(구 渋谷区恵比寿西1-16-15 EBISU-WEST 5階).</t>
        </is>
      </c>
      <c r="G4199" s="41" t="inlineStr">
        <is>
          <t>기타</t>
        </is>
      </c>
      <c r="H4199" s="40" t="inlineStr">
        <is>
          <t>2020-06-10</t>
        </is>
      </c>
      <c r="I4199" s="40" t="inlineStr">
        <is>
          <t>2010401114858</t>
        </is>
      </c>
      <c r="J4199" s="43" t="inlineStr">
        <is>
          <t>https://www.houjin-bangou.nta.go.jp/henkorireki-johoto.html?selHouzinNo=2010401114858</t>
        </is>
      </c>
      <c r="K4199" s="41" t="inlineStr">
        <is>
          <t>post_events_summary</t>
        </is>
      </c>
    </row>
    <row r="4200" ht="45" customHeight="1">
      <c r="A4200" s="40" t="inlineStr">
        <is>
          <t>N040</t>
        </is>
      </c>
      <c r="B4200" s="41" t="inlineStr">
        <is>
          <t>FIVE Inc.</t>
        </is>
      </c>
      <c r="C4200" s="40" t="inlineStr">
        <is>
          <t>인수 후</t>
        </is>
      </c>
      <c r="D4200" s="40" t="inlineStr">
        <is>
          <t>2020-01-29</t>
        </is>
      </c>
      <c r="E4200" s="41" t="inlineStr">
        <is>
          <t>손상차손</t>
        </is>
      </c>
      <c r="F4200" s="41" t="inlineStr">
        <is>
          <t>LINE 적시공시: 2019년 12월기 개별결산에서 "関係会社株式評価損 8,779百万円" 계상(실질가액 현저한 하락). 대상 회사명은 밝히지 않음. 8,129백만엔은 연결에서 소거·조정돼 연결 영향 없음.</t>
        </is>
      </c>
      <c r="G4200" s="41" t="inlineStr">
        <is>
          <t>TDnet</t>
        </is>
      </c>
      <c r="H4200" s="40" t="inlineStr">
        <is>
          <t>2020-01-29</t>
        </is>
      </c>
      <c r="I4200" s="40" t="inlineStr">
        <is>
          <t>140120200128451959</t>
        </is>
      </c>
      <c r="J4200" s="43" t="inlineStr">
        <is>
          <t>https://assets.minkabu.jp/news/article_media_content/urn:newsml:tdnet.info:20200128451959/140120200128451959.pdf</t>
        </is>
      </c>
      <c r="K4200" s="41" t="inlineStr">
        <is>
          <t>impairment,post_events_summary</t>
        </is>
      </c>
    </row>
    <row r="4201" ht="45" customHeight="1">
      <c r="A4201" s="40" t="inlineStr">
        <is>
          <t>N040</t>
        </is>
      </c>
      <c r="B4201" s="41" t="inlineStr">
        <is>
          <t>FIVE Inc.</t>
        </is>
      </c>
      <c r="C4201" s="40" t="inlineStr">
        <is>
          <t>인수 후</t>
        </is>
      </c>
      <c r="D4201" s="40" t="inlineStr">
        <is>
          <t>2019-12-31</t>
        </is>
      </c>
      <c r="E4201" s="41" t="inlineStr">
        <is>
          <t>손상차손</t>
        </is>
      </c>
      <c r="F4201" s="41" t="inlineStr">
        <is>
          <t>LINE 第20期 유가증권보고서 개별 손익계산서 특별손실: 関係会社株式評価損 2018년도 3,329, 2019년도 8,779(백만엔), 회사별 내역 없음. 대차대조표 주석 보증채무: "ファイブ株式会社 33百万円 －百万円"(2018말/2019말).</t>
        </is>
      </c>
      <c r="G4201" s="41" t="inlineStr">
        <is>
          <t>EDINET</t>
        </is>
      </c>
      <c r="H4201" s="40" t="inlineStr">
        <is>
          <t>2020-03-27</t>
        </is>
      </c>
      <c r="I4201" s="40" t="inlineStr">
        <is>
          <t>S100IBAN</t>
        </is>
      </c>
      <c r="J4201" s="43" t="inlineStr">
        <is>
          <t>https://disclosure2dl.edinet-fsa.go.jp/searchdocument/pdf/S100IBAN.pdf</t>
        </is>
      </c>
      <c r="K4201" s="41" t="inlineStr">
        <is>
          <t>impairment,post_events_summary</t>
        </is>
      </c>
    </row>
    <row r="4202" ht="45" customHeight="1">
      <c r="A4202" s="40" t="inlineStr">
        <is>
          <t>N040</t>
        </is>
      </c>
      <c r="B4202" s="41" t="inlineStr">
        <is>
          <t>FIVE Inc.</t>
        </is>
      </c>
      <c r="C4202" s="40" t="inlineStr">
        <is>
          <t>발표</t>
        </is>
      </c>
      <c r="D4202" s="40" t="inlineStr">
        <is>
          <t>2017-12</t>
        </is>
      </c>
      <c r="E4202" s="41" t="inlineStr">
        <is>
          <t>기타</t>
        </is>
      </c>
      <c r="F4202" s="41" t="inlineStr">
        <is>
          <t>LINE 20-F FY2017 Item 9.A 월중 고가·저가(TSE, 엔): November 2017 4,975/4,775, December 2017 5,010/4,595. 발행주식 238,496,810주(2017-12-31).</t>
        </is>
      </c>
      <c r="G4202" s="41" t="inlineStr">
        <is>
          <t>SEC</t>
        </is>
      </c>
      <c r="H4202" s="40" t="inlineStr">
        <is>
          <t>2018-03-30</t>
        </is>
      </c>
      <c r="I4202" s="40" t="inlineStr">
        <is>
          <t>0001193125-18-102738</t>
        </is>
      </c>
      <c r="J4202" s="43" t="inlineStr">
        <is>
          <t>https://www.sec.gov/Archives/edgar/data/1611820/000119312518102738/d661717d20f.htm</t>
        </is>
      </c>
      <c r="K4202" s="41" t="inlineStr">
        <is>
          <t>acq_mktcap,size_basis</t>
        </is>
      </c>
    </row>
    <row r="4203" ht="45" customHeight="1">
      <c r="A4203" s="40" t="inlineStr">
        <is>
          <t>N042</t>
        </is>
      </c>
      <c r="B4203" s="41" t="inlineStr">
        <is>
          <t>Company AI Co.,Ltd.</t>
        </is>
      </c>
      <c r="C4203" s="40" t="inlineStr">
        <is>
          <t>인수 후</t>
        </is>
      </c>
      <c r="D4203" s="40" t="inlineStr">
        <is>
          <t>2020-12-31</t>
        </is>
      </c>
      <c r="E4203" s="41" t="inlineStr">
        <is>
          <t>손상차손</t>
        </is>
      </c>
      <c r="F4203" s="41" t="inlineStr">
        <is>
          <t>NAVER 2020 사업보고서 타법인출자 현황: 컴패니에이아이(비상장) 최초취득 2017-06-05, 기초 7,390주 73.90% 3,695 → 취득 2,610주 1,305, 평가손익 -5,000 → 기말 10,000주 100.00% 장부가 '-' (백만원)</t>
        </is>
      </c>
      <c r="G4203" s="41" t="inlineStr">
        <is>
          <t>DART 사업보고서</t>
        </is>
      </c>
      <c r="H4203" s="40" t="inlineStr">
        <is>
          <t>2021-03-16</t>
        </is>
      </c>
      <c r="I4203" s="40" t="inlineStr">
        <is>
          <t>20210316001214</t>
        </is>
      </c>
      <c r="J4203" s="43" t="inlineStr">
        <is>
          <t>https://dart.fss.or.kr/dsaf001/main.do?rcpNo=20210316001214</t>
        </is>
      </c>
      <c r="K4203" s="41" t="inlineStr">
        <is>
          <t>impairment</t>
        </is>
      </c>
    </row>
    <row r="4204" ht="45" customHeight="1">
      <c r="A4204" s="40" t="inlineStr">
        <is>
          <t>N042</t>
        </is>
      </c>
      <c r="B4204" s="41" t="inlineStr">
        <is>
          <t>Company AI Co.,Ltd.</t>
        </is>
      </c>
      <c r="C4204" s="40" t="inlineStr">
        <is>
          <t>발표</t>
        </is>
      </c>
      <c r="D4204" s="40" t="inlineStr">
        <is>
          <t>2018-06-05</t>
        </is>
      </c>
      <c r="E4204" s="41" t="inlineStr">
        <is>
          <t>기타</t>
        </is>
      </c>
      <c r="F4204" s="41" t="inlineStr">
        <is>
          <t>Yahoo Finance KRW=X 일별 종가: 2018-06-04 1,070.53, 06-05 1,070.29, 06-06 1,065.15원/달러</t>
        </is>
      </c>
      <c r="G4204" s="41" t="inlineStr">
        <is>
          <t>기타</t>
        </is>
      </c>
      <c r="H4204" s="40" t="inlineStr">
        <is>
          <t>2018-06-05</t>
        </is>
      </c>
      <c r="I4204" s="40" t="n"/>
      <c r="J4204" s="43" t="inlineStr">
        <is>
          <t>https://query1.finance.yahoo.com/v8/finance/chart/KRW=X?period1=1527984000&amp;period2=1528329600&amp;interval=1d</t>
        </is>
      </c>
      <c r="K4204" s="41" t="inlineStr">
        <is>
          <t>value_chk_usdmm</t>
        </is>
      </c>
    </row>
    <row r="4205" ht="45" customHeight="1">
      <c r="A4205" s="40" t="inlineStr">
        <is>
          <t>N043</t>
        </is>
      </c>
      <c r="B4205" s="41" t="inlineStr">
        <is>
          <t>Heart It Co., Ltd.</t>
        </is>
      </c>
      <c r="C4205" s="40" t="inlineStr">
        <is>
          <t>발표</t>
        </is>
      </c>
      <c r="D4205" s="40" t="inlineStr">
        <is>
          <t>2018-06-12</t>
        </is>
      </c>
      <c r="E4205" s="41" t="inlineStr">
        <is>
          <t>발표</t>
        </is>
      </c>
      <c r="F4205" s="41" t="inlineStr">
        <is>
          <t>스노우 타법인주식및출자증권취득결정: '8. 이사회결의일(결정일) | 2018년 06월 12일', 공시 접수 2018-06-18.</t>
        </is>
      </c>
      <c r="G4205" s="41" t="inlineStr">
        <is>
          <t>DART 기타공시</t>
        </is>
      </c>
      <c r="H4205" s="40" t="inlineStr">
        <is>
          <t>2018-06-18</t>
        </is>
      </c>
      <c r="I4205" s="40" t="inlineStr">
        <is>
          <t>20180618000228</t>
        </is>
      </c>
      <c r="J4205" s="43" t="inlineStr">
        <is>
          <t>https://dart.fss.or.kr/dsaf001/main.do?rcpNo=20180618000228</t>
        </is>
      </c>
      <c r="K4205" s="41" t="inlineStr">
        <is>
          <t>announce_date_chk</t>
        </is>
      </c>
    </row>
    <row r="4206" ht="45" customHeight="1">
      <c r="A4206" s="40" t="inlineStr">
        <is>
          <t>N043</t>
        </is>
      </c>
      <c r="B4206" s="41" t="inlineStr">
        <is>
          <t>Heart It Co., Ltd.</t>
        </is>
      </c>
      <c r="C4206" s="40" t="inlineStr">
        <is>
          <t>인수 전</t>
        </is>
      </c>
      <c r="D4206" s="40" t="inlineStr">
        <is>
          <t>2017-12-31</t>
        </is>
      </c>
      <c r="E4206" s="41" t="inlineStr">
        <is>
          <t>실적</t>
        </is>
      </c>
      <c r="F4206" s="41" t="inlineStr">
        <is>
          <t>스노우 2017 재무상태표: 자산총계 37,408,226,250원, 부채총계 17,553,467,196원, 자본총계 19,854,759,054원.</t>
        </is>
      </c>
      <c r="G4206" s="41" t="inlineStr">
        <is>
          <t>DART 감사보고서</t>
        </is>
      </c>
      <c r="H4206" s="40" t="inlineStr">
        <is>
          <t>2018-03-26</t>
        </is>
      </c>
      <c r="I4206" s="40" t="inlineStr">
        <is>
          <t>20180326000860</t>
        </is>
      </c>
      <c r="J4206" s="43" t="inlineStr">
        <is>
          <t>https://dart.fss.or.kr/dsaf001/main.do?rcpNo=20180326000860</t>
        </is>
      </c>
      <c r="K4206" s="41" t="inlineStr">
        <is>
          <t>acq_total_assets,size_basis,deal_to_assets_pct</t>
        </is>
      </c>
    </row>
    <row r="4207" ht="45" customHeight="1">
      <c r="A4207" s="40" t="inlineStr">
        <is>
          <t>N044</t>
        </is>
      </c>
      <c r="B4207" s="41" t="inlineStr">
        <is>
          <t>Line Friends Corporation</t>
        </is>
      </c>
      <c r="C4207" s="40" t="inlineStr">
        <is>
          <t>인수 전</t>
        </is>
      </c>
      <c r="D4207" s="40" t="inlineStr">
        <is>
          <t>2018-06-25</t>
        </is>
      </c>
      <c r="E4207" s="41" t="inlineStr">
        <is>
          <t>기타</t>
        </is>
      </c>
      <c r="F4207" s="41" t="inlineStr">
        <is>
          <t>NAVER 타법인주식및출자증권취득결정(네이버웹툰 증자 참여 건): '자기자본(원) 5,305,186,234,949', '최근 사업연도말 자산총액(원) 8,019,251,559,914' — apex_total_assets의 원 단위 값 출처.</t>
        </is>
      </c>
      <c r="G4207" s="41" t="inlineStr">
        <is>
          <t>DART 기타공시</t>
        </is>
      </c>
      <c r="H4207" s="40" t="inlineStr">
        <is>
          <t>2018-06-25</t>
        </is>
      </c>
      <c r="I4207" s="40" t="inlineStr">
        <is>
          <t>20180625800533</t>
        </is>
      </c>
      <c r="J4207" s="43" t="inlineStr">
        <is>
          <t>https://dart.fss.or.kr/dsaf001/main.do?rcpNo=20180625800533</t>
        </is>
      </c>
      <c r="K4207" s="41" t="inlineStr">
        <is>
          <t>apex_total_assets,deal_to_assets_pct,deal_to_equity_pct,size_basis</t>
        </is>
      </c>
    </row>
    <row r="4208" ht="45" customHeight="1">
      <c r="A4208" s="40" t="inlineStr">
        <is>
          <t>N044</t>
        </is>
      </c>
      <c r="B4208" s="41" t="inlineStr">
        <is>
          <t>Line Friends Corporation</t>
        </is>
      </c>
      <c r="C4208" s="40" t="inlineStr">
        <is>
          <t>인수 전</t>
        </is>
      </c>
      <c r="D4208" s="40" t="inlineStr">
        <is>
          <t>2017-09-29</t>
        </is>
      </c>
      <c r="E4208" s="41" t="inlineStr">
        <is>
          <t>지분취득</t>
        </is>
      </c>
      <c r="F4208" s="41" t="inlineStr">
        <is>
          <t>라인프렌즈 타법인주식및출자증권취득결정: 주식회사 엘아이제이브이(현 마크티) 104,082주, 4,999,995,198원, 지분 51%, 취득목적 '신규사업 역량강화', 이사회 2017년 09월 29일.</t>
        </is>
      </c>
      <c r="G4208" s="41" t="inlineStr">
        <is>
          <t>DART 기타공시</t>
        </is>
      </c>
      <c r="H4208" s="40" t="inlineStr">
        <is>
          <t>2017-10-10</t>
        </is>
      </c>
      <c r="I4208" s="40" t="inlineStr">
        <is>
          <t>20171010000932</t>
        </is>
      </c>
      <c r="J4208" s="43" t="inlineStr">
        <is>
          <t>https://dart.fss.or.kr/dsaf001/main.do?rcpNo=20171010000932</t>
        </is>
      </c>
      <c r="K4208" s="41" t="inlineStr">
        <is>
          <t>pre_events_summary</t>
        </is>
      </c>
    </row>
    <row r="4209" ht="45" customHeight="1">
      <c r="A4209" s="40" t="inlineStr">
        <is>
          <t>N044</t>
        </is>
      </c>
      <c r="B4209" s="41" t="inlineStr">
        <is>
          <t>Line Friends Corporation</t>
        </is>
      </c>
      <c r="C4209" s="40" t="inlineStr">
        <is>
          <t>인수 전</t>
        </is>
      </c>
      <c r="D4209" s="40" t="inlineStr">
        <is>
          <t>2017-03-10</t>
        </is>
      </c>
      <c r="E4209" s="41" t="inlineStr">
        <is>
          <t>투자유치</t>
        </is>
      </c>
      <c r="F4209" s="41" t="inlineStr">
        <is>
          <t>라인프렌즈 2017 감사보고서 자본금 주석: '회사는 당기 중 보통주 60,000주를 ... 지배기업에 신규 발행하였습니다. 신주발행대금 60,000백만원은 2017년 3월 10일에 납입 완료', 2017년말 발행주식 80,000주. (Capital IQ PP 기록 2017-02-23 Line Friends 60,000주·KRW 600억과 같은 건)</t>
        </is>
      </c>
      <c r="G4209" s="41" t="inlineStr">
        <is>
          <t>DART 감사보고서</t>
        </is>
      </c>
      <c r="H4209" s="40" t="inlineStr">
        <is>
          <t>2018-03-30</t>
        </is>
      </c>
      <c r="I4209" s="40" t="inlineStr">
        <is>
          <t>20180330001771</t>
        </is>
      </c>
      <c r="J4209" s="43" t="inlineStr">
        <is>
          <t>https://dart.fss.or.kr/dsaf001/main.do?rcpNo=20180330001771</t>
        </is>
      </c>
      <c r="K4209" s="41" t="inlineStr">
        <is>
          <t>pre_events_summary</t>
        </is>
      </c>
    </row>
    <row r="4210" ht="45" customHeight="1">
      <c r="A4210" s="40" t="inlineStr">
        <is>
          <t>N044</t>
        </is>
      </c>
      <c r="B4210" s="41" t="inlineStr">
        <is>
          <t>Line Friends Corporation</t>
        </is>
      </c>
      <c r="C4210" s="40" t="inlineStr">
        <is>
          <t>인수 전</t>
        </is>
      </c>
      <c r="D4210" s="40" t="inlineStr">
        <is>
          <t>2018-01-24</t>
        </is>
      </c>
      <c r="E4210" s="41" t="inlineStr">
        <is>
          <t>투자유치</t>
        </is>
      </c>
      <c r="F4210" s="41" t="inlineStr">
        <is>
          <t>라인프렌즈 특수관계인의유상증자참여: 참여자 LINE CORPORATION, 출자금액 5,000백만원, 5,000주, 출자 후 지분율 100%, 주주배정, 이사회 2018.01.24 (2017년말 80,000주 → 85,000주).</t>
        </is>
      </c>
      <c r="G4210" s="41" t="inlineStr">
        <is>
          <t>DART 기타공시</t>
        </is>
      </c>
      <c r="H4210" s="40" t="inlineStr">
        <is>
          <t>2018-01-29</t>
        </is>
      </c>
      <c r="I4210" s="40" t="inlineStr">
        <is>
          <t>20180129000149</t>
        </is>
      </c>
      <c r="J4210" s="43" t="inlineStr">
        <is>
          <t>https://dart.fss.or.kr/dsaf001/main.do?rcpNo=20180129000149</t>
        </is>
      </c>
      <c r="K4210" s="41" t="inlineStr">
        <is>
          <t>pre_events_summary</t>
        </is>
      </c>
    </row>
    <row r="4211" ht="45" customHeight="1">
      <c r="A4211" s="40" t="inlineStr">
        <is>
          <t>N044</t>
        </is>
      </c>
      <c r="B4211" s="41" t="inlineStr">
        <is>
          <t>Line Friends Corporation</t>
        </is>
      </c>
      <c r="C4211" s="40" t="inlineStr">
        <is>
          <t>인수 후</t>
        </is>
      </c>
      <c r="D4211" s="40" t="inlineStr">
        <is>
          <t>2018-10-29</t>
        </is>
      </c>
      <c r="E4211" s="41" t="inlineStr">
        <is>
          <t>기타</t>
        </is>
      </c>
      <c r="F4211" s="41" t="inlineStr">
        <is>
          <t>라인프렌즈 2018 감사보고서 기타수익 주석: '(*) 당기 중 회사는 2018년 10월 29일 자산양수도 계약에 따라 홍콩지점을 LFG Holdings Limited로 처분하였으며, 이로 인해 자산양도차익 1,190백만원을 인식'.</t>
        </is>
      </c>
      <c r="G4211" s="41" t="inlineStr">
        <is>
          <t>DART 감사보고서</t>
        </is>
      </c>
      <c r="H4211" s="40" t="inlineStr">
        <is>
          <t>2019-03-29</t>
        </is>
      </c>
      <c r="I4211" s="40" t="inlineStr">
        <is>
          <t>20190329003700</t>
        </is>
      </c>
      <c r="J4211" s="43" t="inlineStr">
        <is>
          <t>https://dart.fss.or.kr/dsaf001/main.do?rcpNo=20190329003700</t>
        </is>
      </c>
      <c r="K4211" s="41" t="inlineStr">
        <is>
          <t>post_events_summary,notes</t>
        </is>
      </c>
    </row>
    <row r="4212" ht="45" customHeight="1">
      <c r="A4212" s="40" t="inlineStr">
        <is>
          <t>N044</t>
        </is>
      </c>
      <c r="B4212" s="41" t="inlineStr">
        <is>
          <t>Line Friends Corporation</t>
        </is>
      </c>
      <c r="C4212" s="40" t="inlineStr">
        <is>
          <t>인수 후</t>
        </is>
      </c>
      <c r="D4212" s="40" t="inlineStr">
        <is>
          <t>2023-10-01</t>
        </is>
      </c>
      <c r="E4212" s="41" t="inlineStr">
        <is>
          <t>사명변경</t>
        </is>
      </c>
      <c r="F4212" s="41" t="inlineStr">
        <is>
          <t>Z Holdings 'Decisions on Intra-Group Reorganization ... and Change of Trade Name of a Subsidiary'(2023-07-12): LINE의 해외 회사 지분 등을 제외한 사업을 Z홀딩스가 흡수분할로 승계, 'LINE’s board of directors decided today to change its trade name to “Z Intermediate Global Corporation” ... as of October 1, 2023', 이후 해외 자회사 지분을 보유·관리하는 중간지주회사.</t>
        </is>
      </c>
      <c r="G4212" s="41" t="inlineStr">
        <is>
          <t>TDnet</t>
        </is>
      </c>
      <c r="H4212" s="40" t="inlineStr">
        <is>
          <t>2023-07-12</t>
        </is>
      </c>
      <c r="I4212" s="40" t="n"/>
      <c r="J4212" s="43" t="inlineStr">
        <is>
          <t>https://www.lycorp.co.jp/en/ir/news/auto_20230712521007/pdfFile.pdf</t>
        </is>
      </c>
      <c r="K4212" s="41" t="inlineStr">
        <is>
          <t>post_events_summary</t>
        </is>
      </c>
    </row>
    <row r="4213" ht="45" customHeight="1">
      <c r="A4213" s="40" t="inlineStr">
        <is>
          <t>N044</t>
        </is>
      </c>
      <c r="B4213" s="41" t="inlineStr">
        <is>
          <t>Line Friends Corporation</t>
        </is>
      </c>
      <c r="C4213" s="40" t="inlineStr">
        <is>
          <t>인수 후</t>
        </is>
      </c>
      <c r="D4213" s="40" t="inlineStr">
        <is>
          <t>2023-07-28</t>
        </is>
      </c>
      <c r="E4213" s="41" t="inlineStr">
        <is>
          <t>경영진변경</t>
        </is>
      </c>
      <c r="F4213" s="41" t="inlineStr">
        <is>
          <t>아이피엑스 임원의변동: 대표이사 김성훈(2015.10.21 선임) 유지, 기타비상무이사 김승언(네이버)·정의민(BRV) 2023.05.22 선임. 2018-05-02·2020-05-07·2022-01-28 공시에서도 대표이사 김성훈 유지, 이후 임원의변동 공시 없음.</t>
        </is>
      </c>
      <c r="G4213" s="41" t="inlineStr">
        <is>
          <t>DART 기타공시</t>
        </is>
      </c>
      <c r="H4213" s="40" t="inlineStr">
        <is>
          <t>2023-07-28</t>
        </is>
      </c>
      <c r="I4213" s="40" t="inlineStr">
        <is>
          <t>20230728000394</t>
        </is>
      </c>
      <c r="J4213" s="43" t="inlineStr">
        <is>
          <t>https://dart.fss.or.kr/dsaf001/main.do?rcpNo=20230728000394</t>
        </is>
      </c>
      <c r="K4213" s="41" t="inlineStr">
        <is>
          <t>post_events_summary</t>
        </is>
      </c>
    </row>
    <row r="4214" ht="45" customHeight="1">
      <c r="A4214" s="40" t="inlineStr">
        <is>
          <t>N045</t>
        </is>
      </c>
      <c r="B4214" s="41" t="inlineStr">
        <is>
          <t>Two Logistics Centers in Vietnam</t>
        </is>
      </c>
      <c r="C4214" s="40" t="inlineStr">
        <is>
          <t>발표</t>
        </is>
      </c>
      <c r="D4214" s="40" t="inlineStr">
        <is>
          <t>2018-11</t>
        </is>
      </c>
      <c r="E4214" s="41" t="inlineStr">
        <is>
          <t>발표</t>
        </is>
      </c>
      <c r="F4214" s="41" t="inlineStr">
        <is>
          <t>'an Asia-focused start-up fund managed by Mirae Asset Capital Co. Ltd. bought two distribution centers in Logis Valley, an industrial business park in Vietnam, for 53 billion won ($47 million)'; 입주사 삼성전자·CJ, 기대수익률 연 8.5%. 펀드는 2018-03 미래에셋대우·NAVER가 출범.</t>
        </is>
      </c>
      <c r="G4214" s="41" t="inlineStr">
        <is>
          <t>언론 보도</t>
        </is>
      </c>
      <c r="H4214" s="40" t="inlineStr">
        <is>
          <t>2018-12-27</t>
        </is>
      </c>
      <c r="I4214" s="40" t="n"/>
      <c r="J4214" s="43" t="inlineStr">
        <is>
          <t>https://www.kedglobal.com/newsView/ked201812270001</t>
        </is>
      </c>
      <c r="K4214" s="41" t="inlineStr">
        <is>
          <t>acquirer_entity,notes,pre_incorp_chk</t>
        </is>
      </c>
    </row>
    <row r="4215" ht="45" customHeight="1">
      <c r="A4215" s="40" t="inlineStr">
        <is>
          <t>N045</t>
        </is>
      </c>
      <c r="B4215" s="41" t="inlineStr">
        <is>
          <t>Two Logistics Centers in Vietnam</t>
        </is>
      </c>
      <c r="C4215" s="40" t="inlineStr">
        <is>
          <t>인수 후</t>
        </is>
      </c>
      <c r="D4215" s="40" t="inlineStr">
        <is>
          <t>2019-12-31</t>
        </is>
      </c>
      <c r="E4215" s="41" t="inlineStr">
        <is>
          <t>기타</t>
        </is>
      </c>
      <c r="F4215" s="41" t="inlineStr">
        <is>
          <t>NAVER FY2019 연결주석: 관계기업의 종속기업 표에 'MIRAE ASSET-NAVER ASIA GROWTH INVESTMENT | LogisValley BacNinh Joint Stock Company' 기재. 지분법평가 내역(천원): 기초 76,157,930 / 취득 124,230,514 / 지분해당이익 2,158,873 / 자본변동 3,053,361 / 배당 - / 손상 - / 기말 205,600,678.</t>
        </is>
      </c>
      <c r="G4215" s="41" t="inlineStr">
        <is>
          <t>DART 사업보고서</t>
        </is>
      </c>
      <c r="H4215" s="40" t="inlineStr">
        <is>
          <t>2020-03-30</t>
        </is>
      </c>
      <c r="I4215" s="40" t="inlineStr">
        <is>
          <t>20200330004603</t>
        </is>
      </c>
      <c r="J4215" s="43" t="inlineStr">
        <is>
          <t>https://dart.fss.or.kr/dsaf001/main.do?rcpNo=20200330004603</t>
        </is>
      </c>
      <c r="K4215" s="41" t="inlineStr">
        <is>
          <t>acquirer_entity,notes,post_events_summary,impairment</t>
        </is>
      </c>
    </row>
    <row r="4216" ht="45" customHeight="1">
      <c r="A4216" s="40" t="inlineStr">
        <is>
          <t>N045</t>
        </is>
      </c>
      <c r="B4216" s="41" t="inlineStr">
        <is>
          <t>Two Logistics Centers in Vietnam</t>
        </is>
      </c>
      <c r="C4216" s="40" t="inlineStr">
        <is>
          <t>인수 후</t>
        </is>
      </c>
      <c r="D4216" s="40" t="inlineStr">
        <is>
          <t>2021-12-31</t>
        </is>
      </c>
      <c r="E4216" s="41" t="inlineStr">
        <is>
          <t>기타</t>
        </is>
      </c>
      <c r="F4216" s="41" t="inlineStr">
        <is>
          <t>NAVER FY2021 연결주석 지분법평가 내역: 같은 법인 기초 240,051,940 / 취득 101,236,064 / 지분해당이익 96,120,482 / 자본변동 23,458,103 / 배당 - / 손상 - / 기말 460,866,589 (천원).</t>
        </is>
      </c>
      <c r="G4216" s="41" t="inlineStr">
        <is>
          <t>DART 사업보고서</t>
        </is>
      </c>
      <c r="H4216" s="40" t="inlineStr">
        <is>
          <t>2022-03-04</t>
        </is>
      </c>
      <c r="I4216" s="40" t="inlineStr">
        <is>
          <t>20220304000687</t>
        </is>
      </c>
      <c r="J4216" s="43" t="inlineStr">
        <is>
          <t>https://dart.fss.or.kr/dsaf001/main.do?rcpNo=20220304000687</t>
        </is>
      </c>
      <c r="K4216" s="41" t="inlineStr">
        <is>
          <t>impairment</t>
        </is>
      </c>
    </row>
    <row r="4217" ht="45" customHeight="1">
      <c r="A4217" s="40" t="inlineStr">
        <is>
          <t>N045</t>
        </is>
      </c>
      <c r="B4217" s="41" t="inlineStr">
        <is>
          <t>Two Logistics Centers in Vietnam</t>
        </is>
      </c>
      <c r="C4217" s="40" t="inlineStr">
        <is>
          <t>인수 후</t>
        </is>
      </c>
      <c r="D4217" s="40" t="inlineStr">
        <is>
          <t>2022-12-31</t>
        </is>
      </c>
      <c r="E4217" s="41" t="inlineStr">
        <is>
          <t>기타</t>
        </is>
      </c>
      <c r="F4217" s="41" t="inlineStr">
        <is>
          <t>NAVER FY2022 연결주석: Mirae Asset - Naver Asia Growth Investment Pte. Ltd. 기초 460,866,589 / 취득·처분·환급 (85,851,699) / 지분해당액 (86,829,957) / 자본변동 24,072,016 / 배당 - / 손상 - / 기말 312,256,950 (천원); 종속기업 LogisValley BacNinh Company Limited, LogisValley Vina Co., Ltd.</t>
        </is>
      </c>
      <c r="G4217" s="41" t="inlineStr">
        <is>
          <t>DART 사업보고서</t>
        </is>
      </c>
      <c r="H4217" s="40" t="inlineStr">
        <is>
          <t>2023-03-14</t>
        </is>
      </c>
      <c r="I4217" s="40" t="inlineStr">
        <is>
          <t>20230314001049</t>
        </is>
      </c>
      <c r="J4217" s="43" t="inlineStr">
        <is>
          <t>https://dart.fss.or.kr/dsaf001/main.do?rcpNo=20230314001049</t>
        </is>
      </c>
      <c r="K4217" s="41" t="inlineStr">
        <is>
          <t>impairment</t>
        </is>
      </c>
    </row>
    <row r="4218" ht="45" customHeight="1">
      <c r="A4218" s="40" t="inlineStr">
        <is>
          <t>N045</t>
        </is>
      </c>
      <c r="B4218" s="41" t="inlineStr">
        <is>
          <t>Two Logistics Centers in Vietnam</t>
        </is>
      </c>
      <c r="C4218" s="40" t="inlineStr">
        <is>
          <t>인수 후</t>
        </is>
      </c>
      <c r="D4218" s="40" t="inlineStr">
        <is>
          <t>2023-12-31</t>
        </is>
      </c>
      <c r="E4218" s="41" t="inlineStr">
        <is>
          <t>기타</t>
        </is>
      </c>
      <c r="F4218" s="41" t="inlineStr">
        <is>
          <t>NAVER FY2023 연결주석 지분법평가 내역(전치 표): 같은 법인 기초 312,256,950 / 취득·처분·환급 (14,169,325) / 지분해당액 34,070,163 / 자본변동 9,767,037 / 배당 0 / 손상 0 / 기말 341,924,825 (천원).</t>
        </is>
      </c>
      <c r="G4218" s="41" t="inlineStr">
        <is>
          <t>DART 사업보고서</t>
        </is>
      </c>
      <c r="H4218" s="40" t="inlineStr">
        <is>
          <t>2024-03-18</t>
        </is>
      </c>
      <c r="I4218" s="40" t="inlineStr">
        <is>
          <t>20240318000844</t>
        </is>
      </c>
      <c r="J4218" s="43" t="inlineStr">
        <is>
          <t>https://dart.fss.or.kr/dsaf001/main.do?rcpNo=20240318000844</t>
        </is>
      </c>
      <c r="K4218" s="41" t="inlineStr">
        <is>
          <t>impairment</t>
        </is>
      </c>
    </row>
    <row r="4219" ht="45" customHeight="1">
      <c r="A4219" s="40" t="inlineStr">
        <is>
          <t>N046</t>
        </is>
      </c>
      <c r="B4219" s="41" t="inlineStr">
        <is>
          <t>PayPay Asset Management Co., Ltd.</t>
        </is>
      </c>
      <c r="C4219" s="40" t="inlineStr">
        <is>
          <t>인수 전</t>
        </is>
      </c>
      <c r="D4219" s="40" t="inlineStr">
        <is>
          <t>2019-03-31</t>
        </is>
      </c>
      <c r="E4219" s="41" t="inlineStr">
        <is>
          <t>실적</t>
        </is>
      </c>
      <c r="F4219" s="41" t="inlineStr">
        <is>
          <t>ASTAM 운용 펀드 'Yjamライト！' 有価証券報告書 第5期(2020-02-04 제출, 발행자 アストマックス投信投資顧問) 委託会社 損益計算書(千円): 前事業年度(2017/4~2018/3) 営業収益計 2,010,828·営業利益 221,831·経常利益 222,685; 当事業年度(2018/4~2019/3) 営業収益計 1,896,155·営業利益 203,488·経常利益 204,193</t>
        </is>
      </c>
      <c r="G4219" s="41" t="inlineStr">
        <is>
          <t>EDINET</t>
        </is>
      </c>
      <c r="H4219" s="40" t="inlineStr">
        <is>
          <t>2020-02-04</t>
        </is>
      </c>
      <c r="I4219" s="40" t="inlineStr">
        <is>
          <t>S100HU8X</t>
        </is>
      </c>
      <c r="J4219" s="43" t="inlineStr">
        <is>
          <t>https://disclosure2dl.edinet-fsa.go.jp/searchdocument/pdf/S100HU8X.pdf</t>
        </is>
      </c>
      <c r="K4219" s="41" t="inlineStr">
        <is>
          <t>target_rev_pre,target_op_pre,perf_basis,pre_events_summary</t>
        </is>
      </c>
    </row>
    <row r="4220" ht="45" customHeight="1">
      <c r="A4220" s="40" t="inlineStr">
        <is>
          <t>N046</t>
        </is>
      </c>
      <c r="B4220" s="41" t="inlineStr">
        <is>
          <t>PayPay Asset Management Co., Ltd.</t>
        </is>
      </c>
      <c r="C4220" s="40" t="inlineStr">
        <is>
          <t>인수 후</t>
        </is>
      </c>
      <c r="D4220" s="40" t="inlineStr">
        <is>
          <t>2024-12-25</t>
        </is>
      </c>
      <c r="E4220" s="41" t="inlineStr">
        <is>
          <t>소유주변경</t>
        </is>
      </c>
      <c r="F4220" s="41" t="inlineStr">
        <is>
          <t>PPAM 운용 펀드 'PayPay投信AIプラス' 有価証券報告書(2025-07-25) 委託会社 주석: 관련당사자(2023/4~2024/3期) 'Zフィナンシャル株式会社 …（被所有）直接 76.6 … 増資 264,999'('当社の行った株主割当増資を1株当たり1,982円で引き受けた'); 2024/4~2025/3期 발행 '2024年5月31日付、2024年10月10日付、2024年12月25日付で払込を完了'·'既存株主を割当先とする新株式の発行' — Ａ種 209,424株(955円)·Ａ種 282,258株(496円)·普通 133,167株(289円)·Ａ種 2,115,967株(289円), 기말 普通 384,954·Ａ種 2,607,649株; 大株主 'アセットマネジメントOne…2,308,059株 77.1％', 'Zフィナンシャル…684,544株 22.9％', 'Ａ種種類株式を除く普通株式の比率は、Zフィナンシャル株式会社50.1％、アセットマネジメントOne株式会社49.9％'; 沿革 '令和３年３月８日 商号を「アストマックス投信投資顧問株式会社」から「PayPayアセットマネジメント…」'</t>
        </is>
      </c>
      <c r="G4220" s="41" t="inlineStr">
        <is>
          <t>EDINET</t>
        </is>
      </c>
      <c r="H4220" s="40" t="inlineStr">
        <is>
          <t>2025-07-25</t>
        </is>
      </c>
      <c r="I4220" s="40" t="inlineStr">
        <is>
          <t>S100WDOL</t>
        </is>
      </c>
      <c r="J4220" s="43" t="inlineStr">
        <is>
          <t>https://disclosure2dl.edinet-fsa.go.jp/searchdocument/pdf/S100WDOL.pdf</t>
        </is>
      </c>
      <c r="K4220" s="41" t="inlineStr">
        <is>
          <t>post_events_summary,notes</t>
        </is>
      </c>
    </row>
    <row r="4221" ht="45" customHeight="1">
      <c r="A4221" s="40" t="inlineStr">
        <is>
          <t>N046</t>
        </is>
      </c>
      <c r="B4221" s="41" t="inlineStr">
        <is>
          <t>PayPay Asset Management Co., Ltd.</t>
        </is>
      </c>
      <c r="C4221" s="40" t="inlineStr">
        <is>
          <t>인수 후</t>
        </is>
      </c>
      <c r="D4221" s="40" t="inlineStr">
        <is>
          <t>2024-10-11</t>
        </is>
      </c>
      <c r="E4221" s="41" t="inlineStr">
        <is>
          <t>사업철수</t>
        </is>
      </c>
      <c r="F4221" s="41" t="inlineStr">
        <is>
          <t>Zフィナンシャル·アセットマネジメントOne·PayPayアセットマネジメント 공동 발표 'PayPayアセットマネジメント株式会社の事業終了について'(2024-10-11, AM-One 사이트 게재본): '運用資産の拡大が計画通りには進まず、業績低迷が続いていました。ZF と AM-One は、PPAM の業績回復に向けて最大限の検討を行いましたが…PPAM の事業を終了することを合意しました', '2025 年 9 月末を目途に PPAM の事業終了を予定' — Wayback 보관본(others_20241011.pdf)과 같은 문서</t>
        </is>
      </c>
      <c r="G4221" s="41" t="inlineStr">
        <is>
          <t>회사 보도자료</t>
        </is>
      </c>
      <c r="H4221" s="40" t="inlineStr">
        <is>
          <t>2024-10-11</t>
        </is>
      </c>
      <c r="I4221" s="40" t="n"/>
      <c r="J4221" s="43" t="inlineStr">
        <is>
          <t>https://www.am-one.co.jp/pdf/news/377/241011_AMOne_newsrelease.pdf</t>
        </is>
      </c>
      <c r="K4221" s="41" t="inlineStr">
        <is>
          <t>post_events_summary,earnings_call_note</t>
        </is>
      </c>
    </row>
    <row r="4222" ht="45" customHeight="1">
      <c r="A4222" s="40" t="inlineStr">
        <is>
          <t>N049</t>
        </is>
      </c>
      <c r="B4222" s="41" t="inlineStr">
        <is>
          <t>Sublime Artist Agency Inc.</t>
        </is>
      </c>
      <c r="C4222" s="40" t="inlineStr">
        <is>
          <t>인수 후</t>
        </is>
      </c>
      <c r="D4222" s="40" t="inlineStr">
        <is>
          <t>2022-12-31</t>
        </is>
      </c>
      <c r="E4222" s="41" t="inlineStr">
        <is>
          <t>매각</t>
        </is>
      </c>
      <c r="F4222" s="41" t="inlineStr">
        <is>
          <t>플레이리스트 2022 감사보고서 금융상품 주석: 당기손익-공정가치 측정 금융자산 '복합금융상품(전환상환우선주) | (주)써브라임아티스트에이전시 | - | 444,837'(천원, 전기말), 수준3 현금흐름할인모형(할인율 16.76%). 처분이익 636,481천원. 장부가 444,837+처분이익 636,481=1,081,318천원으로 처분금액과 일치.</t>
        </is>
      </c>
      <c r="G4222" s="41" t="inlineStr">
        <is>
          <t>DART 감사보고서</t>
        </is>
      </c>
      <c r="H4222" s="40" t="inlineStr">
        <is>
          <t>2023-03-31</t>
        </is>
      </c>
      <c r="I4222" s="40" t="inlineStr">
        <is>
          <t>20230331001135</t>
        </is>
      </c>
      <c r="J4222" s="43" t="inlineStr">
        <is>
          <t>https://dart.fss.or.kr/dsaf001/main.do?rcpNo=20230331001135</t>
        </is>
      </c>
      <c r="K4222" s="41" t="inlineStr">
        <is>
          <t>chk_note,impairment</t>
        </is>
      </c>
    </row>
    <row r="4223" ht="45" customHeight="1">
      <c r="A4223" s="40" t="inlineStr">
        <is>
          <t>N050</t>
        </is>
      </c>
      <c r="B4223" s="41" t="inlineStr">
        <is>
          <t>ZOZO, Inc. (TSE:3092)</t>
        </is>
      </c>
      <c r="C4223" s="40" t="inlineStr">
        <is>
          <t>인수 전</t>
        </is>
      </c>
      <c r="D4223" s="40" t="inlineStr">
        <is>
          <t>2019-03-31</t>
        </is>
      </c>
      <c r="E4223" s="41" t="inlineStr">
        <is>
          <t>실적</t>
        </is>
      </c>
      <c r="F4223" s="41" t="inlineStr">
        <is>
          <t>Yahoo Japan 'Results for the Fiscal Year Ended March 31, 2019 [IFRSs]'(2019-04-25): Media Business revenue ¥303.4 billion "accounted for 31.8% of total revenue", operating income ¥141.0 billion; "revenue of the Commerce Business amounted to ¥649.6 billion, increasing 9.7% year on year and accounting for 68.0% of total revenue. Operating income decreased 32.7% year on year, to ¥55.7 billion"</t>
        </is>
      </c>
      <c r="G4223" s="41" t="inlineStr">
        <is>
          <t>IR 자료</t>
        </is>
      </c>
      <c r="H4223" s="40" t="inlineStr">
        <is>
          <t>2019-04-25</t>
        </is>
      </c>
      <c r="I4223" s="40" t="inlineStr">
        <is>
          <t>auto_20190425411012</t>
        </is>
      </c>
      <c r="J4223" s="43" t="inlineStr">
        <is>
          <t>https://www.lycorp.co.jp/en/ir/news/auto_20190425411012/pdfFile.pdf</t>
        </is>
      </c>
      <c r="K4223" s="41" t="inlineStr">
        <is>
          <t>acquirer_core</t>
        </is>
      </c>
    </row>
    <row r="4224" ht="45" customHeight="1">
      <c r="A4224" s="40" t="inlineStr">
        <is>
          <t>N050</t>
        </is>
      </c>
      <c r="B4224" s="41" t="inlineStr">
        <is>
          <t>ZOZO, Inc. (TSE:3092)</t>
        </is>
      </c>
      <c r="C4224" s="40" t="inlineStr">
        <is>
          <t>인수 후</t>
        </is>
      </c>
      <c r="D4224" s="40" t="inlineStr">
        <is>
          <t>2019-11-19</t>
        </is>
      </c>
      <c r="E4224" s="41" t="inlineStr">
        <is>
          <t>기타</t>
        </is>
      </c>
      <c r="F4224" s="41" t="inlineStr">
        <is>
          <t>ZHD 有価証券報告書 第25期(2020/3): "2019年11月14日付で(株)みずほ銀行をエージェントとする取引金融機関５行との間で借入契約を締結し、2019年11月19日に借入を実施"(400,000百万円); のれん 배분 ショッピング 60,180→272,828百万円("「５. 企業結合」参照"); "ショッピング事業において、仮に税引前割引率が約２％上昇又は永続成長率が約３％下落した場合、回収可能価額と帳簿価額が等しくなる可能性があります"</t>
        </is>
      </c>
      <c r="G4224" s="41" t="inlineStr">
        <is>
          <t>EDINET</t>
        </is>
      </c>
      <c r="H4224" s="40" t="inlineStr">
        <is>
          <t>2020-06-22</t>
        </is>
      </c>
      <c r="I4224" s="40" t="inlineStr">
        <is>
          <t>S100IT7Z</t>
        </is>
      </c>
      <c r="J4224" s="43" t="inlineStr">
        <is>
          <t>https://disclosure2dl.edinet-fsa.go.jp/searchdocument/pdf/S100IT7Z.pdf</t>
        </is>
      </c>
      <c r="K4224" s="41" t="inlineStr">
        <is>
          <t>post_events_summary,size_basis,impairment</t>
        </is>
      </c>
    </row>
    <row r="4225" ht="45" customHeight="1">
      <c r="A4225" s="40" t="inlineStr">
        <is>
          <t>N050</t>
        </is>
      </c>
      <c r="B4225" s="41" t="inlineStr">
        <is>
          <t>ZOZO, Inc. (TSE:3092)</t>
        </is>
      </c>
      <c r="C4225" s="40" t="inlineStr">
        <is>
          <t>인수 후</t>
        </is>
      </c>
      <c r="D4225" s="40" t="inlineStr">
        <is>
          <t>2021-03-31</t>
        </is>
      </c>
      <c r="E4225" s="41" t="inlineStr">
        <is>
          <t>기타</t>
        </is>
      </c>
      <c r="F4225" s="41" t="inlineStr">
        <is>
          <t>ZHD 有価証券報告書 第26期(2021/3): のれん ショッピング 272,828→272,658百万円; "使用価値は当該資金生成単位の帳簿価額を十分に上回っており" — 감손 없음</t>
        </is>
      </c>
      <c r="G4225" s="41" t="inlineStr">
        <is>
          <t>EDINET</t>
        </is>
      </c>
      <c r="H4225" s="40" t="inlineStr">
        <is>
          <t>2021-06-17</t>
        </is>
      </c>
      <c r="I4225" s="40" t="inlineStr">
        <is>
          <t>S100LJN6</t>
        </is>
      </c>
      <c r="J4225" s="43" t="inlineStr">
        <is>
          <t>https://disclosure2dl.edinet-fsa.go.jp/searchdocument/pdf/S100LJN6.pdf</t>
        </is>
      </c>
      <c r="K4225" s="41" t="inlineStr">
        <is>
          <t>impairment</t>
        </is>
      </c>
    </row>
    <row r="4226" ht="45" customHeight="1">
      <c r="A4226" s="40" t="inlineStr">
        <is>
          <t>N050</t>
        </is>
      </c>
      <c r="B4226" s="41" t="inlineStr">
        <is>
          <t>ZOZO, Inc. (TSE:3092)</t>
        </is>
      </c>
      <c r="C4226" s="40" t="inlineStr">
        <is>
          <t>인수 후</t>
        </is>
      </c>
      <c r="D4226" s="40" t="inlineStr">
        <is>
          <t>2022-03-31</t>
        </is>
      </c>
      <c r="E4226" s="41" t="inlineStr">
        <is>
          <t>기타</t>
        </is>
      </c>
      <c r="F4226" s="41" t="inlineStr">
        <is>
          <t>ZHD 有価証券報告書 第27期(2022/3): のれん ショッピング 272,658百万円(2021-03·2022-03); "ショッピング資金生成単位グループにおいて、仮に税引前割引率が約１％上昇又は永続成長率が約２％下落した場合…回収可能価額と帳簿価額が等しくなる可能性があります"</t>
        </is>
      </c>
      <c r="G4226" s="41" t="inlineStr">
        <is>
          <t>EDINET</t>
        </is>
      </c>
      <c r="H4226" s="40" t="inlineStr">
        <is>
          <t>2022-06-16</t>
        </is>
      </c>
      <c r="I4226" s="40" t="inlineStr">
        <is>
          <t>S100O94C</t>
        </is>
      </c>
      <c r="J4226" s="43" t="inlineStr">
        <is>
          <t>https://disclosure2dl.edinet-fsa.go.jp/searchdocument/pdf/S100O94C.pdf</t>
        </is>
      </c>
      <c r="K4226" s="41" t="inlineStr">
        <is>
          <t>impairment</t>
        </is>
      </c>
    </row>
    <row r="4227" ht="45" customHeight="1">
      <c r="A4227" s="40" t="inlineStr">
        <is>
          <t>N050</t>
        </is>
      </c>
      <c r="B4227" s="41" t="inlineStr">
        <is>
          <t>ZOZO, Inc. (TSE:3092)</t>
        </is>
      </c>
      <c r="C4227" s="40" t="inlineStr">
        <is>
          <t>인수 후</t>
        </is>
      </c>
      <c r="D4227" s="40" t="inlineStr">
        <is>
          <t>2023-03-31</t>
        </is>
      </c>
      <c r="E4227" s="41" t="inlineStr">
        <is>
          <t>기타</t>
        </is>
      </c>
      <c r="F4227" s="41" t="inlineStr">
        <is>
          <t>ZHD 有価証券報告書 第28期(2023/3): のれん ショッピング 272,658→282,018百万円, "ショッピング資金生成単位グループは、主にヤフーのショッピング資金生成単位、アスクル資金生成単位およびZOZO資金生成単位により構成"; "仮に税引前割引率が約２％上昇又は永続成長率が約３％下落した場合、回収可能価額と帳簿価額が等しくなる可能性"</t>
        </is>
      </c>
      <c r="G4227" s="41" t="inlineStr">
        <is>
          <t>EDINET</t>
        </is>
      </c>
      <c r="H4227" s="40" t="inlineStr">
        <is>
          <t>2023-06-15</t>
        </is>
      </c>
      <c r="I4227" s="40" t="inlineStr">
        <is>
          <t>S100QY1D</t>
        </is>
      </c>
      <c r="J4227" s="43" t="inlineStr">
        <is>
          <t>https://disclosure2dl.edinet-fsa.go.jp/searchdocument/pdf/S100QY1D.pdf</t>
        </is>
      </c>
      <c r="K4227" s="41" t="inlineStr">
        <is>
          <t>impairment</t>
        </is>
      </c>
    </row>
    <row r="4228" ht="45" customHeight="1">
      <c r="A4228" s="40" t="inlineStr">
        <is>
          <t>N050</t>
        </is>
      </c>
      <c r="B4228" s="41" t="inlineStr">
        <is>
          <t>ZOZO, Inc. (TSE:3092)</t>
        </is>
      </c>
      <c r="C4228" s="40" t="inlineStr">
        <is>
          <t>인수 후</t>
        </is>
      </c>
      <c r="D4228" s="40" t="inlineStr">
        <is>
          <t>2024-03-31</t>
        </is>
      </c>
      <c r="E4228" s="41" t="inlineStr">
        <is>
          <t>기타</t>
        </is>
      </c>
      <c r="F4228" s="41" t="inlineStr">
        <is>
          <t>LINEヤフー 有価証券報告書 第29期(2024/3): 자금생성단위그룹을 "従来の「ショッピング」から、「ショッピング」、「アスクル」および「ZOZO」に分割", ZOZO のれん 234,024百万円·상표권 178,720百万円; ZOZO CGU 공정가치는 "活発な市場における相場価格"(Level 1), 회수가능가액이 "帳簿価額を十分に上回って"</t>
        </is>
      </c>
      <c r="G4228" s="41" t="inlineStr">
        <is>
          <t>EDINET</t>
        </is>
      </c>
      <c r="H4228" s="40" t="inlineStr">
        <is>
          <t>2024-06-17</t>
        </is>
      </c>
      <c r="I4228" s="40" t="inlineStr">
        <is>
          <t>S100TM4A</t>
        </is>
      </c>
      <c r="J4228" s="43" t="inlineStr">
        <is>
          <t>https://disclosure2dl.edinet-fsa.go.jp/searchdocument/pdf/S100TM4A.pdf</t>
        </is>
      </c>
      <c r="K4228" s="41" t="inlineStr">
        <is>
          <t>impairment</t>
        </is>
      </c>
    </row>
    <row r="4229" ht="45" customHeight="1">
      <c r="A4229" s="40" t="inlineStr">
        <is>
          <t>N050</t>
        </is>
      </c>
      <c r="B4229" s="41" t="inlineStr">
        <is>
          <t>ZOZO, Inc. (TSE:3092)</t>
        </is>
      </c>
      <c r="C4229" s="40" t="inlineStr">
        <is>
          <t>인수 후</t>
        </is>
      </c>
      <c r="D4229" s="40" t="inlineStr">
        <is>
          <t>2025-03-31</t>
        </is>
      </c>
      <c r="E4229" s="41" t="inlineStr">
        <is>
          <t>기타</t>
        </is>
      </c>
      <c r="F4229" s="41" t="inlineStr">
        <is>
          <t>LINEヤフー 有価証券報告書 第30期(2025/3): のれん ZOZO 234,024百万円(2024-03·2025-03 동일), 耐用年数を確定できない無形資産 ZOZO 178,720百万円 — 감손 없음</t>
        </is>
      </c>
      <c r="G4229" s="41" t="inlineStr">
        <is>
          <t>EDINET</t>
        </is>
      </c>
      <c r="H4229" s="40" t="inlineStr">
        <is>
          <t>2025-06-18</t>
        </is>
      </c>
      <c r="I4229" s="40" t="inlineStr">
        <is>
          <t>S100VYGU</t>
        </is>
      </c>
      <c r="J4229" s="43" t="inlineStr">
        <is>
          <t>https://disclosure2dl.edinet-fsa.go.jp/searchdocument/pdf/S100VYGU.pdf</t>
        </is>
      </c>
      <c r="K4229" s="41" t="inlineStr">
        <is>
          <t>impairment</t>
        </is>
      </c>
    </row>
    <row r="4230" ht="45" customHeight="1">
      <c r="A4230" s="40" t="inlineStr">
        <is>
          <t>N050</t>
        </is>
      </c>
      <c r="B4230" s="41" t="inlineStr">
        <is>
          <t>ZOZO, Inc. (TSE:3092)</t>
        </is>
      </c>
      <c r="C4230" s="40" t="inlineStr">
        <is>
          <t>인수 후</t>
        </is>
      </c>
      <c r="D4230" s="40" t="inlineStr">
        <is>
          <t>2026-03-31</t>
        </is>
      </c>
      <c r="E4230" s="41" t="inlineStr">
        <is>
          <t>기타</t>
        </is>
      </c>
      <c r="F4230" s="41" t="inlineStr">
        <is>
          <t>ZOZO 有価証券報告書 第28期 大株主の状況: "Ｚホールディングス中間株式会社 … 458,858,700"(51.89%); 重要な後発事象: High Link 株式 2026-03-31 取締役会決議·株式譲渡契約, "4月16日付で全株式を取得", 企業結合日 2026年４月30日, 取得原価 4,950百万円</t>
        </is>
      </c>
      <c r="G4230" s="41" t="inlineStr">
        <is>
          <t>EDINET</t>
        </is>
      </c>
      <c r="H4230" s="40" t="inlineStr">
        <is>
          <t>2026-06-08</t>
        </is>
      </c>
      <c r="I4230" s="40" t="inlineStr">
        <is>
          <t>19002bb7b28f1d462fcaba54a723e0b48eb395eb</t>
        </is>
      </c>
      <c r="J4230" s="43" t="inlineStr">
        <is>
          <t>https://corp.zozo.com/ir-info/files/pdf/19002bb7b28f1d462fcaba54a723e0b48eb395eb.pdf</t>
        </is>
      </c>
      <c r="K4230" s="41" t="inlineStr">
        <is>
          <t>notes,post_events_summary</t>
        </is>
      </c>
    </row>
    <row r="4231" ht="45" customHeight="1">
      <c r="A4231" s="40" t="inlineStr">
        <is>
          <t>N050</t>
        </is>
      </c>
      <c r="B4231" s="41" t="inlineStr">
        <is>
          <t>ZOZO, Inc. (TSE:3092)</t>
        </is>
      </c>
      <c r="C4231" s="40" t="inlineStr">
        <is>
          <t>발표</t>
        </is>
      </c>
      <c r="D4231" s="40" t="inlineStr">
        <is>
          <t>2019-09-12</t>
        </is>
      </c>
      <c r="E4231" s="41" t="inlineStr">
        <is>
          <t>발표</t>
        </is>
      </c>
      <c r="F4231" s="41" t="inlineStr">
        <is>
          <t>ネットショップ担当者フォーラム 'ヤフーがZOZOを買収へ。「ZOZOTOWN」のPayPay決済導入、「PayPayモール」出店などで協業' — 게재 2019-09-12 9:13</t>
        </is>
      </c>
      <c r="G4231" s="41" t="inlineStr">
        <is>
          <t>언론 보도</t>
        </is>
      </c>
      <c r="H4231" s="40" t="inlineStr">
        <is>
          <t>2019-09-12</t>
        </is>
      </c>
      <c r="I4231" s="40" t="n"/>
      <c r="J4231" s="43" t="inlineStr">
        <is>
          <t>https://netshop.impress.co.jp/node/6805</t>
        </is>
      </c>
      <c r="K4231" s="41" t="inlineStr">
        <is>
          <t>first_filing_date</t>
        </is>
      </c>
    </row>
    <row r="4232" ht="45" customHeight="1">
      <c r="A4232" s="40" t="inlineStr">
        <is>
          <t>N050</t>
        </is>
      </c>
      <c r="B4232" s="41" t="inlineStr">
        <is>
          <t>ZOZO, Inc. (TSE:3092)</t>
        </is>
      </c>
      <c r="C4232" s="40" t="inlineStr">
        <is>
          <t>발표</t>
        </is>
      </c>
      <c r="D4232" s="40" t="inlineStr">
        <is>
          <t>2019-09-12</t>
        </is>
      </c>
      <c r="E4232" s="41" t="inlineStr">
        <is>
          <t>발표</t>
        </is>
      </c>
      <c r="F4232" s="41" t="inlineStr">
        <is>
          <t>株探 '話題株ピックアップ【夕刊】（1）：ＺＯＺＯ、大日印、東エレク'(2019-09-12 15:13): ZOZO가 "マドを開けて急伸", ヤフーがTOBで買収することを発表</t>
        </is>
      </c>
      <c r="G4232" s="41" t="inlineStr">
        <is>
          <t>언론 보도</t>
        </is>
      </c>
      <c r="H4232" s="40" t="inlineStr">
        <is>
          <t>2019-09-12</t>
        </is>
      </c>
      <c r="I4232" s="40" t="n"/>
      <c r="J4232" s="43" t="inlineStr">
        <is>
          <t>https://s.kabutan.jp/news/n201909120560/</t>
        </is>
      </c>
      <c r="K4232" s="41" t="inlineStr">
        <is>
          <t>first_filing_date</t>
        </is>
      </c>
    </row>
    <row r="4233" ht="45" customHeight="1">
      <c r="A4233" s="40" t="inlineStr">
        <is>
          <t>N051</t>
        </is>
      </c>
      <c r="B4233" s="41" t="inlineStr">
        <is>
          <t>Dynatech Inc.</t>
        </is>
      </c>
      <c r="C4233" s="40" t="inlineStr">
        <is>
          <t>인수 후</t>
        </is>
      </c>
      <c r="D4233" s="40" t="inlineStr">
        <is>
          <t>2021-12-31</t>
        </is>
      </c>
      <c r="E4233" s="41" t="inlineStr">
        <is>
          <t>손상차손</t>
        </is>
      </c>
      <c r="F4233" s="41" t="inlineStr">
        <is>
          <t>バリューコマース 有価証券報告書 第26期 단체 주석(重要な会計上の見積り): "当社が保有するダイナテック株式について子会社株式評価損2,434百万円を計上", 関係会社株式 前期 2,732 → 当期 297百万円; 監査報告書 KAM '関係会社株式（ダイナテック株式会社）の評価の合理性'</t>
        </is>
      </c>
      <c r="G4233" s="41" t="inlineStr">
        <is>
          <t>EDINET</t>
        </is>
      </c>
      <c r="H4233" s="40" t="inlineStr">
        <is>
          <t>2022-03</t>
        </is>
      </c>
      <c r="I4233" s="40" t="inlineStr">
        <is>
          <t>S100NPZ0</t>
        </is>
      </c>
      <c r="J4233" s="43" t="inlineStr">
        <is>
          <t>https://ssl4.eir-parts.net/doc/2491/yuho_pdf/S100NPZ0/00.pdf</t>
        </is>
      </c>
      <c r="K4233" s="41" t="inlineStr">
        <is>
          <t>impairment,post_events_summary,notes</t>
        </is>
      </c>
    </row>
    <row r="4234" ht="45" customHeight="1">
      <c r="A4234" s="40" t="inlineStr">
        <is>
          <t>N051</t>
        </is>
      </c>
      <c r="B4234" s="41" t="inlineStr">
        <is>
          <t>Dynatech Inc.</t>
        </is>
      </c>
      <c r="C4234" s="40" t="inlineStr">
        <is>
          <t>인수 후</t>
        </is>
      </c>
      <c r="D4234" s="40" t="inlineStr">
        <is>
          <t>2023-12-31</t>
        </is>
      </c>
      <c r="E4234" s="41" t="inlineStr">
        <is>
          <t>실적</t>
        </is>
      </c>
      <c r="F4234" s="41" t="inlineStr">
        <is>
          <t>catr.jp ダイナテック株式会社 페이지(官報 決算公告 집계): 純利益 2020-03-31 '8035万6000円 (▲73.36%)', 2021-03-31 '▲11億6289万5000円 (赤字転落)', 2021-12-31 '▲1億3551万7000円', 2022-12-31 '1億242万7000円', 2023-12-31 '▲1億1898万3000円'; 総資産 2020-03-31 24億7246万8000円, 2021-03-31 12億1874万7000円; 売上高은 전 기간 '-'(미기재). WebFetch로 열람(직접 요청은 HTTP 403)</t>
        </is>
      </c>
      <c r="G4234" s="41" t="inlineStr">
        <is>
          <t>기타</t>
        </is>
      </c>
      <c r="H4234" s="40" t="inlineStr">
        <is>
          <t>2026-10-26 조회</t>
        </is>
      </c>
      <c r="I4234" s="40" t="n"/>
      <c r="J4234" s="43" t="inlineStr">
        <is>
          <t>https://catr.jp/companies/c0422/21918</t>
        </is>
      </c>
      <c r="K4234" s="41" t="inlineStr">
        <is>
          <t>target_op_post,target_rev_post,perf_basis,notes</t>
        </is>
      </c>
    </row>
    <row r="4235" ht="45" customHeight="1">
      <c r="A4235" s="40" t="inlineStr">
        <is>
          <t>N051</t>
        </is>
      </c>
      <c r="B4235" s="41" t="inlineStr">
        <is>
          <t>Dynatech Inc.</t>
        </is>
      </c>
      <c r="C4235" s="40" t="inlineStr">
        <is>
          <t>인수 후</t>
        </is>
      </c>
      <c r="D4235" s="40" t="inlineStr">
        <is>
          <t>2024-05-02</t>
        </is>
      </c>
      <c r="E4235" s="41" t="inlineStr">
        <is>
          <t>기타</t>
        </is>
      </c>
      <c r="F4235" s="41" t="inlineStr">
        <is>
          <t>バリューコマース 有価証券報告書 第29期: 자기주식 공개매수(2024-03-12~04-09) 결제 완료일 "2024年５月２日付で、当社の筆頭株主かつ親会社であるZホールディングス中間株式会社は、当社の親会社に該当しないこととなり、新たに当社のその他の関係会社に該当"; 沿革 '2024年５月 …LINEヤフー株式会社…の持分法適用関連会社化'</t>
        </is>
      </c>
      <c r="G4235" s="41" t="inlineStr">
        <is>
          <t>EDINET</t>
        </is>
      </c>
      <c r="H4235" s="40" t="inlineStr">
        <is>
          <t>2025-03</t>
        </is>
      </c>
      <c r="I4235" s="40" t="inlineStr">
        <is>
          <t>S100VG04</t>
        </is>
      </c>
      <c r="J4235" s="43" t="inlineStr">
        <is>
          <t>https://ssl4.eir-parts.net/doc/2491/yuho_pdf/S100VG04/00.pdf</t>
        </is>
      </c>
      <c r="K4235" s="41" t="inlineStr">
        <is>
          <t>pre_incorp_chk,post_events_summary</t>
        </is>
      </c>
    </row>
    <row r="4236" ht="45" customHeight="1">
      <c r="A4236" s="40" t="inlineStr">
        <is>
          <t>N051</t>
        </is>
      </c>
      <c r="B4236" s="41" t="inlineStr">
        <is>
          <t>Dynatech Inc.</t>
        </is>
      </c>
      <c r="C4236" s="40" t="inlineStr">
        <is>
          <t>인수 후</t>
        </is>
      </c>
      <c r="D4236" s="40" t="inlineStr">
        <is>
          <t>2025-08-13</t>
        </is>
      </c>
      <c r="E4236" s="41" t="inlineStr">
        <is>
          <t>기타</t>
        </is>
      </c>
      <c r="F4236" s="41" t="inlineStr">
        <is>
          <t>バリューコマース 有価証券報告書 第30期: "2025年８月13日付で、当社のその他の関係会社であったZホールディングス中間株式会社は、同社が保有する当社株式をすべて売却"; 沿革 '2025年８月 LINEヤフー株式会社が間接保有していた当社全株式を売却…持分法適用関連会社から除外'</t>
        </is>
      </c>
      <c r="G4236" s="41" t="inlineStr">
        <is>
          <t>EDINET</t>
        </is>
      </c>
      <c r="H4236" s="40" t="inlineStr">
        <is>
          <t>2026-03</t>
        </is>
      </c>
      <c r="I4236" s="40" t="inlineStr">
        <is>
          <t>S100XU5J</t>
        </is>
      </c>
      <c r="J4236" s="43" t="inlineStr">
        <is>
          <t>https://ssl4.eir-parts.net/doc/2491/yuho_pdf/S100XU5J/00.pdf</t>
        </is>
      </c>
      <c r="K4236" s="41" t="inlineStr">
        <is>
          <t>pre_incorp_chk,post_events_summary</t>
        </is>
      </c>
    </row>
    <row r="4237" ht="45" customHeight="1">
      <c r="A4237" s="40" t="inlineStr">
        <is>
          <t>N051</t>
        </is>
      </c>
      <c r="B4237" s="41" t="inlineStr">
        <is>
          <t>Dynatech Inc.</t>
        </is>
      </c>
      <c r="C4237" s="40" t="inlineStr">
        <is>
          <t>인수 후</t>
        </is>
      </c>
      <c r="D4237" s="40" t="inlineStr">
        <is>
          <t>2025-01-31</t>
        </is>
      </c>
      <c r="E4237" s="41" t="inlineStr">
        <is>
          <t>어닝콜</t>
        </is>
      </c>
      <c r="F4237" s="41" t="inlineStr">
        <is>
          <t>バリューコマース '2024年12月期決算説明会 質疑応答の要旨'(2025-01-31 개최) A10: "トラベルテック事業も旅行業界活況の波を十分に享受できておらず、こちらも利益の立ち上がりが遅れています"; A11: 트래블테크도 고정요금제 외 従量課金型 준비 중</t>
        </is>
      </c>
      <c r="G4237" s="41" t="inlineStr">
        <is>
          <t>IR 자료</t>
        </is>
      </c>
      <c r="H4237" s="40" t="inlineStr">
        <is>
          <t>2025-01-31</t>
        </is>
      </c>
      <c r="I4237" s="40" t="inlineStr">
        <is>
          <t>173534</t>
        </is>
      </c>
      <c r="J4237" s="43" t="inlineStr">
        <is>
          <t>https://ssl4.eir-parts.net/doc/2491/ir_material_for_fiscal_ym1/173534/00.pdf</t>
        </is>
      </c>
      <c r="K4237" s="41" t="inlineStr">
        <is>
          <t>earnings_call_note</t>
        </is>
      </c>
    </row>
    <row r="4238" ht="45" customHeight="1">
      <c r="A4238" s="40" t="inlineStr">
        <is>
          <t>N051</t>
        </is>
      </c>
      <c r="B4238" s="41" t="inlineStr">
        <is>
          <t>Dynatech Inc.</t>
        </is>
      </c>
      <c r="C4238" s="40" t="inlineStr">
        <is>
          <t>인수 후</t>
        </is>
      </c>
      <c r="D4238" s="40" t="inlineStr">
        <is>
          <t>2026-01-30</t>
        </is>
      </c>
      <c r="E4238" s="41" t="inlineStr">
        <is>
          <t>어닝콜</t>
        </is>
      </c>
      <c r="F4238" s="41" t="inlineStr">
        <is>
          <t>バリューコマース '2025年12月期決算説明会 質疑応答の要旨'(2026-01-30 개최): 2026/12期 영업적자 전망을 근거로 "減損処理および繰延税金資産の取り崩しを 2025 年 12 月期決算で計上", "ソーシャルコマースおよびトラベルテックを中心とした新領域を早期に立ち上げ"</t>
        </is>
      </c>
      <c r="G4238" s="41" t="inlineStr">
        <is>
          <t>IR 자료</t>
        </is>
      </c>
      <c r="H4238" s="40" t="inlineStr">
        <is>
          <t>2026-01-30</t>
        </is>
      </c>
      <c r="I4238" s="40" t="inlineStr">
        <is>
          <t>197910</t>
        </is>
      </c>
      <c r="J4238" s="43" t="inlineStr">
        <is>
          <t>https://ssl4.eir-parts.net/doc/2491/ir_material_for_fiscal_ym1/197910/00.pdf</t>
        </is>
      </c>
      <c r="K4238" s="41" t="inlineStr">
        <is>
          <t>earnings_call_note</t>
        </is>
      </c>
    </row>
    <row r="4239" ht="45" customHeight="1">
      <c r="A4239" s="40" t="inlineStr">
        <is>
          <t>N051</t>
        </is>
      </c>
      <c r="B4239" s="41" t="inlineStr">
        <is>
          <t>Dynatech Inc.</t>
        </is>
      </c>
      <c r="C4239" s="40" t="inlineStr">
        <is>
          <t>인수 후</t>
        </is>
      </c>
      <c r="D4239" s="40" t="inlineStr">
        <is>
          <t>2019-12-31</t>
        </is>
      </c>
      <c r="E4239" s="41" t="inlineStr">
        <is>
          <t>통합</t>
        </is>
      </c>
      <c r="F4239" s="41" t="inlineStr">
        <is>
          <t>バリューコマース 有価証券報告書 第24期 従業員の状況: "ダイナテック株式会社の連結子会社化に伴い、ECソリューション事業で121名増加" — 대상회사를 기존 ECソリューション事業 세그먼트에 편입</t>
        </is>
      </c>
      <c r="G4239" s="41" t="inlineStr">
        <is>
          <t>EDINET</t>
        </is>
      </c>
      <c r="H4239" s="40" t="inlineStr">
        <is>
          <t>2020-03</t>
        </is>
      </c>
      <c r="I4239" s="40" t="inlineStr">
        <is>
          <t>S100IAK9</t>
        </is>
      </c>
      <c r="J4239" s="43" t="inlineStr">
        <is>
          <t>https://ssl4.eir-parts.net/doc/2491/yuho_pdf/S100IAK9/00.pdf</t>
        </is>
      </c>
      <c r="K4239" s="41" t="inlineStr">
        <is>
          <t>is_core,core_basis</t>
        </is>
      </c>
    </row>
    <row r="4240" ht="45" customHeight="1">
      <c r="A4240" s="40" t="inlineStr">
        <is>
          <t>N051</t>
        </is>
      </c>
      <c r="B4240" s="41" t="inlineStr">
        <is>
          <t>Dynatech Inc.</t>
        </is>
      </c>
      <c r="C4240" s="40" t="inlineStr">
        <is>
          <t>발표</t>
        </is>
      </c>
      <c r="D4240" s="40" t="inlineStr">
        <is>
          <t>2019-09-25</t>
        </is>
      </c>
      <c r="E4240" s="41" t="inlineStr">
        <is>
          <t>발표</t>
        </is>
      </c>
      <c r="F4240" s="41" t="inlineStr">
        <is>
          <t>TDnet 2019-09-25: プルータス・コンサルティング DCF법으로 "対象会社の株式価値を2,351百万円から3,358百万円のレンジにて評価", "東京オリンピック以降の宿泊事業における環境変化の不確実性" 때문에 3년차까지 계획 반영; 시책 (ⅰ) "当社のアフィリエイトネットワークとダイナテックの「Direct In（ダイレクトイン）」との連携による集客力強化"</t>
        </is>
      </c>
      <c r="G4240" s="41" t="inlineStr">
        <is>
          <t>TDnet</t>
        </is>
      </c>
      <c r="H4240" s="40" t="inlineStr">
        <is>
          <t>2019-09-25</t>
        </is>
      </c>
      <c r="I4240" s="40" t="inlineStr">
        <is>
          <t>1753017</t>
        </is>
      </c>
      <c r="J4240" s="43" t="inlineStr">
        <is>
          <t>https://ssl4.eir-parts.net/doc/2491/tdnet/1753017/00.pdf</t>
        </is>
      </c>
      <c r="K4240" s="41" t="inlineStr">
        <is>
          <t>notes,is_core,core_basis</t>
        </is>
      </c>
    </row>
    <row r="4241" ht="45" customHeight="1">
      <c r="A4241" s="40" t="inlineStr">
        <is>
          <t>N051</t>
        </is>
      </c>
      <c r="B4241" s="41" t="inlineStr">
        <is>
          <t>Dynatech Inc.</t>
        </is>
      </c>
      <c r="C4241" s="40" t="inlineStr">
        <is>
          <t>인수 전</t>
        </is>
      </c>
      <c r="D4241" s="40" t="inlineStr">
        <is>
          <t>2015-07-07</t>
        </is>
      </c>
      <c r="E4241" s="41" t="inlineStr">
        <is>
          <t>소유주변경</t>
        </is>
      </c>
      <c r="F4241" s="41" t="inlineStr">
        <is>
          <t>Travelvoice 2015-07-07: "ヤフー（Yahoo！Japan）は、宿泊施設に予約システムを提供しているダイナテック社を約20億円で買収したことを明らかにした" (N030)</t>
        </is>
      </c>
      <c r="G4241" s="41" t="inlineStr">
        <is>
          <t>언론 보도</t>
        </is>
      </c>
      <c r="H4241" s="40" t="inlineStr">
        <is>
          <t>2015-07-07</t>
        </is>
      </c>
      <c r="I4241" s="40" t="n"/>
      <c r="J4241" s="43" t="inlineStr">
        <is>
          <t>https://www.travelvoice.jp/20150707-46142</t>
        </is>
      </c>
      <c r="K4241" s="41" t="inlineStr">
        <is>
          <t>pre_events_summary</t>
        </is>
      </c>
    </row>
    <row r="4242" ht="45" customHeight="1">
      <c r="A4242" s="40" t="inlineStr">
        <is>
          <t>N051</t>
        </is>
      </c>
      <c r="B4242" s="41" t="inlineStr">
        <is>
          <t>Dynatech Inc.</t>
        </is>
      </c>
      <c r="C4242" s="40" t="inlineStr">
        <is>
          <t>인수 전</t>
        </is>
      </c>
      <c r="D4242" s="40" t="inlineStr">
        <is>
          <t>2015-12-13</t>
        </is>
      </c>
      <c r="E4242" s="41" t="inlineStr">
        <is>
          <t>제휴</t>
        </is>
      </c>
      <c r="F4242" s="41" t="inlineStr">
        <is>
          <t>Travelvoice 2015-12-13: Direct In 등록 공식사이트 플랜을 Yahoo!トラベル에 자동 무료 게재, "2016年2月から掲載開始を予定しており、希望する宿泊施設からの申し込みを12月4日に開始した"</t>
        </is>
      </c>
      <c r="G4242" s="41" t="inlineStr">
        <is>
          <t>언론 보도</t>
        </is>
      </c>
      <c r="H4242" s="40" t="inlineStr">
        <is>
          <t>2015-12-13</t>
        </is>
      </c>
      <c r="I4242" s="40" t="n"/>
      <c r="J4242" s="43" t="inlineStr">
        <is>
          <t>https://www.travelvoice.jp/20151213-56754</t>
        </is>
      </c>
      <c r="K4242" s="41" t="inlineStr">
        <is>
          <t>pre_events_summary</t>
        </is>
      </c>
    </row>
    <row r="4243" ht="45" customHeight="1">
      <c r="A4243" s="40" t="inlineStr">
        <is>
          <t>N052</t>
        </is>
      </c>
      <c r="B4243" s="41" t="inlineStr">
        <is>
          <t>Zero Games Co. Ltd</t>
        </is>
      </c>
      <c r="C4243" s="40" t="inlineStr">
        <is>
          <t>인수 후</t>
        </is>
      </c>
      <c r="D4243" s="40" t="inlineStr">
        <is>
          <t>2020-05-01</t>
        </is>
      </c>
      <c r="E4243" s="41" t="inlineStr">
        <is>
          <t>실적</t>
        </is>
      </c>
      <c r="F4243" s="41" t="inlineStr">
        <is>
          <t>제로게임즈 '대규모기업집단현황공시[연1회공시및1/4분기용(개별회사)]': 회사개요 '㈜제로게임즈 | 김민규 | 2019.03.06. | 2020.05.01. | J5821 | 22'(대표·설립일·계열편입일·종업원); 회사 손익현황(직전 사업연도, 백만원) 매출액 7,029, 영업이익 2,413, 당기순이익 1,737.</t>
        </is>
      </c>
      <c r="G4243" s="41" t="inlineStr">
        <is>
          <t>DART 기타공시</t>
        </is>
      </c>
      <c r="H4243" s="40" t="inlineStr">
        <is>
          <t>2020-06-01</t>
        </is>
      </c>
      <c r="I4243" s="40" t="inlineStr">
        <is>
          <t>20200601000375</t>
        </is>
      </c>
      <c r="J4243" s="43" t="inlineStr">
        <is>
          <t>https://dart.fss.or.kr/dsaf001/main.do?rcpNo=20200601000375</t>
        </is>
      </c>
      <c r="K4243" s="41" t="inlineStr">
        <is>
          <t>target_rev_pre,target_op_pre,pre_events_summary,post_events_summary,perf_basis</t>
        </is>
      </c>
    </row>
    <row r="4244" ht="45" customHeight="1">
      <c r="A4244" s="40" t="inlineStr">
        <is>
          <t>N052</t>
        </is>
      </c>
      <c r="B4244" s="41" t="inlineStr">
        <is>
          <t>Zero Games Co. Ltd</t>
        </is>
      </c>
      <c r="C4244" s="40" t="inlineStr">
        <is>
          <t>인수 후</t>
        </is>
      </c>
      <c r="D4244" s="40" t="inlineStr">
        <is>
          <t>2020-12-31</t>
        </is>
      </c>
      <c r="E4244" s="41" t="inlineStr">
        <is>
          <t>실적</t>
        </is>
      </c>
      <c r="F4244" s="41" t="inlineStr">
        <is>
          <t>제로게임즈 2021 연1회 현황공시: 2020 사업연도 손익(백만원) 매출액 20,908, 영업이익 5,291, 당기순이익 4,146; 재무현황 자산총계 8,639, 부채총계 1,776, 자본총계 6,862(라인게임즈 연결 요약재무 자본 6,862,474천원과 일치).</t>
        </is>
      </c>
      <c r="G4244" s="41" t="inlineStr">
        <is>
          <t>DART 기타공시</t>
        </is>
      </c>
      <c r="H4244" s="40" t="inlineStr">
        <is>
          <t>2021-05-28</t>
        </is>
      </c>
      <c r="I4244" s="40" t="inlineStr">
        <is>
          <t>20210528000748</t>
        </is>
      </c>
      <c r="J4244" s="43" t="inlineStr">
        <is>
          <t>https://dart.fss.or.kr/dsaf001/main.do?rcpNo=20210528000748</t>
        </is>
      </c>
      <c r="K4244" s="41" t="inlineStr">
        <is>
          <t>target_rev_post,target_op_post,perf_basis,post_events_summary</t>
        </is>
      </c>
    </row>
    <row r="4245" ht="45" customHeight="1">
      <c r="A4245" s="40" t="inlineStr">
        <is>
          <t>N052</t>
        </is>
      </c>
      <c r="B4245" s="41" t="inlineStr">
        <is>
          <t>Zero Games Co. Ltd</t>
        </is>
      </c>
      <c r="C4245" s="40" t="inlineStr">
        <is>
          <t>인수 후</t>
        </is>
      </c>
      <c r="D4245" s="40" t="inlineStr">
        <is>
          <t>2021-12-31</t>
        </is>
      </c>
      <c r="E4245" s="41" t="inlineStr">
        <is>
          <t>실적</t>
        </is>
      </c>
      <c r="F4245" s="41" t="inlineStr">
        <is>
          <t>제로게임즈 2022 연1회 현황공시: 2021 사업연도 손익(백만원) 매출액 4,064, 영업이익 -2,928, 당기순이익 -3,034; 회사개요 대표 김민규, 종업원 31.</t>
        </is>
      </c>
      <c r="G4245" s="41" t="inlineStr">
        <is>
          <t>DART 기타공시</t>
        </is>
      </c>
      <c r="H4245" s="40" t="inlineStr">
        <is>
          <t>2022-05-31</t>
        </is>
      </c>
      <c r="I4245" s="40" t="inlineStr">
        <is>
          <t>20220531002779</t>
        </is>
      </c>
      <c r="J4245" s="43" t="inlineStr">
        <is>
          <t>https://dart.fss.or.kr/dsaf001/main.do?rcpNo=20220531002779</t>
        </is>
      </c>
      <c r="K4245" s="41" t="inlineStr">
        <is>
          <t>target_rev_post,target_op_post,perf_basis</t>
        </is>
      </c>
    </row>
    <row r="4246" ht="45" customHeight="1">
      <c r="A4246" s="40" t="inlineStr">
        <is>
          <t>N052</t>
        </is>
      </c>
      <c r="B4246" s="41" t="inlineStr">
        <is>
          <t>Zero Games Co. Ltd</t>
        </is>
      </c>
      <c r="C4246" s="40" t="inlineStr">
        <is>
          <t>인수 후</t>
        </is>
      </c>
      <c r="D4246" s="40" t="inlineStr">
        <is>
          <t>2022-12-31</t>
        </is>
      </c>
      <c r="E4246" s="41" t="inlineStr">
        <is>
          <t>실적</t>
        </is>
      </c>
      <c r="F4246" s="41" t="inlineStr">
        <is>
          <t>제로게임즈 2023 연1회 현황공시: 2022 사업연도 손익(백만원) 매출액 35, 영업이익 -2,845, 당기순이익 -2,888; 회사개요 대표 신권호, 종업원 28.</t>
        </is>
      </c>
      <c r="G4246" s="41" t="inlineStr">
        <is>
          <t>DART 기타공시</t>
        </is>
      </c>
      <c r="H4246" s="40" t="inlineStr">
        <is>
          <t>2023-05-26</t>
        </is>
      </c>
      <c r="I4246" s="40" t="inlineStr">
        <is>
          <t>20230526000587</t>
        </is>
      </c>
      <c r="J4246" s="43" t="inlineStr">
        <is>
          <t>https://dart.fss.or.kr/dsaf001/main.do?rcpNo=20230526000587</t>
        </is>
      </c>
      <c r="K4246" s="41" t="inlineStr">
        <is>
          <t>target_rev_post,target_op_post,perf_basis,post_events_summary</t>
        </is>
      </c>
    </row>
    <row r="4247" ht="45" customHeight="1">
      <c r="A4247" s="40" t="inlineStr">
        <is>
          <t>N052</t>
        </is>
      </c>
      <c r="B4247" s="41" t="inlineStr">
        <is>
          <t>Zero Games Co. Ltd</t>
        </is>
      </c>
      <c r="C4247" s="40" t="inlineStr">
        <is>
          <t>인수 후</t>
        </is>
      </c>
      <c r="D4247" s="40" t="inlineStr">
        <is>
          <t>2023-12-31</t>
        </is>
      </c>
      <c r="E4247" s="41" t="inlineStr">
        <is>
          <t>실적</t>
        </is>
      </c>
      <c r="F4247" s="41" t="inlineStr">
        <is>
          <t>제로게임즈 2024 연1회 현황공시: 2023 사업연도 손익(백만원) 매출액 0, 영업이익 -856, 당기순이익 -883; 회사개요 대표 신권호, 종업원 0.</t>
        </is>
      </c>
      <c r="G4247" s="41" t="inlineStr">
        <is>
          <t>DART 기타공시</t>
        </is>
      </c>
      <c r="H4247" s="40" t="inlineStr">
        <is>
          <t>2024-05-28</t>
        </is>
      </c>
      <c r="I4247" s="40" t="inlineStr">
        <is>
          <t>20240528000465</t>
        </is>
      </c>
      <c r="J4247" s="43" t="inlineStr">
        <is>
          <t>https://dart.fss.or.kr/dsaf001/main.do?rcpNo=20240528000465</t>
        </is>
      </c>
      <c r="K4247" s="41" t="inlineStr">
        <is>
          <t>target_rev_post,target_op_post,perf_basis,post_events_summary</t>
        </is>
      </c>
    </row>
    <row r="4248" ht="45" customHeight="1">
      <c r="A4248" s="40" t="inlineStr">
        <is>
          <t>N052</t>
        </is>
      </c>
      <c r="B4248" s="41" t="inlineStr">
        <is>
          <t>Zero Games Co. Ltd</t>
        </is>
      </c>
      <c r="C4248" s="40" t="inlineStr">
        <is>
          <t>인수 후</t>
        </is>
      </c>
      <c r="D4248" s="40" t="inlineStr">
        <is>
          <t>2020-12-31</t>
        </is>
      </c>
      <c r="E4248" s="41" t="inlineStr">
        <is>
          <t>기타</t>
        </is>
      </c>
      <c r="F4248" s="41" t="inlineStr">
        <is>
          <t>라인게임즈 2020 연결감사보고서 특수관계자 구분: '기타 특수관계자 | 네이버 주식회사 | … | LINE Corporation | … | Lungo Entertainment Limited' — 지배기업 없이 NAVER·LINE이 기타 특수관계자로 분류됨(지배 관계 없음을 뒷받침).</t>
        </is>
      </c>
      <c r="G4248" s="41" t="inlineStr">
        <is>
          <t>DART 감사보고서</t>
        </is>
      </c>
      <c r="H4248" s="40" t="inlineStr">
        <is>
          <t>2021-04-14</t>
        </is>
      </c>
      <c r="I4248" s="40" t="inlineStr">
        <is>
          <t>20210414001815</t>
        </is>
      </c>
      <c r="J4248" s="43" t="inlineStr">
        <is>
          <t>https://dart.fss.or.kr/dsaf001/main.do?rcpNo=20210414001815</t>
        </is>
      </c>
      <c r="K4248" s="41" t="inlineStr">
        <is>
          <t>pre_incorp_chk,acquirer_entity</t>
        </is>
      </c>
    </row>
    <row r="4249" ht="45" customHeight="1">
      <c r="A4249" s="40" t="inlineStr">
        <is>
          <t>N055</t>
        </is>
      </c>
      <c r="B4249" s="41" t="inlineStr">
        <is>
          <t>Line Friends Corporation</t>
        </is>
      </c>
      <c r="C4249" s="40" t="inlineStr">
        <is>
          <t>인수 후</t>
        </is>
      </c>
      <c r="D4249" s="40" t="inlineStr">
        <is>
          <t>2021-02-28</t>
        </is>
      </c>
      <c r="E4249" s="41" t="inlineStr">
        <is>
          <t>통합</t>
        </is>
      </c>
      <c r="F4249" s="41" t="inlineStr">
        <is>
          <t>아이피엑스 FY2022.3 연결감사보고서 특수관계자 주석: '전기 중 중간지배기업인 LINE Corporation은 ... 사명을 A Holdings Corporation으로 변경 ... 직상위지배기업인 LINE Split Prepration Corporation은 동일자에 사명을 LINE Corporation으로 변경 ... 또한 동일자에 최상위지배기업인 네이버는 경영통합에 따라 ... 지배력을 상실', 최상위지배기업은 Softbank Group Corp.</t>
        </is>
      </c>
      <c r="G4249" s="41" t="inlineStr">
        <is>
          <t>DART 감사보고서</t>
        </is>
      </c>
      <c r="H4249" s="40" t="inlineStr">
        <is>
          <t>2022-07-11</t>
        </is>
      </c>
      <c r="I4249" s="40" t="inlineStr">
        <is>
          <t>20220711000093</t>
        </is>
      </c>
      <c r="J4249" s="43" t="inlineStr">
        <is>
          <t>https://dart.fss.or.kr/dsaf001/main.do?rcpNo=20220711000093</t>
        </is>
      </c>
      <c r="K4249" s="41" t="inlineStr">
        <is>
          <t>post_events_summary,pre_incorp_chk</t>
        </is>
      </c>
    </row>
    <row r="4250" ht="45" customHeight="1">
      <c r="A4250" s="40" t="inlineStr">
        <is>
          <t>N055</t>
        </is>
      </c>
      <c r="B4250" s="41" t="inlineStr">
        <is>
          <t>Line Friends Corporation</t>
        </is>
      </c>
      <c r="C4250" s="40" t="inlineStr">
        <is>
          <t>인수 후</t>
        </is>
      </c>
      <c r="D4250" s="40" t="inlineStr">
        <is>
          <t>2023-10-01</t>
        </is>
      </c>
      <c r="E4250" s="41" t="inlineStr">
        <is>
          <t>사명변경</t>
        </is>
      </c>
      <c r="F4250" s="41" t="inlineStr">
        <is>
          <t>Z Holdings 2023-07-12 그룹 재편 공시: LINE의 해외 회사 지분 등을 제외한 사업을 Z홀딩스가 흡수분할로 승계하고, 'LINE’s board of directors decided today to change its trade name to “Z Intermediate Global Corporation” ... as of October 1, 2023'.</t>
        </is>
      </c>
      <c r="G4250" s="41" t="inlineStr">
        <is>
          <t>TDnet</t>
        </is>
      </c>
      <c r="H4250" s="40" t="inlineStr">
        <is>
          <t>2023-07-12</t>
        </is>
      </c>
      <c r="I4250" s="40" t="n"/>
      <c r="J4250" s="43" t="inlineStr">
        <is>
          <t>https://www.lycorp.co.jp/en/ir/news/auto_20230712521007/pdfFile.pdf</t>
        </is>
      </c>
      <c r="K4250" s="41" t="inlineStr">
        <is>
          <t>post_events_summary</t>
        </is>
      </c>
    </row>
    <row r="4251" ht="45" customHeight="1">
      <c r="A4251" s="40" t="inlineStr">
        <is>
          <t>N055</t>
        </is>
      </c>
      <c r="B4251" s="41" t="inlineStr">
        <is>
          <t>Line Friends Corporation</t>
        </is>
      </c>
      <c r="C4251" s="40" t="inlineStr">
        <is>
          <t>인수 전</t>
        </is>
      </c>
      <c r="D4251" s="40" t="inlineStr">
        <is>
          <t>2017-03-10</t>
        </is>
      </c>
      <c r="E4251" s="41" t="inlineStr">
        <is>
          <t>투자유치</t>
        </is>
      </c>
      <c r="F4251" s="41" t="inlineStr">
        <is>
          <t>라인프렌즈 2017 감사보고서 주석: 보통주 60,000주 지배기업(LINE) 신규 발행, 신주발행대금 60,000백만원 2017-03-10 납입; 2018-01-24 이사회 5,000주(주당 1,000,000원) 유상증자, 2018-01-26 납입.</t>
        </is>
      </c>
      <c r="G4251" s="41" t="inlineStr">
        <is>
          <t>DART 감사보고서</t>
        </is>
      </c>
      <c r="H4251" s="40" t="inlineStr">
        <is>
          <t>2018-03-30</t>
        </is>
      </c>
      <c r="I4251" s="40" t="inlineStr">
        <is>
          <t>20180330001771</t>
        </is>
      </c>
      <c r="J4251" s="43" t="inlineStr">
        <is>
          <t>https://dart.fss.or.kr/dsaf001/main.do?rcpNo=20180330001771</t>
        </is>
      </c>
      <c r="K4251" s="41" t="inlineStr">
        <is>
          <t>pre_events_summary</t>
        </is>
      </c>
    </row>
    <row r="4252" ht="45" customHeight="1">
      <c r="A4252" s="40" t="inlineStr">
        <is>
          <t>N055</t>
        </is>
      </c>
      <c r="B4252" s="41" t="inlineStr">
        <is>
          <t>Line Friends Corporation</t>
        </is>
      </c>
      <c r="C4252" s="40" t="inlineStr">
        <is>
          <t>인수 후</t>
        </is>
      </c>
      <c r="D4252" s="40" t="inlineStr">
        <is>
          <t>2020-12-29</t>
        </is>
      </c>
      <c r="E4252" s="41" t="inlineStr">
        <is>
          <t>기타</t>
        </is>
      </c>
      <c r="F4252" s="41" t="inlineStr">
        <is>
          <t>라인프렌즈 특수관계인의유상증자참여 정정(NAVER 출자 확정): 출자주식수 52,090 → 50,007주, 1주당 1,631,785 → 1,699,763원, 출자 후 지분율 30%, 이사회 2020.12.29, 출자 예정 2020-12-30.</t>
        </is>
      </c>
      <c r="G4252" s="41" t="inlineStr">
        <is>
          <t>DART 기타공시</t>
        </is>
      </c>
      <c r="H4252" s="40" t="inlineStr">
        <is>
          <t>2020-12-29</t>
        </is>
      </c>
      <c r="I4252" s="40" t="inlineStr">
        <is>
          <t>20201229000559</t>
        </is>
      </c>
      <c r="J4252" s="43" t="inlineStr">
        <is>
          <t>https://dart.fss.or.kr/dsaf001/main.do?rcpNo=20201229000559</t>
        </is>
      </c>
      <c r="K4252" s="41" t="inlineStr">
        <is>
          <t>notes</t>
        </is>
      </c>
    </row>
    <row r="4253" ht="45" customHeight="1">
      <c r="A4253" s="40" t="inlineStr">
        <is>
          <t>N055</t>
        </is>
      </c>
      <c r="B4253" s="41" t="inlineStr">
        <is>
          <t>Line Friends Corporation</t>
        </is>
      </c>
      <c r="C4253" s="40" t="inlineStr">
        <is>
          <t>인수 후</t>
        </is>
      </c>
      <c r="D4253" s="40" t="inlineStr">
        <is>
          <t>2023-07-28</t>
        </is>
      </c>
      <c r="E4253" s="41" t="inlineStr">
        <is>
          <t>경영진변경</t>
        </is>
      </c>
      <c r="F4253" s="41" t="inlineStr">
        <is>
          <t>아이피엑스 임원의변동: 대표이사 김성훈(2015.10.21 선임) 유지; 2018-05-02·2020-05-07·2022-01-28 공시에서도 유지, 이후 임원의변동 공시 없음.</t>
        </is>
      </c>
      <c r="G4253" s="41" t="inlineStr">
        <is>
          <t>DART 기타공시</t>
        </is>
      </c>
      <c r="H4253" s="40" t="inlineStr">
        <is>
          <t>2023-07-28</t>
        </is>
      </c>
      <c r="I4253" s="40" t="inlineStr">
        <is>
          <t>20230728000394</t>
        </is>
      </c>
      <c r="J4253" s="43" t="inlineStr">
        <is>
          <t>https://dart.fss.or.kr/dsaf001/main.do?rcpNo=20230728000394</t>
        </is>
      </c>
      <c r="K4253" s="41" t="inlineStr">
        <is>
          <t>post_events_summary</t>
        </is>
      </c>
    </row>
    <row r="4254" ht="45" customHeight="1">
      <c r="A4254" s="40" t="inlineStr">
        <is>
          <t>N058</t>
        </is>
      </c>
      <c r="B4254" s="41" t="inlineStr">
        <is>
          <t>Wattpad Corp.</t>
        </is>
      </c>
      <c r="C4254" s="40" t="inlineStr">
        <is>
          <t>인수 후</t>
        </is>
      </c>
      <c r="D4254" s="40" t="inlineStr">
        <is>
          <t>2021-06-24</t>
        </is>
      </c>
      <c r="E4254" s="41" t="inlineStr">
        <is>
          <t>통합</t>
        </is>
      </c>
      <c r="F4254" s="41" t="inlineStr">
        <is>
          <t>Business Wire(2021-06-24 12:05 AM EDT, TORONTO &amp; LOS ANGELES): Wattpad와 WEBTOON이 'will merge their studio divisions to create Wattpad WEBTOON Studios', 'Naver ... will commit USD $100M', 사장 Aron Levitz. Wayback 스냅샷으로 확인.</t>
        </is>
      </c>
      <c r="G4254" s="41" t="inlineStr">
        <is>
          <t>회사 보도자료</t>
        </is>
      </c>
      <c r="H4254" s="40" t="inlineStr">
        <is>
          <t>2021-06-24</t>
        </is>
      </c>
      <c r="I4254" s="40" t="inlineStr">
        <is>
          <t>20210623005280</t>
        </is>
      </c>
      <c r="J4254" s="43" t="inlineStr">
        <is>
          <t>https://web.archive.org/web/2021id_/https://www.businesswire.com/news/home/20210623005280/en/</t>
        </is>
      </c>
      <c r="K4254" s="41" t="inlineStr">
        <is>
          <t>post_events_summary</t>
        </is>
      </c>
    </row>
    <row r="4255" ht="45" customHeight="1">
      <c r="A4255" s="40" t="inlineStr">
        <is>
          <t>N058</t>
        </is>
      </c>
      <c r="B4255" s="41" t="inlineStr">
        <is>
          <t>Wattpad Corp.</t>
        </is>
      </c>
      <c r="C4255" s="40" t="inlineStr">
        <is>
          <t>인수 후</t>
        </is>
      </c>
      <c r="D4255" s="40" t="inlineStr">
        <is>
          <t>2021-06-25</t>
        </is>
      </c>
      <c r="E4255" s="41" t="inlineStr">
        <is>
          <t>통합</t>
        </is>
      </c>
      <c r="F4255" s="41" t="inlineStr">
        <is>
          <t>Comics Beat 기사 Wayback 사본(원 URL은 봇 차단): Wattpad WEBTOON Studios 출범, Naver USD 100백만 약정, Aron Levitz 사장(게재 2021-06-25).</t>
        </is>
      </c>
      <c r="G4255" s="41" t="inlineStr">
        <is>
          <t>언론 보도</t>
        </is>
      </c>
      <c r="H4255" s="40" t="inlineStr">
        <is>
          <t>2021-06-25</t>
        </is>
      </c>
      <c r="I4255" s="40" t="n"/>
      <c r="J4255" s="43" t="inlineStr">
        <is>
          <t>https://web.archive.org/web/2021id_/https://www.comicsbeat.com/wattpad-webtoon-studios-announced-with-100-million-in-financing/</t>
        </is>
      </c>
      <c r="K4255" s="41" t="inlineStr">
        <is>
          <t>post_events_summary</t>
        </is>
      </c>
    </row>
    <row r="4256" ht="45" customHeight="1">
      <c r="A4256" s="40" t="inlineStr">
        <is>
          <t>N058</t>
        </is>
      </c>
      <c r="B4256" s="41" t="inlineStr">
        <is>
          <t>Wattpad Corp.</t>
        </is>
      </c>
      <c r="C4256" s="40" t="inlineStr">
        <is>
          <t>인수 전</t>
        </is>
      </c>
      <c r="D4256" s="40" t="inlineStr">
        <is>
          <t>2012-06-05</t>
        </is>
      </c>
      <c r="E4256" s="41" t="inlineStr">
        <is>
          <t>투자유치</t>
        </is>
      </c>
      <c r="F4256" s="41" t="inlineStr">
        <is>
          <t>Publishers Weekly(2012-06-07): 'Wattpad announced June 5 that it has raised $17.3 million in new funding from Khosla Ventures, Union Square Ventures and Yahoo! co-founder Jerry Yang.'</t>
        </is>
      </c>
      <c r="G4256" s="41" t="inlineStr">
        <is>
          <t>언론 보도</t>
        </is>
      </c>
      <c r="H4256" s="40" t="inlineStr">
        <is>
          <t>2012-06-07</t>
        </is>
      </c>
      <c r="I4256" s="40" t="n"/>
      <c r="J4256" s="43" t="inlineStr">
        <is>
          <t>https://www.publishersweekly.com/pw/by-topic/industrynews/publisher-news/article/52413-wattpad-raises-17-3-million.html</t>
        </is>
      </c>
      <c r="K4256" s="41" t="inlineStr">
        <is>
          <t>pre_events_summary</t>
        </is>
      </c>
    </row>
    <row r="4257" ht="45" customHeight="1">
      <c r="A4257" s="40" t="inlineStr">
        <is>
          <t>N058</t>
        </is>
      </c>
      <c r="B4257" s="41" t="inlineStr">
        <is>
          <t>Wattpad Corp.</t>
        </is>
      </c>
      <c r="C4257" s="40" t="inlineStr">
        <is>
          <t>인수 전</t>
        </is>
      </c>
      <c r="D4257" s="40" t="inlineStr">
        <is>
          <t>2014-04-08</t>
        </is>
      </c>
      <c r="E4257" s="41" t="inlineStr">
        <is>
          <t>투자유치</t>
        </is>
      </c>
      <c r="F4257" s="41" t="inlineStr">
        <is>
          <t>BetaKit(2014-04-08): Series C USD 46백만, 'led by OMERS Ventures, with participation from August Capital, Raine Ventures, and Northleaf Capital Partners'; 이전 Series B USD 17.3백만, 누적 USD 66.8백만.</t>
        </is>
      </c>
      <c r="G4257" s="41" t="inlineStr">
        <is>
          <t>언론 보도</t>
        </is>
      </c>
      <c r="H4257" s="40" t="inlineStr">
        <is>
          <t>2014-04-08</t>
        </is>
      </c>
      <c r="I4257" s="40" t="n"/>
      <c r="J4257" s="43" t="inlineStr">
        <is>
          <t>https://betakit.com/?p=37282</t>
        </is>
      </c>
      <c r="K4257" s="41" t="inlineStr">
        <is>
          <t>pre_events_summary</t>
        </is>
      </c>
    </row>
    <row r="4258" ht="45" customHeight="1">
      <c r="A4258" s="40" t="inlineStr">
        <is>
          <t>N058</t>
        </is>
      </c>
      <c r="B4258" s="41" t="inlineStr">
        <is>
          <t>Wattpad Corp.</t>
        </is>
      </c>
      <c r="C4258" s="40" t="inlineStr">
        <is>
          <t>인수 후</t>
        </is>
      </c>
      <c r="D4258" s="40" t="inlineStr">
        <is>
          <t>2025-03-31</t>
        </is>
      </c>
      <c r="E4258" s="41" t="inlineStr">
        <is>
          <t>기타</t>
        </is>
      </c>
      <c r="F4258" s="41" t="inlineStr">
        <is>
          <t>WEBTOON 10-Q 1Q25 MD&amp;A: Rest of World MAU 107.3백만(전년 123.2백만), 'primarily attributable to a government ban on Wattpad in one country, as well as the impact of a Wattpad security upgrade which unintentionally affected search engine indexing'.</t>
        </is>
      </c>
      <c r="G4258" s="41" t="inlineStr">
        <is>
          <t>SEC</t>
        </is>
      </c>
      <c r="H4258" s="40" t="inlineStr">
        <is>
          <t>2025-05-14</t>
        </is>
      </c>
      <c r="I4258" s="40" t="inlineStr">
        <is>
          <t>0001997859-25-000067</t>
        </is>
      </c>
      <c r="J4258" s="43" t="inlineStr">
        <is>
          <t>https://www.sec.gov/Archives/edgar/data/1997859/000199785925000067/wbtn-20250331.htm</t>
        </is>
      </c>
      <c r="K4258" s="41" t="inlineStr">
        <is>
          <t>post_events_summary,earnings_call_note</t>
        </is>
      </c>
    </row>
    <row r="4259" ht="45" customHeight="1">
      <c r="A4259" s="40" t="inlineStr">
        <is>
          <t>N058</t>
        </is>
      </c>
      <c r="B4259" s="41" t="inlineStr">
        <is>
          <t>Wattpad Corp.</t>
        </is>
      </c>
      <c r="C4259" s="40" t="inlineStr">
        <is>
          <t>인수 후</t>
        </is>
      </c>
      <c r="D4259" s="40" t="inlineStr">
        <is>
          <t>2026-04-13</t>
        </is>
      </c>
      <c r="E4259" s="41" t="inlineStr">
        <is>
          <t>경영진변경</t>
        </is>
      </c>
      <c r="F4259" s="41" t="inlineStr">
        <is>
          <t>WEBTOON 보도자료(8-K 첨부, 2026-04-13): 'David J Lee will continue as Chief Financial Officer and will additionally serve as President of Wattpad'; 'the Wattpad platform continues its transformation efforts, with a deepened focus on ad-supported free content'.</t>
        </is>
      </c>
      <c r="G4259" s="41" t="inlineStr">
        <is>
          <t>SEC</t>
        </is>
      </c>
      <c r="H4259" s="40" t="inlineStr">
        <is>
          <t>2026-04-13</t>
        </is>
      </c>
      <c r="I4259" s="40" t="inlineStr">
        <is>
          <t>0001997859-26-000044</t>
        </is>
      </c>
      <c r="J4259" s="43" t="inlineStr">
        <is>
          <t>https://www.sec.gov/Archives/edgar/data/1997859/000199785926000044/webtoonleadershiptransform.htm</t>
        </is>
      </c>
      <c r="K4259" s="41" t="inlineStr">
        <is>
          <t>post_events_summary,earnings_call_note</t>
        </is>
      </c>
    </row>
    <row r="4260" ht="45" customHeight="1">
      <c r="A4260" s="40" t="inlineStr">
        <is>
          <t>N058</t>
        </is>
      </c>
      <c r="B4260" s="41" t="inlineStr">
        <is>
          <t>Wattpad Corp.</t>
        </is>
      </c>
      <c r="C4260" s="40" t="inlineStr">
        <is>
          <t>인수 후</t>
        </is>
      </c>
      <c r="D4260" s="40" t="inlineStr">
        <is>
          <t>2026-03-16</t>
        </is>
      </c>
      <c r="E4260" s="41" t="inlineStr">
        <is>
          <t>손상차손</t>
        </is>
      </c>
      <c r="F4260" s="41" t="inlineStr">
        <is>
          <t>뉴스토마토(2026-03-16): NAVER 2025 사업보고서 기준 '왓패드의 영업권 장부가가 1년 사이 약 3632억원 감소', 전체 영업권 손상 4119억6500만원; 문피아도 600억원 규모 영업권 손상.</t>
        </is>
      </c>
      <c r="G4260" s="41" t="inlineStr">
        <is>
          <t>언론 보도</t>
        </is>
      </c>
      <c r="H4260" s="40" t="inlineStr">
        <is>
          <t>2026-03-16</t>
        </is>
      </c>
      <c r="I4260" s="40" t="n"/>
      <c r="J4260" s="43" t="inlineStr">
        <is>
          <t>https://newstomato.com/ReadNews.aspx?no=1294385</t>
        </is>
      </c>
      <c r="K4260" s="41" t="inlineStr">
        <is>
          <t>impairment</t>
        </is>
      </c>
    </row>
    <row r="4261" ht="45" customHeight="1">
      <c r="A4261" s="40" t="inlineStr">
        <is>
          <t>N058</t>
        </is>
      </c>
      <c r="B4261" s="41" t="inlineStr">
        <is>
          <t>Wattpad Corp.</t>
        </is>
      </c>
      <c r="C4261" s="40" t="inlineStr">
        <is>
          <t>인수 후</t>
        </is>
      </c>
      <c r="D4261" s="40" t="inlineStr">
        <is>
          <t>2021-12-31</t>
        </is>
      </c>
      <c r="E4261" s="41" t="inlineStr">
        <is>
          <t>실적</t>
        </is>
      </c>
      <c r="F4261" s="41" t="inlineStr">
        <is>
          <t>NAVER 2021 사업보고서 XII.3 타법인출자 현황(별도): Wattpad Corp 최초취득 2021-05-10, 장부가 698,169백만원, 최근사업연도 총자산 41,519·당기순손익 -14,052백만원.</t>
        </is>
      </c>
      <c r="G4261" s="41" t="inlineStr">
        <is>
          <t>DART 사업보고서</t>
        </is>
      </c>
      <c r="H4261" s="40" t="inlineStr">
        <is>
          <t>2022-03-04</t>
        </is>
      </c>
      <c r="I4261" s="40" t="inlineStr">
        <is>
          <t>20220304000687</t>
        </is>
      </c>
      <c r="J4261" s="43" t="inlineStr">
        <is>
          <t>https://dart.fss.or.kr/dsaf001/main.do?rcpNo=20220304000687</t>
        </is>
      </c>
      <c r="K4261" s="41" t="inlineStr">
        <is>
          <t>notes</t>
        </is>
      </c>
    </row>
    <row r="4262" ht="45" customHeight="1">
      <c r="A4262" s="40" t="inlineStr">
        <is>
          <t>N058</t>
        </is>
      </c>
      <c r="B4262" s="41" t="inlineStr">
        <is>
          <t>Wattpad Corp.</t>
        </is>
      </c>
      <c r="C4262" s="40" t="inlineStr">
        <is>
          <t>인수 후</t>
        </is>
      </c>
      <c r="D4262" s="40" t="inlineStr">
        <is>
          <t>2022-12-31</t>
        </is>
      </c>
      <c r="E4262" s="41" t="inlineStr">
        <is>
          <t>실적</t>
        </is>
      </c>
      <c r="F4262" s="41" t="inlineStr">
        <is>
          <t>NAVER 2022 사업보고서 XII.3 타법인출자 현황: Wattpad Corporation 최근사업연도 총자산 51,827·당기순손익 -9,315백만원; MTN 2023-10-24 '왓패드는 지난해 순손실 93억1500만원'과 같은 값.</t>
        </is>
      </c>
      <c r="G4262" s="41" t="inlineStr">
        <is>
          <t>DART 사업보고서</t>
        </is>
      </c>
      <c r="H4262" s="40" t="inlineStr">
        <is>
          <t>2023-03-14</t>
        </is>
      </c>
      <c r="I4262" s="40" t="inlineStr">
        <is>
          <t>20230314001049</t>
        </is>
      </c>
      <c r="J4262" s="43" t="inlineStr">
        <is>
          <t>https://dart.fss.or.kr/dsaf001/main.do?rcpNo=20230314001049</t>
        </is>
      </c>
      <c r="K4262" s="41" t="inlineStr">
        <is>
          <t>notes</t>
        </is>
      </c>
    </row>
    <row r="4263" ht="45" customHeight="1">
      <c r="A4263" s="40" t="inlineStr">
        <is>
          <t>N058</t>
        </is>
      </c>
      <c r="B4263" s="41" t="inlineStr">
        <is>
          <t>Wattpad Corp.</t>
        </is>
      </c>
      <c r="C4263" s="40" t="inlineStr">
        <is>
          <t>인수 후</t>
        </is>
      </c>
      <c r="D4263" s="40" t="inlineStr">
        <is>
          <t>2023-10-24</t>
        </is>
      </c>
      <c r="E4263" s="41" t="inlineStr">
        <is>
          <t>실적</t>
        </is>
      </c>
      <c r="F4263" s="41" t="inlineStr">
        <is>
          <t>MTN(2023-10-24): '왓패드는 지난해 순손실 93억1500만원을 기록했다', '왓패드 지분 전량을 웹툰엔터테인먼트 지분 추가취득을 위해 출자'.</t>
        </is>
      </c>
      <c r="G4263" s="41" t="inlineStr">
        <is>
          <t>언론 보도</t>
        </is>
      </c>
      <c r="H4263" s="40" t="inlineStr">
        <is>
          <t>2023-10-24</t>
        </is>
      </c>
      <c r="I4263" s="40" t="n"/>
      <c r="J4263" s="43" t="inlineStr">
        <is>
          <t>https://news.mtn.co.kr/news-detail/2023102411531448093</t>
        </is>
      </c>
      <c r="K4263" s="41" t="inlineStr">
        <is>
          <t>notes</t>
        </is>
      </c>
    </row>
    <row r="4264" ht="45" customHeight="1">
      <c r="A4264" s="40" t="inlineStr">
        <is>
          <t>N059</t>
        </is>
      </c>
      <c r="B4264" s="41" t="inlineStr">
        <is>
          <t>Fan Community Service Platform Business (V-Live Division) of NAVER Corporation</t>
        </is>
      </c>
      <c r="C4264" s="40" t="inlineStr">
        <is>
          <t>인수 후</t>
        </is>
      </c>
      <c r="D4264" s="40" t="inlineStr">
        <is>
          <t>2021-12-31</t>
        </is>
      </c>
      <c r="E4264" s="41" t="inlineStr">
        <is>
          <t>기타</t>
        </is>
      </c>
      <c r="F4264" s="41" t="inlineStr">
        <is>
          <t>NAVER 2021 사업보고서 연결주석: '연결회사는 관계기업인 위버스컴퍼니 주식 취득과 관련하여 주주간계약에 따라 2022년 3월 2일 최종 49%의 지분인수를 완료할 예정 ... 거래 당사자간 우선매수권 및 매도청구권약정을 체결하였으며, 일정한 조건이 충족될 경우 거래 상대방은 연결회사에 주식을 매도할 것을 요청할 수 있습니다. 연결 회사가 보유한 주식은 일정 기한 동안 처분이 제한'.</t>
        </is>
      </c>
      <c r="G4264" s="41" t="inlineStr">
        <is>
          <t>DART 사업보고서</t>
        </is>
      </c>
      <c r="H4264" s="40" t="inlineStr">
        <is>
          <t>2022-03-04</t>
        </is>
      </c>
      <c r="I4264" s="40" t="inlineStr">
        <is>
          <t>20220304000687</t>
        </is>
      </c>
      <c r="J4264" s="43" t="inlineStr">
        <is>
          <t>https://dart.fss.or.kr/dsaf001/main.do?rcpNo=20220304000687</t>
        </is>
      </c>
      <c r="K4264" s="41" t="inlineStr">
        <is>
          <t>notes,post_events_summary</t>
        </is>
      </c>
    </row>
    <row r="4265" ht="45" customHeight="1">
      <c r="A4265" s="40" t="inlineStr">
        <is>
          <t>N059</t>
        </is>
      </c>
      <c r="B4265" s="41" t="inlineStr">
        <is>
          <t>Fan Community Service Platform Business (V-Live Division) of NAVER Corporation</t>
        </is>
      </c>
      <c r="C4265" s="40" t="inlineStr">
        <is>
          <t>인수 후</t>
        </is>
      </c>
      <c r="D4265" s="40" t="inlineStr">
        <is>
          <t>2026-05-27</t>
        </is>
      </c>
      <c r="E4265" s="41" t="inlineStr">
        <is>
          <t>경영진변경</t>
        </is>
      </c>
      <c r="F4265" s="41" t="inlineStr">
        <is>
          <t>스포츠경향: 위버스컴퍼니가 양주일 전 AXZ 대표이사를 신임 대표로 선임, '양 신임 대표는 6월 1일 공식 취임한다', '2019년 6월 출범한 위버스에는 2026년 4월 기준 약 180팀의 아티스트가 입점'.</t>
        </is>
      </c>
      <c r="G4265" s="41" t="inlineStr">
        <is>
          <t>언론 보도</t>
        </is>
      </c>
      <c r="H4265" s="40" t="inlineStr">
        <is>
          <t>2026-05-27</t>
        </is>
      </c>
      <c r="I4265" s="40" t="n"/>
      <c r="J4265" s="43" t="inlineStr">
        <is>
          <t>https://sports.khan.co.kr/article/202605270916003</t>
        </is>
      </c>
      <c r="K4265" s="41" t="inlineStr">
        <is>
          <t>post_events_summary</t>
        </is>
      </c>
    </row>
    <row r="4266" ht="45" customHeight="1">
      <c r="A4266" s="40" t="inlineStr">
        <is>
          <t>N059</t>
        </is>
      </c>
      <c r="B4266" s="41" t="inlineStr">
        <is>
          <t>Fan Community Service Platform Business (V-Live Division) of NAVER Corporation</t>
        </is>
      </c>
      <c r="C4266" s="40" t="inlineStr">
        <is>
          <t>인수 후</t>
        </is>
      </c>
      <c r="D4266" s="40" t="inlineStr">
        <is>
          <t>2026-05-27</t>
        </is>
      </c>
      <c r="E4266" s="41" t="inlineStr">
        <is>
          <t>경영진변경</t>
        </is>
      </c>
      <c r="F4266" s="41" t="inlineStr">
        <is>
          <t>바이라인네트워크: '위버스컴퍼니의 신임 대표로 양주일 전 AXZ 대표이사가 선임됐다', '하이브는 양 신임 대표가 오는 6월1일 위버스컴퍼니 대표로 공식 취임한다고 27일 밝혔다'.</t>
        </is>
      </c>
      <c r="G4266" s="41" t="inlineStr">
        <is>
          <t>언론 보도</t>
        </is>
      </c>
      <c r="H4266" s="40" t="inlineStr">
        <is>
          <t>2026-05-27</t>
        </is>
      </c>
      <c r="I4266" s="40" t="n"/>
      <c r="J4266" s="43" t="inlineStr">
        <is>
          <t>https://byline.network/2026/05/27_weverse/</t>
        </is>
      </c>
      <c r="K4266" s="41" t="inlineStr">
        <is>
          <t>post_events_summary</t>
        </is>
      </c>
    </row>
    <row r="4267" ht="45" customHeight="1">
      <c r="A4267" s="40" t="inlineStr">
        <is>
          <t>N059</t>
        </is>
      </c>
      <c r="B4267" s="41" t="inlineStr">
        <is>
          <t>Fan Community Service Platform Business (V-Live Division) of NAVER Corporation</t>
        </is>
      </c>
      <c r="C4267" s="40" t="inlineStr">
        <is>
          <t>인수 전</t>
        </is>
      </c>
      <c r="D4267" s="40" t="inlineStr">
        <is>
          <t>2019-06</t>
        </is>
      </c>
      <c r="E4267" s="41" t="inlineStr">
        <is>
          <t>설립</t>
        </is>
      </c>
      <c r="F4267" s="41" t="inlineStr">
        <is>
          <t>스포츠경향 2026-05-27: '2019년 6월 출범한 위버스' (위버스 서비스 출범 시점).</t>
        </is>
      </c>
      <c r="G4267" s="41" t="inlineStr">
        <is>
          <t>언론 보도</t>
        </is>
      </c>
      <c r="H4267" s="40" t="inlineStr">
        <is>
          <t>2026-05-27</t>
        </is>
      </c>
      <c r="I4267" s="40" t="n"/>
      <c r="J4267" s="43" t="inlineStr">
        <is>
          <t>https://sports.khan.co.kr/article/202605270916003</t>
        </is>
      </c>
      <c r="K4267" s="41" t="inlineStr">
        <is>
          <t>pre_events_summary</t>
        </is>
      </c>
    </row>
    <row r="4268" ht="45" customHeight="1">
      <c r="A4268" s="40" t="inlineStr">
        <is>
          <t>N060</t>
        </is>
      </c>
      <c r="B4268" s="41" t="inlineStr">
        <is>
          <t>SNOW Corp.</t>
        </is>
      </c>
      <c r="C4268" s="40" t="inlineStr">
        <is>
          <t>발표</t>
        </is>
      </c>
      <c r="D4268" s="40" t="inlineStr">
        <is>
          <t>2021-02-26</t>
        </is>
      </c>
      <c r="E4268" s="41" t="inlineStr">
        <is>
          <t>통합</t>
        </is>
      </c>
      <c r="F4268" s="41" t="inlineStr">
        <is>
          <t>소프트뱅크(9434) 2021-02-26 자회사 변경 공시: LINE이 시오도메Z홀딩스를 흡수합병(효력 2021-02-26)하고 LINE과 자회사들이 'have become subsidiaries (sub-subsidiaries) of SoftBank as of today', 합병 후 LINE 지분 소프트뱅크 50.00%·NAVER 42.25%·NAVER J.Hub 7.75%, 'For accounting purposes, the acquisition date will be February 28, 2021', LINE 전 사업은 2021-02-28 흡수분할로 LINE Demerger Preparatory Company에 이전.</t>
        </is>
      </c>
      <c r="G4268" s="41" t="inlineStr">
        <is>
          <t>회사 보도자료</t>
        </is>
      </c>
      <c r="H4268" s="40" t="inlineStr">
        <is>
          <t>2021-02-26</t>
        </is>
      </c>
      <c r="I4268" s="40" t="n"/>
      <c r="J4268" s="43" t="inlineStr">
        <is>
          <t>https://www.softbank.jp/en/corp/news/press/sbkk/2021/20210226_03</t>
        </is>
      </c>
      <c r="K4268" s="41" t="inlineStr">
        <is>
          <t>pre_incorp_chk</t>
        </is>
      </c>
    </row>
    <row r="4269" ht="45" customHeight="1">
      <c r="A4269" s="40" t="inlineStr">
        <is>
          <t>N060</t>
        </is>
      </c>
      <c r="B4269" s="41" t="inlineStr">
        <is>
          <t>SNOW Corp.</t>
        </is>
      </c>
      <c r="C4269" s="40" t="inlineStr">
        <is>
          <t>인수 후</t>
        </is>
      </c>
      <c r="D4269" s="40" t="inlineStr">
        <is>
          <t>2021-02-28</t>
        </is>
      </c>
      <c r="E4269" s="41" t="inlineStr">
        <is>
          <t>통합</t>
        </is>
      </c>
      <c r="F4269" s="41" t="inlineStr">
        <is>
          <t>아이피엑스 FY2022.3 연결감사보고서 특수관계자 주석: 'LINE Corporation은 ... A Holdings Corporation으로 변경 ... LINE Split Prepration Corporation은 동일자에 사명을 LINE Corporation으로 변경 ... 또한 동일자에 최상위지배기업인 네이버는 경영통합에 따라 A HoldingsCorporation(구, LINE Corporation)의 지배력을 상실'.</t>
        </is>
      </c>
      <c r="G4269" s="41" t="inlineStr">
        <is>
          <t>DART 감사보고서</t>
        </is>
      </c>
      <c r="H4269" s="40" t="inlineStr">
        <is>
          <t>2022-07-11</t>
        </is>
      </c>
      <c r="I4269" s="40" t="inlineStr">
        <is>
          <t>20220711000093</t>
        </is>
      </c>
      <c r="J4269" s="43" t="inlineStr">
        <is>
          <t>https://dart.fss.or.kr/dsaf001/main.do?rcpNo=20220711000093</t>
        </is>
      </c>
      <c r="K4269" s="41" t="inlineStr">
        <is>
          <t>pre_incorp_chk</t>
        </is>
      </c>
    </row>
    <row r="4270" ht="45" customHeight="1">
      <c r="A4270" s="40" t="inlineStr">
        <is>
          <t>N060</t>
        </is>
      </c>
      <c r="B4270" s="41" t="inlineStr">
        <is>
          <t>SNOW Corp.</t>
        </is>
      </c>
      <c r="C4270" s="40" t="inlineStr">
        <is>
          <t>발표</t>
        </is>
      </c>
      <c r="D4270" s="40" t="inlineStr">
        <is>
          <t>2020-12-23</t>
        </is>
      </c>
      <c r="E4270" s="41" t="inlineStr">
        <is>
          <t>기타</t>
        </is>
      </c>
      <c r="F4270" s="41" t="inlineStr">
        <is>
          <t>LINE 6-K(흡수합병계약 체결 보도자료): 합병 효력 예정일 2021-02-26, 합병 직후 소프트뱅크와 NAVER측 의결권 50:50 지분조정, 'Note that the Company will become a consolidated subsidiary of SoftBank after the series of transactions contemplated above have been carried out.'</t>
        </is>
      </c>
      <c r="G4270" s="41" t="inlineStr">
        <is>
          <t>SEC</t>
        </is>
      </c>
      <c r="H4270" s="40" t="inlineStr">
        <is>
          <t>2020-12-23</t>
        </is>
      </c>
      <c r="I4270" s="40" t="inlineStr">
        <is>
          <t>0001193125-20-325161</t>
        </is>
      </c>
      <c r="J4270" s="43" t="inlineStr">
        <is>
          <t>https://www.sec.gov/Archives/edgar/data/1611820/000119312520325161/d77095d6k.htm</t>
        </is>
      </c>
      <c r="K4270" s="41" t="inlineStr">
        <is>
          <t>pre_incorp_chk</t>
        </is>
      </c>
    </row>
    <row r="4271" ht="45" customHeight="1">
      <c r="A4271" s="40" t="inlineStr">
        <is>
          <t>N060</t>
        </is>
      </c>
      <c r="B4271" s="41" t="inlineStr">
        <is>
          <t>SNOW Corp.</t>
        </is>
      </c>
      <c r="C4271" s="40" t="inlineStr">
        <is>
          <t>인수 후</t>
        </is>
      </c>
      <c r="D4271" s="40" t="inlineStr">
        <is>
          <t>2021-03-31</t>
        </is>
      </c>
      <c r="E4271" s="41" t="inlineStr">
        <is>
          <t>통합</t>
        </is>
      </c>
      <c r="F4271" s="41" t="inlineStr">
        <is>
          <t>NAVER 2021 1분기보고서 연결주석 18: '동 거래는 2021년 3월 1일 완료되었습니다', '(*7) 당분기 중 처분자산집단을 매각한 대가로 수령한 A-holdings 지분을 관계기업으로 분류'.</t>
        </is>
      </c>
      <c r="G4271" s="41" t="inlineStr">
        <is>
          <t>DART 사업보고서</t>
        </is>
      </c>
      <c r="H4271" s="40" t="inlineStr">
        <is>
          <t>2021-05-14</t>
        </is>
      </c>
      <c r="I4271" s="40" t="inlineStr">
        <is>
          <t>20210514001605</t>
        </is>
      </c>
      <c r="J4271" s="43" t="inlineStr">
        <is>
          <t>https://dart.fss.or.kr/dsaf001/main.do?rcpNo=20210514001605</t>
        </is>
      </c>
      <c r="K4271" s="41" t="inlineStr">
        <is>
          <t>pre_incorp_chk</t>
        </is>
      </c>
    </row>
    <row r="4272" ht="45" customHeight="1">
      <c r="A4272" s="40" t="inlineStr">
        <is>
          <t>N060</t>
        </is>
      </c>
      <c r="B4272" s="41" t="inlineStr">
        <is>
          <t>SNOW Corp.</t>
        </is>
      </c>
      <c r="C4272" s="40" t="inlineStr">
        <is>
          <t>인수 전</t>
        </is>
      </c>
      <c r="D4272" s="40" t="inlineStr">
        <is>
          <t>2017-08-07</t>
        </is>
      </c>
      <c r="E4272" s="41" t="inlineStr">
        <is>
          <t>추가취득</t>
        </is>
      </c>
      <c r="F4272" s="41" t="inlineStr">
        <is>
          <t>스노우 2017 감사보고서 자본금 변동표(단위 원): 2016-08-01 340,000주; 2016-10-18 유상증자 113,333주 49,997,079,618; 2017-05-01 신주발행 208,455주; 2017-08-07 유상증자 96,323주 49,997,073,065; 2017-12-31 758,111주. 주주: 네이버 417,063주(55.01%), LINE Corporation 132,593주(17.49%), 라인플러스 208,455주(27.50%) → LINE의 2017-08 몫 19,260주(계산).</t>
        </is>
      </c>
      <c r="G4272" s="41" t="inlineStr">
        <is>
          <t>DART 감사보고서</t>
        </is>
      </c>
      <c r="H4272" s="40" t="inlineStr">
        <is>
          <t>2018-03-26</t>
        </is>
      </c>
      <c r="I4272" s="40" t="inlineStr">
        <is>
          <t>20180326000860</t>
        </is>
      </c>
      <c r="J4272" s="43" t="inlineStr">
        <is>
          <t>https://dart.fss.or.kr/dsaf001/main.do?rcpNo=20180326000860</t>
        </is>
      </c>
      <c r="K4272" s="41" t="inlineStr">
        <is>
          <t>chk_note,notes,pre_events_summary</t>
        </is>
      </c>
    </row>
    <row r="4273" ht="45" customHeight="1">
      <c r="A4273" s="40" t="inlineStr">
        <is>
          <t>N060</t>
        </is>
      </c>
      <c r="B4273" s="41" t="inlineStr">
        <is>
          <t>SNOW Corp.</t>
        </is>
      </c>
      <c r="C4273" s="40" t="inlineStr">
        <is>
          <t>인수 전</t>
        </is>
      </c>
      <c r="D4273" s="40" t="inlineStr">
        <is>
          <t>2017-08</t>
        </is>
      </c>
      <c r="E4273" s="41" t="inlineStr">
        <is>
          <t>추가취득</t>
        </is>
      </c>
      <c r="F4273" s="41" t="inlineStr">
        <is>
          <t>LINE 20-F 2018 주석: '... increased from 25.0% to 48.6%, followed by an additional capital injection to Snow Corporation by the Company and NAVER in August 2017, resulting in a decrease of the Group’s ownership from 48.6% to 45.0%'.</t>
        </is>
      </c>
      <c r="G4273" s="41" t="inlineStr">
        <is>
          <t>SEC</t>
        </is>
      </c>
      <c r="H4273" s="40" t="inlineStr">
        <is>
          <t>2019-03-29</t>
        </is>
      </c>
      <c r="I4273" s="40" t="inlineStr">
        <is>
          <t>0001193125-19-091931</t>
        </is>
      </c>
      <c r="J4273" s="43" t="inlineStr">
        <is>
          <t>https://www.sec.gov/Archives/edgar/data/1611820/000119312519091931/d669530d20f.htm</t>
        </is>
      </c>
      <c r="K4273" s="41" t="inlineStr">
        <is>
          <t>pre_events_summary,chk_note</t>
        </is>
      </c>
    </row>
    <row r="4274" ht="45" customHeight="1">
      <c r="A4274" s="40" t="inlineStr">
        <is>
          <t>N060</t>
        </is>
      </c>
      <c r="B4274" s="41" t="inlineStr">
        <is>
          <t>SNOW Corp.</t>
        </is>
      </c>
      <c r="C4274" s="40" t="inlineStr">
        <is>
          <t>인수 후</t>
        </is>
      </c>
      <c r="D4274" s="40" t="inlineStr">
        <is>
          <t>2023-04-05</t>
        </is>
      </c>
      <c r="E4274" s="41" t="inlineStr">
        <is>
          <t>추가취득</t>
        </is>
      </c>
      <c r="F4274" s="41" t="inlineStr">
        <is>
          <t>스노우 특수관계인의유상증자참여: 참여자 네이버(주), 50,000백만원, 78,399주, 출자 후 지분율 83.60%, 1주당 637,764원, 이사회 2023.04.05.</t>
        </is>
      </c>
      <c r="G4274" s="41" t="inlineStr">
        <is>
          <t>DART 기타공시</t>
        </is>
      </c>
      <c r="H4274" s="40" t="inlineStr">
        <is>
          <t>2023-04-06</t>
        </is>
      </c>
      <c r="I4274" s="40" t="inlineStr">
        <is>
          <t>20230406002800</t>
        </is>
      </c>
      <c r="J4274" s="43" t="inlineStr">
        <is>
          <t>https://dart.fss.or.kr/dsaf001/main.do?rcpNo=20230406002800</t>
        </is>
      </c>
      <c r="K4274" s="41" t="inlineStr">
        <is>
          <t>post_events_summary</t>
        </is>
      </c>
    </row>
    <row r="4275" ht="45" customHeight="1">
      <c r="A4275" s="40" t="inlineStr">
        <is>
          <t>N060</t>
        </is>
      </c>
      <c r="B4275" s="41" t="inlineStr">
        <is>
          <t>SNOW Corp.</t>
        </is>
      </c>
      <c r="C4275" s="40" t="inlineStr">
        <is>
          <t>인수 후</t>
        </is>
      </c>
      <c r="D4275" s="40" t="inlineStr">
        <is>
          <t>2024-03-13</t>
        </is>
      </c>
      <c r="E4275" s="41" t="inlineStr">
        <is>
          <t>매각</t>
        </is>
      </c>
      <c r="F4275" s="41" t="inlineStr">
        <is>
          <t>스노우 비유동자산처분결정: 네이버제트(주) 보통주 30,559주, 처분가액 92,778,590,832원, 거래상대방 라인플러스(주) 및 Z Intermediate Global Corporation, 목적 '재무 구조 개선 및 유관 사업 영위 회사와의 시너지 확대', 처분예정일 2024.03.13, 이사회 2024.03.04; 'Z Intermediate Global Corporation: 27,853주', '84,563,044,944원'.</t>
        </is>
      </c>
      <c r="G4275" s="41" t="inlineStr">
        <is>
          <t>DART 기타공시</t>
        </is>
      </c>
      <c r="H4275" s="40" t="inlineStr">
        <is>
          <t>2024-03-05</t>
        </is>
      </c>
      <c r="I4275" s="40" t="inlineStr">
        <is>
          <t>20240305000609</t>
        </is>
      </c>
      <c r="J4275" s="43" t="inlineStr">
        <is>
          <t>https://dart.fss.or.kr/dsaf001/main.do?rcpNo=20240305000609</t>
        </is>
      </c>
      <c r="K4275" s="41" t="inlineStr">
        <is>
          <t>post_events_summary,notes</t>
        </is>
      </c>
    </row>
    <row r="4276" ht="45" customHeight="1">
      <c r="A4276" s="40" t="inlineStr">
        <is>
          <t>N060</t>
        </is>
      </c>
      <c r="B4276" s="41" t="inlineStr">
        <is>
          <t>SNOW Corp.</t>
        </is>
      </c>
      <c r="C4276" s="40" t="inlineStr">
        <is>
          <t>인수 후</t>
        </is>
      </c>
      <c r="D4276" s="40" t="inlineStr">
        <is>
          <t>2023-12-26</t>
        </is>
      </c>
      <c r="E4276" s="41" t="inlineStr">
        <is>
          <t>매각</t>
        </is>
      </c>
      <c r="F4276" s="41" t="inlineStr">
        <is>
          <t>스노우 특수관계인으로부터주식의취득: 라인플러스 보유 자사주 15,300주를 9,758백만원(주당 637,764원)에 유상감자 목적으로 취득, 거래일 2023.12.26, '당사가 보유하고 있는 네이버제트(주) 발행 보통주식을 라인플러스㈜ 및 Z Intermediate Global Corporation에게 매...' 조건.</t>
        </is>
      </c>
      <c r="G4276" s="41" t="inlineStr">
        <is>
          <t>DART 기타공시</t>
        </is>
      </c>
      <c r="H4276" s="40" t="inlineStr">
        <is>
          <t>2023-11-24</t>
        </is>
      </c>
      <c r="I4276" s="40" t="inlineStr">
        <is>
          <t>20231124000551</t>
        </is>
      </c>
      <c r="J4276" s="43" t="inlineStr">
        <is>
          <t>https://dart.fss.or.kr/dsaf001/main.do?rcpNo=20231124000551</t>
        </is>
      </c>
      <c r="K4276" s="41" t="inlineStr">
        <is>
          <t>post_events_summary,notes</t>
        </is>
      </c>
    </row>
    <row r="4277" ht="45" customHeight="1">
      <c r="A4277" s="40" t="inlineStr">
        <is>
          <t>N060</t>
        </is>
      </c>
      <c r="B4277" s="41" t="inlineStr">
        <is>
          <t>SNOW Corp.</t>
        </is>
      </c>
      <c r="C4277" s="40" t="inlineStr">
        <is>
          <t>인수 후</t>
        </is>
      </c>
      <c r="D4277" s="40" t="inlineStr">
        <is>
          <t>2023-10-01</t>
        </is>
      </c>
      <c r="E4277" s="41" t="inlineStr">
        <is>
          <t>사명변경</t>
        </is>
      </c>
      <c r="F4277" s="41" t="inlineStr">
        <is>
          <t>Z Holdings 2023-07-12 그룹 재편 공시: LINE의 해외 회사 지분 등을 제외한 사업을 Z홀딩스가 흡수분할로 승계, 'LINE’s board of directors decided today to change its trade name to “Z Intermediate Global Corporation” ... as of October 1, 2023'.</t>
        </is>
      </c>
      <c r="G4277" s="41" t="inlineStr">
        <is>
          <t>TDnet</t>
        </is>
      </c>
      <c r="H4277" s="40" t="inlineStr">
        <is>
          <t>2023-07-12</t>
        </is>
      </c>
      <c r="I4277" s="40" t="n"/>
      <c r="J4277" s="43" t="inlineStr">
        <is>
          <t>https://www.lycorp.co.jp/en/ir/news/auto_20230712521007/pdfFile.pdf</t>
        </is>
      </c>
      <c r="K4277" s="41" t="inlineStr">
        <is>
          <t>post_events_summary</t>
        </is>
      </c>
    </row>
    <row r="4278" ht="45" customHeight="1">
      <c r="A4278" s="40" t="inlineStr">
        <is>
          <t>N061</t>
        </is>
      </c>
      <c r="B4278" s="41" t="inlineStr">
        <is>
          <t>Kream Corporation</t>
        </is>
      </c>
      <c r="C4278" s="40" t="inlineStr">
        <is>
          <t>인수 후</t>
        </is>
      </c>
      <c r="D4278" s="40" t="inlineStr">
        <is>
          <t>2021-12-31</t>
        </is>
      </c>
      <c r="E4278" s="41" t="inlineStr">
        <is>
          <t>기타</t>
        </is>
      </c>
      <c r="F4278" s="41" t="inlineStr">
        <is>
          <t>스노우 2021 감사보고서: 크림(주) 지분율 53.13%, 장부금액 23,299,106천원(=분할 순자산 3,666,006천원×90%+유상증자 19,999,700천원, 원가 그대로). 기타수익 '관계기업투자처분이익 65,180'(천원). 종속기업및관계기업투자손상차손 4,314,548천원은 크림 외 피투자회사분.</t>
        </is>
      </c>
      <c r="G4278" s="41" t="inlineStr">
        <is>
          <t>DART 감사보고서</t>
        </is>
      </c>
      <c r="H4278" s="40" t="inlineStr">
        <is>
          <t>2022-04-11</t>
        </is>
      </c>
      <c r="I4278" s="40" t="inlineStr">
        <is>
          <t>20220411002391</t>
        </is>
      </c>
      <c r="J4278" s="43" t="inlineStr">
        <is>
          <t>https://dart.fss.or.kr/dsaf001/main.do?rcpNo=20220411002391</t>
        </is>
      </c>
      <c r="K4278" s="41" t="inlineStr">
        <is>
          <t>impairment,chk_note</t>
        </is>
      </c>
    </row>
    <row r="4279" ht="45" customHeight="1">
      <c r="A4279" s="40" t="inlineStr">
        <is>
          <t>N062</t>
        </is>
      </c>
      <c r="B4279" s="41" t="inlineStr">
        <is>
          <t>UJU Electronics Co. Ltd (KOSDAQ:A065680)</t>
        </is>
      </c>
      <c r="C4279" s="40" t="inlineStr">
        <is>
          <t>인수 후</t>
        </is>
      </c>
      <c r="D4279" s="40" t="inlineStr">
        <is>
          <t>2022-06-22</t>
        </is>
      </c>
      <c r="E4279" s="41" t="inlineStr">
        <is>
          <t>기타</t>
        </is>
      </c>
      <c r="F4279" s="41" t="inlineStr">
        <is>
          <t>데일리안: '라인게임즈는 너디스타와 함께 자사의 인기 IP인 모바일 RPG ‘엑소스 히어로즈’를 활용한 NFT 프로젝트에 돌입한다', '너디스타는 라인게임즈가 최근 투자를 단행한 블록체인 기반 게임 플랫폼 구축 및 개발 기업'.</t>
        </is>
      </c>
      <c r="G4279" s="41" t="inlineStr">
        <is>
          <t>언론 보도</t>
        </is>
      </c>
      <c r="H4279" s="40" t="inlineStr">
        <is>
          <t>2022-06-22</t>
        </is>
      </c>
      <c r="I4279" s="40" t="n"/>
      <c r="J4279" s="43" t="inlineStr">
        <is>
          <t>https://www.dailian.co.kr/news/view/1125617/</t>
        </is>
      </c>
      <c r="K4279" s="41" t="inlineStr">
        <is>
          <t>post_events_summary</t>
        </is>
      </c>
    </row>
    <row r="4280" ht="45" customHeight="1">
      <c r="A4280" s="40" t="inlineStr">
        <is>
          <t>N062</t>
        </is>
      </c>
      <c r="B4280" s="41" t="inlineStr">
        <is>
          <t>UJU Electronics Co. Ltd (KOSDAQ:A065680)</t>
        </is>
      </c>
      <c r="C4280" s="40" t="inlineStr">
        <is>
          <t>인수 전</t>
        </is>
      </c>
      <c r="D4280" s="40" t="inlineStr">
        <is>
          <t>2019-12-31</t>
        </is>
      </c>
      <c r="E4280" s="41" t="inlineStr">
        <is>
          <t>기타</t>
        </is>
      </c>
      <c r="F4280" s="41" t="inlineStr">
        <is>
          <t>라인게임즈 2019 (별도)감사보고서 주석: '회사는 주식회사 우주, 주식회사 락스퀘어 및 엔플게임즈 주식회사 지분 취득시 피투자자의 주요 주주들과 주주간계약을 체결 … 주요 주주들은 일정 조건을 만족하는 경우 보유 지분을 회사에 매각할 권리(Put option)를 가집니다' — 이 거래가 풋옵션 행사임을 뒷받침.</t>
        </is>
      </c>
      <c r="G4280" s="41" t="inlineStr">
        <is>
          <t>DART 감사보고서</t>
        </is>
      </c>
      <c r="H4280" s="40" t="inlineStr">
        <is>
          <t>2020-04-09</t>
        </is>
      </c>
      <c r="I4280" s="40" t="inlineStr">
        <is>
          <t>20200409002194</t>
        </is>
      </c>
      <c r="J4280" s="43" t="inlineStr">
        <is>
          <t>https://dart.fss.or.kr/dsaf001/main.do?rcpNo=20200409002194</t>
        </is>
      </c>
      <c r="K4280" s="41" t="inlineStr">
        <is>
          <t>notes,pre_events_summary</t>
        </is>
      </c>
    </row>
    <row r="4281" ht="45" customHeight="1">
      <c r="A4281" s="40" t="inlineStr">
        <is>
          <t>N064</t>
        </is>
      </c>
      <c r="B4281" s="41" t="inlineStr">
        <is>
          <t>SODA inc.</t>
        </is>
      </c>
      <c r="C4281" s="40" t="inlineStr">
        <is>
          <t>인수 후</t>
        </is>
      </c>
      <c r="D4281" s="40" t="inlineStr">
        <is>
          <t>2022-12-31</t>
        </is>
      </c>
      <c r="E4281" s="41" t="inlineStr">
        <is>
          <t>기타</t>
        </is>
      </c>
      <c r="F4281" s="41" t="inlineStr">
        <is>
          <t>연결주석 관계기업 조정표: SODA inc. 결산월 5월, &lt;전기말&gt;(2021) 연결회사 지분율 36.87%·장부금액 109,108,961천원, &lt;당기말&gt;(2022) 33.93%·108,882,537천원. 변동표 2021 행(기초 -, 취득 89,973,169, 지분해당액 19,318,241)과 2022 행 모두 '손상' 열 '-'.</t>
        </is>
      </c>
      <c r="G4281" s="41" t="inlineStr">
        <is>
          <t>DART 사업보고서</t>
        </is>
      </c>
      <c r="H4281" s="40" t="inlineStr">
        <is>
          <t>2023-03-14</t>
        </is>
      </c>
      <c r="I4281" s="40" t="inlineStr">
        <is>
          <t>20230314001049</t>
        </is>
      </c>
      <c r="J4281" s="43" t="inlineStr">
        <is>
          <t>https://dart.fss.or.kr/dsaf001/main.do?rcpNo=20230314001049</t>
        </is>
      </c>
      <c r="K4281" s="41" t="inlineStr">
        <is>
          <t>chk_note,post_events_summary,impairment</t>
        </is>
      </c>
    </row>
    <row r="4282" ht="45" customHeight="1">
      <c r="A4282" s="40" t="inlineStr">
        <is>
          <t>N064</t>
        </is>
      </c>
      <c r="B4282" s="41" t="inlineStr">
        <is>
          <t>SODA inc.</t>
        </is>
      </c>
      <c r="C4282" s="40" t="inlineStr">
        <is>
          <t>인수 후</t>
        </is>
      </c>
      <c r="D4282" s="40" t="inlineStr">
        <is>
          <t>2021-12-02</t>
        </is>
      </c>
      <c r="E4282" s="41" t="inlineStr">
        <is>
          <t>투자유치</t>
        </is>
      </c>
      <c r="F4282" s="41" t="inlineStr">
        <is>
          <t>SODA 시리즈D: 'SoftBank Vision Fund 2' 단독 투자, '調達額は非公開', '企業評価額は380億円'. 직전 라운드는 'NAVER子会社のKREAMがリードし'.</t>
        </is>
      </c>
      <c r="G4282" s="41" t="inlineStr">
        <is>
          <t>언론 보도</t>
        </is>
      </c>
      <c r="H4282" s="40" t="inlineStr">
        <is>
          <t>2021-12-02</t>
        </is>
      </c>
      <c r="I4282" s="40" t="n"/>
      <c r="J4282" s="43" t="inlineStr">
        <is>
          <t>https://thebridge.jp/2021/12/softbank-vision-fund-2-invest-to-snkrdunk</t>
        </is>
      </c>
      <c r="K4282" s="41" t="inlineStr">
        <is>
          <t>post_events_summary</t>
        </is>
      </c>
    </row>
    <row r="4283" ht="45" customHeight="1">
      <c r="A4283" s="40" t="inlineStr">
        <is>
          <t>N064</t>
        </is>
      </c>
      <c r="B4283" s="41" t="inlineStr">
        <is>
          <t>SODA inc.</t>
        </is>
      </c>
      <c r="C4283" s="40" t="inlineStr">
        <is>
          <t>인수 전</t>
        </is>
      </c>
      <c r="D4283" s="40" t="inlineStr">
        <is>
          <t>2021-01-14</t>
        </is>
      </c>
      <c r="E4283" s="41" t="inlineStr">
        <is>
          <t>투자유치</t>
        </is>
      </c>
      <c r="F4283" s="41" t="inlineStr">
        <is>
          <t>'シリーズAが3億円、シリーズBが約22億円で、SoftBank Ventures AsiaがBラウンドをリードした' (누적 약 25억엔).</t>
        </is>
      </c>
      <c r="G4283" s="41" t="inlineStr">
        <is>
          <t>언론 보도</t>
        </is>
      </c>
      <c r="H4283" s="40" t="inlineStr">
        <is>
          <t>2021-01-14</t>
        </is>
      </c>
      <c r="I4283" s="40" t="n"/>
      <c r="J4283" s="43" t="inlineStr">
        <is>
          <t>https://thebridge.jp/2021/01/snkr-dunk-company-soda-raised-2-5b-yen-from-softbank-ventures-asia</t>
        </is>
      </c>
      <c r="K4283" s="41" t="inlineStr">
        <is>
          <t>pre_events_summary</t>
        </is>
      </c>
    </row>
    <row r="4284" ht="45" customHeight="1">
      <c r="A4284" s="40" t="inlineStr">
        <is>
          <t>N064</t>
        </is>
      </c>
      <c r="B4284" s="41" t="inlineStr">
        <is>
          <t>SODA inc.</t>
        </is>
      </c>
      <c r="C4284" s="40" t="inlineStr">
        <is>
          <t>발표</t>
        </is>
      </c>
      <c r="D4284" s="40" t="inlineStr">
        <is>
          <t>2021-07-01</t>
        </is>
      </c>
      <c r="E4284" s="41" t="inlineStr">
        <is>
          <t>기타</t>
        </is>
      </c>
      <c r="F4284" s="41" t="inlineStr">
        <is>
          <t>Yahoo Finance 일별 종가 2021-07-01: JPY=X 111.572, KRW=X 1,132.41. JPY 3,499,365,983 ÷ 111.572 ≈ USD 31.36백만.</t>
        </is>
      </c>
      <c r="G4284" s="41" t="inlineStr">
        <is>
          <t>기타</t>
        </is>
      </c>
      <c r="H4284" s="40" t="inlineStr">
        <is>
          <t>2021-07-01</t>
        </is>
      </c>
      <c r="I4284" s="40" t="n"/>
      <c r="J4284" s="43" t="inlineStr">
        <is>
          <t>https://query1.finance.yahoo.com/v8/finance/chart/JPY=X?period1=1624752000&amp;period2=1625702400&amp;interval=1d</t>
        </is>
      </c>
      <c r="K4284" s="41" t="inlineStr">
        <is>
          <t>value_chk_usdmm</t>
        </is>
      </c>
    </row>
    <row r="4285" ht="45" customHeight="1">
      <c r="A4285" s="40" t="inlineStr">
        <is>
          <t>N064</t>
        </is>
      </c>
      <c r="B4285" s="41" t="inlineStr">
        <is>
          <t>SODA inc.</t>
        </is>
      </c>
      <c r="C4285" s="40" t="inlineStr">
        <is>
          <t>발표</t>
        </is>
      </c>
      <c r="D4285" s="40" t="inlineStr">
        <is>
          <t>2021-06-30</t>
        </is>
      </c>
      <c r="E4285" s="41" t="inlineStr">
        <is>
          <t>기타</t>
        </is>
      </c>
      <c r="F4285" s="41" t="inlineStr">
        <is>
          <t>NAVER 반기보고서(2021.06) 주식의 총수: '유통주식수는 자기주식15,383,240주를 제외한 148,880,155주' → 발행주식총수 164,263,395주로 acq_mktcap 계산 주식수와 일치.</t>
        </is>
      </c>
      <c r="G4285" s="41" t="inlineStr">
        <is>
          <t>DART 기타공시</t>
        </is>
      </c>
      <c r="H4285" s="40" t="inlineStr">
        <is>
          <t>2021-08-17</t>
        </is>
      </c>
      <c r="I4285" s="40" t="inlineStr">
        <is>
          <t>20210817001824</t>
        </is>
      </c>
      <c r="J4285" s="43" t="inlineStr">
        <is>
          <t>https://dart.fss.or.kr/dsaf001/main.do?rcpNo=20210817001824</t>
        </is>
      </c>
      <c r="K4285" s="41" t="inlineStr">
        <is>
          <t>acq_mktcap,size_basis</t>
        </is>
      </c>
    </row>
    <row r="4286" ht="45" customHeight="1">
      <c r="A4286" s="40" t="inlineStr">
        <is>
          <t>N064</t>
        </is>
      </c>
      <c r="B4286" s="41" t="inlineStr">
        <is>
          <t>SODA inc.</t>
        </is>
      </c>
      <c r="C4286" s="40" t="inlineStr">
        <is>
          <t>인수 후</t>
        </is>
      </c>
      <c r="D4286" s="40" t="inlineStr">
        <is>
          <t>2023-12-19</t>
        </is>
      </c>
      <c r="E4286" s="41" t="inlineStr">
        <is>
          <t>추가취득</t>
        </is>
      </c>
      <c r="F4286" s="41" t="inlineStr">
        <is>
          <t>SODA 발행주식총수 32,868주(2023-12-13 스톡옵션 379주 전환 반영), 취득 후 소유주식수 16,324주(9,752주 N084 예정분 포함) → 기존 보유 4,409주(N064분)와 일치.</t>
        </is>
      </c>
      <c r="G4286" s="41" t="inlineStr">
        <is>
          <t>DART 기타공시</t>
        </is>
      </c>
      <c r="H4286" s="40" t="inlineStr">
        <is>
          <t>2023-12-22</t>
        </is>
      </c>
      <c r="I4286" s="40" t="inlineStr">
        <is>
          <t>20231222000472</t>
        </is>
      </c>
      <c r="J4286" s="43" t="inlineStr">
        <is>
          <t>https://dart.fss.or.kr/dsaf001/main.do?rcpNo=20231222000472</t>
        </is>
      </c>
      <c r="K4286" s="41" t="inlineStr">
        <is>
          <t>chk_note</t>
        </is>
      </c>
    </row>
    <row r="4287" ht="45" customHeight="1">
      <c r="A4287" s="40" t="inlineStr">
        <is>
          <t>N067</t>
        </is>
      </c>
      <c r="B4287" s="41" t="inlineStr">
        <is>
          <t>Munpia Inc.</t>
        </is>
      </c>
      <c r="C4287" s="40" t="inlineStr">
        <is>
          <t>인수 전</t>
        </is>
      </c>
      <c r="D4287" s="40" t="inlineStr">
        <is>
          <t>2018-10-12</t>
        </is>
      </c>
      <c r="E4287" s="41" t="inlineStr">
        <is>
          <t>투자유치</t>
        </is>
      </c>
      <c r="F4287" s="41" t="inlineStr">
        <is>
          <t>엔씨소프트 2021 사업보고서 XII.3 타법인출자 현황: 문피아(주) 최초취득 2018-10-12, 최초취득금액 4,985백만원, 기말 561,647주(6%)·장부가 6,218백만원.</t>
        </is>
      </c>
      <c r="G4287" s="41" t="inlineStr">
        <is>
          <t>DART 사업보고서</t>
        </is>
      </c>
      <c r="H4287" s="40" t="inlineStr">
        <is>
          <t>2022-03-22</t>
        </is>
      </c>
      <c r="I4287" s="40" t="inlineStr">
        <is>
          <t>20220322000959</t>
        </is>
      </c>
      <c r="J4287" s="43" t="inlineStr">
        <is>
          <t>https://dart.fss.or.kr/dsaf001/main.do?rcpNo=20220322000959</t>
        </is>
      </c>
      <c r="K4287" s="41" t="inlineStr">
        <is>
          <t>pre_events_summary,post_events_summary</t>
        </is>
      </c>
    </row>
    <row r="4288" ht="45" customHeight="1">
      <c r="A4288" s="40" t="inlineStr">
        <is>
          <t>N067</t>
        </is>
      </c>
      <c r="B4288" s="41" t="inlineStr">
        <is>
          <t>Munpia Inc.</t>
        </is>
      </c>
      <c r="C4288" s="40" t="inlineStr">
        <is>
          <t>인수 후</t>
        </is>
      </c>
      <c r="D4288" s="40" t="inlineStr">
        <is>
          <t>2022-12-31</t>
        </is>
      </c>
      <c r="E4288" s="41" t="inlineStr">
        <is>
          <t>매각</t>
        </is>
      </c>
      <c r="F4288" s="41" t="inlineStr">
        <is>
          <t>엔씨소프트 2022 사업보고서 XII.3 타법인출자 현황(2022-12-31): 문피아 항목 없음(2021말 561,647주 보유) — 엔씨소프트의 문피아 지분 정리를 뒷받침.</t>
        </is>
      </c>
      <c r="G4288" s="41" t="inlineStr">
        <is>
          <t>DART 사업보고서</t>
        </is>
      </c>
      <c r="H4288" s="40" t="inlineStr">
        <is>
          <t>2023-03-21</t>
        </is>
      </c>
      <c r="I4288" s="40" t="inlineStr">
        <is>
          <t>20230321001334</t>
        </is>
      </c>
      <c r="J4288" s="43" t="inlineStr">
        <is>
          <t>https://dart.fss.or.kr/dsaf001/main.do?rcpNo=20230321001334</t>
        </is>
      </c>
      <c r="K4288" s="41" t="inlineStr">
        <is>
          <t>post_events_summary</t>
        </is>
      </c>
    </row>
    <row r="4289" ht="45" customHeight="1">
      <c r="A4289" s="40" t="inlineStr">
        <is>
          <t>N067</t>
        </is>
      </c>
      <c r="B4289" s="41" t="inlineStr">
        <is>
          <t>Munpia Inc.</t>
        </is>
      </c>
      <c r="C4289" s="40" t="inlineStr">
        <is>
          <t>인수 후</t>
        </is>
      </c>
      <c r="D4289" s="40" t="inlineStr">
        <is>
          <t>2022-12-31</t>
        </is>
      </c>
      <c r="E4289" s="41" t="inlineStr">
        <is>
          <t>기타</t>
        </is>
      </c>
      <c r="F4289" s="41" t="inlineStr">
        <is>
          <t>문피아 2022 연결감사보고서 주요 주주현황: 2022말 네이버웹툰 5,942,700주(57.78), 프리미어루나(유) 1,654,098주(16.08), Cloudary 30,000주(0.29), ㈜엔씨소프트 -(전기 561,647주, 6.23), 자기주식 561,693주(5.46).</t>
        </is>
      </c>
      <c r="G4289" s="41" t="inlineStr">
        <is>
          <t>DART 감사보고서</t>
        </is>
      </c>
      <c r="H4289" s="40" t="inlineStr">
        <is>
          <t>2023-04-04</t>
        </is>
      </c>
      <c r="I4289" s="40" t="inlineStr">
        <is>
          <t>20230404003090</t>
        </is>
      </c>
      <c r="J4289" s="43" t="inlineStr">
        <is>
          <t>https://dart.fss.or.kr/dsaf001/main.do?rcpNo=20230404003090</t>
        </is>
      </c>
      <c r="K4289" s="41" t="inlineStr">
        <is>
          <t>post_events_summary,notes</t>
        </is>
      </c>
    </row>
    <row r="4290" ht="45" customHeight="1">
      <c r="A4290" s="40" t="inlineStr">
        <is>
          <t>N067</t>
        </is>
      </c>
      <c r="B4290" s="41" t="inlineStr">
        <is>
          <t>Munpia Inc.</t>
        </is>
      </c>
      <c r="C4290" s="40" t="inlineStr">
        <is>
          <t>인수 후</t>
        </is>
      </c>
      <c r="D4290" s="40" t="inlineStr">
        <is>
          <t>2022-08-31</t>
        </is>
      </c>
      <c r="E4290" s="41" t="inlineStr">
        <is>
          <t>경영진변경</t>
        </is>
      </c>
      <c r="F4290" s="41" t="inlineStr">
        <is>
          <t>문피아 임원의변동(2022-10-27): 기타비상무이사 김한준('현 - (주)엔씨소프트 전무이사') 2022-08-31 해임(사임); 대표이사 손제호, 사내이사 김환철(이사회 의장)·김준구·권연수·전동훈, 사외이사 조우쩡위(위예원 그룹).</t>
        </is>
      </c>
      <c r="G4290" s="41" t="inlineStr">
        <is>
          <t>DART 기타공시</t>
        </is>
      </c>
      <c r="H4290" s="40" t="inlineStr">
        <is>
          <t>2022-10-27</t>
        </is>
      </c>
      <c r="I4290" s="40" t="inlineStr">
        <is>
          <t>20221027000108</t>
        </is>
      </c>
      <c r="J4290" s="43" t="inlineStr">
        <is>
          <t>https://dart.fss.or.kr/dsaf001/main.do?rcpNo=20221027000108</t>
        </is>
      </c>
      <c r="K4290" s="41" t="inlineStr">
        <is>
          <t>post_events_summary</t>
        </is>
      </c>
    </row>
    <row r="4291" ht="45" customHeight="1">
      <c r="A4291" s="40" t="inlineStr">
        <is>
          <t>N067</t>
        </is>
      </c>
      <c r="B4291" s="41" t="inlineStr">
        <is>
          <t>Munpia Inc.</t>
        </is>
      </c>
      <c r="C4291" s="40" t="inlineStr">
        <is>
          <t>인수 후</t>
        </is>
      </c>
      <c r="D4291" s="40" t="inlineStr">
        <is>
          <t>2022-03-31</t>
        </is>
      </c>
      <c r="E4291" s="41" t="inlineStr">
        <is>
          <t>기타</t>
        </is>
      </c>
      <c r="F4291" s="41" t="inlineStr">
        <is>
          <t>문피아 공정위 공시 '유상증자 결정'(2022-04-04): 보통주 90,221주, 발행가 33,251원, 제3자배정, 이사회 2022-03-31, '금번 공시는 주식매수선택권 부여 결정에 따른 공시'.</t>
        </is>
      </c>
      <c r="G4291" s="41" t="inlineStr">
        <is>
          <t>DART 기타공시</t>
        </is>
      </c>
      <c r="H4291" s="40" t="inlineStr">
        <is>
          <t>2022-04-04</t>
        </is>
      </c>
      <c r="I4291" s="40" t="inlineStr">
        <is>
          <t>20220404003246</t>
        </is>
      </c>
      <c r="J4291" s="43" t="inlineStr">
        <is>
          <t>https://dart.fss.or.kr/dsaf001/main.do?rcpNo=20220404003246</t>
        </is>
      </c>
      <c r="K4291" s="41" t="inlineStr">
        <is>
          <t>post_events_summary</t>
        </is>
      </c>
    </row>
    <row r="4292" ht="45" customHeight="1">
      <c r="A4292" s="40" t="inlineStr">
        <is>
          <t>N067</t>
        </is>
      </c>
      <c r="B4292" s="41" t="inlineStr">
        <is>
          <t>Munpia Inc.</t>
        </is>
      </c>
      <c r="C4292" s="40" t="inlineStr">
        <is>
          <t>인수 후</t>
        </is>
      </c>
      <c r="D4292" s="40" t="inlineStr">
        <is>
          <t>2022-12-23</t>
        </is>
      </c>
      <c r="E4292" s="41" t="inlineStr">
        <is>
          <t>추가취득</t>
        </is>
      </c>
      <c r="F4292" s="41" t="inlineStr">
        <is>
          <t>문피아 주요주주의주식보유변동(2023-01-31): 네이버웹툰 5,517,684→5,942,700주(57.78), 프리미어루나 1,654,098주(16.08), CLOUDARY 455,016→30,000주(0.29), 손제호 7.37, 김환철 6.14, 자기주식 561,693주(5.46).</t>
        </is>
      </c>
      <c r="G4292" s="41" t="inlineStr">
        <is>
          <t>DART 기타공시</t>
        </is>
      </c>
      <c r="H4292" s="40" t="inlineStr">
        <is>
          <t>2023-01-31</t>
        </is>
      </c>
      <c r="I4292" s="40" t="inlineStr">
        <is>
          <t>20230131000108</t>
        </is>
      </c>
      <c r="J4292" s="43" t="inlineStr">
        <is>
          <t>https://dart.fss.or.kr/dsaf001/main.do?rcpNo=20230131000108</t>
        </is>
      </c>
      <c r="K4292" s="41" t="inlineStr">
        <is>
          <t>post_events_summary</t>
        </is>
      </c>
    </row>
    <row r="4293" ht="45" customHeight="1">
      <c r="A4293" s="40" t="inlineStr">
        <is>
          <t>N067</t>
        </is>
      </c>
      <c r="B4293" s="41" t="inlineStr">
        <is>
          <t>Munpia Inc.</t>
        </is>
      </c>
      <c r="C4293" s="40" t="inlineStr">
        <is>
          <t>인수 후</t>
        </is>
      </c>
      <c r="D4293" s="40" t="inlineStr">
        <is>
          <t>2023-12-31</t>
        </is>
      </c>
      <c r="E4293" s="41" t="inlineStr">
        <is>
          <t>실적</t>
        </is>
      </c>
      <c r="F4293" s="41" t="inlineStr">
        <is>
          <t>WEBTOON 424B4 MD&amp;A(2023 vs 2022 매출): IP Adaptations 매출 증가는 Studio N 등 덕분이며 'partially offset by the decrease of IP Adaptations revenue of Munpia, LOCUS and SIDUS Inc.'</t>
        </is>
      </c>
      <c r="G4293" s="41" t="inlineStr">
        <is>
          <t>SEC</t>
        </is>
      </c>
      <c r="H4293" s="40" t="inlineStr">
        <is>
          <t>2024-06-27</t>
        </is>
      </c>
      <c r="I4293" s="40" t="inlineStr">
        <is>
          <t>0001193125-24-169730</t>
        </is>
      </c>
      <c r="J4293" s="43" t="inlineStr">
        <is>
          <t>https://www.sec.gov/Archives/edgar/data/1997859/000119312524169730/d396527d424b4.htm</t>
        </is>
      </c>
      <c r="K4293" s="41" t="inlineStr">
        <is>
          <t>earnings_call_note</t>
        </is>
      </c>
    </row>
    <row r="4294" ht="45" customHeight="1">
      <c r="A4294" s="40" t="inlineStr">
        <is>
          <t>N067</t>
        </is>
      </c>
      <c r="B4294" s="41" t="inlineStr">
        <is>
          <t>Munpia Inc.</t>
        </is>
      </c>
      <c r="C4294" s="40" t="inlineStr">
        <is>
          <t>인수 후</t>
        </is>
      </c>
      <c r="D4294" s="40" t="inlineStr">
        <is>
          <t>2022-12-31</t>
        </is>
      </c>
      <c r="E4294" s="41" t="inlineStr">
        <is>
          <t>기타</t>
        </is>
      </c>
      <c r="F4294" s="41" t="inlineStr">
        <is>
          <t>WEBTOON 424B4 Note 20 상환가능비지배지분 변동표: 취득일 인식 USD 84,002천, 상환 (11,311)천(Cloudary 풋 행사), 비지배지분 재분류 (25,818)천 — 각주 'reclassification of Cloudary’s Munpia shares ... and the reclassification of the Munpia shares sold by Premier'.</t>
        </is>
      </c>
      <c r="G4294" s="41" t="inlineStr">
        <is>
          <t>SEC</t>
        </is>
      </c>
      <c r="H4294" s="40" t="inlineStr">
        <is>
          <t>2024-06-27</t>
        </is>
      </c>
      <c r="I4294" s="40" t="inlineStr">
        <is>
          <t>0001193125-24-169730</t>
        </is>
      </c>
      <c r="J4294" s="43" t="inlineStr">
        <is>
          <t>https://www.sec.gov/Archives/edgar/data/1997859/000119312524169730/d396527d424b4.htm</t>
        </is>
      </c>
      <c r="K4294" s="41" t="inlineStr">
        <is>
          <t>post_events_summary</t>
        </is>
      </c>
    </row>
    <row r="4295" ht="45" customHeight="1">
      <c r="A4295" s="40" t="inlineStr">
        <is>
          <t>N067</t>
        </is>
      </c>
      <c r="B4295" s="41" t="inlineStr">
        <is>
          <t>Munpia Inc.</t>
        </is>
      </c>
      <c r="C4295" s="40" t="inlineStr">
        <is>
          <t>인수 후</t>
        </is>
      </c>
      <c r="D4295" s="40" t="inlineStr">
        <is>
          <t>2026-06-30</t>
        </is>
      </c>
      <c r="E4295" s="41" t="inlineStr">
        <is>
          <t>기타</t>
        </is>
      </c>
      <c r="F4295" s="41" t="inlineStr">
        <is>
          <t>WEBTOON 10-Q 2Q26: 용어집 'Munpia ... one of our wholly-owned subsidiaries in Korea'와 달리 Note 18 비지배지분 Munpia USD 33,070천(2025말 33,160천), 상환가능비지배지분은 별도.</t>
        </is>
      </c>
      <c r="G4295" s="41" t="inlineStr">
        <is>
          <t>SEC</t>
        </is>
      </c>
      <c r="H4295" s="40" t="inlineStr">
        <is>
          <t>2026-08-10</t>
        </is>
      </c>
      <c r="I4295" s="40" t="inlineStr">
        <is>
          <t>0001997859-26-000089</t>
        </is>
      </c>
      <c r="J4295" s="43" t="inlineStr">
        <is>
          <t>https://www.sec.gov/Archives/edgar/data/1997859/000199785926000089/wbtn-20260630.htm</t>
        </is>
      </c>
      <c r="K4295" s="41" t="inlineStr">
        <is>
          <t>notes</t>
        </is>
      </c>
    </row>
    <row r="4296" ht="45" customHeight="1">
      <c r="A4296" s="40" t="inlineStr">
        <is>
          <t>N067</t>
        </is>
      </c>
      <c r="B4296" s="41" t="inlineStr">
        <is>
          <t>Munpia Inc.</t>
        </is>
      </c>
      <c r="C4296" s="40" t="inlineStr">
        <is>
          <t>인수 후</t>
        </is>
      </c>
      <c r="D4296" s="40" t="inlineStr">
        <is>
          <t>2026-08-05</t>
        </is>
      </c>
      <c r="E4296" s="41" t="inlineStr">
        <is>
          <t>기타</t>
        </is>
      </c>
      <c r="F4296" s="41" t="inlineStr">
        <is>
          <t>문피아 특수관계인에대한자금대여(2026-07-24): 거래상대방 손제호(임원), 4,000백만원, 이자율 4.6%, '기존 대여금의 만기연장 건'; 관련공시 2022.07.20·2023.07.26·2024.07.26·2025.07.18.</t>
        </is>
      </c>
      <c r="G4296" s="41" t="inlineStr">
        <is>
          <t>DART 기타공시</t>
        </is>
      </c>
      <c r="H4296" s="40" t="inlineStr">
        <is>
          <t>2026-07-24</t>
        </is>
      </c>
      <c r="I4296" s="40" t="inlineStr">
        <is>
          <t>20260724000279</t>
        </is>
      </c>
      <c r="J4296" s="43" t="inlineStr">
        <is>
          <t>https://dart.fss.or.kr/dsaf001/main.do?rcpNo=20260724000279</t>
        </is>
      </c>
      <c r="K4296" s="41" t="inlineStr">
        <is>
          <t>notes</t>
        </is>
      </c>
    </row>
    <row r="4297" ht="45" customHeight="1">
      <c r="A4297" s="40" t="inlineStr">
        <is>
          <t>N068</t>
        </is>
      </c>
      <c r="B4297" s="41" t="inlineStr">
        <is>
          <t>Suede One Inc.</t>
        </is>
      </c>
      <c r="C4297" s="40" t="inlineStr">
        <is>
          <t>발표</t>
        </is>
      </c>
      <c r="D4297" s="40" t="inlineStr">
        <is>
          <t>2021-10-13</t>
        </is>
      </c>
      <c r="E4297" s="41" t="inlineStr">
        <is>
          <t>발표</t>
        </is>
      </c>
      <c r="F4297" s="41" t="inlineStr">
        <is>
          <t>Poshmark 보도자료 전문 재게재: 'today announced that it has acquired Suede One ... The Suede One team will join the Poshmark team, effective today', 'This deal marks Poshmark’s first acquisition and reflects the company’s focus on strategic investments that drive continued platform innovation...', Chandra CEO 'scale our authentication services in a meaningful way, and accelerate our momentum in sneakers as well as luxury goods', 'Matt Forloine, CEO, Suede One'.</t>
        </is>
      </c>
      <c r="G4297" s="41" t="inlineStr">
        <is>
          <t>언론 보도</t>
        </is>
      </c>
      <c r="H4297" s="40" t="inlineStr">
        <is>
          <t>2021-10-14</t>
        </is>
      </c>
      <c r="I4297" s="40" t="n"/>
      <c r="J4297" s="43" t="inlineStr">
        <is>
          <t>https://eseller365.com/poshmark-acquires-suedeone-sneaker-authenticate/</t>
        </is>
      </c>
      <c r="K4297" s="41" t="inlineStr">
        <is>
          <t>purpose_quote,announce_date_chk,notes,chk_note</t>
        </is>
      </c>
    </row>
    <row r="4298" ht="45" customHeight="1">
      <c r="A4298" s="40" t="inlineStr">
        <is>
          <t>N068</t>
        </is>
      </c>
      <c r="B4298" s="41" t="inlineStr">
        <is>
          <t>Suede One Inc.</t>
        </is>
      </c>
      <c r="C4298" s="40" t="inlineStr">
        <is>
          <t>인수 후</t>
        </is>
      </c>
      <c r="D4298" s="40" t="inlineStr">
        <is>
          <t>2021-11-09</t>
        </is>
      </c>
      <c r="E4298" s="41" t="inlineStr">
        <is>
          <t>어닝콜</t>
        </is>
      </c>
      <c r="F4298" s="41" t="inlineStr">
        <is>
          <t>3Q21 어닝콜 녹취록: 'Last month, we completed our milestone first acquisition of Suede One'; Q&amp;A 'We've just closed the acquisition in fourth quarter of 2021. We expect it to go live in 2022 in our platform.'</t>
        </is>
      </c>
      <c r="G4298" s="41" t="inlineStr">
        <is>
          <t>어닝콜</t>
        </is>
      </c>
      <c r="H4298" s="40" t="inlineStr">
        <is>
          <t>2021-11-10</t>
        </is>
      </c>
      <c r="I4298" s="40" t="n"/>
      <c r="J4298" s="43" t="inlineStr">
        <is>
          <t>https://www.fool.com/earnings/call-transcripts/2021/11/10/poshmark-inc-posh-q3-2021-earnings-call-transcript/</t>
        </is>
      </c>
      <c r="K4298" s="41" t="inlineStr">
        <is>
          <t>earnings_call_note,post_events_summary</t>
        </is>
      </c>
    </row>
    <row r="4299" ht="45" customHeight="1">
      <c r="A4299" s="40" t="inlineStr">
        <is>
          <t>N068</t>
        </is>
      </c>
      <c r="B4299" s="41" t="inlineStr">
        <is>
          <t>Suede One Inc.</t>
        </is>
      </c>
      <c r="C4299" s="40" t="inlineStr">
        <is>
          <t>인수 후</t>
        </is>
      </c>
      <c r="D4299" s="40" t="inlineStr">
        <is>
          <t>2022-03-22</t>
        </is>
      </c>
      <c r="E4299" s="41" t="inlineStr">
        <is>
          <t>어닝콜</t>
        </is>
      </c>
      <c r="F4299" s="41" t="inlineStr">
        <is>
          <t>4Q21 어닝콜 녹취록: 'We're working to integrate our acquisition of Suede One ... We anticipate launching this capability later in 2022 on our social marketplace.'</t>
        </is>
      </c>
      <c r="G4299" s="41" t="inlineStr">
        <is>
          <t>어닝콜</t>
        </is>
      </c>
      <c r="H4299" s="40" t="inlineStr">
        <is>
          <t>2022-03-23</t>
        </is>
      </c>
      <c r="I4299" s="40" t="n"/>
      <c r="J4299" s="43" t="inlineStr">
        <is>
          <t>https://www.fool.com/earnings/call-transcripts/2022/03/23/poshmark-inc-posh-q4-2021-earnings-call-transcript/</t>
        </is>
      </c>
      <c r="K4299" s="41" t="inlineStr">
        <is>
          <t>earnings_call_note,post_events_summary</t>
        </is>
      </c>
    </row>
    <row r="4300" ht="45" customHeight="1">
      <c r="A4300" s="40" t="inlineStr">
        <is>
          <t>N068</t>
        </is>
      </c>
      <c r="B4300" s="41" t="inlineStr">
        <is>
          <t>Suede One Inc.</t>
        </is>
      </c>
      <c r="C4300" s="40" t="inlineStr">
        <is>
          <t>인수 후</t>
        </is>
      </c>
      <c r="D4300" s="40" t="inlineStr">
        <is>
          <t>2022-05-12</t>
        </is>
      </c>
      <c r="E4300" s="41" t="inlineStr">
        <is>
          <t>어닝콜</t>
        </is>
      </c>
      <c r="F4300" s="41" t="inlineStr">
        <is>
          <t>1Q22 어닝콜 녹취록: 'look forward to expanding our authentication services by end of the year, as we integrate our Suede One acquisition.'</t>
        </is>
      </c>
      <c r="G4300" s="41" t="inlineStr">
        <is>
          <t>어닝콜</t>
        </is>
      </c>
      <c r="H4300" s="40" t="inlineStr">
        <is>
          <t>2022-05-13</t>
        </is>
      </c>
      <c r="I4300" s="40" t="n"/>
      <c r="J4300" s="43" t="inlineStr">
        <is>
          <t>https://www.fool.com/earnings/call-transcripts/2022/05/13/poshmark-inc-posh-q1-2022-earnings-call-transcript/</t>
        </is>
      </c>
      <c r="K4300" s="41" t="inlineStr">
        <is>
          <t>earnings_call_note,post_events_summary</t>
        </is>
      </c>
    </row>
    <row r="4301" ht="45" customHeight="1">
      <c r="A4301" s="40" t="inlineStr">
        <is>
          <t>N068</t>
        </is>
      </c>
      <c r="B4301" s="41" t="inlineStr">
        <is>
          <t>Suede One Inc.</t>
        </is>
      </c>
      <c r="C4301" s="40" t="inlineStr">
        <is>
          <t>인수 후</t>
        </is>
      </c>
      <c r="D4301" s="40" t="inlineStr">
        <is>
          <t>2022-08-11</t>
        </is>
      </c>
      <c r="E4301" s="41" t="inlineStr">
        <is>
          <t>어닝콜</t>
        </is>
      </c>
      <c r="F4301" s="41" t="inlineStr">
        <is>
          <t>2Q22 어닝콜 녹취록: 'have started testing various applications of the technology from our Suede One acquisition to drive innovation in our current authentication processes', 'We intend to expand our authentication services to price points below 500 by the end of the year.'</t>
        </is>
      </c>
      <c r="G4301" s="41" t="inlineStr">
        <is>
          <t>어닝콜</t>
        </is>
      </c>
      <c r="H4301" s="40" t="inlineStr">
        <is>
          <t>2022-08-12</t>
        </is>
      </c>
      <c r="I4301" s="40" t="n"/>
      <c r="J4301" s="43" t="inlineStr">
        <is>
          <t>https://www.fool.com/earnings/call-transcripts/2022/08/12/poshmark-inc-posh-q2-2022-earnings-call-transcript/</t>
        </is>
      </c>
      <c r="K4301" s="41" t="inlineStr">
        <is>
          <t>earnings_call_note,post_events_summary</t>
        </is>
      </c>
    </row>
    <row r="4302" ht="45" customHeight="1">
      <c r="A4302" s="40" t="inlineStr">
        <is>
          <t>N068</t>
        </is>
      </c>
      <c r="B4302" s="41" t="inlineStr">
        <is>
          <t>Suede One Inc.</t>
        </is>
      </c>
      <c r="C4302" s="40" t="inlineStr">
        <is>
          <t>인수 전</t>
        </is>
      </c>
      <c r="D4302" s="40" t="inlineStr">
        <is>
          <t>2021</t>
        </is>
      </c>
      <c r="E4302" s="41" t="inlineStr">
        <is>
          <t>기타</t>
        </is>
      </c>
      <c r="F4302" s="41" t="inlineStr">
        <is>
          <t>SEC EDGAR 전문검색 'Suede One' + Form D: 0건(투자 유치 신고 없음). 전체 양식 검색 17건은 Poshmark 공시와 370 Markets LLC(Reg A, Suede One이 스니커즈 감정 수행)뿐.</t>
        </is>
      </c>
      <c r="G4302" s="41" t="inlineStr">
        <is>
          <t>SEC</t>
        </is>
      </c>
      <c r="H4302" s="40" t="inlineStr">
        <is>
          <t>2026-10-25</t>
        </is>
      </c>
      <c r="I4302" s="40" t="n"/>
      <c r="J4302" s="43" t="inlineStr">
        <is>
          <t>https://efts.sec.gov/LATEST/search-index?q=%22Suede%20One%22&amp;forms=D</t>
        </is>
      </c>
      <c r="K4302" s="41" t="inlineStr">
        <is>
          <t>notes,pre_events_summary</t>
        </is>
      </c>
    </row>
    <row r="4303" ht="45" customHeight="1">
      <c r="A4303" s="40" t="inlineStr">
        <is>
          <t>N068</t>
        </is>
      </c>
      <c r="B4303" s="41" t="inlineStr">
        <is>
          <t>Suede One Inc.</t>
        </is>
      </c>
      <c r="C4303" s="40" t="inlineStr">
        <is>
          <t>인수 후</t>
        </is>
      </c>
      <c r="D4303" s="40" t="inlineStr">
        <is>
          <t>2021-12-31</t>
        </is>
      </c>
      <c r="E4303" s="41" t="inlineStr">
        <is>
          <t>기타</t>
        </is>
      </c>
      <c r="F4303" s="41" t="inlineStr">
        <is>
          <t>10-K 2021 Note 3 'Revision of Prior Periods' Financial Statement': 2020-12-31 총자산 285,434→288,502천, 2020 순매출 262,077→261,601천 등 비중요 오류 정정.</t>
        </is>
      </c>
      <c r="G4303" s="41" t="inlineStr">
        <is>
          <t>SEC</t>
        </is>
      </c>
      <c r="H4303" s="40" t="inlineStr">
        <is>
          <t>2022-03-30</t>
        </is>
      </c>
      <c r="I4303" s="40" t="inlineStr">
        <is>
          <t>0000950170-22-005057</t>
        </is>
      </c>
      <c r="J4303" s="43" t="inlineStr">
        <is>
          <t>https://www.sec.gov/Archives/edgar/data/1825480/000095017022005057/posh-20211231.htm</t>
        </is>
      </c>
      <c r="K4303" s="41" t="inlineStr">
        <is>
          <t>notes,apex_total_assets</t>
        </is>
      </c>
    </row>
    <row r="4304" ht="45" customHeight="1">
      <c r="A4304" s="40" t="inlineStr">
        <is>
          <t>N069</t>
        </is>
      </c>
      <c r="B4304" s="41" t="inlineStr">
        <is>
          <t>V.DO Inc</t>
        </is>
      </c>
      <c r="C4304" s="40" t="inlineStr">
        <is>
          <t>인수 전</t>
        </is>
      </c>
      <c r="D4304" s="40" t="inlineStr">
        <is>
          <t>2019</t>
        </is>
      </c>
      <c r="E4304" s="41" t="inlineStr">
        <is>
          <t>지분취득</t>
        </is>
      </c>
      <c r="F4304" s="41" t="inlineStr">
        <is>
          <t>네이버웹툰㈜ 2019 감사보고서 종속기업 표: '비닷두 | Ai기술개발 | 대한민국 | 12월 | 51.7 | 1,613,589 | -'(천원, 당기말·전기말); 특수관계자 출자거래 비닷두 1,613,589천원.</t>
        </is>
      </c>
      <c r="G4304" s="41" t="inlineStr">
        <is>
          <t>DART 감사보고서</t>
        </is>
      </c>
      <c r="H4304" s="40" t="inlineStr">
        <is>
          <t>2020-03-31</t>
        </is>
      </c>
      <c r="I4304" s="40" t="inlineStr">
        <is>
          <t>20200331002504</t>
        </is>
      </c>
      <c r="J4304" s="43" t="inlineStr">
        <is>
          <t>https://dart.fss.or.kr/dsaf001/main.do?rcpNo=20200331002504</t>
        </is>
      </c>
      <c r="K4304" s="41" t="inlineStr">
        <is>
          <t>pre_events_summary,notes</t>
        </is>
      </c>
    </row>
    <row r="4305" ht="45" customHeight="1">
      <c r="A4305" s="40" t="inlineStr">
        <is>
          <t>N069</t>
        </is>
      </c>
      <c r="B4305" s="41" t="inlineStr">
        <is>
          <t>V.DO Inc</t>
        </is>
      </c>
      <c r="C4305" s="40" t="inlineStr">
        <is>
          <t>인수 전</t>
        </is>
      </c>
      <c r="D4305" s="40" t="inlineStr">
        <is>
          <t>2020-01-14</t>
        </is>
      </c>
      <c r="E4305" s="41" t="inlineStr">
        <is>
          <t>발표</t>
        </is>
      </c>
      <c r="F4305" s="41" t="inlineStr">
        <is>
          <t>'네이버 D2SF 발굴·투자한 AI 스타트업 V.Do, 네이버웹툰에 인수': "창업 이후에는 네이버 D2SF로부터 투자, 클라우드 인프라, 기술·사업 피드백, 홍보·마케팅 등 다양한 지원을 받으며"; 금액·지분율 언급 없음.</t>
        </is>
      </c>
      <c r="G4305" s="41" t="inlineStr">
        <is>
          <t>회사 보도자료</t>
        </is>
      </c>
      <c r="H4305" s="40" t="inlineStr">
        <is>
          <t>2020-01-14</t>
        </is>
      </c>
      <c r="I4305" s="40" t="n"/>
      <c r="J4305" s="43" t="inlineStr">
        <is>
          <t>https://navercorp.com/media/pressReleasesDetail?seq=30086</t>
        </is>
      </c>
      <c r="K4305" s="41" t="inlineStr">
        <is>
          <t>pre_events_summary,purpose_quote</t>
        </is>
      </c>
    </row>
    <row r="4306" ht="45" customHeight="1">
      <c r="A4306" s="40" t="inlineStr">
        <is>
          <t>N069</t>
        </is>
      </c>
      <c r="B4306" s="41" t="inlineStr">
        <is>
          <t>V.DO Inc</t>
        </is>
      </c>
      <c r="C4306" s="40" t="inlineStr">
        <is>
          <t>인수 후</t>
        </is>
      </c>
      <c r="D4306" s="40" t="inlineStr">
        <is>
          <t>2022-12-31</t>
        </is>
      </c>
      <c r="E4306" s="41" t="inlineStr">
        <is>
          <t>추가취득</t>
        </is>
      </c>
      <c r="F4306" s="41" t="inlineStr">
        <is>
          <t>네이버웹툰(유) 2022 감사보고서 종속기업 표: '비닷두 | 영상검색 솔루션 개발 | 대한민국 | 12월 | 100.0 | 312,410 | 10,287'(천원). 증가분 302,123천원은 1,499주×201,550원과 일치(추정). 비닷두 지분 거래는 특수관계자 출자거래 표에 없음(매도자 개인).</t>
        </is>
      </c>
      <c r="G4306" s="41" t="inlineStr">
        <is>
          <t>DART 감사보고서</t>
        </is>
      </c>
      <c r="H4306" s="40" t="inlineStr">
        <is>
          <t>2023-03-29</t>
        </is>
      </c>
      <c r="I4306" s="40" t="inlineStr">
        <is>
          <t>20230329000963</t>
        </is>
      </c>
      <c r="J4306" s="43" t="inlineStr">
        <is>
          <t>https://dart.fss.or.kr/dsaf001/main.do?rcpNo=20230329000963</t>
        </is>
      </c>
      <c r="K4306" s="41" t="inlineStr">
        <is>
          <t>post_events_summary,notes</t>
        </is>
      </c>
    </row>
    <row r="4307" ht="45" customHeight="1">
      <c r="A4307" s="40" t="inlineStr">
        <is>
          <t>N069</t>
        </is>
      </c>
      <c r="B4307" s="41" t="inlineStr">
        <is>
          <t>V.DO Inc</t>
        </is>
      </c>
      <c r="C4307" s="40" t="inlineStr">
        <is>
          <t>인수 후</t>
        </is>
      </c>
      <c r="D4307" s="40" t="inlineStr">
        <is>
          <t>2023</t>
        </is>
      </c>
      <c r="E4307" s="41" t="inlineStr">
        <is>
          <t>청산</t>
        </is>
      </c>
      <c r="F4307" s="41" t="inlineStr">
        <is>
          <t>네이버웹툰(유) 2023 감사보고서: '비닷두(*1) … - | - | 312,410'; '당기 중 피투자기업의 청산으로 지배력을 상실하였습니다'; '해당 회사는 당기 중에 청산 완료되었습니다.'</t>
        </is>
      </c>
      <c r="G4307" s="41" t="inlineStr">
        <is>
          <t>DART 감사보고서</t>
        </is>
      </c>
      <c r="H4307" s="40" t="inlineStr">
        <is>
          <t>2024-04-02</t>
        </is>
      </c>
      <c r="I4307" s="40" t="inlineStr">
        <is>
          <t>20240402003693</t>
        </is>
      </c>
      <c r="J4307" s="43" t="inlineStr">
        <is>
          <t>https://dart.fss.or.kr/dsaf001/main.do?rcpNo=20240402003693</t>
        </is>
      </c>
      <c r="K4307" s="41" t="inlineStr">
        <is>
          <t>post_events_summary</t>
        </is>
      </c>
    </row>
    <row r="4308" ht="45" customHeight="1">
      <c r="A4308" s="40" t="inlineStr">
        <is>
          <t>N070</t>
        </is>
      </c>
      <c r="B4308" s="41" t="inlineStr">
        <is>
          <t>Locus Co. Ltd</t>
        </is>
      </c>
      <c r="C4308" s="40" t="inlineStr">
        <is>
          <t>인수 후</t>
        </is>
      </c>
      <c r="D4308" s="40" t="inlineStr">
        <is>
          <t>2022</t>
        </is>
      </c>
      <c r="E4308" s="41" t="inlineStr">
        <is>
          <t>기타</t>
        </is>
      </c>
      <c r="F4308" s="41" t="inlineStr">
        <is>
          <t>네이버웹툰(유) 2022 감사보고서 특수관계자 자금거래: '주식회사 로커스 | 17,500,000'(자금대여 거래 대여, 천원); 2022말 채권 '로커스 | - | 17,971,054'(기타채권 등).</t>
        </is>
      </c>
      <c r="G4308" s="41" t="inlineStr">
        <is>
          <t>DART 감사보고서</t>
        </is>
      </c>
      <c r="H4308" s="40" t="inlineStr">
        <is>
          <t>2023-03-29</t>
        </is>
      </c>
      <c r="I4308" s="40" t="inlineStr">
        <is>
          <t>20230329000963</t>
        </is>
      </c>
      <c r="J4308" s="43" t="inlineStr">
        <is>
          <t>https://dart.fss.or.kr/dsaf001/main.do?rcpNo=20230329000963</t>
        </is>
      </c>
      <c r="K4308" s="41" t="inlineStr">
        <is>
          <t>post_events_summary,notes</t>
        </is>
      </c>
    </row>
    <row r="4309" ht="45" customHeight="1">
      <c r="A4309" s="40" t="inlineStr">
        <is>
          <t>N070</t>
        </is>
      </c>
      <c r="B4309" s="41" t="inlineStr">
        <is>
          <t>Locus Co. Ltd</t>
        </is>
      </c>
      <c r="C4309" s="40" t="inlineStr">
        <is>
          <t>인수 후</t>
        </is>
      </c>
      <c r="D4309" s="40" t="inlineStr">
        <is>
          <t>2023</t>
        </is>
      </c>
      <c r="E4309" s="41" t="inlineStr">
        <is>
          <t>매각</t>
        </is>
      </c>
      <c r="F4309" s="41" t="inlineStr">
        <is>
          <t>네이버웹툰(유) 2023 감사보고서: 로커스 전환사채 회수 (3,169,863)천원, '(*4) 상기 자금대여 회수거래는 전기에 제 3자로부터 취득한 로커스의 전환사채를 당기에 만기가 도래함에 따라 상환한 것'; 손상 대상 '문피아, 작가컴퍼니, 에이투지, 에이투지-아이피 투자조합, 제이플미디어, 바이프로스트 및 Shine Partners 등'(로커스 없음), 종속·관계기업투자손상차손 41,985,091천원.</t>
        </is>
      </c>
      <c r="G4309" s="41" t="inlineStr">
        <is>
          <t>DART 감사보고서</t>
        </is>
      </c>
      <c r="H4309" s="40" t="inlineStr">
        <is>
          <t>2024-04-02</t>
        </is>
      </c>
      <c r="I4309" s="40" t="inlineStr">
        <is>
          <t>20240402003693</t>
        </is>
      </c>
      <c r="J4309" s="43" t="inlineStr">
        <is>
          <t>https://dart.fss.or.kr/dsaf001/main.do?rcpNo=20240402003693</t>
        </is>
      </c>
      <c r="K4309" s="41" t="inlineStr">
        <is>
          <t>post_events_summary,impairment</t>
        </is>
      </c>
    </row>
    <row r="4310" ht="45" customHeight="1">
      <c r="A4310" s="40" t="inlineStr">
        <is>
          <t>N070</t>
        </is>
      </c>
      <c r="B4310" s="41" t="inlineStr">
        <is>
          <t>Locus Co. Ltd</t>
        </is>
      </c>
      <c r="C4310" s="40" t="inlineStr">
        <is>
          <t>인수 후</t>
        </is>
      </c>
      <c r="D4310" s="40" t="inlineStr">
        <is>
          <t>2023-12-31</t>
        </is>
      </c>
      <c r="E4310" s="41" t="inlineStr">
        <is>
          <t>매각</t>
        </is>
      </c>
      <c r="F4310" s="41" t="inlineStr">
        <is>
          <t>로커스 2023 감사보고서 주주내역: 네이버웹툰(유) 41,432주 19.68%(2022말 94,889주), 위지윅스튜디오 19,654주 9.33%, 이지윤 12,655주, 케이넷-크릿 콘텐츠 투자조합 11,792주; 특수관계자 표 '지배기업 | ㈜네이버웹툰 | 17,500,000'(자금대여(차입)).</t>
        </is>
      </c>
      <c r="G4310" s="41" t="inlineStr">
        <is>
          <t>DART 감사보고서</t>
        </is>
      </c>
      <c r="H4310" s="40" t="inlineStr">
        <is>
          <t>2024-04-09</t>
        </is>
      </c>
      <c r="I4310" s="40" t="inlineStr">
        <is>
          <t>20240409003513</t>
        </is>
      </c>
      <c r="J4310" s="43" t="inlineStr">
        <is>
          <t>https://dart.fss.or.kr/dsaf001/main.do?rcpNo=20240409003513</t>
        </is>
      </c>
      <c r="K4310" s="41" t="inlineStr">
        <is>
          <t>post_events_summary,notes</t>
        </is>
      </c>
    </row>
    <row r="4311" ht="45" customHeight="1">
      <c r="A4311" s="40" t="inlineStr">
        <is>
          <t>N070</t>
        </is>
      </c>
      <c r="B4311" s="41" t="inlineStr">
        <is>
          <t>Locus Co. Ltd</t>
        </is>
      </c>
      <c r="C4311" s="40" t="inlineStr">
        <is>
          <t>인수 후</t>
        </is>
      </c>
      <c r="D4311" s="40" t="inlineStr">
        <is>
          <t>2022-12-31</t>
        </is>
      </c>
      <c r="E4311" s="41" t="inlineStr">
        <is>
          <t>사명변경</t>
        </is>
      </c>
      <c r="F4311" s="41" t="inlineStr">
        <is>
          <t>NAVER 2022 사업보고서 연결 종속회사 목록: '주식회사 로커스 ... 53.64'; '주식회사 로커스엑스(구, 주식회사 싸이더스스튜디오엑스)'.</t>
        </is>
      </c>
      <c r="G4311" s="41" t="inlineStr">
        <is>
          <t>DART 사업보고서</t>
        </is>
      </c>
      <c r="H4311" s="40" t="inlineStr">
        <is>
          <t>2023-03-14</t>
        </is>
      </c>
      <c r="I4311" s="40" t="inlineStr">
        <is>
          <t>20230314001049</t>
        </is>
      </c>
      <c r="J4311" s="43" t="inlineStr">
        <is>
          <t>https://dart.fss.or.kr/dsaf001/main.do?rcpNo=20230314001049</t>
        </is>
      </c>
      <c r="K4311" s="41" t="inlineStr">
        <is>
          <t>post_events_summary</t>
        </is>
      </c>
    </row>
    <row r="4312" ht="45" customHeight="1">
      <c r="A4312" s="40" t="inlineStr">
        <is>
          <t>N070</t>
        </is>
      </c>
      <c r="B4312" s="41" t="inlineStr">
        <is>
          <t>Locus Co. Ltd</t>
        </is>
      </c>
      <c r="C4312" s="40" t="inlineStr">
        <is>
          <t>인수 후</t>
        </is>
      </c>
      <c r="D4312" s="40" t="inlineStr">
        <is>
          <t>2022-11-07</t>
        </is>
      </c>
      <c r="E4312" s="41" t="inlineStr">
        <is>
          <t>어닝콜</t>
        </is>
      </c>
      <c r="F4312" s="41" t="inlineStr">
        <is>
          <t>NAVER 2022년 3분기 실적발표 자료(PDF, 2022-11-07): '* 인수기업 연결 편입 시점: 문피아(3월), EBJ/로커스 (4월), 작가컴퍼니(8월), 스튜디오 JHS(9월)'. PDF는 이전 수집 단계에서 받아 둔 로컬 사본(work/NV-F/ir_pdf/2022Q3.pdf)으로 읽음; 현재 IR 자료실 목록은 2024Q1 이후만 표시돼 원 PDF 주소는 다시 확인하지 못함.</t>
        </is>
      </c>
      <c r="G4312" s="41" t="inlineStr">
        <is>
          <t>IR 자료</t>
        </is>
      </c>
      <c r="H4312" s="40" t="inlineStr">
        <is>
          <t>2022-11-07</t>
        </is>
      </c>
      <c r="I4312" s="40" t="n"/>
      <c r="J4312" s="43" t="inlineStr">
        <is>
          <t>https://www.navercorp.com/investment/earnings</t>
        </is>
      </c>
      <c r="K4312" s="41" t="inlineStr">
        <is>
          <t>earnings_call_note,status_chk,post_events_summary</t>
        </is>
      </c>
    </row>
    <row r="4313" ht="45" customHeight="1">
      <c r="A4313" s="40" t="inlineStr">
        <is>
          <t>N070</t>
        </is>
      </c>
      <c r="B4313" s="41" t="inlineStr">
        <is>
          <t>Locus Co. Ltd</t>
        </is>
      </c>
      <c r="C4313" s="40" t="inlineStr">
        <is>
          <t>인수 후</t>
        </is>
      </c>
      <c r="D4313" s="40" t="inlineStr">
        <is>
          <t>2026-10-05</t>
        </is>
      </c>
      <c r="E4313" s="41" t="inlineStr">
        <is>
          <t>투자유치</t>
        </is>
      </c>
      <c r="F4313" s="41" t="inlineStr">
        <is>
          <t>딜사이트 '유미의세포들 로커스…K-콘텐츠 트랙 1호 상장 도전'(2026-10-05): '기관투자가들로부터 85억원의 투자금을 유치했다', '프리머니 밸류에이션 기준 450억원 수준'; 코스닥 입성 구상.</t>
        </is>
      </c>
      <c r="G4313" s="41" t="inlineStr">
        <is>
          <t>언론 보도</t>
        </is>
      </c>
      <c r="H4313" s="40" t="inlineStr">
        <is>
          <t>2026-10-05</t>
        </is>
      </c>
      <c r="I4313" s="40" t="n"/>
      <c r="J4313" s="43" t="inlineStr">
        <is>
          <t>https://dealsite.co.kr/articles/169886</t>
        </is>
      </c>
      <c r="K4313" s="41" t="inlineStr">
        <is>
          <t>post_events_summary</t>
        </is>
      </c>
    </row>
    <row r="4314" ht="45" customHeight="1">
      <c r="A4314" s="40" t="inlineStr">
        <is>
          <t>N070</t>
        </is>
      </c>
      <c r="B4314" s="41" t="inlineStr">
        <is>
          <t>Locus Co. Ltd</t>
        </is>
      </c>
      <c r="C4314" s="40" t="inlineStr">
        <is>
          <t>인수 후</t>
        </is>
      </c>
      <c r="D4314" s="40" t="inlineStr">
        <is>
          <t>2022-04-12</t>
        </is>
      </c>
      <c r="E4314" s="41" t="inlineStr">
        <is>
          <t>경영진변경</t>
        </is>
      </c>
      <c r="F4314" s="41" t="inlineStr">
        <is>
          <t>딜사이트 '네이버웹툰 로커스 인수...IP사업 확장 속도'(2022-04-12 08:23): '로커스를 인수하는 절차를 사실상 마무리', '로커스 지분 53.6%를 최종 확보'; 김범휴 신임 대표(네이버웹툰 글로벌IP사업실장 출신).</t>
        </is>
      </c>
      <c r="G4314" s="41" t="inlineStr">
        <is>
          <t>언론 보도</t>
        </is>
      </c>
      <c r="H4314" s="40" t="inlineStr">
        <is>
          <t>2022-04-12</t>
        </is>
      </c>
      <c r="I4314" s="40" t="n"/>
      <c r="J4314" s="43" t="inlineStr">
        <is>
          <t>https://dealsite.co.kr/articles/85618</t>
        </is>
      </c>
      <c r="K4314" s="41" t="inlineStr">
        <is>
          <t>post_events_summary</t>
        </is>
      </c>
    </row>
    <row r="4315" ht="45" customHeight="1">
      <c r="A4315" s="40" t="inlineStr">
        <is>
          <t>N073</t>
        </is>
      </c>
      <c r="B4315" s="41" t="inlineStr">
        <is>
          <t>Sublime Artist Agency Inc.</t>
        </is>
      </c>
      <c r="C4315" s="40" t="inlineStr">
        <is>
          <t>인수 후</t>
        </is>
      </c>
      <c r="D4315" s="40" t="inlineStr">
        <is>
          <t>2022-12-31</t>
        </is>
      </c>
      <c r="E4315" s="41" t="inlineStr">
        <is>
          <t>매각</t>
        </is>
      </c>
      <c r="F4315" s="41" t="inlineStr">
        <is>
          <t>플레이리스트 2022 감사보고서 금융상품 주석: 당기손익-공정가치 측정 금융자산 '복합금융상품(전환상환우선주) | (주)써브라임아티스트에이전시 | - | 444,837'(천원, 전기말), 수준3 현금흐름할인모형(할인율 16.76%). 처분이익 636,481천원. 장부가 444,837+처분이익 636,481=1,081,318천원으로 처분금액과 일치.</t>
        </is>
      </c>
      <c r="G4315" s="41" t="inlineStr">
        <is>
          <t>DART 감사보고서</t>
        </is>
      </c>
      <c r="H4315" s="40" t="inlineStr">
        <is>
          <t>2023-03-31</t>
        </is>
      </c>
      <c r="I4315" s="40" t="inlineStr">
        <is>
          <t>20230331001135</t>
        </is>
      </c>
      <c r="J4315" s="43" t="inlineStr">
        <is>
          <t>https://dart.fss.or.kr/dsaf001/main.do?rcpNo=20230331001135</t>
        </is>
      </c>
      <c r="K4315" s="41" t="inlineStr">
        <is>
          <t>chk_note,impairment</t>
        </is>
      </c>
    </row>
    <row r="4316" ht="45" customHeight="1">
      <c r="A4316" s="40" t="inlineStr">
        <is>
          <t>N074</t>
        </is>
      </c>
      <c r="B4316" s="41" t="inlineStr">
        <is>
          <t>Sublime Artist Agency Inc.</t>
        </is>
      </c>
      <c r="C4316" s="40" t="inlineStr">
        <is>
          <t>발표</t>
        </is>
      </c>
      <c r="D4316" s="40" t="inlineStr">
        <is>
          <t>2022-06-28</t>
        </is>
      </c>
      <c r="E4316" s="41" t="inlineStr">
        <is>
          <t>발표</t>
        </is>
      </c>
      <c r="F4316" s="41" t="inlineStr">
        <is>
          <t>에이치엘엘중앙 비유동자산취득결정: 취득 목적물 '써브라임(주) 보통주 1,727주, 우선주 1,346주', 취득가액 19,319,121,290원, 최근 사업연도말 자산총액 16,000,000,000원(설립당시 납입자본금 기준), 자산총액 대비 120.74%, 거래상대방 '라강윤, 에스엘엘중앙(주), 플레이리스트(주), 넷마블(주), (주) 레페리', 회사와의 관계 '계열회사 및 기타', 이사회 2022.06.28, 취득예정일 2022.07.01.</t>
        </is>
      </c>
      <c r="G4316" s="41" t="inlineStr">
        <is>
          <t>DART 기타공시</t>
        </is>
      </c>
      <c r="H4316" s="40" t="inlineStr">
        <is>
          <t>2022-07-04</t>
        </is>
      </c>
      <c r="I4316" s="40" t="inlineStr">
        <is>
          <t>20220704000278</t>
        </is>
      </c>
      <c r="J4316" s="43" t="inlineStr">
        <is>
          <t>https://dart.fss.or.kr/dsaf001/main.do?rcpNo=20220704000278</t>
        </is>
      </c>
      <c r="K4316" s="41" t="inlineStr">
        <is>
          <t>subtype_chk,pre_incorp_chk,chk_note,notes,acq_total_assets,deal_to_assets_pct</t>
        </is>
      </c>
    </row>
    <row r="4317" ht="45" customHeight="1">
      <c r="A4317" s="40" t="inlineStr">
        <is>
          <t>N074</t>
        </is>
      </c>
      <c r="B4317" s="41" t="inlineStr">
        <is>
          <t>Sublime Artist Agency Inc.</t>
        </is>
      </c>
      <c r="C4317" s="40" t="inlineStr">
        <is>
          <t>인수 전</t>
        </is>
      </c>
      <c r="D4317" s="40" t="inlineStr">
        <is>
          <t>2022-04-27</t>
        </is>
      </c>
      <c r="E4317" s="41" t="inlineStr">
        <is>
          <t>합병</t>
        </is>
      </c>
      <c r="F4317" s="41" t="inlineStr">
        <is>
          <t>써브라임 2022 감사보고서: 2022-04-27 현대중앙기획(주)(광고제작) 흡수합병, '동일지배하의 거래'로 장부금액 측정. 상환전환우선주 발행내역 1차 2019-06-14 572주, 3차 2019-09-11 172주(301,000,000원), 2차 2020-09-02 572주, 4~6차 2020-06-17·09-09·09-10 798·135·399주(주당 3,762,227원). 비교표시 2021: 자산총계 17,820,188,412원, 자본총계 (8,715,812,856)원, 당기순손실 (594,260,341)원(감사받지 아니한 재무제표).</t>
        </is>
      </c>
      <c r="G4317" s="41" t="inlineStr">
        <is>
          <t>DART 감사보고서</t>
        </is>
      </c>
      <c r="H4317" s="40" t="inlineStr">
        <is>
          <t>2023-04-05</t>
        </is>
      </c>
      <c r="I4317" s="40" t="inlineStr">
        <is>
          <t>20230405002629</t>
        </is>
      </c>
      <c r="J4317" s="43" t="inlineStr">
        <is>
          <t>https://dart.fss.or.kr/dsaf001/main.do?rcpNo=20230405002629</t>
        </is>
      </c>
      <c r="K4317" s="41" t="inlineStr">
        <is>
          <t>pre_events_summary,target_op_pre,perf_basis</t>
        </is>
      </c>
    </row>
    <row r="4318" ht="45" customHeight="1">
      <c r="A4318" s="40" t="inlineStr">
        <is>
          <t>N074</t>
        </is>
      </c>
      <c r="B4318" s="41" t="inlineStr">
        <is>
          <t>Sublime Artist Agency Inc.</t>
        </is>
      </c>
      <c r="C4318" s="40" t="inlineStr">
        <is>
          <t>인수 후</t>
        </is>
      </c>
      <c r="D4318" s="40" t="inlineStr">
        <is>
          <t>2022-12-31</t>
        </is>
      </c>
      <c r="E4318" s="41" t="inlineStr">
        <is>
          <t>기타</t>
        </is>
      </c>
      <c r="F4318" s="41" t="inlineStr">
        <is>
          <t>콘텐트리중앙 2022 사업보고서 영업권 변동표: '써브라임사업부문 | - | 26,295,601 | - | 26,295,601'(천원, 연결범위변동). 사업결합 주석의 영업권 18,178,738천원과 다름.</t>
        </is>
      </c>
      <c r="G4318" s="41" t="inlineStr">
        <is>
          <t>DART 사업보고서</t>
        </is>
      </c>
      <c r="H4318" s="40" t="inlineStr">
        <is>
          <t>2023-03-21</t>
        </is>
      </c>
      <c r="I4318" s="40" t="inlineStr">
        <is>
          <t>20230321001329</t>
        </is>
      </c>
      <c r="J4318" s="43" t="inlineStr">
        <is>
          <t>https://dart.fss.or.kr/dsaf001/main.do?rcpNo=20230321001329</t>
        </is>
      </c>
      <c r="K4318" s="41" t="inlineStr">
        <is>
          <t>post_events_summary</t>
        </is>
      </c>
    </row>
    <row r="4319" ht="45" customHeight="1">
      <c r="A4319" s="40" t="inlineStr">
        <is>
          <t>N074</t>
        </is>
      </c>
      <c r="B4319" s="41" t="inlineStr">
        <is>
          <t>Sublime Artist Agency Inc.</t>
        </is>
      </c>
      <c r="C4319" s="40" t="inlineStr">
        <is>
          <t>인수 후</t>
        </is>
      </c>
      <c r="D4319" s="40" t="inlineStr">
        <is>
          <t>2026-06-15</t>
        </is>
      </c>
      <c r="E4319" s="41" t="inlineStr">
        <is>
          <t>기타</t>
        </is>
      </c>
      <c r="F4319" s="41" t="inlineStr">
        <is>
          <t>뉴시스: '서울회생법원은 이날 중앙그룹 지주사인 중앙홀딩스를 비롯해 JTBC, 콘텐트리중앙, 메가박스중앙, 중앙피앤아이의 회생절차 개시 신청 사건을 회생2부에 배당했다.' 거래소가 15일부터 콘텐트리중앙 매매거래 정지. HLL중앙·써브라임 언급 없음.</t>
        </is>
      </c>
      <c r="G4319" s="41" t="inlineStr">
        <is>
          <t>언론 보도</t>
        </is>
      </c>
      <c r="H4319" s="40" t="inlineStr">
        <is>
          <t>2026-06-15</t>
        </is>
      </c>
      <c r="I4319" s="40" t="n"/>
      <c r="J4319" s="43" t="inlineStr">
        <is>
          <t>https://www.newsis.com/view/NISX20260615_0003669979</t>
        </is>
      </c>
      <c r="K4319" s="41" t="inlineStr">
        <is>
          <t>post_events_summary</t>
        </is>
      </c>
    </row>
    <row r="4320" ht="45" customHeight="1">
      <c r="A4320" s="40" t="inlineStr">
        <is>
          <t>N074</t>
        </is>
      </c>
      <c r="B4320" s="41" t="inlineStr">
        <is>
          <t>Sublime Artist Agency Inc.</t>
        </is>
      </c>
      <c r="C4320" s="40" t="inlineStr">
        <is>
          <t>인수 후</t>
        </is>
      </c>
      <c r="D4320" s="40" t="inlineStr">
        <is>
          <t>2023-11-14</t>
        </is>
      </c>
      <c r="E4320" s="41" t="inlineStr">
        <is>
          <t>기타</t>
        </is>
      </c>
      <c r="F4320" s="41" t="inlineStr">
        <is>
          <t>딜사이트 「콘텐트리중앙 엔터테인먼트 시작은 성공적」: HLL중앙이 2022-07 써브라임 42%를 193억원에 인수, 2023-07까지 66.02% 확보. 써브라임 2023 상반기 매출 98억원·순손실 9억원, '가수 비의 계약이 종료된 데다 송강호, 고소영 외에 톱스타도 부재했던 영향으로 풀이된다'.</t>
        </is>
      </c>
      <c r="G4320" s="41" t="inlineStr">
        <is>
          <t>언론 보도</t>
        </is>
      </c>
      <c r="H4320" s="40" t="inlineStr">
        <is>
          <t>2023-11-14</t>
        </is>
      </c>
      <c r="I4320" s="40" t="n"/>
      <c r="J4320" s="43" t="inlineStr">
        <is>
          <t>https://dealsite.co.kr/articles/112887</t>
        </is>
      </c>
      <c r="K4320" s="41" t="inlineStr">
        <is>
          <t>earnings_call_note</t>
        </is>
      </c>
    </row>
    <row r="4321" ht="45" customHeight="1">
      <c r="A4321" s="40" t="inlineStr">
        <is>
          <t>N075</t>
        </is>
      </c>
      <c r="B4321" s="41" t="inlineStr">
        <is>
          <t>Studio JHS Co., Ltd.</t>
        </is>
      </c>
      <c r="C4321" s="40" t="inlineStr">
        <is>
          <t>인수 전</t>
        </is>
      </c>
      <c r="D4321" s="40" t="inlineStr">
        <is>
          <t>2020-12-31</t>
        </is>
      </c>
      <c r="E4321" s="41" t="inlineStr">
        <is>
          <t>제휴</t>
        </is>
      </c>
      <c r="F4321" s="41" t="inlineStr">
        <is>
          <t>NAVER 2020 사업보고서 연결주석 특수관계자 거래(영업수익 등/영업비용 등): 관계기업 스튜디오제이에이치에스 당기(2020) 영업비용 등 1,518,218천원, 전기(2019) 1,041,362천원.</t>
        </is>
      </c>
      <c r="G4321" s="41" t="inlineStr">
        <is>
          <t>DART 사업보고서</t>
        </is>
      </c>
      <c r="H4321" s="40" t="inlineStr">
        <is>
          <t>2021-03-16</t>
        </is>
      </c>
      <c r="I4321" s="40" t="inlineStr">
        <is>
          <t>20210316001214</t>
        </is>
      </c>
      <c r="J4321" s="43" t="inlineStr">
        <is>
          <t>https://dart.fss.or.kr/dsaf001/main.do?rcpNo=20210316001214</t>
        </is>
      </c>
      <c r="K4321" s="41" t="inlineStr">
        <is>
          <t>pre_events_summary</t>
        </is>
      </c>
    </row>
    <row r="4322" ht="45" customHeight="1">
      <c r="A4322" s="40" t="inlineStr">
        <is>
          <t>N075</t>
        </is>
      </c>
      <c r="B4322" s="41" t="inlineStr">
        <is>
          <t>Studio JHS Co., Ltd.</t>
        </is>
      </c>
      <c r="C4322" s="40" t="inlineStr">
        <is>
          <t>인수 전</t>
        </is>
      </c>
      <c r="D4322" s="40" t="inlineStr">
        <is>
          <t>2021-12-31</t>
        </is>
      </c>
      <c r="E4322" s="41" t="inlineStr">
        <is>
          <t>실적</t>
        </is>
      </c>
      <c r="F4322" s="41" t="inlineStr">
        <is>
          <t>NAVER 2021 사업보고서 연결주석 관계기업 요약: 스튜디오제이에이치에스 순자산 1,857,633천원 × 35.00% = 650,202 + 498,498 = 장부가 1,148,699천원(2021 지분법이익 657,337천원).</t>
        </is>
      </c>
      <c r="G4322" s="41" t="inlineStr">
        <is>
          <t>DART 사업보고서</t>
        </is>
      </c>
      <c r="H4322" s="40" t="inlineStr">
        <is>
          <t>2022-03-04</t>
        </is>
      </c>
      <c r="I4322" s="40" t="inlineStr">
        <is>
          <t>20220304000687</t>
        </is>
      </c>
      <c r="J4322" s="43" t="inlineStr">
        <is>
          <t>https://dart.fss.or.kr/dsaf001/main.do?rcpNo=20220304000687</t>
        </is>
      </c>
      <c r="K4322" s="41" t="inlineStr">
        <is>
          <t>notes</t>
        </is>
      </c>
    </row>
    <row r="4323" ht="45" customHeight="1">
      <c r="A4323" s="40" t="inlineStr">
        <is>
          <t>N075</t>
        </is>
      </c>
      <c r="B4323" s="41" t="inlineStr">
        <is>
          <t>Studio JHS Co., Ltd.</t>
        </is>
      </c>
      <c r="C4323" s="40" t="inlineStr">
        <is>
          <t>인수 후</t>
        </is>
      </c>
      <c r="D4323" s="40" t="inlineStr">
        <is>
          <t>2022-07-18</t>
        </is>
      </c>
      <c r="E4323" s="41" t="inlineStr">
        <is>
          <t>경영진변경</t>
        </is>
      </c>
      <c r="F4323" s="41" t="inlineStr">
        <is>
          <t>문피아 특수관계인의 유상증자 참여(주식매수선택권 부여 결정, 2022-07-20): 손제호 234,576주, 행사가 33,251원(7,800백만원), 이사회 2022-07-18, '주주총회 결의 사항임'; 유상증자결정 공시는 '이사회결의일은 해당 주식매수선택권 부여 임시주주총회 소집 결의일'.</t>
        </is>
      </c>
      <c r="G4323" s="41" t="inlineStr">
        <is>
          <t>DART 기타공시</t>
        </is>
      </c>
      <c r="H4323" s="40" t="inlineStr">
        <is>
          <t>2022-07-20</t>
        </is>
      </c>
      <c r="I4323" s="40" t="inlineStr">
        <is>
          <t>20220720000319</t>
        </is>
      </c>
      <c r="J4323" s="43" t="inlineStr">
        <is>
          <t>https://dart.fss.or.kr/dsaf001/main.do?rcpNo=20220720000319</t>
        </is>
      </c>
      <c r="K4323" s="41" t="inlineStr">
        <is>
          <t>post_events_summary,notes</t>
        </is>
      </c>
    </row>
    <row r="4324" ht="45" customHeight="1">
      <c r="A4324" s="40" t="inlineStr">
        <is>
          <t>N075</t>
        </is>
      </c>
      <c r="B4324" s="41" t="inlineStr">
        <is>
          <t>Studio JHS Co., Ltd.</t>
        </is>
      </c>
      <c r="C4324" s="40" t="inlineStr">
        <is>
          <t>인수 후</t>
        </is>
      </c>
      <c r="D4324" s="40" t="inlineStr">
        <is>
          <t>2023-08-05</t>
        </is>
      </c>
      <c r="E4324" s="41" t="inlineStr">
        <is>
          <t>기타</t>
        </is>
      </c>
      <c r="F4324" s="41" t="inlineStr">
        <is>
          <t>문피아 특수관계인에대한자금대여(2023-07-26): 손제호, 4,000백만원, 이자율 4.6%, 거래일자 2023.08.05, '기존 대여금의 만기 연장 건'. 2024-07-26(20240726000158)·2025-07-18(20250718000397)·2026-07-24(20260724000279) 공시도 같은 조건으로 연장.</t>
        </is>
      </c>
      <c r="G4324" s="41" t="inlineStr">
        <is>
          <t>DART 기타공시</t>
        </is>
      </c>
      <c r="H4324" s="40" t="inlineStr">
        <is>
          <t>2023-07-26</t>
        </is>
      </c>
      <c r="I4324" s="40" t="inlineStr">
        <is>
          <t>20230726000399</t>
        </is>
      </c>
      <c r="J4324" s="43" t="inlineStr">
        <is>
          <t>https://dart.fss.or.kr/dsaf001/main.do?rcpNo=20230726000399</t>
        </is>
      </c>
      <c r="K4324" s="41" t="inlineStr">
        <is>
          <t>post_events_summary,notes</t>
        </is>
      </c>
    </row>
    <row r="4325" ht="45" customHeight="1">
      <c r="A4325" s="40" t="inlineStr">
        <is>
          <t>N075</t>
        </is>
      </c>
      <c r="B4325" s="41" t="inlineStr">
        <is>
          <t>Studio JHS Co., Ltd.</t>
        </is>
      </c>
      <c r="C4325" s="40" t="inlineStr">
        <is>
          <t>인수 후</t>
        </is>
      </c>
      <c r="D4325" s="40" t="inlineStr">
        <is>
          <t>2026-08-05</t>
        </is>
      </c>
      <c r="E4325" s="41" t="inlineStr">
        <is>
          <t>기타</t>
        </is>
      </c>
      <c r="F4325" s="41" t="inlineStr">
        <is>
          <t>문피아 특수관계인에대한자금대여(2026-07-24): 손제호 4,000백만원, 이자율 4.6%, 거래일자 2026.08.05(만기 연장), 관련공시 2022.07.20·2023.07.26·2024.07.26·2025.07.18.</t>
        </is>
      </c>
      <c r="G4325" s="41" t="inlineStr">
        <is>
          <t>DART 기타공시</t>
        </is>
      </c>
      <c r="H4325" s="40" t="inlineStr">
        <is>
          <t>2026-07-24</t>
        </is>
      </c>
      <c r="I4325" s="40" t="inlineStr">
        <is>
          <t>20260724000279</t>
        </is>
      </c>
      <c r="J4325" s="43" t="inlineStr">
        <is>
          <t>https://dart.fss.or.kr/dsaf001/main.do?rcpNo=20260724000279</t>
        </is>
      </c>
      <c r="K4325" s="41" t="inlineStr">
        <is>
          <t>post_events_summary,notes</t>
        </is>
      </c>
    </row>
    <row r="4326" ht="45" customHeight="1">
      <c r="A4326" s="40" t="inlineStr">
        <is>
          <t>N075</t>
        </is>
      </c>
      <c r="B4326" s="41" t="inlineStr">
        <is>
          <t>Studio JHS Co., Ltd.</t>
        </is>
      </c>
      <c r="C4326" s="40" t="inlineStr">
        <is>
          <t>인수 후</t>
        </is>
      </c>
      <c r="D4326" s="40" t="inlineStr">
        <is>
          <t>2025-12-31</t>
        </is>
      </c>
      <c r="E4326" s="41" t="inlineStr">
        <is>
          <t>실적</t>
        </is>
      </c>
      <c r="F4326" s="41" t="inlineStr">
        <is>
          <t>문피아 2025 연결감사보고서 종속기업 재무정보: 스튜디오제이에이치에스 당기 총자산 11,286,497·자본 8,135,803·영업수익 23,835,883·당기순이익 2,685,440천원, 전기 8,663,664·5,450,363·19,567,780·1,699,593천원.</t>
        </is>
      </c>
      <c r="G4326" s="41" t="inlineStr">
        <is>
          <t>DART 감사보고서</t>
        </is>
      </c>
      <c r="H4326" s="40" t="inlineStr">
        <is>
          <t>2026-03-31</t>
        </is>
      </c>
      <c r="I4326" s="40" t="inlineStr">
        <is>
          <t>20260331004113</t>
        </is>
      </c>
      <c r="J4326" s="43" t="inlineStr">
        <is>
          <t>https://dart.fss.or.kr/dsaf001/main.do?rcpNo=20260331004113</t>
        </is>
      </c>
      <c r="K4326" s="41" t="inlineStr">
        <is>
          <t>target_rev_post,perf_basis,notes</t>
        </is>
      </c>
    </row>
    <row r="4327" ht="45" customHeight="1">
      <c r="A4327" s="40" t="inlineStr">
        <is>
          <t>N075</t>
        </is>
      </c>
      <c r="B4327" s="41" t="inlineStr">
        <is>
          <t>Studio JHS Co., Ltd.</t>
        </is>
      </c>
      <c r="C4327" s="40" t="inlineStr">
        <is>
          <t>인수 후</t>
        </is>
      </c>
      <c r="D4327" s="40" t="inlineStr">
        <is>
          <t>2023-12-31</t>
        </is>
      </c>
      <c r="E4327" s="41" t="inlineStr">
        <is>
          <t>실적</t>
        </is>
      </c>
      <c r="F4327" s="41" t="inlineStr">
        <is>
          <t>문피아 2023 연결감사보고서 종속기업 재무정보: 스튜디오제이에이치에스 당기 영업수익 17,908,890·당기순이익 1,201,132천원; 2022 연결감사보고서 같은 표는 취득시점 이후 영업수익 8,501,052·순이익 102,707천원('손익정보는 종속기업 취득시점 이후의 정보').</t>
        </is>
      </c>
      <c r="G4327" s="41" t="inlineStr">
        <is>
          <t>DART 감사보고서</t>
        </is>
      </c>
      <c r="H4327" s="40" t="inlineStr">
        <is>
          <t>2024-03-29</t>
        </is>
      </c>
      <c r="I4327" s="40" t="inlineStr">
        <is>
          <t>20240329003581</t>
        </is>
      </c>
      <c r="J4327" s="43" t="inlineStr">
        <is>
          <t>https://dart.fss.or.kr/dsaf001/main.do?rcpNo=20240329003581</t>
        </is>
      </c>
      <c r="K4327" s="41" t="inlineStr">
        <is>
          <t>target_rev_post,perf_basis,notes</t>
        </is>
      </c>
    </row>
    <row r="4328" ht="45" customHeight="1">
      <c r="A4328" s="40" t="inlineStr">
        <is>
          <t>N075</t>
        </is>
      </c>
      <c r="B4328" s="41" t="inlineStr">
        <is>
          <t>Studio JHS Co., Ltd.</t>
        </is>
      </c>
      <c r="C4328" s="40" t="inlineStr">
        <is>
          <t>인수 후</t>
        </is>
      </c>
      <c r="D4328" s="40" t="inlineStr">
        <is>
          <t>2022-08-31</t>
        </is>
      </c>
      <c r="E4328" s="41" t="inlineStr">
        <is>
          <t>기타</t>
        </is>
      </c>
      <c r="F4328" s="41" t="inlineStr">
        <is>
          <t>WEBTOON 424B4: 'In August 2022, Munpia repurchased 561,647 Munpia shares held by a third-party shareholder'; 신주 1,263,119주 중 WTEK 442,112주, 나머지 821,007주는 'third-party shareholders'.</t>
        </is>
      </c>
      <c r="G4328" s="41" t="inlineStr">
        <is>
          <t>SEC</t>
        </is>
      </c>
      <c r="H4328" s="40" t="inlineStr">
        <is>
          <t>2024-06-27</t>
        </is>
      </c>
      <c r="I4328" s="40" t="inlineStr">
        <is>
          <t>0001193125-24-169730</t>
        </is>
      </c>
      <c r="J4328" s="43" t="inlineStr">
        <is>
          <t>https://www.sec.gov/Archives/edgar/data/1997859/000119312524169730/d396527d424b4.htm</t>
        </is>
      </c>
      <c r="K4328" s="41" t="inlineStr">
        <is>
          <t>post_events_summary</t>
        </is>
      </c>
    </row>
    <row r="4329" ht="45" customHeight="1">
      <c r="A4329" s="40" t="inlineStr">
        <is>
          <t>N076</t>
        </is>
      </c>
      <c r="B4329" s="41" t="inlineStr">
        <is>
          <t>Shake Hands Sdn. Bhd.</t>
        </is>
      </c>
      <c r="C4329" s="40" t="inlineStr">
        <is>
          <t>발표</t>
        </is>
      </c>
      <c r="D4329" s="40" t="inlineStr">
        <is>
          <t>2022-07-13</t>
        </is>
      </c>
      <c r="E4329" s="41" t="inlineStr">
        <is>
          <t>발표</t>
        </is>
      </c>
      <c r="F4329" s="41" t="inlineStr">
        <is>
          <t>크림 공정위 공시 '타법인 주식 및 출자증권 취득결정'(공시일자 2022-07-18): '8. 이사회결의일(결정일) | 2022년 07월 13일'.</t>
        </is>
      </c>
      <c r="G4329" s="41" t="inlineStr">
        <is>
          <t>DART 기타공시</t>
        </is>
      </c>
      <c r="H4329" s="40" t="inlineStr">
        <is>
          <t>2022-07-18</t>
        </is>
      </c>
      <c r="I4329" s="40" t="inlineStr">
        <is>
          <t>20220718000156</t>
        </is>
      </c>
      <c r="J4329" s="43" t="inlineStr">
        <is>
          <t>https://dart.fss.or.kr/dsaf001/main.do?rcpNo=20220718000156</t>
        </is>
      </c>
      <c r="K4329" s="41" t="inlineStr">
        <is>
          <t>announce_date_chk</t>
        </is>
      </c>
    </row>
    <row r="4330" ht="45" customHeight="1">
      <c r="A4330" s="40" t="inlineStr">
        <is>
          <t>N076</t>
        </is>
      </c>
      <c r="B4330" s="41" t="inlineStr">
        <is>
          <t>Shake Hands Sdn. Bhd.</t>
        </is>
      </c>
      <c r="C4330" s="40" t="inlineStr">
        <is>
          <t>인수 후</t>
        </is>
      </c>
      <c r="D4330" s="40" t="inlineStr">
        <is>
          <t>2024</t>
        </is>
      </c>
      <c r="E4330" s="41" t="inlineStr">
        <is>
          <t>손상차손</t>
        </is>
      </c>
      <c r="F4330" s="41" t="inlineStr">
        <is>
          <t>크림 2025 감사보고서 주석: SHAKE HANDS 22.47%, 당기말·전기말 장부 '-'; '(*3) 회사는 전기 중 ... 관계기업인 SHAKE HANDS SDN BHD에 대해서는 전액 손상차손을 인식'. 전기 요약재무(천원) 매출 622,410·순손실 (431,071).</t>
        </is>
      </c>
      <c r="G4330" s="41" t="inlineStr">
        <is>
          <t>DART 감사보고서</t>
        </is>
      </c>
      <c r="H4330" s="40" t="inlineStr">
        <is>
          <t>2026-04-10</t>
        </is>
      </c>
      <c r="I4330" s="40" t="inlineStr">
        <is>
          <t>20260410000429</t>
        </is>
      </c>
      <c r="J4330" s="43" t="inlineStr">
        <is>
          <t>https://dart.fss.or.kr/dsaf001/main.do?rcpNo=20260410000429</t>
        </is>
      </c>
      <c r="K4330" s="41" t="inlineStr">
        <is>
          <t>impairment,target_rev_post,target_op_post</t>
        </is>
      </c>
    </row>
    <row r="4331" ht="45" customHeight="1">
      <c r="A4331" s="40" t="inlineStr">
        <is>
          <t>N078</t>
        </is>
      </c>
      <c r="B4331" s="41" t="inlineStr">
        <is>
          <t>Poshmark, Inc.</t>
        </is>
      </c>
      <c r="C4331" s="40" t="inlineStr">
        <is>
          <t>발표</t>
        </is>
      </c>
      <c r="D4331" s="40" t="inlineStr">
        <is>
          <t>2022-10-03</t>
        </is>
      </c>
      <c r="E4331" s="41" t="inlineStr">
        <is>
          <t>기타</t>
        </is>
      </c>
      <c r="F4331" s="41" t="inlineStr">
        <is>
          <t>DEFM14A 'New Arrangements with Company Executive Officers': Chandra의 미가득 RSU(약 USD 10,000,000)는 종결일에 'fully vested shares of Proton Parent common stock'으로 전환, Proton Parent IPO 연동 New Hire Options, 5주년 풋옵션(기업가치 1.5배 조건), 합병대가 중 USD 20,000,000 3년 holdback. 'Parent does not beneficially own any shares of Company'.</t>
        </is>
      </c>
      <c r="G4331" s="41" t="inlineStr">
        <is>
          <t>SEC</t>
        </is>
      </c>
      <c r="H4331" s="40" t="inlineStr">
        <is>
          <t>2022-11-25</t>
        </is>
      </c>
      <c r="I4331" s="40" t="inlineStr">
        <is>
          <t>0001193125-22-292273</t>
        </is>
      </c>
      <c r="J4331" s="43" t="inlineStr">
        <is>
          <t>https://www.sec.gov/Archives/edgar/data/1825480/000119312522292273/d387579ddefm14a.htm</t>
        </is>
      </c>
      <c r="K4331" s="41" t="inlineStr">
        <is>
          <t>notes,chk_note</t>
        </is>
      </c>
    </row>
    <row r="4332" ht="45" customHeight="1">
      <c r="A4332" s="40" t="inlineStr">
        <is>
          <t>N078</t>
        </is>
      </c>
      <c r="B4332" s="41" t="inlineStr">
        <is>
          <t>Poshmark, Inc.</t>
        </is>
      </c>
      <c r="C4332" s="40" t="inlineStr">
        <is>
          <t>인수 전</t>
        </is>
      </c>
      <c r="D4332" s="40" t="inlineStr">
        <is>
          <t>2021-01-14</t>
        </is>
      </c>
      <c r="E4332" s="41" t="inlineStr">
        <is>
          <t>투자유치</t>
        </is>
      </c>
      <c r="F4332" s="41" t="inlineStr">
        <is>
          <t>424B4 주요주주표(공모 전 의결권): Mayfield 26.5%, Menlo Ventures 15.8%, Inventus Capital 10.4%, Anderson Investments Pte. Ltd. 9.2%, Manish Chandra 9.2%, GGV Capital 7.9%.</t>
        </is>
      </c>
      <c r="G4332" s="41" t="inlineStr">
        <is>
          <t>SEC</t>
        </is>
      </c>
      <c r="H4332" s="40" t="inlineStr">
        <is>
          <t>2021-01-14</t>
        </is>
      </c>
      <c r="I4332" s="40" t="inlineStr">
        <is>
          <t>0001193125-21-009089</t>
        </is>
      </c>
      <c r="J4332" s="43" t="inlineStr">
        <is>
          <t>https://www.sec.gov/Archives/edgar/data/1825480/000119312521009089/d66583d424b4.htm</t>
        </is>
      </c>
      <c r="K4332" s="41" t="inlineStr">
        <is>
          <t>pre_events_summary</t>
        </is>
      </c>
    </row>
    <row r="4333" ht="45" customHeight="1">
      <c r="A4333" s="40" t="inlineStr">
        <is>
          <t>N078</t>
        </is>
      </c>
      <c r="B4333" s="41" t="inlineStr">
        <is>
          <t>Poshmark, Inc.</t>
        </is>
      </c>
      <c r="C4333" s="40" t="inlineStr">
        <is>
          <t>인수 후</t>
        </is>
      </c>
      <c r="D4333" s="40" t="inlineStr">
        <is>
          <t>2023-03-31</t>
        </is>
      </c>
      <c r="E4333" s="41" t="inlineStr">
        <is>
          <t>기타</t>
        </is>
      </c>
      <c r="F4333" s="41" t="inlineStr">
        <is>
          <t>NAVER 2023년 1분기보고서: 별도 주석 PROTON PARENT 99.27%, 장부금액 1,735,303,734천원, '당분기 취득금액 중 대여금 출자전환으로 인한 취득금액은 67,996백만원', 자금대여 207,833,121천원·회수 139,836,987천원; 연결 사업결합 주석 잠정 이전대가 1,749,543,091천원·영업권 1,562,216,641천원.</t>
        </is>
      </c>
      <c r="G4333" s="41" t="inlineStr">
        <is>
          <t>DART 기타공시</t>
        </is>
      </c>
      <c r="H4333" s="40" t="inlineStr">
        <is>
          <t>2023-05-12</t>
        </is>
      </c>
      <c r="I4333" s="40" t="inlineStr">
        <is>
          <t>20230512001100</t>
        </is>
      </c>
      <c r="J4333" s="43" t="inlineStr">
        <is>
          <t>https://dart.fss.or.kr/dsaf001/main.do?rcpNo=20230512001100</t>
        </is>
      </c>
      <c r="K4333" s="41" t="inlineStr">
        <is>
          <t>notes,chk_note,post_events_summary</t>
        </is>
      </c>
    </row>
    <row r="4334" ht="45" customHeight="1">
      <c r="A4334" s="40" t="inlineStr">
        <is>
          <t>N078</t>
        </is>
      </c>
      <c r="B4334" s="41" t="inlineStr">
        <is>
          <t>Poshmark, Inc.</t>
        </is>
      </c>
      <c r="C4334" s="40" t="inlineStr">
        <is>
          <t>인수 후</t>
        </is>
      </c>
      <c r="D4334" s="40" t="inlineStr">
        <is>
          <t>2023-12-31</t>
        </is>
      </c>
      <c r="E4334" s="41" t="inlineStr">
        <is>
          <t>기타</t>
        </is>
      </c>
      <c r="F4334" s="41" t="inlineStr">
        <is>
          <t>NAVER 2023 사업보고서 XII-1 연결대상 종속회사 현황(상세): 'PROTON PARENT, INC. | 2022-10-03 | ... Delaware | 기업 인수 목적 | 1,769,798'(설립일 2022-10-03). 2022-10-04 KRX 공시는 '2022년 9월 신설 법인'.</t>
        </is>
      </c>
      <c r="G4334" s="41" t="inlineStr">
        <is>
          <t>DART 사업보고서</t>
        </is>
      </c>
      <c r="H4334" s="40" t="inlineStr">
        <is>
          <t>2024-03-18</t>
        </is>
      </c>
      <c r="I4334" s="40" t="inlineStr">
        <is>
          <t>20240318000844</t>
        </is>
      </c>
      <c r="J4334" s="43" t="inlineStr">
        <is>
          <t>https://dart.fss.or.kr/dsaf001/main.do?rcpNo=20240318000844</t>
        </is>
      </c>
      <c r="K4334" s="41" t="inlineStr">
        <is>
          <t>acquirer_entity,pre_events_summary,notes</t>
        </is>
      </c>
    </row>
    <row r="4335" ht="45" customHeight="1">
      <c r="A4335" s="40" t="inlineStr">
        <is>
          <t>N078</t>
        </is>
      </c>
      <c r="B4335" s="41" t="inlineStr">
        <is>
          <t>Poshmark, Inc.</t>
        </is>
      </c>
      <c r="C4335" s="40" t="inlineStr">
        <is>
          <t>인수 후</t>
        </is>
      </c>
      <c r="D4335" s="40" t="inlineStr">
        <is>
          <t>2023-12-31</t>
        </is>
      </c>
      <c r="E4335" s="41" t="inlineStr">
        <is>
          <t>기타</t>
        </is>
      </c>
      <c r="F4335" s="41" t="inlineStr">
        <is>
          <t>NAVER 2023 사업보고서 연결 주석 13 무형자산 변동표: 당기 영업권 '손상 및 환입' (19,630,042)천원(그룹 전체), Poshmark CGU 영업권 기말 1,366,245,561천원(PPA 확정치 1,350,669,471천원보다 증가).</t>
        </is>
      </c>
      <c r="G4335" s="41" t="inlineStr">
        <is>
          <t>DART 사업보고서</t>
        </is>
      </c>
      <c r="H4335" s="40" t="inlineStr">
        <is>
          <t>2024-03-18</t>
        </is>
      </c>
      <c r="I4335" s="40" t="inlineStr">
        <is>
          <t>20240318000844</t>
        </is>
      </c>
      <c r="J4335" s="43" t="inlineStr">
        <is>
          <t>https://dart.fss.or.kr/dsaf001/main.do?rcpNo=20240318000844</t>
        </is>
      </c>
      <c r="K4335" s="41" t="inlineStr">
        <is>
          <t>impairment</t>
        </is>
      </c>
    </row>
    <row r="4336" ht="45" customHeight="1">
      <c r="A4336" s="40" t="inlineStr">
        <is>
          <t>N078</t>
        </is>
      </c>
      <c r="B4336" s="41" t="inlineStr">
        <is>
          <t>Poshmark, Inc.</t>
        </is>
      </c>
      <c r="C4336" s="40" t="inlineStr">
        <is>
          <t>발표</t>
        </is>
      </c>
      <c r="D4336" s="40" t="inlineStr">
        <is>
          <t>2022-10-04</t>
        </is>
      </c>
      <c r="E4336" s="41" t="inlineStr">
        <is>
          <t>발표</t>
        </is>
      </c>
      <c r="F4336" s="41" t="inlineStr">
        <is>
          <t>EDGAR 접수 정보: Poshmark 8-K(Item 1.01·8.01) 'Filing Date 2022-10-04 Accepted 2022-10-04 07:31:04', DEFA14A 07:34:01.</t>
        </is>
      </c>
      <c r="G4336" s="41" t="inlineStr">
        <is>
          <t>SEC</t>
        </is>
      </c>
      <c r="H4336" s="40" t="inlineStr">
        <is>
          <t>2022-10-04</t>
        </is>
      </c>
      <c r="I4336" s="40" t="inlineStr">
        <is>
          <t>0001193125-22-257206</t>
        </is>
      </c>
      <c r="J4336" s="43" t="inlineStr">
        <is>
          <t>https://www.sec.gov/Archives/edgar/data/1825480/000119312522257206/0001193125-22-257206-index.htm</t>
        </is>
      </c>
      <c r="K4336" s="41" t="inlineStr">
        <is>
          <t>first_filing_date</t>
        </is>
      </c>
    </row>
    <row r="4337" ht="45" customHeight="1">
      <c r="A4337" s="40" t="inlineStr">
        <is>
          <t>N078</t>
        </is>
      </c>
      <c r="B4337" s="41" t="inlineStr">
        <is>
          <t>Poshmark, Inc.</t>
        </is>
      </c>
      <c r="C4337" s="40" t="inlineStr">
        <is>
          <t>인수 후</t>
        </is>
      </c>
      <c r="D4337" s="40" t="inlineStr">
        <is>
          <t>2023-01</t>
        </is>
      </c>
      <c r="E4337" s="41" t="inlineStr">
        <is>
          <t>기타</t>
        </is>
      </c>
      <c r="F4337" s="41" t="inlineStr">
        <is>
          <t>TechCrunch 2023-10-19: 'Poshmark expanded to India and Australia in 2021, whereas its entry to the U.K. happened in January this year.'</t>
        </is>
      </c>
      <c r="G4337" s="41" t="inlineStr">
        <is>
          <t>언론 보도</t>
        </is>
      </c>
      <c r="H4337" s="40" t="inlineStr">
        <is>
          <t>2023-10-19</t>
        </is>
      </c>
      <c r="I4337" s="40" t="n"/>
      <c r="J4337" s="43" t="inlineStr">
        <is>
          <t>https://techcrunch.com/2023/10/19/poshmark-international/amp</t>
        </is>
      </c>
      <c r="K4337" s="41" t="inlineStr">
        <is>
          <t>post_events_summary</t>
        </is>
      </c>
    </row>
    <row r="4338" ht="45" customHeight="1">
      <c r="A4338" s="40" t="inlineStr">
        <is>
          <t>N078</t>
        </is>
      </c>
      <c r="B4338" s="41" t="inlineStr">
        <is>
          <t>Poshmark, Inc.</t>
        </is>
      </c>
      <c r="C4338" s="40" t="inlineStr">
        <is>
          <t>인수 후</t>
        </is>
      </c>
      <c r="D4338" s="40" t="inlineStr">
        <is>
          <t>2023-02-24</t>
        </is>
      </c>
      <c r="E4338" s="41" t="inlineStr">
        <is>
          <t>기타</t>
        </is>
      </c>
      <c r="F4338" s="41" t="inlineStr">
        <is>
          <t>TechCrunch 2023-02-24: 'reduce the size of some of our teams to better align with our priorities for the future, the current economic climate and our return to being a private company'; 'less than 2% of its workforce was affected, primarily in the U.S.'</t>
        </is>
      </c>
      <c r="G4338" s="41" t="inlineStr">
        <is>
          <t>언론 보도</t>
        </is>
      </c>
      <c r="H4338" s="40" t="inlineStr">
        <is>
          <t>2023-02-24</t>
        </is>
      </c>
      <c r="I4338" s="40" t="n"/>
      <c r="J4338" s="43" t="inlineStr">
        <is>
          <t>https://techcrunch.com/2023/02/24/poshmark-lays-off-employees-just-two-months-after-being-acquired-by-naver/</t>
        </is>
      </c>
      <c r="K4338" s="41" t="inlineStr">
        <is>
          <t>post_events_summary</t>
        </is>
      </c>
    </row>
    <row r="4339" ht="45" customHeight="1">
      <c r="A4339" s="40" t="inlineStr">
        <is>
          <t>N078</t>
        </is>
      </c>
      <c r="B4339" s="41" t="inlineStr">
        <is>
          <t>Poshmark, Inc.</t>
        </is>
      </c>
      <c r="C4339" s="40" t="inlineStr">
        <is>
          <t>인수 후</t>
        </is>
      </c>
      <c r="D4339" s="40" t="inlineStr">
        <is>
          <t>2023-02</t>
        </is>
      </c>
      <c r="E4339" s="41" t="inlineStr">
        <is>
          <t>기타</t>
        </is>
      </c>
      <c r="F4339" s="41" t="inlineStr">
        <is>
          <t>Korea JoongAng Daily 2023-03-09: Poshmark가 지난달 직원 약 2%를 감원, NAVER 대변인 'the decisions to lay off employees were made independently by the subsidiaries themselves'.</t>
        </is>
      </c>
      <c r="G4339" s="41" t="inlineStr">
        <is>
          <t>언론 보도</t>
        </is>
      </c>
      <c r="H4339" s="40" t="inlineStr">
        <is>
          <t>2023-03-09</t>
        </is>
      </c>
      <c r="I4339" s="40" t="n"/>
      <c r="J4339" s="43" t="inlineStr">
        <is>
          <t>https://www.koreajoongangdaily.com/business/naver-lays-off-employees-though-only-dozens-and-overseas/10825340</t>
        </is>
      </c>
      <c r="K4339" s="41" t="inlineStr">
        <is>
          <t>post_events_summary</t>
        </is>
      </c>
    </row>
    <row r="4340" ht="45" customHeight="1">
      <c r="A4340" s="40" t="inlineStr">
        <is>
          <t>N078</t>
        </is>
      </c>
      <c r="B4340" s="41" t="inlineStr">
        <is>
          <t>Poshmark, Inc.</t>
        </is>
      </c>
      <c r="C4340" s="40" t="inlineStr">
        <is>
          <t>인수 후</t>
        </is>
      </c>
      <c r="D4340" s="40" t="inlineStr">
        <is>
          <t>2023-07-20</t>
        </is>
      </c>
      <c r="E4340" s="41" t="inlineStr">
        <is>
          <t>통합</t>
        </is>
      </c>
      <c r="F4340" s="41" t="inlineStr">
        <is>
          <t>MTN 2023-07-20: 포시마크가 사진 검색 '포시 렌즈' 출시, '포시 렌즈는 네이버의 기술력이 포시마크 신규 서비스 출시로 이어진 첫 사례다. 네이버 "스마트렌즈"의 기반 기술인 AI(인공지능) 이미지 검색 기술이 접목됐다.'</t>
        </is>
      </c>
      <c r="G4340" s="41" t="inlineStr">
        <is>
          <t>언론 보도</t>
        </is>
      </c>
      <c r="H4340" s="40" t="inlineStr">
        <is>
          <t>2023-07-20</t>
        </is>
      </c>
      <c r="I4340" s="40" t="n"/>
      <c r="J4340" s="43" t="inlineStr">
        <is>
          <t>https://news.mtn.co.kr/news-detail/2023072015001165282</t>
        </is>
      </c>
      <c r="K4340" s="41" t="inlineStr">
        <is>
          <t>post_events_summary,core_basis</t>
        </is>
      </c>
    </row>
    <row r="4341" ht="45" customHeight="1">
      <c r="A4341" s="40" t="inlineStr">
        <is>
          <t>N078</t>
        </is>
      </c>
      <c r="B4341" s="41" t="inlineStr">
        <is>
          <t>Poshmark, Inc.</t>
        </is>
      </c>
      <c r="C4341" s="40" t="inlineStr">
        <is>
          <t>인수 후</t>
        </is>
      </c>
      <c r="D4341" s="40" t="inlineStr">
        <is>
          <t>2024-12-31</t>
        </is>
      </c>
      <c r="E4341" s="41" t="inlineStr">
        <is>
          <t>실적</t>
        </is>
      </c>
      <c r="F4341" s="41" t="inlineStr">
        <is>
          <t>NAVER 1Q26 실적발표 자료 분기별 매출 차트: C2C(크림 및 소다, 포시마크, 왈라팝) 4Q24 214.0·1Q25 222.7·2Q25 227.5·3Q25 250.6·4Q25 285.7·1Q26 351.1(십억원), 'C2C YoY 57.7%, QoQ 22.9%'.</t>
        </is>
      </c>
      <c r="G4341" s="41" t="inlineStr">
        <is>
          <t>IR 자료</t>
        </is>
      </c>
      <c r="H4341" s="40" t="inlineStr">
        <is>
          <t>2026-04-30</t>
        </is>
      </c>
      <c r="I4341" s="40" t="n"/>
      <c r="J4341" s="43" t="inlineStr">
        <is>
          <t>https://www.navercorp.com/api/article/download/0ce4e7c3-c1ab-4628-9848-baecc3cfcf86</t>
        </is>
      </c>
      <c r="K4341" s="41" t="inlineStr">
        <is>
          <t>target_rev_post</t>
        </is>
      </c>
    </row>
    <row r="4342" ht="45" customHeight="1">
      <c r="A4342" s="40" t="inlineStr">
        <is>
          <t>N078</t>
        </is>
      </c>
      <c r="B4342" s="41" t="inlineStr">
        <is>
          <t>Poshmark, Inc.</t>
        </is>
      </c>
      <c r="C4342" s="40" t="inlineStr">
        <is>
          <t>인수 후</t>
        </is>
      </c>
      <c r="D4342" s="40" t="inlineStr">
        <is>
          <t>2026-03</t>
        </is>
      </c>
      <c r="E4342" s="41" t="inlineStr">
        <is>
          <t>기타</t>
        </is>
      </c>
      <c r="F4342" s="41" t="inlineStr">
        <is>
          <t>파이낸셜뉴스 2026-08-07: '포시마크는 지난 3월 상품 사진을 크게 보여주는 세로형 화면을 도입하고 이용자 취향에 맞춰 상품과 유행을 추천하는 방식으로 앱을 전면 개편했다'; C2C 매출 3979억원(YoY 74.9%).</t>
        </is>
      </c>
      <c r="G4342" s="41" t="inlineStr">
        <is>
          <t>언론 보도</t>
        </is>
      </c>
      <c r="H4342" s="40" t="inlineStr">
        <is>
          <t>2026-08-07</t>
        </is>
      </c>
      <c r="I4342" s="40" t="n"/>
      <c r="J4342" s="43" t="inlineStr">
        <is>
          <t>https://www.fnnews.com/news/202608070839075398</t>
        </is>
      </c>
      <c r="K4342" s="41" t="inlineStr">
        <is>
          <t>post_events_summary</t>
        </is>
      </c>
    </row>
    <row r="4343" ht="45" customHeight="1">
      <c r="A4343" s="40" t="inlineStr">
        <is>
          <t>N078</t>
        </is>
      </c>
      <c r="B4343" s="41" t="inlineStr">
        <is>
          <t>Poshmark, Inc.</t>
        </is>
      </c>
      <c r="C4343" s="40" t="inlineStr">
        <is>
          <t>인수 후</t>
        </is>
      </c>
      <c r="D4343" s="40" t="inlineStr">
        <is>
          <t>2026-08-07</t>
        </is>
      </c>
      <c r="E4343" s="41" t="inlineStr">
        <is>
          <t>어닝콜</t>
        </is>
      </c>
      <c r="F4343" s="41" t="inlineStr">
        <is>
          <t>이데일리(영문) 2026-08-07 2Q26 컨퍼런스콜: CFO 'Poshmark recorded revenue growth of over 40% year-over-year in the second quarter as a result of significantly improved purchase conversion rates and purchase frequency'.</t>
        </is>
      </c>
      <c r="G4343" s="41" t="inlineStr">
        <is>
          <t>언론 보도</t>
        </is>
      </c>
      <c r="H4343" s="40" t="inlineStr">
        <is>
          <t>2026-08-07</t>
        </is>
      </c>
      <c r="I4343" s="40" t="n"/>
      <c r="J4343" s="43" t="inlineStr">
        <is>
          <t>https://en.edaily.co.kr/news/eda202608075217/</t>
        </is>
      </c>
      <c r="K4343" s="41" t="inlineStr">
        <is>
          <t>earnings_call_note,target_rev_post,post_events_summary</t>
        </is>
      </c>
    </row>
    <row r="4344" ht="45" customHeight="1">
      <c r="A4344" s="40" t="inlineStr">
        <is>
          <t>N078</t>
        </is>
      </c>
      <c r="B4344" s="41" t="inlineStr">
        <is>
          <t>Poshmark, Inc.</t>
        </is>
      </c>
      <c r="C4344" s="40" t="inlineStr">
        <is>
          <t>인수 후</t>
        </is>
      </c>
      <c r="D4344" s="40" t="inlineStr">
        <is>
          <t>2026-08-07</t>
        </is>
      </c>
      <c r="E4344" s="41" t="inlineStr">
        <is>
          <t>어닝콜</t>
        </is>
      </c>
      <c r="F4344" s="41" t="inlineStr">
        <is>
          <t>딜사이트 2026-10-16: '포시마크의 올해 2분기 매출은 전년 동기 대비 40% 이상 증가했다', 김희철 CFO '인공지능(AI) 기반 검색·추천 기능 개선으로 구매 전환율과 구매 빈도가 높아졌다'; 김남선 CEO(5월) '올해 1분기 상각 전 영업이익(EBITDA) 이익률이 20%를 넘어섰다'; 8월 Linda's Stuff 전문 운영시설 인수.</t>
        </is>
      </c>
      <c r="G4344" s="41" t="inlineStr">
        <is>
          <t>언론 보도</t>
        </is>
      </c>
      <c r="H4344" s="40" t="inlineStr">
        <is>
          <t>2026-10-16</t>
        </is>
      </c>
      <c r="I4344" s="40" t="n"/>
      <c r="J4344" s="43" t="inlineStr">
        <is>
          <t>https://dealsite.co.kr/articles/170690</t>
        </is>
      </c>
      <c r="K4344" s="41" t="inlineStr">
        <is>
          <t>earnings_call_note,target_rev_post,target_op_post,post_events_summary</t>
        </is>
      </c>
    </row>
    <row r="4345" ht="45" customHeight="1">
      <c r="A4345" s="40" t="inlineStr">
        <is>
          <t>N078</t>
        </is>
      </c>
      <c r="B4345" s="41" t="inlineStr">
        <is>
          <t>Poshmark, Inc.</t>
        </is>
      </c>
      <c r="C4345" s="40" t="inlineStr">
        <is>
          <t>인수 후</t>
        </is>
      </c>
      <c r="D4345" s="40" t="inlineStr">
        <is>
          <t>2026-08-03</t>
        </is>
      </c>
      <c r="E4345" s="41" t="inlineStr">
        <is>
          <t>추가취득</t>
        </is>
      </c>
      <c r="F4345" s="41" t="inlineStr">
        <is>
          <t>List Perfectly 2026-08-11: 'On August 3, 2026, Poshmark announced that it is replacing the current model with a purpose-built “consignment as a service” operation supported by facilities acquired from Linda’s Stuff'; 'It did not announce that it acquired the entire Linda’s Stuff company or brand.'</t>
        </is>
      </c>
      <c r="G4345" s="41" t="inlineStr">
        <is>
          <t>언론 보도</t>
        </is>
      </c>
      <c r="H4345" s="40" t="inlineStr">
        <is>
          <t>2026-08-11</t>
        </is>
      </c>
      <c r="I4345" s="40" t="n"/>
      <c r="J4345" s="43" t="inlineStr">
        <is>
          <t>https://listperfectly.com/?p=11786</t>
        </is>
      </c>
      <c r="K4345" s="41" t="inlineStr">
        <is>
          <t>post_events_summary,notes</t>
        </is>
      </c>
    </row>
    <row r="4346" ht="45" customHeight="1">
      <c r="A4346" s="40" t="inlineStr">
        <is>
          <t>N078</t>
        </is>
      </c>
      <c r="B4346" s="41" t="inlineStr">
        <is>
          <t>Poshmark, Inc.</t>
        </is>
      </c>
      <c r="C4346" s="40" t="inlineStr">
        <is>
          <t>인수 후</t>
        </is>
      </c>
      <c r="D4346" s="40" t="inlineStr">
        <is>
          <t>2026-08</t>
        </is>
      </c>
      <c r="E4346" s="41" t="inlineStr">
        <is>
          <t>추가취득</t>
        </is>
      </c>
      <c r="F4346" s="41" t="inlineStr">
        <is>
          <t>Value Added Resource 2026-08-11(2026-10-24 갱신): 'Poshmark acquires its dedicated operational facilities to revamp its consignment offering'; Poshmark 회사 블로그 발표 인용.</t>
        </is>
      </c>
      <c r="G4346" s="41" t="inlineStr">
        <is>
          <t>언론 보도</t>
        </is>
      </c>
      <c r="H4346" s="40" t="inlineStr">
        <is>
          <t>2026-08-11</t>
        </is>
      </c>
      <c r="I4346" s="40" t="n"/>
      <c r="J4346" s="43" t="inlineStr">
        <is>
          <t>https://www.valueaddedresource.net/lindas-stuff-consignment-moves-ebay-poshmark/</t>
        </is>
      </c>
      <c r="K4346" s="41" t="inlineStr">
        <is>
          <t>post_events_summary,notes</t>
        </is>
      </c>
    </row>
    <row r="4347" ht="45" customHeight="1">
      <c r="A4347" s="40" t="inlineStr">
        <is>
          <t>N079</t>
        </is>
      </c>
      <c r="B4347" s="41" t="inlineStr">
        <is>
          <t>Munpia Inc.</t>
        </is>
      </c>
      <c r="C4347" s="40" t="inlineStr">
        <is>
          <t>인수 후</t>
        </is>
      </c>
      <c r="D4347" s="40" t="inlineStr">
        <is>
          <t>2023-12-31</t>
        </is>
      </c>
      <c r="E4347" s="41" t="inlineStr">
        <is>
          <t>기타</t>
        </is>
      </c>
      <c r="F4347" s="41" t="inlineStr">
        <is>
          <t>문피아 2023 연결감사보고서 주요 주주현황: 당기말·전기말 모두 네이버웹툰 5,942,700주(57.78), 프리미어루나(유) 1,654,098주(16.08), Cloudary Holdings Limited 30,000주(0.29), 자기주식 561,693주(5.46), 발행주식 10,285,287주.</t>
        </is>
      </c>
      <c r="G4347" s="41" t="inlineStr">
        <is>
          <t>DART 감사보고서</t>
        </is>
      </c>
      <c r="H4347" s="40" t="inlineStr">
        <is>
          <t>2024-03-29</t>
        </is>
      </c>
      <c r="I4347" s="40" t="inlineStr">
        <is>
          <t>20240329003581</t>
        </is>
      </c>
      <c r="J4347" s="43" t="inlineStr">
        <is>
          <t>https://dart.fss.or.kr/dsaf001/main.do?rcpNo=20240329003581</t>
        </is>
      </c>
      <c r="K4347" s="41" t="inlineStr">
        <is>
          <t>post_events_summary,notes</t>
        </is>
      </c>
    </row>
    <row r="4348" ht="45" customHeight="1">
      <c r="A4348" s="40" t="inlineStr">
        <is>
          <t>N079</t>
        </is>
      </c>
      <c r="B4348" s="41" t="inlineStr">
        <is>
          <t>Munpia Inc.</t>
        </is>
      </c>
      <c r="C4348" s="40" t="inlineStr">
        <is>
          <t>인수 후</t>
        </is>
      </c>
      <c r="D4348" s="40" t="inlineStr">
        <is>
          <t>2025-12-31</t>
        </is>
      </c>
      <c r="E4348" s="41" t="inlineStr">
        <is>
          <t>기타</t>
        </is>
      </c>
      <c r="F4348" s="41" t="inlineStr">
        <is>
          <t>문피아 2025 연결감사보고서 주요 주주현황: 당기말·전기말 네이버웹툰 5,942,700주(57.78), 프리미어루나(유) 1,654,098주(16.08), Cloudary 30,000주(0.29), 자기주식 561,693주(5.46).</t>
        </is>
      </c>
      <c r="G4348" s="41" t="inlineStr">
        <is>
          <t>DART 감사보고서</t>
        </is>
      </c>
      <c r="H4348" s="40" t="inlineStr">
        <is>
          <t>2026-03-31</t>
        </is>
      </c>
      <c r="I4348" s="40" t="inlineStr">
        <is>
          <t>20260331004113</t>
        </is>
      </c>
      <c r="J4348" s="43" t="inlineStr">
        <is>
          <t>https://dart.fss.or.kr/dsaf001/main.do?rcpNo=20260331004113</t>
        </is>
      </c>
      <c r="K4348" s="41" t="inlineStr">
        <is>
          <t>post_events_summary,notes</t>
        </is>
      </c>
    </row>
    <row r="4349" ht="45" customHeight="1">
      <c r="A4349" s="40" t="inlineStr">
        <is>
          <t>N079</t>
        </is>
      </c>
      <c r="B4349" s="41" t="inlineStr">
        <is>
          <t>Munpia Inc.</t>
        </is>
      </c>
      <c r="C4349" s="40" t="inlineStr">
        <is>
          <t>인수 전</t>
        </is>
      </c>
      <c r="D4349" s="40" t="inlineStr">
        <is>
          <t>2019-09-30</t>
        </is>
      </c>
      <c r="E4349" s="41" t="inlineStr">
        <is>
          <t>기타</t>
        </is>
      </c>
      <c r="F4349" s="41" t="inlineStr">
        <is>
          <t>Global Venturing(OBU 투자 기사): 'China Literature’s international-focused subsidiary, Cloudary, is acquiring a 6.5% stake' — Cloudary가 China Literature의 해외 투자 자회사임을 보도(문피아 주주 Cloudary Holdings Limited의 정체 추정 근거 보강).</t>
        </is>
      </c>
      <c r="G4349" s="41" t="inlineStr">
        <is>
          <t>언론 보도</t>
        </is>
      </c>
      <c r="H4349" s="40" t="inlineStr">
        <is>
          <t>2019-09-30</t>
        </is>
      </c>
      <c r="I4349" s="40" t="n"/>
      <c r="J4349" s="43" t="inlineStr">
        <is>
          <t>https://globalventuring.com/china-literature-obu-investment</t>
        </is>
      </c>
      <c r="K4349" s="41" t="inlineStr">
        <is>
          <t>chk_note</t>
        </is>
      </c>
    </row>
    <row r="4350" ht="45" customHeight="1">
      <c r="A4350" s="40" t="inlineStr">
        <is>
          <t>N079</t>
        </is>
      </c>
      <c r="B4350" s="41" t="inlineStr">
        <is>
          <t>Munpia Inc.</t>
        </is>
      </c>
      <c r="C4350" s="40" t="inlineStr">
        <is>
          <t>인수 후</t>
        </is>
      </c>
      <c r="D4350" s="40" t="inlineStr">
        <is>
          <t>2022-12-31</t>
        </is>
      </c>
      <c r="E4350" s="41" t="inlineStr">
        <is>
          <t>추가취득</t>
        </is>
      </c>
      <c r="F4350" s="41" t="inlineStr">
        <is>
          <t>WEBTOON 424B4 Note 20 변동표: 'Recognition of redeemable non-controlling interest at Munpia acquisition date 84,002', 'Redemption of redeemable non-controlling interest (11,311)', 'Reclassification ... (25,818)'(각주: Cloudary 잔여분과 'the Munpia shares sold by Premier'), 2022말 46,964천 USD.</t>
        </is>
      </c>
      <c r="G4350" s="41" t="inlineStr">
        <is>
          <t>SEC</t>
        </is>
      </c>
      <c r="H4350" s="40" t="inlineStr">
        <is>
          <t>2024-06-27</t>
        </is>
      </c>
      <c r="I4350" s="40" t="inlineStr">
        <is>
          <t>0001193125-24-169730</t>
        </is>
      </c>
      <c r="J4350" s="43" t="inlineStr">
        <is>
          <t>https://www.sec.gov/Archives/edgar/data/1997859/000119312524169730/d396527d424b4.htm</t>
        </is>
      </c>
      <c r="K4350" s="41" t="inlineStr">
        <is>
          <t>notes,value_chk_usdmm</t>
        </is>
      </c>
    </row>
    <row r="4351" ht="45" customHeight="1">
      <c r="A4351" s="40" t="inlineStr">
        <is>
          <t>N079</t>
        </is>
      </c>
      <c r="B4351" s="41" t="inlineStr">
        <is>
          <t>Munpia Inc.</t>
        </is>
      </c>
      <c r="C4351" s="40" t="inlineStr">
        <is>
          <t>인수 후</t>
        </is>
      </c>
      <c r="D4351" s="40" t="inlineStr">
        <is>
          <t>2023-12-31</t>
        </is>
      </c>
      <c r="E4351" s="41" t="inlineStr">
        <is>
          <t>실적</t>
        </is>
      </c>
      <c r="F4351" s="41" t="inlineStr">
        <is>
          <t>WEBTOON 424B4 MD&amp;A(2023 vs 2022): IP Adaptations 매출 증가가 'partially offset by the decrease of IP Adaptations revenue of Munpia, LOCUS and SIDUS Inc.'</t>
        </is>
      </c>
      <c r="G4351" s="41" t="inlineStr">
        <is>
          <t>SEC</t>
        </is>
      </c>
      <c r="H4351" s="40" t="inlineStr">
        <is>
          <t>2024-06-27</t>
        </is>
      </c>
      <c r="I4351" s="40" t="inlineStr">
        <is>
          <t>0001193125-24-169730</t>
        </is>
      </c>
      <c r="J4351" s="43" t="inlineStr">
        <is>
          <t>https://www.sec.gov/Archives/edgar/data/1997859/000119312524169730/d396527d424b4.htm</t>
        </is>
      </c>
      <c r="K4351" s="41" t="inlineStr">
        <is>
          <t>earnings_call_note</t>
        </is>
      </c>
    </row>
    <row r="4352" ht="45" customHeight="1">
      <c r="A4352" s="40" t="inlineStr">
        <is>
          <t>N080</t>
        </is>
      </c>
      <c r="B4352" s="41" t="inlineStr">
        <is>
          <t>Team Plus Co., Ltd</t>
        </is>
      </c>
      <c r="C4352" s="40" t="inlineStr">
        <is>
          <t>인수 전</t>
        </is>
      </c>
      <c r="D4352" s="40" t="inlineStr">
        <is>
          <t>2022-12-31</t>
        </is>
      </c>
      <c r="E4352" s="41" t="inlineStr">
        <is>
          <t>실적</t>
        </is>
      </c>
      <c r="F4352" s="41" t="inlineStr">
        <is>
          <t>팀플러스 2024 감사보고서 자본변동표: 2023.01.01(전기초) 자본금 1,000,000,000원, 결손금 (1,183,944,269)원, 총계 (183,944,269)원(미감사). 기타사항 '비교표시된 회사의 2023년 12월 31일로 종료된 보고기간의 재무제표는 감사받지 않았습니다'. 2023 유상증자 2,000,000,000원, 2023 당기순이익 1,705,541,320원.</t>
        </is>
      </c>
      <c r="G4352" s="41" t="inlineStr">
        <is>
          <t>DART 감사보고서</t>
        </is>
      </c>
      <c r="H4352" s="40" t="inlineStr">
        <is>
          <t>2025-03-31</t>
        </is>
      </c>
      <c r="I4352" s="40" t="inlineStr">
        <is>
          <t>20250331000472</t>
        </is>
      </c>
      <c r="J4352" s="43" t="inlineStr">
        <is>
          <t>https://dart.fss.or.kr/dsaf001/main.do?rcpNo=20250331000472</t>
        </is>
      </c>
      <c r="K4352" s="41" t="inlineStr">
        <is>
          <t>pre_events_summary,perf_basis</t>
        </is>
      </c>
    </row>
    <row r="4353" ht="45" customHeight="1">
      <c r="A4353" s="40" t="inlineStr">
        <is>
          <t>N080</t>
        </is>
      </c>
      <c r="B4353" s="41" t="inlineStr">
        <is>
          <t>Team Plus Co., Ltd</t>
        </is>
      </c>
      <c r="C4353" s="40" t="inlineStr">
        <is>
          <t>발표</t>
        </is>
      </c>
      <c r="D4353" s="40" t="inlineStr">
        <is>
          <t>2023-03-01</t>
        </is>
      </c>
      <c r="E4353" s="41" t="inlineStr">
        <is>
          <t>발표</t>
        </is>
      </c>
      <c r="F4353" s="41" t="inlineStr">
        <is>
          <t>머니투데이 '[단독]네이버 C2C 영토확장 첨병 크림, 티켓베이 2대주주 등극'. 크림 관계자 '팀플러스와 전략적인 측면에서 사업 시너지를 강화할 수 있는 방안을 모색하고 있다'. '팀플러스에 43억7000만원을 투자해 지분 43.13%를 확보할 예정'.</t>
        </is>
      </c>
      <c r="G4353" s="41" t="inlineStr">
        <is>
          <t>언론 보도</t>
        </is>
      </c>
      <c r="H4353" s="40" t="inlineStr">
        <is>
          <t>2023-03-01</t>
        </is>
      </c>
      <c r="I4353" s="40" t="n"/>
      <c r="J4353" s="43" t="inlineStr">
        <is>
          <t>https://www.mt.co.kr/future/2023/03/01/2023022711043926550</t>
        </is>
      </c>
      <c r="K4353" s="41" t="inlineStr">
        <is>
          <t>earnings_call_note</t>
        </is>
      </c>
    </row>
    <row r="4354" ht="45" customHeight="1">
      <c r="A4354" s="40" t="inlineStr">
        <is>
          <t>N080</t>
        </is>
      </c>
      <c r="B4354" s="41" t="inlineStr">
        <is>
          <t>Team Plus Co., Ltd</t>
        </is>
      </c>
      <c r="C4354" s="40" t="inlineStr">
        <is>
          <t>인수 후</t>
        </is>
      </c>
      <c r="D4354" s="40" t="inlineStr">
        <is>
          <t>2025-12-31</t>
        </is>
      </c>
      <c r="E4354" s="41" t="inlineStr">
        <is>
          <t>기타</t>
        </is>
      </c>
      <c r="F4354" s="41" t="inlineStr">
        <is>
          <t>팀플러스 주주 현황(2024·2025 감사보고서 동일): 한혜진 보통주 122,500주(51.04%), 권범순 14,000주(5.83%), 크림 보통주 63,500주·전환우선주 40,000주(43.13%), 합계 240,000주. DART 팀플러스(01855179) 공시는 이 두 감사보고서뿐.</t>
        </is>
      </c>
      <c r="G4354" s="41" t="inlineStr">
        <is>
          <t>DART 감사보고서</t>
        </is>
      </c>
      <c r="H4354" s="40" t="inlineStr">
        <is>
          <t>2026-04-07</t>
        </is>
      </c>
      <c r="I4354" s="40" t="inlineStr">
        <is>
          <t>20260407000447</t>
        </is>
      </c>
      <c r="J4354" s="43" t="inlineStr">
        <is>
          <t>https://dart.fss.or.kr/dsaf001/main.do?rcpNo=20260407000447</t>
        </is>
      </c>
      <c r="K4354" s="41" t="inlineStr">
        <is>
          <t>notes</t>
        </is>
      </c>
    </row>
    <row r="4355" ht="45" customHeight="1">
      <c r="A4355" s="40" t="inlineStr">
        <is>
          <t>N081</t>
        </is>
      </c>
      <c r="B4355" s="41" t="inlineStr">
        <is>
          <t>Needs Games Inc.</t>
        </is>
      </c>
      <c r="C4355" s="40" t="inlineStr">
        <is>
          <t>인수 전</t>
        </is>
      </c>
      <c r="D4355" s="40" t="inlineStr">
        <is>
          <t>2021</t>
        </is>
      </c>
      <c r="E4355" s="41" t="inlineStr">
        <is>
          <t>실적</t>
        </is>
      </c>
      <c r="F4355" s="41" t="inlineStr">
        <is>
          <t>맥스트 타법인주식및출자증권취득결정(니즈게임즈 72,927주, 6,000,000,000원)의 [발행회사의 요약 재무상황](백만원, 별도): 당해년도(2022) 자산 11,724·매출 17,852·당기순이익 7,376; 전년도(2021) 자산 5,328·자본 -4,871·매출 '-'·당기순이익 -5,557; 전전년도(2020) 매출 '-'·당기순이익 -3,661</t>
        </is>
      </c>
      <c r="G4355" s="41" t="inlineStr">
        <is>
          <t>KIND</t>
        </is>
      </c>
      <c r="H4355" s="40" t="inlineStr">
        <is>
          <t>2024-01-22</t>
        </is>
      </c>
      <c r="I4355" s="40" t="inlineStr">
        <is>
          <t>20240122900370</t>
        </is>
      </c>
      <c r="J4355" s="43" t="inlineStr">
        <is>
          <t>https://dart.fss.or.kr/dsaf001/main.do?rcpNo=20240122900370</t>
        </is>
      </c>
      <c r="K4355" s="41" t="inlineStr">
        <is>
          <t>target_rev_pre,target_op_pre,perf_basis</t>
        </is>
      </c>
    </row>
    <row r="4356" ht="45" customHeight="1">
      <c r="A4356" s="40" t="inlineStr">
        <is>
          <t>N081</t>
        </is>
      </c>
      <c r="B4356" s="41" t="inlineStr">
        <is>
          <t>Needs Games Inc.</t>
        </is>
      </c>
      <c r="C4356" s="40" t="inlineStr">
        <is>
          <t>인수 전</t>
        </is>
      </c>
      <c r="D4356" s="40" t="inlineStr">
        <is>
          <t>2022</t>
        </is>
      </c>
      <c r="E4356" s="41" t="inlineStr">
        <is>
          <t>실적</t>
        </is>
      </c>
      <c r="F4356" s="41" t="inlineStr">
        <is>
          <t>니즈게임즈 2023 감사보고서 포괄손익계산서 전기 열 표제 '제 4 (전) 기 (감사받지 아니한 재무제표)': 영업수익 17,852,240,387원, 영업이익 7,713,776,516원(단위: 원) — 2022 수치는 미감사 비교표시</t>
        </is>
      </c>
      <c r="G4356" s="41" t="inlineStr">
        <is>
          <t>DART 감사보고서</t>
        </is>
      </c>
      <c r="H4356" s="40" t="inlineStr">
        <is>
          <t>2024-04-03</t>
        </is>
      </c>
      <c r="I4356" s="40" t="inlineStr">
        <is>
          <t>20240403002703</t>
        </is>
      </c>
      <c r="J4356" s="43" t="inlineStr">
        <is>
          <t>https://dart.fss.or.kr/dsaf001/main.do?rcpNo=20240403002703</t>
        </is>
      </c>
      <c r="K4356" s="41" t="inlineStr">
        <is>
          <t>target_rev_pre,target_op_pre,perf_basis</t>
        </is>
      </c>
    </row>
    <row r="4357" ht="45" customHeight="1">
      <c r="A4357" s="40" t="inlineStr">
        <is>
          <t>N081</t>
        </is>
      </c>
      <c r="B4357" s="41" t="inlineStr">
        <is>
          <t>Needs Games Inc.</t>
        </is>
      </c>
      <c r="C4357" s="40" t="inlineStr">
        <is>
          <t>인수 전</t>
        </is>
      </c>
      <c r="D4357" s="40" t="inlineStr">
        <is>
          <t>2022</t>
        </is>
      </c>
      <c r="E4357" s="41" t="inlineStr">
        <is>
          <t>실적</t>
        </is>
      </c>
      <c r="F4357" s="41" t="inlineStr">
        <is>
          <t>라인게임즈 2022 연결감사보고서 주요 종속기업 요약 재무정보(천원): 주식회사 니즈게임즈 자산 11,724,371 / 부채 9,034,700 / 자본 2,689,671 / 영업수익 17,852,240 / 당기순손익 7,375,862</t>
        </is>
      </c>
      <c r="G4357" s="41" t="inlineStr">
        <is>
          <t>DART 감사보고서</t>
        </is>
      </c>
      <c r="H4357" s="40" t="inlineStr">
        <is>
          <t>2023-04-12</t>
        </is>
      </c>
      <c r="I4357" s="40" t="inlineStr">
        <is>
          <t>20230412002751</t>
        </is>
      </c>
      <c r="J4357" s="43" t="inlineStr">
        <is>
          <t>https://dart.fss.or.kr/dsaf001/main.do?rcpNo=20230412002751</t>
        </is>
      </c>
      <c r="K4357" s="41" t="inlineStr">
        <is>
          <t>target_rev_pre,perf_basis</t>
        </is>
      </c>
    </row>
    <row r="4358" ht="45" customHeight="1">
      <c r="A4358" s="40" t="inlineStr">
        <is>
          <t>N082</t>
        </is>
      </c>
      <c r="B4358" s="41" t="inlineStr">
        <is>
          <t>SODA inc.</t>
        </is>
      </c>
      <c r="C4358" s="40" t="inlineStr">
        <is>
          <t>발표</t>
        </is>
      </c>
      <c r="D4358" s="40" t="inlineStr">
        <is>
          <t>2023-12-19</t>
        </is>
      </c>
      <c r="E4358" s="41" t="inlineStr">
        <is>
          <t>기타</t>
        </is>
      </c>
      <c r="F4358" s="41" t="inlineStr">
        <is>
          <t>Yahoo Finance KRW=X 일별 종가: 2023-12-19 1,302.93원, 2023-12-20 1,297.76원, 2023-12-21 1,296.98원, 2023-12-22 1,291.71원.</t>
        </is>
      </c>
      <c r="G4358" s="41" t="inlineStr">
        <is>
          <t>기타</t>
        </is>
      </c>
      <c r="H4358" s="40" t="inlineStr">
        <is>
          <t>2023-12-22</t>
        </is>
      </c>
      <c r="I4358" s="40" t="n"/>
      <c r="J4358" s="43" t="inlineStr">
        <is>
          <t>https://query1.finance.yahoo.com/v8/finance/chart/KRW=X?period1=1702684800&amp;period2=1703376000&amp;interval=1d</t>
        </is>
      </c>
      <c r="K4358" s="41" t="inlineStr">
        <is>
          <t>value_chk_usdmm</t>
        </is>
      </c>
    </row>
    <row r="4359" ht="45" customHeight="1">
      <c r="A4359" s="40" t="inlineStr">
        <is>
          <t>N082</t>
        </is>
      </c>
      <c r="B4359" s="41" t="inlineStr">
        <is>
          <t>SODA inc.</t>
        </is>
      </c>
      <c r="C4359" s="40" t="inlineStr">
        <is>
          <t>인수 전</t>
        </is>
      </c>
      <c r="D4359" s="40" t="inlineStr">
        <is>
          <t>2021-01-14</t>
        </is>
      </c>
      <c r="E4359" s="41" t="inlineStr">
        <is>
          <t>투자유치</t>
        </is>
      </c>
      <c r="F4359" s="41" t="inlineStr">
        <is>
          <t>THE BRIDGE: 스니커덩크 운영사 SODA가 총 25억엔 조달(시리즈A 3억엔, 시리즈B 약 22억엔), 시리즈B 리드 SoftBank Ventures Asia, SODA 2018년 7월 설립.</t>
        </is>
      </c>
      <c r="G4359" s="41" t="inlineStr">
        <is>
          <t>언론 보도</t>
        </is>
      </c>
      <c r="H4359" s="40" t="inlineStr">
        <is>
          <t>2021-01-14</t>
        </is>
      </c>
      <c r="I4359" s="40" t="n"/>
      <c r="J4359" s="43" t="inlineStr">
        <is>
          <t>https://thebridge.jp/2021/01/snkr-dunk-company-soda-raised-2-5b-yen-from-softbank-ventures-asia</t>
        </is>
      </c>
      <c r="K4359" s="41" t="inlineStr">
        <is>
          <t>pre_events_summary</t>
        </is>
      </c>
    </row>
    <row r="4360" ht="45" customHeight="1">
      <c r="A4360" s="40" t="inlineStr">
        <is>
          <t>N082</t>
        </is>
      </c>
      <c r="B4360" s="41" t="inlineStr">
        <is>
          <t>SODA inc.</t>
        </is>
      </c>
      <c r="C4360" s="40" t="inlineStr">
        <is>
          <t>인수 전</t>
        </is>
      </c>
      <c r="D4360" s="40" t="inlineStr">
        <is>
          <t>2021-12-02</t>
        </is>
      </c>
      <c r="E4360" s="41" t="inlineStr">
        <is>
          <t>투자유치</t>
        </is>
      </c>
      <c r="F4360" s="41" t="inlineStr">
        <is>
          <t>도쿄통신그룹 공지 '当社出資先の株式会社SODAへSoftbank Vision Fund 2から出資に関するお知らせ': SODA 시리즈D 제3자배정 증자, 투자자 SoftBank Vision Fund 2, 평가액 약 380억엔, SODA 설립 2018-07-31.</t>
        </is>
      </c>
      <c r="G4360" s="41" t="inlineStr">
        <is>
          <t>회사 보도자료</t>
        </is>
      </c>
      <c r="H4360" s="40" t="inlineStr">
        <is>
          <t>2021-12-02</t>
        </is>
      </c>
      <c r="I4360" s="40" t="n"/>
      <c r="J4360" s="43" t="inlineStr">
        <is>
          <t>https://www.value-press.com/pressrelease/285750</t>
        </is>
      </c>
      <c r="K4360" s="41" t="inlineStr">
        <is>
          <t>pre_events_summary</t>
        </is>
      </c>
    </row>
    <row r="4361" ht="45" customHeight="1">
      <c r="A4361" s="40" t="inlineStr">
        <is>
          <t>N082</t>
        </is>
      </c>
      <c r="B4361" s="41" t="inlineStr">
        <is>
          <t>SODA inc.</t>
        </is>
      </c>
      <c r="C4361" s="40" t="inlineStr">
        <is>
          <t>인수 전</t>
        </is>
      </c>
      <c r="D4361" s="40" t="inlineStr">
        <is>
          <t>2021-07-29</t>
        </is>
      </c>
      <c r="E4361" s="41" t="inlineStr">
        <is>
          <t>투자유치</t>
        </is>
      </c>
      <c r="F4361" s="41" t="inlineStr">
        <is>
          <t>FASHIONSNAP: SODA가 NAVER 자회사 KREAM 리드로 약 62억엔 제3자배정 증자, 평가액 약 240억엔, 모노카부 전 주식 취득('買収額は非公開').</t>
        </is>
      </c>
      <c r="G4361" s="41" t="inlineStr">
        <is>
          <t>언론 보도</t>
        </is>
      </c>
      <c r="H4361" s="40" t="inlineStr">
        <is>
          <t>2021-07-29</t>
        </is>
      </c>
      <c r="I4361" s="40" t="n"/>
      <c r="J4361" s="43" t="inlineStr">
        <is>
          <t>https://www.fashionsnap.com/article/2021-07-29/snkrdunk-monokabu/</t>
        </is>
      </c>
      <c r="K4361" s="41" t="inlineStr">
        <is>
          <t>pre_events_summary</t>
        </is>
      </c>
    </row>
    <row r="4362" ht="45" customHeight="1">
      <c r="A4362" s="40" t="inlineStr">
        <is>
          <t>N082</t>
        </is>
      </c>
      <c r="B4362" s="41" t="inlineStr">
        <is>
          <t>SODA inc.</t>
        </is>
      </c>
      <c r="C4362" s="40" t="inlineStr">
        <is>
          <t>인수 후</t>
        </is>
      </c>
      <c r="D4362" s="40" t="inlineStr">
        <is>
          <t>2023-12-31</t>
        </is>
      </c>
      <c r="E4362" s="41" t="inlineStr">
        <is>
          <t>기타</t>
        </is>
      </c>
      <c r="F4362" s="41" t="inlineStr">
        <is>
          <t>크림 2023 감사보고서 주석: SODA 장부금액 전기 36,309,422천원(13.57%) → 당기 101,402,812천원(55.77%), '(*3) 당기 중 추가 지분 취득으로 지배력을 획득하여 관계기업에서 종속기업으로 분류'. 증가액 65,093,390천원 ÷ 2023년 직접 취득 8,932주 ≈ 주당 728.8만원(검토자 계산).</t>
        </is>
      </c>
      <c r="G4362" s="41" t="inlineStr">
        <is>
          <t>DART 감사보고서</t>
        </is>
      </c>
      <c r="H4362" s="40" t="inlineStr">
        <is>
          <t>2024-03-29</t>
        </is>
      </c>
      <c r="I4362" s="40" t="inlineStr">
        <is>
          <t>20240329001064</t>
        </is>
      </c>
      <c r="J4362" s="43" t="inlineStr">
        <is>
          <t>https://dart.fss.or.kr/dsaf001/main.do?rcpNo=20240329001064</t>
        </is>
      </c>
      <c r="K4362" s="41" t="inlineStr">
        <is>
          <t>notes,chk_note</t>
        </is>
      </c>
    </row>
    <row r="4363" ht="45" customHeight="1">
      <c r="A4363" s="40" t="inlineStr">
        <is>
          <t>N083</t>
        </is>
      </c>
      <c r="B4363" s="41" t="inlineStr">
        <is>
          <t>Needs Games Inc.</t>
        </is>
      </c>
      <c r="C4363" s="40" t="inlineStr">
        <is>
          <t>인수 후</t>
        </is>
      </c>
      <c r="D4363" s="40" t="inlineStr">
        <is>
          <t>2025</t>
        </is>
      </c>
      <c r="E4363" s="41" t="inlineStr">
        <is>
          <t>실적</t>
        </is>
      </c>
      <c r="F4363" s="41" t="inlineStr">
        <is>
          <t>비트맥스 2025 연결 영업부문 주석: 게임콘텐츠 부문 총부문수익 1,720,542,319원, 보고부문영업손실 (4,938,681,519)원, 보고부문당기순손실 (5,475,388,333)원(전기 4,411,300,911원·(1,031,298,111)원). 연결범위 변동 '니즈게임즈㈜ 처분에 의한 지배력 상실', 신규 연결 GameClub Inc(필리핀, 매출 0, 당기순손실 139,863천원).</t>
        </is>
      </c>
      <c r="G4363" s="41" t="inlineStr">
        <is>
          <t>DART 사업보고서</t>
        </is>
      </c>
      <c r="H4363" s="40" t="inlineStr">
        <is>
          <t>2026-03-16</t>
        </is>
      </c>
      <c r="I4363" s="40" t="inlineStr">
        <is>
          <t>20260316001419</t>
        </is>
      </c>
      <c r="J4363" s="43" t="inlineStr">
        <is>
          <t>https://dart.fss.or.kr/dsaf001/main.do?rcpNo=20260316001419</t>
        </is>
      </c>
      <c r="K4363" s="41" t="inlineStr">
        <is>
          <t>target_rev_post,target_op_post,perf_basis</t>
        </is>
      </c>
    </row>
    <row r="4364" ht="45" customHeight="1">
      <c r="A4364" s="40" t="inlineStr">
        <is>
          <t>N083</t>
        </is>
      </c>
      <c r="B4364" s="41" t="inlineStr">
        <is>
          <t>Needs Games Inc.</t>
        </is>
      </c>
      <c r="C4364" s="40" t="inlineStr">
        <is>
          <t>인수 후</t>
        </is>
      </c>
      <c r="D4364" s="40" t="inlineStr">
        <is>
          <t>2024-12-31</t>
        </is>
      </c>
      <c r="E4364" s="41" t="inlineStr">
        <is>
          <t>손상차손</t>
        </is>
      </c>
      <c r="F4364" s="41" t="inlineStr">
        <is>
          <t>맥스트 2024 연결 주석: 사업결합 영업권 6,221,193천원(니즈게임즈); 현금창출단위별 영업권 장부가 니즈게임즈 4,320,829,939원·아이엘포유 6,552,159,738원·북이오 0; 기타비용 영업권손상차손 6,111,777,153원. 경영진단: '니즈게임즈의 종속기업투자 손상검토 수행 결과 ... 2,411백만원의 손상차손을 기타비용으로 인식'.</t>
        </is>
      </c>
      <c r="G4364" s="41" t="inlineStr">
        <is>
          <t>DART 사업보고서</t>
        </is>
      </c>
      <c r="H4364" s="40" t="inlineStr">
        <is>
          <t>2025-03-17</t>
        </is>
      </c>
      <c r="I4364" s="40" t="inlineStr">
        <is>
          <t>20250317000727</t>
        </is>
      </c>
      <c r="J4364" s="43" t="inlineStr">
        <is>
          <t>https://dart.fss.or.kr/dsaf001/main.do?rcpNo=20250317000727</t>
        </is>
      </c>
      <c r="K4364" s="41" t="inlineStr">
        <is>
          <t>impairment</t>
        </is>
      </c>
    </row>
    <row r="4365" ht="45" customHeight="1">
      <c r="A4365" s="40" t="inlineStr">
        <is>
          <t>N083</t>
        </is>
      </c>
      <c r="B4365" s="41" t="inlineStr">
        <is>
          <t>Needs Games Inc.</t>
        </is>
      </c>
      <c r="C4365" s="40" t="inlineStr">
        <is>
          <t>인수 전</t>
        </is>
      </c>
      <c r="D4365" s="40" t="inlineStr">
        <is>
          <t>2023-12-31</t>
        </is>
      </c>
      <c r="E4365" s="41" t="inlineStr">
        <is>
          <t>실적</t>
        </is>
      </c>
      <c r="F4365" s="41" t="inlineStr">
        <is>
          <t>니즈게임즈 2023 재무제표: 영업수익 6,817,762,506원(2023)·17,852,240,387원(2022), 영업이익(손실) (1,361,962,739)원·7,713,776,516원. 전기(제4기) 수치는 '(감사받지 아니한 재무제표)'로 표시. 2023말 발행 보통주 63,053주, 라인게임즈 33,607주(53.30%).</t>
        </is>
      </c>
      <c r="G4365" s="41" t="inlineStr">
        <is>
          <t>DART 감사보고서</t>
        </is>
      </c>
      <c r="H4365" s="40" t="inlineStr">
        <is>
          <t>2024-04-03</t>
        </is>
      </c>
      <c r="I4365" s="40" t="inlineStr">
        <is>
          <t>20240403002703</t>
        </is>
      </c>
      <c r="J4365" s="43" t="inlineStr">
        <is>
          <t>https://dart.fss.or.kr/dsaf001/main.do?rcpNo=20240403002703</t>
        </is>
      </c>
      <c r="K4365" s="41" t="inlineStr">
        <is>
          <t>target_rev_pre,target_op_pre,perf_basis</t>
        </is>
      </c>
    </row>
    <row r="4366" ht="45" customHeight="1">
      <c r="A4366" s="40" t="inlineStr">
        <is>
          <t>N084</t>
        </is>
      </c>
      <c r="B4366" s="41" t="inlineStr">
        <is>
          <t>SODA inc.</t>
        </is>
      </c>
      <c r="C4366" s="40" t="inlineStr">
        <is>
          <t>인수 후</t>
        </is>
      </c>
      <c r="D4366" s="40" t="inlineStr">
        <is>
          <t>2024-05-03</t>
        </is>
      </c>
      <c r="E4366" s="41" t="inlineStr">
        <is>
          <t>어닝콜</t>
        </is>
      </c>
      <c r="F4366" s="41" t="inlineStr">
        <is>
          <t>NAVER 2024년 1분기 실적발표 PDF(원 URL, 수집자 저장본과 MD5 동일): '도착보장/브랜드솔루션 신규 매출 발생과 SODA 편입 영향으로' 커머스 매출 YoY 16.1%; 'SODA편입효과 제외시 전체 매출 YoY 10.4%'.</t>
        </is>
      </c>
      <c r="G4366" s="41" t="inlineStr">
        <is>
          <t>IR 자료</t>
        </is>
      </c>
      <c r="H4366" s="40" t="inlineStr">
        <is>
          <t>2024-05-03</t>
        </is>
      </c>
      <c r="I4366" s="40" t="n"/>
      <c r="J4366" s="43" t="inlineStr">
        <is>
          <t>https://www.navercorp.com/api/article/download/46472935-7f10-4891-8904-7140721d33e9</t>
        </is>
      </c>
      <c r="K4366" s="41" t="inlineStr">
        <is>
          <t>earnings_call_note,post_events_summary</t>
        </is>
      </c>
    </row>
    <row r="4367" ht="45" customHeight="1">
      <c r="A4367" s="40" t="inlineStr">
        <is>
          <t>N084</t>
        </is>
      </c>
      <c r="B4367" s="41" t="inlineStr">
        <is>
          <t>SODA inc.</t>
        </is>
      </c>
      <c r="C4367" s="40" t="inlineStr">
        <is>
          <t>인수 후</t>
        </is>
      </c>
      <c r="D4367" s="40" t="inlineStr">
        <is>
          <t>2026-04-30</t>
        </is>
      </c>
      <c r="E4367" s="41" t="inlineStr">
        <is>
          <t>어닝콜</t>
        </is>
      </c>
      <c r="F4367" s="41" t="inlineStr">
        <is>
          <t>NAVER 2026년 1분기 실적발표 PDF(원 URL, 수집자 저장본과 MD5 동일): '[C2C] 1분기 왈라팝 편입 완료. Poshmark 플랫폼 경쟁력 강화에 따른 거래액과 매출 가속화 및 일본 SODA 의 빠른 성장으로 전체 성장 견인'.</t>
        </is>
      </c>
      <c r="G4367" s="41" t="inlineStr">
        <is>
          <t>IR 자료</t>
        </is>
      </c>
      <c r="H4367" s="40" t="inlineStr">
        <is>
          <t>2026-04-30</t>
        </is>
      </c>
      <c r="I4367" s="40" t="n"/>
      <c r="J4367" s="43" t="inlineStr">
        <is>
          <t>https://www.navercorp.com/api/article/download/0ce4e7c3-c1ab-4628-9848-baecc3cfcf86</t>
        </is>
      </c>
      <c r="K4367" s="41" t="inlineStr">
        <is>
          <t>earnings_call_note,post_events_summary</t>
        </is>
      </c>
    </row>
    <row r="4368" ht="45" customHeight="1">
      <c r="A4368" s="40" t="inlineStr">
        <is>
          <t>N084</t>
        </is>
      </c>
      <c r="B4368" s="41" t="inlineStr">
        <is>
          <t>SODA inc.</t>
        </is>
      </c>
      <c r="C4368" s="40" t="inlineStr">
        <is>
          <t>인수 후</t>
        </is>
      </c>
      <c r="D4368" s="40" t="inlineStr">
        <is>
          <t>2026-08-07</t>
        </is>
      </c>
      <c r="E4368" s="41" t="inlineStr">
        <is>
          <t>어닝콜</t>
        </is>
      </c>
      <c r="F4368" s="41" t="inlineStr">
        <is>
          <t>NAVER 2026년 2분기 실적발표 PDF(원 URL, 수집자 저장본과 MD5 동일): '[C2C] Poshmark 서비스 개편 등 플랫폼 경쟁력 강화로 성장 폭 확대; Soda 트레이딩 카드 거래 호황이 성장 견인'.</t>
        </is>
      </c>
      <c r="G4368" s="41" t="inlineStr">
        <is>
          <t>IR 자료</t>
        </is>
      </c>
      <c r="H4368" s="40" t="inlineStr">
        <is>
          <t>2026-08-07</t>
        </is>
      </c>
      <c r="I4368" s="40" t="n"/>
      <c r="J4368" s="43" t="inlineStr">
        <is>
          <t>https://www.navercorp.com/api/article/download/a769655e-43a9-4be8-8e78-d091981b1803</t>
        </is>
      </c>
      <c r="K4368" s="41" t="inlineStr">
        <is>
          <t>earnings_call_note,post_events_summary</t>
        </is>
      </c>
    </row>
    <row r="4369" ht="45" customHeight="1">
      <c r="A4369" s="40" t="inlineStr">
        <is>
          <t>N084</t>
        </is>
      </c>
      <c r="B4369" s="41" t="inlineStr">
        <is>
          <t>SODA inc.</t>
        </is>
      </c>
      <c r="C4369" s="40" t="inlineStr">
        <is>
          <t>인수 전</t>
        </is>
      </c>
      <c r="D4369" s="40" t="inlineStr">
        <is>
          <t>2021-12-31</t>
        </is>
      </c>
      <c r="E4369" s="41" t="inlineStr">
        <is>
          <t>실적</t>
        </is>
      </c>
      <c r="F4369" s="41" t="inlineStr">
        <is>
          <t>크림 2021 감사보고서 주석: 관계기업 SODA(일본, 결산월 '12월') 지분율 13.57%, 장부 36,309,422천원. 요약재무정보(천원) 자산 59,473,085, 부채 17,296,905, 자본 42,176,180, 매출 19,123,022, 당기순손실 (42,431,522).</t>
        </is>
      </c>
      <c r="G4369" s="41" t="inlineStr">
        <is>
          <t>DART 감사보고서</t>
        </is>
      </c>
      <c r="H4369" s="40" t="inlineStr">
        <is>
          <t>2022-04-01</t>
        </is>
      </c>
      <c r="I4369" s="40" t="inlineStr">
        <is>
          <t>20220401003163</t>
        </is>
      </c>
      <c r="J4369" s="43" t="inlineStr">
        <is>
          <t>https://dart.fss.or.kr/dsaf001/main.do?rcpNo=20220401003163</t>
        </is>
      </c>
      <c r="K4369" s="41" t="inlineStr">
        <is>
          <t>target_rev_pre,target_op_pre,perf_basis,pre_events_summary</t>
        </is>
      </c>
    </row>
    <row r="4370" ht="45" customHeight="1">
      <c r="A4370" s="40" t="inlineStr">
        <is>
          <t>N084</t>
        </is>
      </c>
      <c r="B4370" s="41" t="inlineStr">
        <is>
          <t>SODA inc.</t>
        </is>
      </c>
      <c r="C4370" s="40" t="inlineStr">
        <is>
          <t>인수 후</t>
        </is>
      </c>
      <c r="D4370" s="40" t="inlineStr">
        <is>
          <t>2025-12-31</t>
        </is>
      </c>
      <c r="E4370" s="41" t="inlineStr">
        <is>
          <t>기타</t>
        </is>
      </c>
      <c r="F4370" s="41" t="inlineStr">
        <is>
          <t>NAVER 2025 사업보고서 연결재무제표 주석 연결대상 종속기업 표: 'SODA Inc. | 일본 | 스니커즈 거래 플랫폼 운영 | 65.02 | 64.95 | 12월'(2024 사업보고서 20250318000645에는 같은 회사 결산월 '5월'). 크림 2023~2025 감사보고서는 SODA 결산월 '5월'.</t>
        </is>
      </c>
      <c r="G4370" s="41" t="inlineStr">
        <is>
          <t>DART 사업보고서</t>
        </is>
      </c>
      <c r="H4370" s="40" t="inlineStr">
        <is>
          <t>2026-03-13</t>
        </is>
      </c>
      <c r="I4370" s="40" t="inlineStr">
        <is>
          <t>20260313001021</t>
        </is>
      </c>
      <c r="J4370" s="43" t="inlineStr">
        <is>
          <t>https://dart.fss.or.kr/dsaf001/main.do?rcpNo=20260313001021</t>
        </is>
      </c>
      <c r="K4370" s="41" t="inlineStr">
        <is>
          <t>perf_basis</t>
        </is>
      </c>
    </row>
    <row r="4371" ht="45" customHeight="1">
      <c r="A4371" s="40" t="inlineStr">
        <is>
          <t>N084</t>
        </is>
      </c>
      <c r="B4371" s="41" t="inlineStr">
        <is>
          <t>SODA inc.</t>
        </is>
      </c>
      <c r="C4371" s="40" t="inlineStr">
        <is>
          <t>인수 후</t>
        </is>
      </c>
      <c r="D4371" s="40" t="inlineStr">
        <is>
          <t>2026-04-09</t>
        </is>
      </c>
      <c r="E4371" s="41" t="inlineStr">
        <is>
          <t>실적</t>
        </is>
      </c>
      <c r="F4371" s="41" t="inlineStr">
        <is>
          <t>헤럴드경제 '크림, 日 성장에 최대 실적': 연결 자회사 소다의 '지난해 매출은 1904억원으로 전년 대비 57% 증가했다'(크림 2025 감사보고서 SODA 매출 190,393,066천원과 일치). 영업이익은 기사에 없음.</t>
        </is>
      </c>
      <c r="G4371" s="41" t="inlineStr">
        <is>
          <t>언론 보도</t>
        </is>
      </c>
      <c r="H4371" s="40" t="inlineStr">
        <is>
          <t>2026-04-09</t>
        </is>
      </c>
      <c r="I4371" s="40" t="n"/>
      <c r="J4371" s="43" t="inlineStr">
        <is>
          <t>https://www.heraldk.com/article/2026040921284546956</t>
        </is>
      </c>
      <c r="K4371" s="41" t="inlineStr">
        <is>
          <t>target_rev_post</t>
        </is>
      </c>
    </row>
    <row r="4372" ht="45" customHeight="1">
      <c r="A4372" s="40" t="inlineStr">
        <is>
          <t>N084</t>
        </is>
      </c>
      <c r="B4372" s="41" t="inlineStr">
        <is>
          <t>SODA inc.</t>
        </is>
      </c>
      <c r="C4372" s="40" t="inlineStr">
        <is>
          <t>발표</t>
        </is>
      </c>
      <c r="D4372" s="40" t="inlineStr">
        <is>
          <t>2023-10-04</t>
        </is>
      </c>
      <c r="E4372" s="41" t="inlineStr">
        <is>
          <t>발표</t>
        </is>
      </c>
      <c r="F4372" s="41" t="inlineStr">
        <is>
          <t>FASHIONSNAP 재확인: 'SODAの既存株主であったKREAMが530億円の評価額でSODA株式を追加取得し、持分比率が65％となったことで、SODAを連結子会社化' (우선주 언급 없음).</t>
        </is>
      </c>
      <c r="G4372" s="41" t="inlineStr">
        <is>
          <t>언론 보도</t>
        </is>
      </c>
      <c r="H4372" s="40" t="inlineStr">
        <is>
          <t>2023-10-04</t>
        </is>
      </c>
      <c r="I4372" s="40" t="n"/>
      <c r="J4372" s="43" t="inlineStr">
        <is>
          <t>https://www.fashionsnap.com/article/2023-10-04/soda-kream/</t>
        </is>
      </c>
      <c r="K4372" s="41" t="inlineStr">
        <is>
          <t>notes,purpose_quote</t>
        </is>
      </c>
    </row>
  </sheetData>
  <autoFilter ref="A1:K4372"/>
  <conditionalFormatting sqref="C2:C4372">
    <cfRule type="expression" priority="1" dxfId="4">
      <formula>$C2="인수 전"</formula>
    </cfRule>
    <cfRule type="expression" priority="2" dxfId="3">
      <formula>$C2="발표"</formula>
    </cfRule>
    <cfRule type="expression" priority="3" dxfId="2">
      <formula>$C2="인수 후"</formula>
    </cfRule>
  </conditionalFormatting>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40" r:id="rId3537"/>
    <hyperlink xmlns:r="http://schemas.openxmlformats.org/officeDocument/2006/relationships" ref="J3541" r:id="rId3538"/>
    <hyperlink xmlns:r="http://schemas.openxmlformats.org/officeDocument/2006/relationships" ref="J3542" r:id="rId3539"/>
    <hyperlink xmlns:r="http://schemas.openxmlformats.org/officeDocument/2006/relationships" ref="J3543" r:id="rId3540"/>
    <hyperlink xmlns:r="http://schemas.openxmlformats.org/officeDocument/2006/relationships" ref="J3544" r:id="rId3541"/>
    <hyperlink xmlns:r="http://schemas.openxmlformats.org/officeDocument/2006/relationships" ref="J3545" r:id="rId3542"/>
    <hyperlink xmlns:r="http://schemas.openxmlformats.org/officeDocument/2006/relationships" ref="J3546" r:id="rId3543"/>
    <hyperlink xmlns:r="http://schemas.openxmlformats.org/officeDocument/2006/relationships" ref="J3547" r:id="rId3544"/>
    <hyperlink xmlns:r="http://schemas.openxmlformats.org/officeDocument/2006/relationships" ref="J3548" r:id="rId3545"/>
    <hyperlink xmlns:r="http://schemas.openxmlformats.org/officeDocument/2006/relationships" ref="J3549" r:id="rId3546"/>
    <hyperlink xmlns:r="http://schemas.openxmlformats.org/officeDocument/2006/relationships" ref="J3550" r:id="rId3547"/>
    <hyperlink xmlns:r="http://schemas.openxmlformats.org/officeDocument/2006/relationships" ref="J3551" r:id="rId3548"/>
    <hyperlink xmlns:r="http://schemas.openxmlformats.org/officeDocument/2006/relationships" ref="J3552" r:id="rId3549"/>
    <hyperlink xmlns:r="http://schemas.openxmlformats.org/officeDocument/2006/relationships" ref="J3553" r:id="rId3550"/>
    <hyperlink xmlns:r="http://schemas.openxmlformats.org/officeDocument/2006/relationships" ref="J3554" r:id="rId3551"/>
    <hyperlink xmlns:r="http://schemas.openxmlformats.org/officeDocument/2006/relationships" ref="J3555" r:id="rId3552"/>
    <hyperlink xmlns:r="http://schemas.openxmlformats.org/officeDocument/2006/relationships" ref="J3556" r:id="rId3553"/>
    <hyperlink xmlns:r="http://schemas.openxmlformats.org/officeDocument/2006/relationships" ref="J3557" r:id="rId3554"/>
    <hyperlink xmlns:r="http://schemas.openxmlformats.org/officeDocument/2006/relationships" ref="J3558" r:id="rId3555"/>
    <hyperlink xmlns:r="http://schemas.openxmlformats.org/officeDocument/2006/relationships" ref="J3559" r:id="rId3556"/>
    <hyperlink xmlns:r="http://schemas.openxmlformats.org/officeDocument/2006/relationships" ref="J3560" r:id="rId3557"/>
    <hyperlink xmlns:r="http://schemas.openxmlformats.org/officeDocument/2006/relationships" ref="J3561" r:id="rId3558"/>
    <hyperlink xmlns:r="http://schemas.openxmlformats.org/officeDocument/2006/relationships" ref="J3562" r:id="rId3559"/>
    <hyperlink xmlns:r="http://schemas.openxmlformats.org/officeDocument/2006/relationships" ref="J3563" r:id="rId3560"/>
    <hyperlink xmlns:r="http://schemas.openxmlformats.org/officeDocument/2006/relationships" ref="J3564" r:id="rId3561"/>
    <hyperlink xmlns:r="http://schemas.openxmlformats.org/officeDocument/2006/relationships" ref="J3565" r:id="rId3562"/>
    <hyperlink xmlns:r="http://schemas.openxmlformats.org/officeDocument/2006/relationships" ref="J3566" r:id="rId3563"/>
    <hyperlink xmlns:r="http://schemas.openxmlformats.org/officeDocument/2006/relationships" ref="J3567" r:id="rId3564"/>
    <hyperlink xmlns:r="http://schemas.openxmlformats.org/officeDocument/2006/relationships" ref="J3568" r:id="rId3565"/>
    <hyperlink xmlns:r="http://schemas.openxmlformats.org/officeDocument/2006/relationships" ref="J3569" r:id="rId3566"/>
    <hyperlink xmlns:r="http://schemas.openxmlformats.org/officeDocument/2006/relationships" ref="J3570" r:id="rId3567"/>
    <hyperlink xmlns:r="http://schemas.openxmlformats.org/officeDocument/2006/relationships" ref="J3571" r:id="rId3568"/>
    <hyperlink xmlns:r="http://schemas.openxmlformats.org/officeDocument/2006/relationships" ref="J3572" r:id="rId3569"/>
    <hyperlink xmlns:r="http://schemas.openxmlformats.org/officeDocument/2006/relationships" ref="J3573" r:id="rId3570"/>
    <hyperlink xmlns:r="http://schemas.openxmlformats.org/officeDocument/2006/relationships" ref="J3574" r:id="rId3571"/>
    <hyperlink xmlns:r="http://schemas.openxmlformats.org/officeDocument/2006/relationships" ref="J3575" r:id="rId3572"/>
    <hyperlink xmlns:r="http://schemas.openxmlformats.org/officeDocument/2006/relationships" ref="J3576" r:id="rId3573"/>
    <hyperlink xmlns:r="http://schemas.openxmlformats.org/officeDocument/2006/relationships" ref="J3577" r:id="rId3574"/>
    <hyperlink xmlns:r="http://schemas.openxmlformats.org/officeDocument/2006/relationships" ref="J3578" r:id="rId3575"/>
    <hyperlink xmlns:r="http://schemas.openxmlformats.org/officeDocument/2006/relationships" ref="J3579" r:id="rId3576"/>
    <hyperlink xmlns:r="http://schemas.openxmlformats.org/officeDocument/2006/relationships" ref="J3580" r:id="rId3577"/>
    <hyperlink xmlns:r="http://schemas.openxmlformats.org/officeDocument/2006/relationships" ref="J3581" r:id="rId3578"/>
    <hyperlink xmlns:r="http://schemas.openxmlformats.org/officeDocument/2006/relationships" ref="J3582" r:id="rId3579"/>
    <hyperlink xmlns:r="http://schemas.openxmlformats.org/officeDocument/2006/relationships" ref="J3583" r:id="rId3580"/>
    <hyperlink xmlns:r="http://schemas.openxmlformats.org/officeDocument/2006/relationships" ref="J3584" r:id="rId3581"/>
    <hyperlink xmlns:r="http://schemas.openxmlformats.org/officeDocument/2006/relationships" ref="J3585" r:id="rId3582"/>
    <hyperlink xmlns:r="http://schemas.openxmlformats.org/officeDocument/2006/relationships" ref="J3586" r:id="rId3583"/>
    <hyperlink xmlns:r="http://schemas.openxmlformats.org/officeDocument/2006/relationships" ref="J3587" r:id="rId3584"/>
    <hyperlink xmlns:r="http://schemas.openxmlformats.org/officeDocument/2006/relationships" ref="J3588" r:id="rId3585"/>
    <hyperlink xmlns:r="http://schemas.openxmlformats.org/officeDocument/2006/relationships" ref="J3589" r:id="rId3586"/>
    <hyperlink xmlns:r="http://schemas.openxmlformats.org/officeDocument/2006/relationships" ref="J3590" r:id="rId3587"/>
    <hyperlink xmlns:r="http://schemas.openxmlformats.org/officeDocument/2006/relationships" ref="J3591" r:id="rId3588"/>
    <hyperlink xmlns:r="http://schemas.openxmlformats.org/officeDocument/2006/relationships" ref="J3592" r:id="rId3589"/>
    <hyperlink xmlns:r="http://schemas.openxmlformats.org/officeDocument/2006/relationships" ref="J3593" r:id="rId3590"/>
    <hyperlink xmlns:r="http://schemas.openxmlformats.org/officeDocument/2006/relationships" ref="J3594" r:id="rId3591"/>
    <hyperlink xmlns:r="http://schemas.openxmlformats.org/officeDocument/2006/relationships" ref="J3595" r:id="rId3592"/>
    <hyperlink xmlns:r="http://schemas.openxmlformats.org/officeDocument/2006/relationships" ref="J3596" r:id="rId3593"/>
    <hyperlink xmlns:r="http://schemas.openxmlformats.org/officeDocument/2006/relationships" ref="J3597" r:id="rId3594"/>
    <hyperlink xmlns:r="http://schemas.openxmlformats.org/officeDocument/2006/relationships" ref="J3598" r:id="rId3595"/>
    <hyperlink xmlns:r="http://schemas.openxmlformats.org/officeDocument/2006/relationships" ref="J3599" r:id="rId3596"/>
    <hyperlink xmlns:r="http://schemas.openxmlformats.org/officeDocument/2006/relationships" ref="J3600" r:id="rId3597"/>
    <hyperlink xmlns:r="http://schemas.openxmlformats.org/officeDocument/2006/relationships" ref="J3601" r:id="rId3598"/>
    <hyperlink xmlns:r="http://schemas.openxmlformats.org/officeDocument/2006/relationships" ref="J3602" r:id="rId3599"/>
    <hyperlink xmlns:r="http://schemas.openxmlformats.org/officeDocument/2006/relationships" ref="J3603" r:id="rId3600"/>
    <hyperlink xmlns:r="http://schemas.openxmlformats.org/officeDocument/2006/relationships" ref="J3604" r:id="rId3601"/>
    <hyperlink xmlns:r="http://schemas.openxmlformats.org/officeDocument/2006/relationships" ref="J3605" r:id="rId3602"/>
    <hyperlink xmlns:r="http://schemas.openxmlformats.org/officeDocument/2006/relationships" ref="J3606" r:id="rId3603"/>
    <hyperlink xmlns:r="http://schemas.openxmlformats.org/officeDocument/2006/relationships" ref="J3607" r:id="rId3604"/>
    <hyperlink xmlns:r="http://schemas.openxmlformats.org/officeDocument/2006/relationships" ref="J3608" r:id="rId3605"/>
    <hyperlink xmlns:r="http://schemas.openxmlformats.org/officeDocument/2006/relationships" ref="J3609" r:id="rId3606"/>
    <hyperlink xmlns:r="http://schemas.openxmlformats.org/officeDocument/2006/relationships" ref="J3610" r:id="rId3607"/>
    <hyperlink xmlns:r="http://schemas.openxmlformats.org/officeDocument/2006/relationships" ref="J3611" r:id="rId3608"/>
    <hyperlink xmlns:r="http://schemas.openxmlformats.org/officeDocument/2006/relationships" ref="J3612" r:id="rId3609"/>
    <hyperlink xmlns:r="http://schemas.openxmlformats.org/officeDocument/2006/relationships" ref="J3613" r:id="rId3610"/>
    <hyperlink xmlns:r="http://schemas.openxmlformats.org/officeDocument/2006/relationships" ref="J3614" r:id="rId3611"/>
    <hyperlink xmlns:r="http://schemas.openxmlformats.org/officeDocument/2006/relationships" ref="J3615" r:id="rId3612"/>
    <hyperlink xmlns:r="http://schemas.openxmlformats.org/officeDocument/2006/relationships" ref="J3616" r:id="rId3613"/>
    <hyperlink xmlns:r="http://schemas.openxmlformats.org/officeDocument/2006/relationships" ref="J3617" r:id="rId3614"/>
    <hyperlink xmlns:r="http://schemas.openxmlformats.org/officeDocument/2006/relationships" ref="J3618" r:id="rId3615"/>
    <hyperlink xmlns:r="http://schemas.openxmlformats.org/officeDocument/2006/relationships" ref="J3619" r:id="rId3616"/>
    <hyperlink xmlns:r="http://schemas.openxmlformats.org/officeDocument/2006/relationships" ref="J3620" r:id="rId3617"/>
    <hyperlink xmlns:r="http://schemas.openxmlformats.org/officeDocument/2006/relationships" ref="J3621" r:id="rId3618"/>
    <hyperlink xmlns:r="http://schemas.openxmlformats.org/officeDocument/2006/relationships" ref="J3622" r:id="rId3619"/>
    <hyperlink xmlns:r="http://schemas.openxmlformats.org/officeDocument/2006/relationships" ref="J3623" r:id="rId3620"/>
    <hyperlink xmlns:r="http://schemas.openxmlformats.org/officeDocument/2006/relationships" ref="J3624" r:id="rId3621"/>
    <hyperlink xmlns:r="http://schemas.openxmlformats.org/officeDocument/2006/relationships" ref="J3625" r:id="rId3622"/>
    <hyperlink xmlns:r="http://schemas.openxmlformats.org/officeDocument/2006/relationships" ref="J3626" r:id="rId3623"/>
    <hyperlink xmlns:r="http://schemas.openxmlformats.org/officeDocument/2006/relationships" ref="J3627" r:id="rId3624"/>
    <hyperlink xmlns:r="http://schemas.openxmlformats.org/officeDocument/2006/relationships" ref="J3628" r:id="rId3625"/>
    <hyperlink xmlns:r="http://schemas.openxmlformats.org/officeDocument/2006/relationships" ref="J3629" r:id="rId3626"/>
    <hyperlink xmlns:r="http://schemas.openxmlformats.org/officeDocument/2006/relationships" ref="J3630" r:id="rId3627"/>
    <hyperlink xmlns:r="http://schemas.openxmlformats.org/officeDocument/2006/relationships" ref="J3631" r:id="rId3628"/>
    <hyperlink xmlns:r="http://schemas.openxmlformats.org/officeDocument/2006/relationships" ref="J3632" r:id="rId3629"/>
    <hyperlink xmlns:r="http://schemas.openxmlformats.org/officeDocument/2006/relationships" ref="J3633" r:id="rId3630"/>
    <hyperlink xmlns:r="http://schemas.openxmlformats.org/officeDocument/2006/relationships" ref="J3634" r:id="rId3631"/>
    <hyperlink xmlns:r="http://schemas.openxmlformats.org/officeDocument/2006/relationships" ref="J3635" r:id="rId3632"/>
    <hyperlink xmlns:r="http://schemas.openxmlformats.org/officeDocument/2006/relationships" ref="J3636" r:id="rId3633"/>
    <hyperlink xmlns:r="http://schemas.openxmlformats.org/officeDocument/2006/relationships" ref="J3637" r:id="rId3634"/>
    <hyperlink xmlns:r="http://schemas.openxmlformats.org/officeDocument/2006/relationships" ref="J3638" r:id="rId3635"/>
    <hyperlink xmlns:r="http://schemas.openxmlformats.org/officeDocument/2006/relationships" ref="J3639" r:id="rId3636"/>
    <hyperlink xmlns:r="http://schemas.openxmlformats.org/officeDocument/2006/relationships" ref="J3640" r:id="rId3637"/>
    <hyperlink xmlns:r="http://schemas.openxmlformats.org/officeDocument/2006/relationships" ref="J3641" r:id="rId3638"/>
    <hyperlink xmlns:r="http://schemas.openxmlformats.org/officeDocument/2006/relationships" ref="J3642" r:id="rId3639"/>
    <hyperlink xmlns:r="http://schemas.openxmlformats.org/officeDocument/2006/relationships" ref="J3643" r:id="rId3640"/>
    <hyperlink xmlns:r="http://schemas.openxmlformats.org/officeDocument/2006/relationships" ref="J3644" r:id="rId3641"/>
    <hyperlink xmlns:r="http://schemas.openxmlformats.org/officeDocument/2006/relationships" ref="J3645" r:id="rId3642"/>
    <hyperlink xmlns:r="http://schemas.openxmlformats.org/officeDocument/2006/relationships" ref="J3646" r:id="rId3643"/>
    <hyperlink xmlns:r="http://schemas.openxmlformats.org/officeDocument/2006/relationships" ref="J3647" r:id="rId3644"/>
    <hyperlink xmlns:r="http://schemas.openxmlformats.org/officeDocument/2006/relationships" ref="J3648" r:id="rId3645"/>
    <hyperlink xmlns:r="http://schemas.openxmlformats.org/officeDocument/2006/relationships" ref="J3649" r:id="rId3646"/>
    <hyperlink xmlns:r="http://schemas.openxmlformats.org/officeDocument/2006/relationships" ref="J3650" r:id="rId3647"/>
    <hyperlink xmlns:r="http://schemas.openxmlformats.org/officeDocument/2006/relationships" ref="J3651" r:id="rId3648"/>
    <hyperlink xmlns:r="http://schemas.openxmlformats.org/officeDocument/2006/relationships" ref="J3652" r:id="rId3649"/>
    <hyperlink xmlns:r="http://schemas.openxmlformats.org/officeDocument/2006/relationships" ref="J3653" r:id="rId3650"/>
    <hyperlink xmlns:r="http://schemas.openxmlformats.org/officeDocument/2006/relationships" ref="J3654" r:id="rId3651"/>
    <hyperlink xmlns:r="http://schemas.openxmlformats.org/officeDocument/2006/relationships" ref="J3655" r:id="rId3652"/>
    <hyperlink xmlns:r="http://schemas.openxmlformats.org/officeDocument/2006/relationships" ref="J3656" r:id="rId3653"/>
    <hyperlink xmlns:r="http://schemas.openxmlformats.org/officeDocument/2006/relationships" ref="J3657" r:id="rId3654"/>
    <hyperlink xmlns:r="http://schemas.openxmlformats.org/officeDocument/2006/relationships" ref="J3658" r:id="rId3655"/>
    <hyperlink xmlns:r="http://schemas.openxmlformats.org/officeDocument/2006/relationships" ref="J3659" r:id="rId3656"/>
    <hyperlink xmlns:r="http://schemas.openxmlformats.org/officeDocument/2006/relationships" ref="J3660" r:id="rId3657"/>
    <hyperlink xmlns:r="http://schemas.openxmlformats.org/officeDocument/2006/relationships" ref="J3661" r:id="rId3658"/>
    <hyperlink xmlns:r="http://schemas.openxmlformats.org/officeDocument/2006/relationships" ref="J3662" r:id="rId3659"/>
    <hyperlink xmlns:r="http://schemas.openxmlformats.org/officeDocument/2006/relationships" ref="J3663" r:id="rId3660"/>
    <hyperlink xmlns:r="http://schemas.openxmlformats.org/officeDocument/2006/relationships" ref="J3664" r:id="rId3661"/>
    <hyperlink xmlns:r="http://schemas.openxmlformats.org/officeDocument/2006/relationships" ref="J3665" r:id="rId3662"/>
    <hyperlink xmlns:r="http://schemas.openxmlformats.org/officeDocument/2006/relationships" ref="J3666" r:id="rId3663"/>
    <hyperlink xmlns:r="http://schemas.openxmlformats.org/officeDocument/2006/relationships" ref="J3667" r:id="rId3664"/>
    <hyperlink xmlns:r="http://schemas.openxmlformats.org/officeDocument/2006/relationships" ref="J3668" r:id="rId3665"/>
    <hyperlink xmlns:r="http://schemas.openxmlformats.org/officeDocument/2006/relationships" ref="J3669" r:id="rId3666"/>
    <hyperlink xmlns:r="http://schemas.openxmlformats.org/officeDocument/2006/relationships" ref="J3670" r:id="rId3667"/>
    <hyperlink xmlns:r="http://schemas.openxmlformats.org/officeDocument/2006/relationships" ref="J3671" r:id="rId3668"/>
    <hyperlink xmlns:r="http://schemas.openxmlformats.org/officeDocument/2006/relationships" ref="J3672" r:id="rId3669"/>
    <hyperlink xmlns:r="http://schemas.openxmlformats.org/officeDocument/2006/relationships" ref="J3673" r:id="rId3670"/>
    <hyperlink xmlns:r="http://schemas.openxmlformats.org/officeDocument/2006/relationships" ref="J3674" r:id="rId3671"/>
    <hyperlink xmlns:r="http://schemas.openxmlformats.org/officeDocument/2006/relationships" ref="J3675" r:id="rId3672"/>
    <hyperlink xmlns:r="http://schemas.openxmlformats.org/officeDocument/2006/relationships" ref="J3676" r:id="rId3673"/>
    <hyperlink xmlns:r="http://schemas.openxmlformats.org/officeDocument/2006/relationships" ref="J3677" r:id="rId3674"/>
    <hyperlink xmlns:r="http://schemas.openxmlformats.org/officeDocument/2006/relationships" ref="J3678" r:id="rId3675"/>
    <hyperlink xmlns:r="http://schemas.openxmlformats.org/officeDocument/2006/relationships" ref="J3679" r:id="rId3676"/>
    <hyperlink xmlns:r="http://schemas.openxmlformats.org/officeDocument/2006/relationships" ref="J3680" r:id="rId3677"/>
    <hyperlink xmlns:r="http://schemas.openxmlformats.org/officeDocument/2006/relationships" ref="J3681" r:id="rId3678"/>
    <hyperlink xmlns:r="http://schemas.openxmlformats.org/officeDocument/2006/relationships" ref="J3682" r:id="rId3679"/>
    <hyperlink xmlns:r="http://schemas.openxmlformats.org/officeDocument/2006/relationships" ref="J3683" r:id="rId3680"/>
    <hyperlink xmlns:r="http://schemas.openxmlformats.org/officeDocument/2006/relationships" ref="J3684" r:id="rId3681"/>
    <hyperlink xmlns:r="http://schemas.openxmlformats.org/officeDocument/2006/relationships" ref="J3685" r:id="rId3682"/>
    <hyperlink xmlns:r="http://schemas.openxmlformats.org/officeDocument/2006/relationships" ref="J3686" r:id="rId3683"/>
    <hyperlink xmlns:r="http://schemas.openxmlformats.org/officeDocument/2006/relationships" ref="J3687" r:id="rId3684"/>
    <hyperlink xmlns:r="http://schemas.openxmlformats.org/officeDocument/2006/relationships" ref="J3688" r:id="rId3685"/>
    <hyperlink xmlns:r="http://schemas.openxmlformats.org/officeDocument/2006/relationships" ref="J3689" r:id="rId3686"/>
    <hyperlink xmlns:r="http://schemas.openxmlformats.org/officeDocument/2006/relationships" ref="J3690" r:id="rId3687"/>
    <hyperlink xmlns:r="http://schemas.openxmlformats.org/officeDocument/2006/relationships" ref="J3691" r:id="rId3688"/>
    <hyperlink xmlns:r="http://schemas.openxmlformats.org/officeDocument/2006/relationships" ref="J3692" r:id="rId3689"/>
    <hyperlink xmlns:r="http://schemas.openxmlformats.org/officeDocument/2006/relationships" ref="J3693" r:id="rId3690"/>
    <hyperlink xmlns:r="http://schemas.openxmlformats.org/officeDocument/2006/relationships" ref="J3694" r:id="rId3691"/>
    <hyperlink xmlns:r="http://schemas.openxmlformats.org/officeDocument/2006/relationships" ref="J3695" r:id="rId3692"/>
    <hyperlink xmlns:r="http://schemas.openxmlformats.org/officeDocument/2006/relationships" ref="J3696" r:id="rId3693"/>
    <hyperlink xmlns:r="http://schemas.openxmlformats.org/officeDocument/2006/relationships" ref="J3697" r:id="rId3694"/>
    <hyperlink xmlns:r="http://schemas.openxmlformats.org/officeDocument/2006/relationships" ref="J3698" r:id="rId3695"/>
    <hyperlink xmlns:r="http://schemas.openxmlformats.org/officeDocument/2006/relationships" ref="J3699" r:id="rId3696"/>
    <hyperlink xmlns:r="http://schemas.openxmlformats.org/officeDocument/2006/relationships" ref="J3700" r:id="rId3697"/>
    <hyperlink xmlns:r="http://schemas.openxmlformats.org/officeDocument/2006/relationships" ref="J3701" r:id="rId3698"/>
    <hyperlink xmlns:r="http://schemas.openxmlformats.org/officeDocument/2006/relationships" ref="J3702" r:id="rId3699"/>
    <hyperlink xmlns:r="http://schemas.openxmlformats.org/officeDocument/2006/relationships" ref="J3703" r:id="rId3700"/>
    <hyperlink xmlns:r="http://schemas.openxmlformats.org/officeDocument/2006/relationships" ref="J3704" r:id="rId3701"/>
    <hyperlink xmlns:r="http://schemas.openxmlformats.org/officeDocument/2006/relationships" ref="J3705" r:id="rId3702"/>
    <hyperlink xmlns:r="http://schemas.openxmlformats.org/officeDocument/2006/relationships" ref="J3706" r:id="rId3703"/>
    <hyperlink xmlns:r="http://schemas.openxmlformats.org/officeDocument/2006/relationships" ref="J3707" r:id="rId3704"/>
    <hyperlink xmlns:r="http://schemas.openxmlformats.org/officeDocument/2006/relationships" ref="J3708" r:id="rId3705"/>
    <hyperlink xmlns:r="http://schemas.openxmlformats.org/officeDocument/2006/relationships" ref="J3709" r:id="rId3706"/>
    <hyperlink xmlns:r="http://schemas.openxmlformats.org/officeDocument/2006/relationships" ref="J3710" r:id="rId3707"/>
    <hyperlink xmlns:r="http://schemas.openxmlformats.org/officeDocument/2006/relationships" ref="J3711" r:id="rId3708"/>
    <hyperlink xmlns:r="http://schemas.openxmlformats.org/officeDocument/2006/relationships" ref="J3712" r:id="rId3709"/>
    <hyperlink xmlns:r="http://schemas.openxmlformats.org/officeDocument/2006/relationships" ref="J3713" r:id="rId3710"/>
    <hyperlink xmlns:r="http://schemas.openxmlformats.org/officeDocument/2006/relationships" ref="J3714" r:id="rId3711"/>
    <hyperlink xmlns:r="http://schemas.openxmlformats.org/officeDocument/2006/relationships" ref="J3715" r:id="rId3712"/>
    <hyperlink xmlns:r="http://schemas.openxmlformats.org/officeDocument/2006/relationships" ref="J3716" r:id="rId3713"/>
    <hyperlink xmlns:r="http://schemas.openxmlformats.org/officeDocument/2006/relationships" ref="J3717" r:id="rId3714"/>
    <hyperlink xmlns:r="http://schemas.openxmlformats.org/officeDocument/2006/relationships" ref="J3718" r:id="rId3715"/>
    <hyperlink xmlns:r="http://schemas.openxmlformats.org/officeDocument/2006/relationships" ref="J3719" r:id="rId3716"/>
    <hyperlink xmlns:r="http://schemas.openxmlformats.org/officeDocument/2006/relationships" ref="J3720" r:id="rId3717"/>
    <hyperlink xmlns:r="http://schemas.openxmlformats.org/officeDocument/2006/relationships" ref="J3721" r:id="rId3718"/>
    <hyperlink xmlns:r="http://schemas.openxmlformats.org/officeDocument/2006/relationships" ref="J3722" r:id="rId3719"/>
    <hyperlink xmlns:r="http://schemas.openxmlformats.org/officeDocument/2006/relationships" ref="J3723" r:id="rId3720"/>
    <hyperlink xmlns:r="http://schemas.openxmlformats.org/officeDocument/2006/relationships" ref="J3724" r:id="rId3721"/>
    <hyperlink xmlns:r="http://schemas.openxmlformats.org/officeDocument/2006/relationships" ref="J3725" r:id="rId3722"/>
    <hyperlink xmlns:r="http://schemas.openxmlformats.org/officeDocument/2006/relationships" ref="J3726" r:id="rId3723"/>
    <hyperlink xmlns:r="http://schemas.openxmlformats.org/officeDocument/2006/relationships" ref="J3727" r:id="rId3724"/>
    <hyperlink xmlns:r="http://schemas.openxmlformats.org/officeDocument/2006/relationships" ref="J3728" r:id="rId3725"/>
    <hyperlink xmlns:r="http://schemas.openxmlformats.org/officeDocument/2006/relationships" ref="J3729" r:id="rId3726"/>
    <hyperlink xmlns:r="http://schemas.openxmlformats.org/officeDocument/2006/relationships" ref="J3730" r:id="rId3727"/>
    <hyperlink xmlns:r="http://schemas.openxmlformats.org/officeDocument/2006/relationships" ref="J3731" r:id="rId3728"/>
    <hyperlink xmlns:r="http://schemas.openxmlformats.org/officeDocument/2006/relationships" ref="J3732" r:id="rId3729"/>
    <hyperlink xmlns:r="http://schemas.openxmlformats.org/officeDocument/2006/relationships" ref="J3733" r:id="rId3730"/>
    <hyperlink xmlns:r="http://schemas.openxmlformats.org/officeDocument/2006/relationships" ref="J3734" r:id="rId3731"/>
    <hyperlink xmlns:r="http://schemas.openxmlformats.org/officeDocument/2006/relationships" ref="J3735" r:id="rId3732"/>
    <hyperlink xmlns:r="http://schemas.openxmlformats.org/officeDocument/2006/relationships" ref="J3736" r:id="rId3733"/>
    <hyperlink xmlns:r="http://schemas.openxmlformats.org/officeDocument/2006/relationships" ref="J3737" r:id="rId3734"/>
    <hyperlink xmlns:r="http://schemas.openxmlformats.org/officeDocument/2006/relationships" ref="J3738" r:id="rId3735"/>
    <hyperlink xmlns:r="http://schemas.openxmlformats.org/officeDocument/2006/relationships" ref="J3739" r:id="rId3736"/>
    <hyperlink xmlns:r="http://schemas.openxmlformats.org/officeDocument/2006/relationships" ref="J3740" r:id="rId3737"/>
    <hyperlink xmlns:r="http://schemas.openxmlformats.org/officeDocument/2006/relationships" ref="J3741" r:id="rId3738"/>
    <hyperlink xmlns:r="http://schemas.openxmlformats.org/officeDocument/2006/relationships" ref="J3742" r:id="rId3739"/>
    <hyperlink xmlns:r="http://schemas.openxmlformats.org/officeDocument/2006/relationships" ref="J3743" r:id="rId3740"/>
    <hyperlink xmlns:r="http://schemas.openxmlformats.org/officeDocument/2006/relationships" ref="J3744" r:id="rId3741"/>
    <hyperlink xmlns:r="http://schemas.openxmlformats.org/officeDocument/2006/relationships" ref="J3745" r:id="rId3742"/>
    <hyperlink xmlns:r="http://schemas.openxmlformats.org/officeDocument/2006/relationships" ref="J3746" r:id="rId3743"/>
    <hyperlink xmlns:r="http://schemas.openxmlformats.org/officeDocument/2006/relationships" ref="J3747" r:id="rId3744"/>
    <hyperlink xmlns:r="http://schemas.openxmlformats.org/officeDocument/2006/relationships" ref="J3748" r:id="rId3745"/>
    <hyperlink xmlns:r="http://schemas.openxmlformats.org/officeDocument/2006/relationships" ref="J3749" r:id="rId3746"/>
    <hyperlink xmlns:r="http://schemas.openxmlformats.org/officeDocument/2006/relationships" ref="J3750" r:id="rId3747"/>
    <hyperlink xmlns:r="http://schemas.openxmlformats.org/officeDocument/2006/relationships" ref="J3751" r:id="rId3748"/>
    <hyperlink xmlns:r="http://schemas.openxmlformats.org/officeDocument/2006/relationships" ref="J3752" r:id="rId3749"/>
    <hyperlink xmlns:r="http://schemas.openxmlformats.org/officeDocument/2006/relationships" ref="J3753" r:id="rId3750"/>
    <hyperlink xmlns:r="http://schemas.openxmlformats.org/officeDocument/2006/relationships" ref="J3754" r:id="rId3751"/>
    <hyperlink xmlns:r="http://schemas.openxmlformats.org/officeDocument/2006/relationships" ref="J3755" r:id="rId3752"/>
    <hyperlink xmlns:r="http://schemas.openxmlformats.org/officeDocument/2006/relationships" ref="J3756" r:id="rId3753"/>
    <hyperlink xmlns:r="http://schemas.openxmlformats.org/officeDocument/2006/relationships" ref="J3757" r:id="rId3754"/>
    <hyperlink xmlns:r="http://schemas.openxmlformats.org/officeDocument/2006/relationships" ref="J3758" r:id="rId3755"/>
    <hyperlink xmlns:r="http://schemas.openxmlformats.org/officeDocument/2006/relationships" ref="J3759" r:id="rId3756"/>
    <hyperlink xmlns:r="http://schemas.openxmlformats.org/officeDocument/2006/relationships" ref="J3760" r:id="rId3757"/>
    <hyperlink xmlns:r="http://schemas.openxmlformats.org/officeDocument/2006/relationships" ref="J3761" r:id="rId3758"/>
    <hyperlink xmlns:r="http://schemas.openxmlformats.org/officeDocument/2006/relationships" ref="J3762" r:id="rId3759"/>
    <hyperlink xmlns:r="http://schemas.openxmlformats.org/officeDocument/2006/relationships" ref="J3763" r:id="rId3760"/>
    <hyperlink xmlns:r="http://schemas.openxmlformats.org/officeDocument/2006/relationships" ref="J3764" r:id="rId3761"/>
    <hyperlink xmlns:r="http://schemas.openxmlformats.org/officeDocument/2006/relationships" ref="J3765" r:id="rId3762"/>
    <hyperlink xmlns:r="http://schemas.openxmlformats.org/officeDocument/2006/relationships" ref="J3766" r:id="rId3763"/>
    <hyperlink xmlns:r="http://schemas.openxmlformats.org/officeDocument/2006/relationships" ref="J3767" r:id="rId3764"/>
    <hyperlink xmlns:r="http://schemas.openxmlformats.org/officeDocument/2006/relationships" ref="J3768" r:id="rId3765"/>
    <hyperlink xmlns:r="http://schemas.openxmlformats.org/officeDocument/2006/relationships" ref="J3769" r:id="rId3766"/>
    <hyperlink xmlns:r="http://schemas.openxmlformats.org/officeDocument/2006/relationships" ref="J3770" r:id="rId3767"/>
    <hyperlink xmlns:r="http://schemas.openxmlformats.org/officeDocument/2006/relationships" ref="J3771" r:id="rId3768"/>
    <hyperlink xmlns:r="http://schemas.openxmlformats.org/officeDocument/2006/relationships" ref="J3772" r:id="rId3769"/>
    <hyperlink xmlns:r="http://schemas.openxmlformats.org/officeDocument/2006/relationships" ref="J3773" r:id="rId3770"/>
    <hyperlink xmlns:r="http://schemas.openxmlformats.org/officeDocument/2006/relationships" ref="J3774" r:id="rId3771"/>
    <hyperlink xmlns:r="http://schemas.openxmlformats.org/officeDocument/2006/relationships" ref="J3775" r:id="rId3772"/>
    <hyperlink xmlns:r="http://schemas.openxmlformats.org/officeDocument/2006/relationships" ref="J3776" r:id="rId3773"/>
    <hyperlink xmlns:r="http://schemas.openxmlformats.org/officeDocument/2006/relationships" ref="J3777" r:id="rId3774"/>
    <hyperlink xmlns:r="http://schemas.openxmlformats.org/officeDocument/2006/relationships" ref="J3778" r:id="rId3775"/>
    <hyperlink xmlns:r="http://schemas.openxmlformats.org/officeDocument/2006/relationships" ref="J3779" r:id="rId3776"/>
    <hyperlink xmlns:r="http://schemas.openxmlformats.org/officeDocument/2006/relationships" ref="J3780" r:id="rId3777"/>
    <hyperlink xmlns:r="http://schemas.openxmlformats.org/officeDocument/2006/relationships" ref="J3781" r:id="rId3778"/>
    <hyperlink xmlns:r="http://schemas.openxmlformats.org/officeDocument/2006/relationships" ref="J3782" r:id="rId3779"/>
    <hyperlink xmlns:r="http://schemas.openxmlformats.org/officeDocument/2006/relationships" ref="J3783" r:id="rId3780"/>
    <hyperlink xmlns:r="http://schemas.openxmlformats.org/officeDocument/2006/relationships" ref="J3784" r:id="rId3781"/>
    <hyperlink xmlns:r="http://schemas.openxmlformats.org/officeDocument/2006/relationships" ref="J3785" r:id="rId3782"/>
    <hyperlink xmlns:r="http://schemas.openxmlformats.org/officeDocument/2006/relationships" ref="J3786" r:id="rId3783"/>
    <hyperlink xmlns:r="http://schemas.openxmlformats.org/officeDocument/2006/relationships" ref="J3787" r:id="rId3784"/>
    <hyperlink xmlns:r="http://schemas.openxmlformats.org/officeDocument/2006/relationships" ref="J3788" r:id="rId3785"/>
    <hyperlink xmlns:r="http://schemas.openxmlformats.org/officeDocument/2006/relationships" ref="J3789" r:id="rId3786"/>
    <hyperlink xmlns:r="http://schemas.openxmlformats.org/officeDocument/2006/relationships" ref="J3790" r:id="rId3787"/>
    <hyperlink xmlns:r="http://schemas.openxmlformats.org/officeDocument/2006/relationships" ref="J3791" r:id="rId3788"/>
    <hyperlink xmlns:r="http://schemas.openxmlformats.org/officeDocument/2006/relationships" ref="J3792" r:id="rId3789"/>
    <hyperlink xmlns:r="http://schemas.openxmlformats.org/officeDocument/2006/relationships" ref="J3793" r:id="rId3790"/>
    <hyperlink xmlns:r="http://schemas.openxmlformats.org/officeDocument/2006/relationships" ref="J3794" r:id="rId3791"/>
    <hyperlink xmlns:r="http://schemas.openxmlformats.org/officeDocument/2006/relationships" ref="J3795" r:id="rId3792"/>
    <hyperlink xmlns:r="http://schemas.openxmlformats.org/officeDocument/2006/relationships" ref="J3796" r:id="rId3793"/>
    <hyperlink xmlns:r="http://schemas.openxmlformats.org/officeDocument/2006/relationships" ref="J3797" r:id="rId3794"/>
    <hyperlink xmlns:r="http://schemas.openxmlformats.org/officeDocument/2006/relationships" ref="J3798" r:id="rId3795"/>
    <hyperlink xmlns:r="http://schemas.openxmlformats.org/officeDocument/2006/relationships" ref="J3799" r:id="rId3796"/>
    <hyperlink xmlns:r="http://schemas.openxmlformats.org/officeDocument/2006/relationships" ref="J3800" r:id="rId3797"/>
    <hyperlink xmlns:r="http://schemas.openxmlformats.org/officeDocument/2006/relationships" ref="J3801" r:id="rId3798"/>
    <hyperlink xmlns:r="http://schemas.openxmlformats.org/officeDocument/2006/relationships" ref="J3802" r:id="rId3799"/>
    <hyperlink xmlns:r="http://schemas.openxmlformats.org/officeDocument/2006/relationships" ref="J3803" r:id="rId3800"/>
    <hyperlink xmlns:r="http://schemas.openxmlformats.org/officeDocument/2006/relationships" ref="J3804" r:id="rId3801"/>
    <hyperlink xmlns:r="http://schemas.openxmlformats.org/officeDocument/2006/relationships" ref="J3805" r:id="rId3802"/>
    <hyperlink xmlns:r="http://schemas.openxmlformats.org/officeDocument/2006/relationships" ref="J3806" r:id="rId3803"/>
    <hyperlink xmlns:r="http://schemas.openxmlformats.org/officeDocument/2006/relationships" ref="J3807" r:id="rId3804"/>
    <hyperlink xmlns:r="http://schemas.openxmlformats.org/officeDocument/2006/relationships" ref="J3808" r:id="rId3805"/>
    <hyperlink xmlns:r="http://schemas.openxmlformats.org/officeDocument/2006/relationships" ref="J3809" r:id="rId3806"/>
    <hyperlink xmlns:r="http://schemas.openxmlformats.org/officeDocument/2006/relationships" ref="J3810" r:id="rId3807"/>
    <hyperlink xmlns:r="http://schemas.openxmlformats.org/officeDocument/2006/relationships" ref="J3811" r:id="rId3808"/>
    <hyperlink xmlns:r="http://schemas.openxmlformats.org/officeDocument/2006/relationships" ref="J3812" r:id="rId3809"/>
    <hyperlink xmlns:r="http://schemas.openxmlformats.org/officeDocument/2006/relationships" ref="J3813" r:id="rId3810"/>
    <hyperlink xmlns:r="http://schemas.openxmlformats.org/officeDocument/2006/relationships" ref="J3814" r:id="rId3811"/>
    <hyperlink xmlns:r="http://schemas.openxmlformats.org/officeDocument/2006/relationships" ref="J3815" r:id="rId3812"/>
    <hyperlink xmlns:r="http://schemas.openxmlformats.org/officeDocument/2006/relationships" ref="J3816" r:id="rId3813"/>
    <hyperlink xmlns:r="http://schemas.openxmlformats.org/officeDocument/2006/relationships" ref="J3817" r:id="rId3814"/>
    <hyperlink xmlns:r="http://schemas.openxmlformats.org/officeDocument/2006/relationships" ref="J3818" r:id="rId3815"/>
    <hyperlink xmlns:r="http://schemas.openxmlformats.org/officeDocument/2006/relationships" ref="J3819" r:id="rId3816"/>
    <hyperlink xmlns:r="http://schemas.openxmlformats.org/officeDocument/2006/relationships" ref="J3820" r:id="rId3817"/>
    <hyperlink xmlns:r="http://schemas.openxmlformats.org/officeDocument/2006/relationships" ref="J3821" r:id="rId3818"/>
    <hyperlink xmlns:r="http://schemas.openxmlformats.org/officeDocument/2006/relationships" ref="J3822" r:id="rId3819"/>
    <hyperlink xmlns:r="http://schemas.openxmlformats.org/officeDocument/2006/relationships" ref="J3823" r:id="rId3820"/>
    <hyperlink xmlns:r="http://schemas.openxmlformats.org/officeDocument/2006/relationships" ref="J3824" r:id="rId3821"/>
    <hyperlink xmlns:r="http://schemas.openxmlformats.org/officeDocument/2006/relationships" ref="J3825" r:id="rId3822"/>
    <hyperlink xmlns:r="http://schemas.openxmlformats.org/officeDocument/2006/relationships" ref="J3826" r:id="rId3823"/>
    <hyperlink xmlns:r="http://schemas.openxmlformats.org/officeDocument/2006/relationships" ref="J3827" r:id="rId3824"/>
    <hyperlink xmlns:r="http://schemas.openxmlformats.org/officeDocument/2006/relationships" ref="J3828" r:id="rId3825"/>
    <hyperlink xmlns:r="http://schemas.openxmlformats.org/officeDocument/2006/relationships" ref="J3829" r:id="rId3826"/>
    <hyperlink xmlns:r="http://schemas.openxmlformats.org/officeDocument/2006/relationships" ref="J3830" r:id="rId3827"/>
    <hyperlink xmlns:r="http://schemas.openxmlformats.org/officeDocument/2006/relationships" ref="J3831" r:id="rId3828"/>
    <hyperlink xmlns:r="http://schemas.openxmlformats.org/officeDocument/2006/relationships" ref="J3832" r:id="rId3829"/>
    <hyperlink xmlns:r="http://schemas.openxmlformats.org/officeDocument/2006/relationships" ref="J3833" r:id="rId3830"/>
    <hyperlink xmlns:r="http://schemas.openxmlformats.org/officeDocument/2006/relationships" ref="J3834" r:id="rId3831"/>
    <hyperlink xmlns:r="http://schemas.openxmlformats.org/officeDocument/2006/relationships" ref="J3835" r:id="rId3832"/>
    <hyperlink xmlns:r="http://schemas.openxmlformats.org/officeDocument/2006/relationships" ref="J3836" r:id="rId3833"/>
    <hyperlink xmlns:r="http://schemas.openxmlformats.org/officeDocument/2006/relationships" ref="J3837" r:id="rId3834"/>
    <hyperlink xmlns:r="http://schemas.openxmlformats.org/officeDocument/2006/relationships" ref="J3838" r:id="rId3835"/>
    <hyperlink xmlns:r="http://schemas.openxmlformats.org/officeDocument/2006/relationships" ref="J3839" r:id="rId3836"/>
    <hyperlink xmlns:r="http://schemas.openxmlformats.org/officeDocument/2006/relationships" ref="J3840" r:id="rId3837"/>
    <hyperlink xmlns:r="http://schemas.openxmlformats.org/officeDocument/2006/relationships" ref="J3841" r:id="rId3838"/>
    <hyperlink xmlns:r="http://schemas.openxmlformats.org/officeDocument/2006/relationships" ref="J3842" r:id="rId3839"/>
    <hyperlink xmlns:r="http://schemas.openxmlformats.org/officeDocument/2006/relationships" ref="J3843" r:id="rId3840"/>
    <hyperlink xmlns:r="http://schemas.openxmlformats.org/officeDocument/2006/relationships" ref="J3844" r:id="rId3841"/>
    <hyperlink xmlns:r="http://schemas.openxmlformats.org/officeDocument/2006/relationships" ref="J3845" r:id="rId3842"/>
    <hyperlink xmlns:r="http://schemas.openxmlformats.org/officeDocument/2006/relationships" ref="J3846" r:id="rId3843"/>
    <hyperlink xmlns:r="http://schemas.openxmlformats.org/officeDocument/2006/relationships" ref="J3847" r:id="rId3844"/>
    <hyperlink xmlns:r="http://schemas.openxmlformats.org/officeDocument/2006/relationships" ref="J3848" r:id="rId3845"/>
    <hyperlink xmlns:r="http://schemas.openxmlformats.org/officeDocument/2006/relationships" ref="J3849" r:id="rId3846"/>
    <hyperlink xmlns:r="http://schemas.openxmlformats.org/officeDocument/2006/relationships" ref="J3850" r:id="rId3847"/>
    <hyperlink xmlns:r="http://schemas.openxmlformats.org/officeDocument/2006/relationships" ref="J3851" r:id="rId3848"/>
    <hyperlink xmlns:r="http://schemas.openxmlformats.org/officeDocument/2006/relationships" ref="J3852" r:id="rId3849"/>
    <hyperlink xmlns:r="http://schemas.openxmlformats.org/officeDocument/2006/relationships" ref="J3853" r:id="rId3850"/>
    <hyperlink xmlns:r="http://schemas.openxmlformats.org/officeDocument/2006/relationships" ref="J3854" r:id="rId3851"/>
    <hyperlink xmlns:r="http://schemas.openxmlformats.org/officeDocument/2006/relationships" ref="J3855" r:id="rId3852"/>
    <hyperlink xmlns:r="http://schemas.openxmlformats.org/officeDocument/2006/relationships" ref="J3856" r:id="rId3853"/>
    <hyperlink xmlns:r="http://schemas.openxmlformats.org/officeDocument/2006/relationships" ref="J3857" r:id="rId3854"/>
    <hyperlink xmlns:r="http://schemas.openxmlformats.org/officeDocument/2006/relationships" ref="J3858" r:id="rId3855"/>
    <hyperlink xmlns:r="http://schemas.openxmlformats.org/officeDocument/2006/relationships" ref="J3859" r:id="rId3856"/>
    <hyperlink xmlns:r="http://schemas.openxmlformats.org/officeDocument/2006/relationships" ref="J3860" r:id="rId3857"/>
    <hyperlink xmlns:r="http://schemas.openxmlformats.org/officeDocument/2006/relationships" ref="J3861" r:id="rId3858"/>
    <hyperlink xmlns:r="http://schemas.openxmlformats.org/officeDocument/2006/relationships" ref="J3862" r:id="rId3859"/>
    <hyperlink xmlns:r="http://schemas.openxmlformats.org/officeDocument/2006/relationships" ref="J3863" r:id="rId3860"/>
    <hyperlink xmlns:r="http://schemas.openxmlformats.org/officeDocument/2006/relationships" ref="J3864" r:id="rId3861"/>
    <hyperlink xmlns:r="http://schemas.openxmlformats.org/officeDocument/2006/relationships" ref="J3865" r:id="rId3862"/>
    <hyperlink xmlns:r="http://schemas.openxmlformats.org/officeDocument/2006/relationships" ref="J3866" r:id="rId3863"/>
    <hyperlink xmlns:r="http://schemas.openxmlformats.org/officeDocument/2006/relationships" ref="J3867" r:id="rId3864"/>
    <hyperlink xmlns:r="http://schemas.openxmlformats.org/officeDocument/2006/relationships" ref="J3868" r:id="rId3865"/>
    <hyperlink xmlns:r="http://schemas.openxmlformats.org/officeDocument/2006/relationships" ref="J3869" r:id="rId3866"/>
    <hyperlink xmlns:r="http://schemas.openxmlformats.org/officeDocument/2006/relationships" ref="J3870" r:id="rId3867"/>
    <hyperlink xmlns:r="http://schemas.openxmlformats.org/officeDocument/2006/relationships" ref="J3871" r:id="rId3868"/>
    <hyperlink xmlns:r="http://schemas.openxmlformats.org/officeDocument/2006/relationships" ref="J3872" r:id="rId3869"/>
    <hyperlink xmlns:r="http://schemas.openxmlformats.org/officeDocument/2006/relationships" ref="J3873" r:id="rId3870"/>
    <hyperlink xmlns:r="http://schemas.openxmlformats.org/officeDocument/2006/relationships" ref="J3874" r:id="rId3871"/>
    <hyperlink xmlns:r="http://schemas.openxmlformats.org/officeDocument/2006/relationships" ref="J3875" r:id="rId3872"/>
    <hyperlink xmlns:r="http://schemas.openxmlformats.org/officeDocument/2006/relationships" ref="J3876" r:id="rId3873"/>
    <hyperlink xmlns:r="http://schemas.openxmlformats.org/officeDocument/2006/relationships" ref="J3877" r:id="rId3874"/>
    <hyperlink xmlns:r="http://schemas.openxmlformats.org/officeDocument/2006/relationships" ref="J3878" r:id="rId3875"/>
    <hyperlink xmlns:r="http://schemas.openxmlformats.org/officeDocument/2006/relationships" ref="J3879" r:id="rId3876"/>
    <hyperlink xmlns:r="http://schemas.openxmlformats.org/officeDocument/2006/relationships" ref="J3880" r:id="rId3877"/>
    <hyperlink xmlns:r="http://schemas.openxmlformats.org/officeDocument/2006/relationships" ref="J3881" r:id="rId3878"/>
    <hyperlink xmlns:r="http://schemas.openxmlformats.org/officeDocument/2006/relationships" ref="J3882" r:id="rId3879"/>
    <hyperlink xmlns:r="http://schemas.openxmlformats.org/officeDocument/2006/relationships" ref="J3883" r:id="rId3880"/>
    <hyperlink xmlns:r="http://schemas.openxmlformats.org/officeDocument/2006/relationships" ref="J3884" r:id="rId3881"/>
    <hyperlink xmlns:r="http://schemas.openxmlformats.org/officeDocument/2006/relationships" ref="J3885" r:id="rId3882"/>
    <hyperlink xmlns:r="http://schemas.openxmlformats.org/officeDocument/2006/relationships" ref="J3886" r:id="rId3883"/>
    <hyperlink xmlns:r="http://schemas.openxmlformats.org/officeDocument/2006/relationships" ref="J3887" r:id="rId3884"/>
    <hyperlink xmlns:r="http://schemas.openxmlformats.org/officeDocument/2006/relationships" ref="J3888" r:id="rId3885"/>
    <hyperlink xmlns:r="http://schemas.openxmlformats.org/officeDocument/2006/relationships" ref="J3889" r:id="rId3886"/>
    <hyperlink xmlns:r="http://schemas.openxmlformats.org/officeDocument/2006/relationships" ref="J3890" r:id="rId3887"/>
    <hyperlink xmlns:r="http://schemas.openxmlformats.org/officeDocument/2006/relationships" ref="J3891" r:id="rId3888"/>
    <hyperlink xmlns:r="http://schemas.openxmlformats.org/officeDocument/2006/relationships" ref="J3892" r:id="rId3889"/>
    <hyperlink xmlns:r="http://schemas.openxmlformats.org/officeDocument/2006/relationships" ref="J3893" r:id="rId3890"/>
    <hyperlink xmlns:r="http://schemas.openxmlformats.org/officeDocument/2006/relationships" ref="J3894" r:id="rId3891"/>
    <hyperlink xmlns:r="http://schemas.openxmlformats.org/officeDocument/2006/relationships" ref="J3895" r:id="rId3892"/>
    <hyperlink xmlns:r="http://schemas.openxmlformats.org/officeDocument/2006/relationships" ref="J3896" r:id="rId3893"/>
    <hyperlink xmlns:r="http://schemas.openxmlformats.org/officeDocument/2006/relationships" ref="J3897" r:id="rId3894"/>
    <hyperlink xmlns:r="http://schemas.openxmlformats.org/officeDocument/2006/relationships" ref="J3898" r:id="rId3895"/>
    <hyperlink xmlns:r="http://schemas.openxmlformats.org/officeDocument/2006/relationships" ref="J3899" r:id="rId3896"/>
    <hyperlink xmlns:r="http://schemas.openxmlformats.org/officeDocument/2006/relationships" ref="J3900" r:id="rId3897"/>
    <hyperlink xmlns:r="http://schemas.openxmlformats.org/officeDocument/2006/relationships" ref="J3901" r:id="rId3898"/>
    <hyperlink xmlns:r="http://schemas.openxmlformats.org/officeDocument/2006/relationships" ref="J3902" r:id="rId3899"/>
    <hyperlink xmlns:r="http://schemas.openxmlformats.org/officeDocument/2006/relationships" ref="J3903" r:id="rId3900"/>
    <hyperlink xmlns:r="http://schemas.openxmlformats.org/officeDocument/2006/relationships" ref="J3904" r:id="rId3901"/>
    <hyperlink xmlns:r="http://schemas.openxmlformats.org/officeDocument/2006/relationships" ref="J3905" r:id="rId3902"/>
    <hyperlink xmlns:r="http://schemas.openxmlformats.org/officeDocument/2006/relationships" ref="J3906" r:id="rId3903"/>
    <hyperlink xmlns:r="http://schemas.openxmlformats.org/officeDocument/2006/relationships" ref="J3907" r:id="rId3904"/>
    <hyperlink xmlns:r="http://schemas.openxmlformats.org/officeDocument/2006/relationships" ref="J3908" r:id="rId3905"/>
    <hyperlink xmlns:r="http://schemas.openxmlformats.org/officeDocument/2006/relationships" ref="J3909" r:id="rId3906"/>
    <hyperlink xmlns:r="http://schemas.openxmlformats.org/officeDocument/2006/relationships" ref="J3910" r:id="rId3907"/>
    <hyperlink xmlns:r="http://schemas.openxmlformats.org/officeDocument/2006/relationships" ref="J3911" r:id="rId3908"/>
    <hyperlink xmlns:r="http://schemas.openxmlformats.org/officeDocument/2006/relationships" ref="J3912" r:id="rId3909"/>
    <hyperlink xmlns:r="http://schemas.openxmlformats.org/officeDocument/2006/relationships" ref="J3913" r:id="rId3910"/>
    <hyperlink xmlns:r="http://schemas.openxmlformats.org/officeDocument/2006/relationships" ref="J3914" r:id="rId3911"/>
    <hyperlink xmlns:r="http://schemas.openxmlformats.org/officeDocument/2006/relationships" ref="J3915" r:id="rId3912"/>
    <hyperlink xmlns:r="http://schemas.openxmlformats.org/officeDocument/2006/relationships" ref="J3916" r:id="rId3913"/>
    <hyperlink xmlns:r="http://schemas.openxmlformats.org/officeDocument/2006/relationships" ref="J3917" r:id="rId3914"/>
    <hyperlink xmlns:r="http://schemas.openxmlformats.org/officeDocument/2006/relationships" ref="J3918" r:id="rId3915"/>
    <hyperlink xmlns:r="http://schemas.openxmlformats.org/officeDocument/2006/relationships" ref="J3919" r:id="rId3916"/>
    <hyperlink xmlns:r="http://schemas.openxmlformats.org/officeDocument/2006/relationships" ref="J3920" r:id="rId3917"/>
    <hyperlink xmlns:r="http://schemas.openxmlformats.org/officeDocument/2006/relationships" ref="J3921" r:id="rId3918"/>
    <hyperlink xmlns:r="http://schemas.openxmlformats.org/officeDocument/2006/relationships" ref="J3922" r:id="rId3919"/>
    <hyperlink xmlns:r="http://schemas.openxmlformats.org/officeDocument/2006/relationships" ref="J3923" r:id="rId3920"/>
    <hyperlink xmlns:r="http://schemas.openxmlformats.org/officeDocument/2006/relationships" ref="J3924" r:id="rId3921"/>
    <hyperlink xmlns:r="http://schemas.openxmlformats.org/officeDocument/2006/relationships" ref="J3925" r:id="rId3922"/>
    <hyperlink xmlns:r="http://schemas.openxmlformats.org/officeDocument/2006/relationships" ref="J3926" r:id="rId3923"/>
    <hyperlink xmlns:r="http://schemas.openxmlformats.org/officeDocument/2006/relationships" ref="J3927" r:id="rId3924"/>
    <hyperlink xmlns:r="http://schemas.openxmlformats.org/officeDocument/2006/relationships" ref="J3928" r:id="rId3925"/>
    <hyperlink xmlns:r="http://schemas.openxmlformats.org/officeDocument/2006/relationships" ref="J3929" r:id="rId3926"/>
    <hyperlink xmlns:r="http://schemas.openxmlformats.org/officeDocument/2006/relationships" ref="J3930" r:id="rId3927"/>
    <hyperlink xmlns:r="http://schemas.openxmlformats.org/officeDocument/2006/relationships" ref="J3931" r:id="rId3928"/>
    <hyperlink xmlns:r="http://schemas.openxmlformats.org/officeDocument/2006/relationships" ref="J3932" r:id="rId3929"/>
    <hyperlink xmlns:r="http://schemas.openxmlformats.org/officeDocument/2006/relationships" ref="J3933" r:id="rId3930"/>
    <hyperlink xmlns:r="http://schemas.openxmlformats.org/officeDocument/2006/relationships" ref="J3934" r:id="rId3931"/>
    <hyperlink xmlns:r="http://schemas.openxmlformats.org/officeDocument/2006/relationships" ref="J3935" r:id="rId3932"/>
    <hyperlink xmlns:r="http://schemas.openxmlformats.org/officeDocument/2006/relationships" ref="J3936" r:id="rId3933"/>
    <hyperlink xmlns:r="http://schemas.openxmlformats.org/officeDocument/2006/relationships" ref="J3937" r:id="rId3934"/>
    <hyperlink xmlns:r="http://schemas.openxmlformats.org/officeDocument/2006/relationships" ref="J3938" r:id="rId3935"/>
    <hyperlink xmlns:r="http://schemas.openxmlformats.org/officeDocument/2006/relationships" ref="J3939" r:id="rId3936"/>
    <hyperlink xmlns:r="http://schemas.openxmlformats.org/officeDocument/2006/relationships" ref="J3940" r:id="rId3937"/>
    <hyperlink xmlns:r="http://schemas.openxmlformats.org/officeDocument/2006/relationships" ref="J3941" r:id="rId3938"/>
    <hyperlink xmlns:r="http://schemas.openxmlformats.org/officeDocument/2006/relationships" ref="J3942" r:id="rId3939"/>
    <hyperlink xmlns:r="http://schemas.openxmlformats.org/officeDocument/2006/relationships" ref="J3943" r:id="rId3940"/>
    <hyperlink xmlns:r="http://schemas.openxmlformats.org/officeDocument/2006/relationships" ref="J3944" r:id="rId3941"/>
    <hyperlink xmlns:r="http://schemas.openxmlformats.org/officeDocument/2006/relationships" ref="J3945" r:id="rId3942"/>
    <hyperlink xmlns:r="http://schemas.openxmlformats.org/officeDocument/2006/relationships" ref="J3946" r:id="rId3943"/>
    <hyperlink xmlns:r="http://schemas.openxmlformats.org/officeDocument/2006/relationships" ref="J3947" r:id="rId3944"/>
    <hyperlink xmlns:r="http://schemas.openxmlformats.org/officeDocument/2006/relationships" ref="J3948" r:id="rId3945"/>
    <hyperlink xmlns:r="http://schemas.openxmlformats.org/officeDocument/2006/relationships" ref="J3949" r:id="rId3946"/>
    <hyperlink xmlns:r="http://schemas.openxmlformats.org/officeDocument/2006/relationships" ref="J3950" r:id="rId3947"/>
    <hyperlink xmlns:r="http://schemas.openxmlformats.org/officeDocument/2006/relationships" ref="J3951" r:id="rId3948"/>
    <hyperlink xmlns:r="http://schemas.openxmlformats.org/officeDocument/2006/relationships" ref="J3952" r:id="rId3949"/>
    <hyperlink xmlns:r="http://schemas.openxmlformats.org/officeDocument/2006/relationships" ref="J3953" r:id="rId3950"/>
    <hyperlink xmlns:r="http://schemas.openxmlformats.org/officeDocument/2006/relationships" ref="J3954" r:id="rId3951"/>
    <hyperlink xmlns:r="http://schemas.openxmlformats.org/officeDocument/2006/relationships" ref="J3955" r:id="rId3952"/>
    <hyperlink xmlns:r="http://schemas.openxmlformats.org/officeDocument/2006/relationships" ref="J3956" r:id="rId3953"/>
    <hyperlink xmlns:r="http://schemas.openxmlformats.org/officeDocument/2006/relationships" ref="J3957" r:id="rId3954"/>
    <hyperlink xmlns:r="http://schemas.openxmlformats.org/officeDocument/2006/relationships" ref="J3958" r:id="rId3955"/>
    <hyperlink xmlns:r="http://schemas.openxmlformats.org/officeDocument/2006/relationships" ref="J3959" r:id="rId3956"/>
    <hyperlink xmlns:r="http://schemas.openxmlformats.org/officeDocument/2006/relationships" ref="J3960" r:id="rId3957"/>
    <hyperlink xmlns:r="http://schemas.openxmlformats.org/officeDocument/2006/relationships" ref="J3961" r:id="rId3958"/>
    <hyperlink xmlns:r="http://schemas.openxmlformats.org/officeDocument/2006/relationships" ref="J3962" r:id="rId3959"/>
    <hyperlink xmlns:r="http://schemas.openxmlformats.org/officeDocument/2006/relationships" ref="J3963" r:id="rId3960"/>
    <hyperlink xmlns:r="http://schemas.openxmlformats.org/officeDocument/2006/relationships" ref="J3964" r:id="rId3961"/>
    <hyperlink xmlns:r="http://schemas.openxmlformats.org/officeDocument/2006/relationships" ref="J3965" r:id="rId3962"/>
    <hyperlink xmlns:r="http://schemas.openxmlformats.org/officeDocument/2006/relationships" ref="J3966" r:id="rId3963"/>
    <hyperlink xmlns:r="http://schemas.openxmlformats.org/officeDocument/2006/relationships" ref="J3967" r:id="rId3964"/>
    <hyperlink xmlns:r="http://schemas.openxmlformats.org/officeDocument/2006/relationships" ref="J3968" r:id="rId3965"/>
    <hyperlink xmlns:r="http://schemas.openxmlformats.org/officeDocument/2006/relationships" ref="J3969" r:id="rId3966"/>
    <hyperlink xmlns:r="http://schemas.openxmlformats.org/officeDocument/2006/relationships" ref="J3970" r:id="rId3967"/>
    <hyperlink xmlns:r="http://schemas.openxmlformats.org/officeDocument/2006/relationships" ref="J3971" r:id="rId3968"/>
    <hyperlink xmlns:r="http://schemas.openxmlformats.org/officeDocument/2006/relationships" ref="J3972" r:id="rId3969"/>
    <hyperlink xmlns:r="http://schemas.openxmlformats.org/officeDocument/2006/relationships" ref="J3973" r:id="rId3970"/>
    <hyperlink xmlns:r="http://schemas.openxmlformats.org/officeDocument/2006/relationships" ref="J3974" r:id="rId3971"/>
    <hyperlink xmlns:r="http://schemas.openxmlformats.org/officeDocument/2006/relationships" ref="J3975" r:id="rId3972"/>
    <hyperlink xmlns:r="http://schemas.openxmlformats.org/officeDocument/2006/relationships" ref="J3976" r:id="rId3973"/>
    <hyperlink xmlns:r="http://schemas.openxmlformats.org/officeDocument/2006/relationships" ref="J3977" r:id="rId3974"/>
    <hyperlink xmlns:r="http://schemas.openxmlformats.org/officeDocument/2006/relationships" ref="J3978" r:id="rId3975"/>
    <hyperlink xmlns:r="http://schemas.openxmlformats.org/officeDocument/2006/relationships" ref="J3979" r:id="rId3976"/>
    <hyperlink xmlns:r="http://schemas.openxmlformats.org/officeDocument/2006/relationships" ref="J3980" r:id="rId3977"/>
    <hyperlink xmlns:r="http://schemas.openxmlformats.org/officeDocument/2006/relationships" ref="J3981" r:id="rId3978"/>
    <hyperlink xmlns:r="http://schemas.openxmlformats.org/officeDocument/2006/relationships" ref="J3982" r:id="rId3979"/>
    <hyperlink xmlns:r="http://schemas.openxmlformats.org/officeDocument/2006/relationships" ref="J3983" r:id="rId3980"/>
    <hyperlink xmlns:r="http://schemas.openxmlformats.org/officeDocument/2006/relationships" ref="J3984" r:id="rId3981"/>
    <hyperlink xmlns:r="http://schemas.openxmlformats.org/officeDocument/2006/relationships" ref="J3985" r:id="rId3982"/>
    <hyperlink xmlns:r="http://schemas.openxmlformats.org/officeDocument/2006/relationships" ref="J3986" r:id="rId3983"/>
    <hyperlink xmlns:r="http://schemas.openxmlformats.org/officeDocument/2006/relationships" ref="J3987" r:id="rId3984"/>
    <hyperlink xmlns:r="http://schemas.openxmlformats.org/officeDocument/2006/relationships" ref="J3988" r:id="rId3985"/>
    <hyperlink xmlns:r="http://schemas.openxmlformats.org/officeDocument/2006/relationships" ref="J3989" r:id="rId3986"/>
    <hyperlink xmlns:r="http://schemas.openxmlformats.org/officeDocument/2006/relationships" ref="J3990" r:id="rId3987"/>
    <hyperlink xmlns:r="http://schemas.openxmlformats.org/officeDocument/2006/relationships" ref="J3991" r:id="rId3988"/>
    <hyperlink xmlns:r="http://schemas.openxmlformats.org/officeDocument/2006/relationships" ref="J3992" r:id="rId3989"/>
    <hyperlink xmlns:r="http://schemas.openxmlformats.org/officeDocument/2006/relationships" ref="J3993" r:id="rId3990"/>
    <hyperlink xmlns:r="http://schemas.openxmlformats.org/officeDocument/2006/relationships" ref="J3994" r:id="rId3991"/>
    <hyperlink xmlns:r="http://schemas.openxmlformats.org/officeDocument/2006/relationships" ref="J3995" r:id="rId3992"/>
    <hyperlink xmlns:r="http://schemas.openxmlformats.org/officeDocument/2006/relationships" ref="J3996" r:id="rId3993"/>
    <hyperlink xmlns:r="http://schemas.openxmlformats.org/officeDocument/2006/relationships" ref="J3997" r:id="rId3994"/>
    <hyperlink xmlns:r="http://schemas.openxmlformats.org/officeDocument/2006/relationships" ref="J3998" r:id="rId3995"/>
    <hyperlink xmlns:r="http://schemas.openxmlformats.org/officeDocument/2006/relationships" ref="J3999" r:id="rId3996"/>
    <hyperlink xmlns:r="http://schemas.openxmlformats.org/officeDocument/2006/relationships" ref="J4000" r:id="rId3997"/>
    <hyperlink xmlns:r="http://schemas.openxmlformats.org/officeDocument/2006/relationships" ref="J4001" r:id="rId3998"/>
    <hyperlink xmlns:r="http://schemas.openxmlformats.org/officeDocument/2006/relationships" ref="J4002" r:id="rId3999"/>
    <hyperlink xmlns:r="http://schemas.openxmlformats.org/officeDocument/2006/relationships" ref="J4003" r:id="rId4000"/>
    <hyperlink xmlns:r="http://schemas.openxmlformats.org/officeDocument/2006/relationships" ref="J4004" r:id="rId4001"/>
    <hyperlink xmlns:r="http://schemas.openxmlformats.org/officeDocument/2006/relationships" ref="J4005" r:id="rId4002"/>
    <hyperlink xmlns:r="http://schemas.openxmlformats.org/officeDocument/2006/relationships" ref="J4006" r:id="rId4003"/>
    <hyperlink xmlns:r="http://schemas.openxmlformats.org/officeDocument/2006/relationships" ref="J4007" r:id="rId4004"/>
    <hyperlink xmlns:r="http://schemas.openxmlformats.org/officeDocument/2006/relationships" ref="J4008" r:id="rId4005"/>
    <hyperlink xmlns:r="http://schemas.openxmlformats.org/officeDocument/2006/relationships" ref="J4009" r:id="rId4006"/>
    <hyperlink xmlns:r="http://schemas.openxmlformats.org/officeDocument/2006/relationships" ref="J4010" r:id="rId4007"/>
    <hyperlink xmlns:r="http://schemas.openxmlformats.org/officeDocument/2006/relationships" ref="J4011" r:id="rId4008"/>
    <hyperlink xmlns:r="http://schemas.openxmlformats.org/officeDocument/2006/relationships" ref="J4012" r:id="rId4009"/>
    <hyperlink xmlns:r="http://schemas.openxmlformats.org/officeDocument/2006/relationships" ref="J4013" r:id="rId4010"/>
    <hyperlink xmlns:r="http://schemas.openxmlformats.org/officeDocument/2006/relationships" ref="J4014" r:id="rId4011"/>
    <hyperlink xmlns:r="http://schemas.openxmlformats.org/officeDocument/2006/relationships" ref="J4015" r:id="rId4012"/>
    <hyperlink xmlns:r="http://schemas.openxmlformats.org/officeDocument/2006/relationships" ref="J4016" r:id="rId4013"/>
    <hyperlink xmlns:r="http://schemas.openxmlformats.org/officeDocument/2006/relationships" ref="J4017" r:id="rId4014"/>
    <hyperlink xmlns:r="http://schemas.openxmlformats.org/officeDocument/2006/relationships" ref="J4018" r:id="rId4015"/>
    <hyperlink xmlns:r="http://schemas.openxmlformats.org/officeDocument/2006/relationships" ref="J4019" r:id="rId4016"/>
    <hyperlink xmlns:r="http://schemas.openxmlformats.org/officeDocument/2006/relationships" ref="J4020" r:id="rId4017"/>
    <hyperlink xmlns:r="http://schemas.openxmlformats.org/officeDocument/2006/relationships" ref="J4021" r:id="rId4018"/>
    <hyperlink xmlns:r="http://schemas.openxmlformats.org/officeDocument/2006/relationships" ref="J4022" r:id="rId4019"/>
    <hyperlink xmlns:r="http://schemas.openxmlformats.org/officeDocument/2006/relationships" ref="J4023" r:id="rId4020"/>
    <hyperlink xmlns:r="http://schemas.openxmlformats.org/officeDocument/2006/relationships" ref="J4024" r:id="rId4021"/>
    <hyperlink xmlns:r="http://schemas.openxmlformats.org/officeDocument/2006/relationships" ref="J4025" r:id="rId4022"/>
    <hyperlink xmlns:r="http://schemas.openxmlformats.org/officeDocument/2006/relationships" ref="J4026" r:id="rId4023"/>
    <hyperlink xmlns:r="http://schemas.openxmlformats.org/officeDocument/2006/relationships" ref="J4027" r:id="rId4024"/>
    <hyperlink xmlns:r="http://schemas.openxmlformats.org/officeDocument/2006/relationships" ref="J4028" r:id="rId4025"/>
    <hyperlink xmlns:r="http://schemas.openxmlformats.org/officeDocument/2006/relationships" ref="J4029" r:id="rId4026"/>
    <hyperlink xmlns:r="http://schemas.openxmlformats.org/officeDocument/2006/relationships" ref="J4030" r:id="rId4027"/>
    <hyperlink xmlns:r="http://schemas.openxmlformats.org/officeDocument/2006/relationships" ref="J4031" r:id="rId4028"/>
    <hyperlink xmlns:r="http://schemas.openxmlformats.org/officeDocument/2006/relationships" ref="J4032" r:id="rId4029"/>
    <hyperlink xmlns:r="http://schemas.openxmlformats.org/officeDocument/2006/relationships" ref="J4033" r:id="rId4030"/>
    <hyperlink xmlns:r="http://schemas.openxmlformats.org/officeDocument/2006/relationships" ref="J4034" r:id="rId4031"/>
    <hyperlink xmlns:r="http://schemas.openxmlformats.org/officeDocument/2006/relationships" ref="J4035" r:id="rId4032"/>
    <hyperlink xmlns:r="http://schemas.openxmlformats.org/officeDocument/2006/relationships" ref="J4036" r:id="rId4033"/>
    <hyperlink xmlns:r="http://schemas.openxmlformats.org/officeDocument/2006/relationships" ref="J4037" r:id="rId4034"/>
    <hyperlink xmlns:r="http://schemas.openxmlformats.org/officeDocument/2006/relationships" ref="J4038" r:id="rId4035"/>
    <hyperlink xmlns:r="http://schemas.openxmlformats.org/officeDocument/2006/relationships" ref="J4039" r:id="rId4036"/>
    <hyperlink xmlns:r="http://schemas.openxmlformats.org/officeDocument/2006/relationships" ref="J4040" r:id="rId4037"/>
    <hyperlink xmlns:r="http://schemas.openxmlformats.org/officeDocument/2006/relationships" ref="J4041" r:id="rId4038"/>
    <hyperlink xmlns:r="http://schemas.openxmlformats.org/officeDocument/2006/relationships" ref="J4042" r:id="rId4039"/>
    <hyperlink xmlns:r="http://schemas.openxmlformats.org/officeDocument/2006/relationships" ref="J4043" r:id="rId4040"/>
    <hyperlink xmlns:r="http://schemas.openxmlformats.org/officeDocument/2006/relationships" ref="J4044" r:id="rId4041"/>
    <hyperlink xmlns:r="http://schemas.openxmlformats.org/officeDocument/2006/relationships" ref="J4045" r:id="rId4042"/>
    <hyperlink xmlns:r="http://schemas.openxmlformats.org/officeDocument/2006/relationships" ref="J4046" r:id="rId4043"/>
    <hyperlink xmlns:r="http://schemas.openxmlformats.org/officeDocument/2006/relationships" ref="J4047" r:id="rId4044"/>
    <hyperlink xmlns:r="http://schemas.openxmlformats.org/officeDocument/2006/relationships" ref="J4048" r:id="rId4045"/>
    <hyperlink xmlns:r="http://schemas.openxmlformats.org/officeDocument/2006/relationships" ref="J4049" r:id="rId4046"/>
    <hyperlink xmlns:r="http://schemas.openxmlformats.org/officeDocument/2006/relationships" ref="J4050" r:id="rId4047"/>
    <hyperlink xmlns:r="http://schemas.openxmlformats.org/officeDocument/2006/relationships" ref="J4051" r:id="rId4048"/>
    <hyperlink xmlns:r="http://schemas.openxmlformats.org/officeDocument/2006/relationships" ref="J4052" r:id="rId4049"/>
    <hyperlink xmlns:r="http://schemas.openxmlformats.org/officeDocument/2006/relationships" ref="J4053" r:id="rId4050"/>
    <hyperlink xmlns:r="http://schemas.openxmlformats.org/officeDocument/2006/relationships" ref="J4054" r:id="rId4051"/>
    <hyperlink xmlns:r="http://schemas.openxmlformats.org/officeDocument/2006/relationships" ref="J4055" r:id="rId4052"/>
    <hyperlink xmlns:r="http://schemas.openxmlformats.org/officeDocument/2006/relationships" ref="J4056" r:id="rId4053"/>
    <hyperlink xmlns:r="http://schemas.openxmlformats.org/officeDocument/2006/relationships" ref="J4057" r:id="rId4054"/>
    <hyperlink xmlns:r="http://schemas.openxmlformats.org/officeDocument/2006/relationships" ref="J4058" r:id="rId4055"/>
    <hyperlink xmlns:r="http://schemas.openxmlformats.org/officeDocument/2006/relationships" ref="J4059" r:id="rId4056"/>
    <hyperlink xmlns:r="http://schemas.openxmlformats.org/officeDocument/2006/relationships" ref="J4060" r:id="rId4057"/>
    <hyperlink xmlns:r="http://schemas.openxmlformats.org/officeDocument/2006/relationships" ref="J4061" r:id="rId4058"/>
    <hyperlink xmlns:r="http://schemas.openxmlformats.org/officeDocument/2006/relationships" ref="J4062" r:id="rId4059"/>
    <hyperlink xmlns:r="http://schemas.openxmlformats.org/officeDocument/2006/relationships" ref="J4063" r:id="rId4060"/>
    <hyperlink xmlns:r="http://schemas.openxmlformats.org/officeDocument/2006/relationships" ref="J4064" r:id="rId4061"/>
    <hyperlink xmlns:r="http://schemas.openxmlformats.org/officeDocument/2006/relationships" ref="J4065" r:id="rId4062"/>
    <hyperlink xmlns:r="http://schemas.openxmlformats.org/officeDocument/2006/relationships" ref="J4066" r:id="rId4063"/>
    <hyperlink xmlns:r="http://schemas.openxmlformats.org/officeDocument/2006/relationships" ref="J4067" r:id="rId4064"/>
    <hyperlink xmlns:r="http://schemas.openxmlformats.org/officeDocument/2006/relationships" ref="J4068" r:id="rId4065"/>
    <hyperlink xmlns:r="http://schemas.openxmlformats.org/officeDocument/2006/relationships" ref="J4069" r:id="rId4066"/>
    <hyperlink xmlns:r="http://schemas.openxmlformats.org/officeDocument/2006/relationships" ref="J4070" r:id="rId4067"/>
    <hyperlink xmlns:r="http://schemas.openxmlformats.org/officeDocument/2006/relationships" ref="J4071" r:id="rId4068"/>
    <hyperlink xmlns:r="http://schemas.openxmlformats.org/officeDocument/2006/relationships" ref="J4072" r:id="rId4069"/>
    <hyperlink xmlns:r="http://schemas.openxmlformats.org/officeDocument/2006/relationships" ref="J4073" r:id="rId4070"/>
    <hyperlink xmlns:r="http://schemas.openxmlformats.org/officeDocument/2006/relationships" ref="J4074" r:id="rId4071"/>
    <hyperlink xmlns:r="http://schemas.openxmlformats.org/officeDocument/2006/relationships" ref="J4075" r:id="rId4072"/>
    <hyperlink xmlns:r="http://schemas.openxmlformats.org/officeDocument/2006/relationships" ref="J4076" r:id="rId4073"/>
    <hyperlink xmlns:r="http://schemas.openxmlformats.org/officeDocument/2006/relationships" ref="J4077" r:id="rId4074"/>
    <hyperlink xmlns:r="http://schemas.openxmlformats.org/officeDocument/2006/relationships" ref="J4078" r:id="rId4075"/>
    <hyperlink xmlns:r="http://schemas.openxmlformats.org/officeDocument/2006/relationships" ref="J4079" r:id="rId4076"/>
    <hyperlink xmlns:r="http://schemas.openxmlformats.org/officeDocument/2006/relationships" ref="J4080" r:id="rId4077"/>
    <hyperlink xmlns:r="http://schemas.openxmlformats.org/officeDocument/2006/relationships" ref="J4081" r:id="rId4078"/>
    <hyperlink xmlns:r="http://schemas.openxmlformats.org/officeDocument/2006/relationships" ref="J4082" r:id="rId4079"/>
    <hyperlink xmlns:r="http://schemas.openxmlformats.org/officeDocument/2006/relationships" ref="J4083" r:id="rId4080"/>
    <hyperlink xmlns:r="http://schemas.openxmlformats.org/officeDocument/2006/relationships" ref="J4084" r:id="rId4081"/>
    <hyperlink xmlns:r="http://schemas.openxmlformats.org/officeDocument/2006/relationships" ref="J4085" r:id="rId4082"/>
    <hyperlink xmlns:r="http://schemas.openxmlformats.org/officeDocument/2006/relationships" ref="J4086" r:id="rId4083"/>
    <hyperlink xmlns:r="http://schemas.openxmlformats.org/officeDocument/2006/relationships" ref="J4087" r:id="rId4084"/>
    <hyperlink xmlns:r="http://schemas.openxmlformats.org/officeDocument/2006/relationships" ref="J4088" r:id="rId4085"/>
    <hyperlink xmlns:r="http://schemas.openxmlformats.org/officeDocument/2006/relationships" ref="J4089" r:id="rId4086"/>
    <hyperlink xmlns:r="http://schemas.openxmlformats.org/officeDocument/2006/relationships" ref="J4090" r:id="rId4087"/>
    <hyperlink xmlns:r="http://schemas.openxmlformats.org/officeDocument/2006/relationships" ref="J4091" r:id="rId4088"/>
    <hyperlink xmlns:r="http://schemas.openxmlformats.org/officeDocument/2006/relationships" ref="J4092" r:id="rId4089"/>
    <hyperlink xmlns:r="http://schemas.openxmlformats.org/officeDocument/2006/relationships" ref="J4093" r:id="rId4090"/>
    <hyperlink xmlns:r="http://schemas.openxmlformats.org/officeDocument/2006/relationships" ref="J4094" r:id="rId4091"/>
    <hyperlink xmlns:r="http://schemas.openxmlformats.org/officeDocument/2006/relationships" ref="J4095" r:id="rId4092"/>
    <hyperlink xmlns:r="http://schemas.openxmlformats.org/officeDocument/2006/relationships" ref="J4096" r:id="rId4093"/>
    <hyperlink xmlns:r="http://schemas.openxmlformats.org/officeDocument/2006/relationships" ref="J4097" r:id="rId4094"/>
    <hyperlink xmlns:r="http://schemas.openxmlformats.org/officeDocument/2006/relationships" ref="J4098" r:id="rId4095"/>
    <hyperlink xmlns:r="http://schemas.openxmlformats.org/officeDocument/2006/relationships" ref="J4099" r:id="rId4096"/>
    <hyperlink xmlns:r="http://schemas.openxmlformats.org/officeDocument/2006/relationships" ref="J4100" r:id="rId4097"/>
    <hyperlink xmlns:r="http://schemas.openxmlformats.org/officeDocument/2006/relationships" ref="J4101" r:id="rId4098"/>
    <hyperlink xmlns:r="http://schemas.openxmlformats.org/officeDocument/2006/relationships" ref="J4102" r:id="rId4099"/>
    <hyperlink xmlns:r="http://schemas.openxmlformats.org/officeDocument/2006/relationships" ref="J4103" r:id="rId4100"/>
    <hyperlink xmlns:r="http://schemas.openxmlformats.org/officeDocument/2006/relationships" ref="J4104" r:id="rId4101"/>
    <hyperlink xmlns:r="http://schemas.openxmlformats.org/officeDocument/2006/relationships" ref="J4105" r:id="rId4102"/>
    <hyperlink xmlns:r="http://schemas.openxmlformats.org/officeDocument/2006/relationships" ref="J4106" r:id="rId4103"/>
    <hyperlink xmlns:r="http://schemas.openxmlformats.org/officeDocument/2006/relationships" ref="J4107" r:id="rId4104"/>
    <hyperlink xmlns:r="http://schemas.openxmlformats.org/officeDocument/2006/relationships" ref="J4108" r:id="rId4105"/>
    <hyperlink xmlns:r="http://schemas.openxmlformats.org/officeDocument/2006/relationships" ref="J4109" r:id="rId4106"/>
    <hyperlink xmlns:r="http://schemas.openxmlformats.org/officeDocument/2006/relationships" ref="J4110" r:id="rId4107"/>
    <hyperlink xmlns:r="http://schemas.openxmlformats.org/officeDocument/2006/relationships" ref="J4111" r:id="rId4108"/>
    <hyperlink xmlns:r="http://schemas.openxmlformats.org/officeDocument/2006/relationships" ref="J4112" r:id="rId4109"/>
    <hyperlink xmlns:r="http://schemas.openxmlformats.org/officeDocument/2006/relationships" ref="J4113" r:id="rId4110"/>
    <hyperlink xmlns:r="http://schemas.openxmlformats.org/officeDocument/2006/relationships" ref="J4114" r:id="rId4111"/>
    <hyperlink xmlns:r="http://schemas.openxmlformats.org/officeDocument/2006/relationships" ref="J4115" r:id="rId4112"/>
    <hyperlink xmlns:r="http://schemas.openxmlformats.org/officeDocument/2006/relationships" ref="J4116" r:id="rId4113"/>
    <hyperlink xmlns:r="http://schemas.openxmlformats.org/officeDocument/2006/relationships" ref="J4117" r:id="rId4114"/>
    <hyperlink xmlns:r="http://schemas.openxmlformats.org/officeDocument/2006/relationships" ref="J4118" r:id="rId4115"/>
    <hyperlink xmlns:r="http://schemas.openxmlformats.org/officeDocument/2006/relationships" ref="J4119" r:id="rId4116"/>
    <hyperlink xmlns:r="http://schemas.openxmlformats.org/officeDocument/2006/relationships" ref="J4120" r:id="rId4117"/>
    <hyperlink xmlns:r="http://schemas.openxmlformats.org/officeDocument/2006/relationships" ref="J4121" r:id="rId4118"/>
    <hyperlink xmlns:r="http://schemas.openxmlformats.org/officeDocument/2006/relationships" ref="J4122" r:id="rId4119"/>
    <hyperlink xmlns:r="http://schemas.openxmlformats.org/officeDocument/2006/relationships" ref="J4123" r:id="rId4120"/>
    <hyperlink xmlns:r="http://schemas.openxmlformats.org/officeDocument/2006/relationships" ref="J4124" r:id="rId4121"/>
    <hyperlink xmlns:r="http://schemas.openxmlformats.org/officeDocument/2006/relationships" ref="J4125" r:id="rId4122"/>
    <hyperlink xmlns:r="http://schemas.openxmlformats.org/officeDocument/2006/relationships" ref="J4126" r:id="rId4123"/>
    <hyperlink xmlns:r="http://schemas.openxmlformats.org/officeDocument/2006/relationships" ref="J4127" r:id="rId4124"/>
    <hyperlink xmlns:r="http://schemas.openxmlformats.org/officeDocument/2006/relationships" ref="J4128" r:id="rId4125"/>
    <hyperlink xmlns:r="http://schemas.openxmlformats.org/officeDocument/2006/relationships" ref="J4129" r:id="rId4126"/>
    <hyperlink xmlns:r="http://schemas.openxmlformats.org/officeDocument/2006/relationships" ref="J4130" r:id="rId4127"/>
    <hyperlink xmlns:r="http://schemas.openxmlformats.org/officeDocument/2006/relationships" ref="J4131" r:id="rId4128"/>
    <hyperlink xmlns:r="http://schemas.openxmlformats.org/officeDocument/2006/relationships" ref="J4132" r:id="rId4129"/>
    <hyperlink xmlns:r="http://schemas.openxmlformats.org/officeDocument/2006/relationships" ref="J4133" r:id="rId4130"/>
    <hyperlink xmlns:r="http://schemas.openxmlformats.org/officeDocument/2006/relationships" ref="J4134" r:id="rId4131"/>
    <hyperlink xmlns:r="http://schemas.openxmlformats.org/officeDocument/2006/relationships" ref="J4135" r:id="rId4132"/>
    <hyperlink xmlns:r="http://schemas.openxmlformats.org/officeDocument/2006/relationships" ref="J4136" r:id="rId4133"/>
    <hyperlink xmlns:r="http://schemas.openxmlformats.org/officeDocument/2006/relationships" ref="J4137" r:id="rId4134"/>
    <hyperlink xmlns:r="http://schemas.openxmlformats.org/officeDocument/2006/relationships" ref="J4138" r:id="rId4135"/>
    <hyperlink xmlns:r="http://schemas.openxmlformats.org/officeDocument/2006/relationships" ref="J4139" r:id="rId4136"/>
    <hyperlink xmlns:r="http://schemas.openxmlformats.org/officeDocument/2006/relationships" ref="J4140" r:id="rId4137"/>
    <hyperlink xmlns:r="http://schemas.openxmlformats.org/officeDocument/2006/relationships" ref="J4141" r:id="rId4138"/>
    <hyperlink xmlns:r="http://schemas.openxmlformats.org/officeDocument/2006/relationships" ref="J4142" r:id="rId4139"/>
    <hyperlink xmlns:r="http://schemas.openxmlformats.org/officeDocument/2006/relationships" ref="J4143" r:id="rId4140"/>
    <hyperlink xmlns:r="http://schemas.openxmlformats.org/officeDocument/2006/relationships" ref="J4144" r:id="rId4141"/>
    <hyperlink xmlns:r="http://schemas.openxmlformats.org/officeDocument/2006/relationships" ref="J4145" r:id="rId4142"/>
    <hyperlink xmlns:r="http://schemas.openxmlformats.org/officeDocument/2006/relationships" ref="J4146" r:id="rId4143"/>
    <hyperlink xmlns:r="http://schemas.openxmlformats.org/officeDocument/2006/relationships" ref="J4147" r:id="rId4144"/>
    <hyperlink xmlns:r="http://schemas.openxmlformats.org/officeDocument/2006/relationships" ref="J4148" r:id="rId4145"/>
    <hyperlink xmlns:r="http://schemas.openxmlformats.org/officeDocument/2006/relationships" ref="J4149" r:id="rId4146"/>
    <hyperlink xmlns:r="http://schemas.openxmlformats.org/officeDocument/2006/relationships" ref="J4150" r:id="rId4147"/>
    <hyperlink xmlns:r="http://schemas.openxmlformats.org/officeDocument/2006/relationships" ref="J4151" r:id="rId4148"/>
    <hyperlink xmlns:r="http://schemas.openxmlformats.org/officeDocument/2006/relationships" ref="J4152" r:id="rId4149"/>
    <hyperlink xmlns:r="http://schemas.openxmlformats.org/officeDocument/2006/relationships" ref="J4153" r:id="rId4150"/>
    <hyperlink xmlns:r="http://schemas.openxmlformats.org/officeDocument/2006/relationships" ref="J4154" r:id="rId4151"/>
    <hyperlink xmlns:r="http://schemas.openxmlformats.org/officeDocument/2006/relationships" ref="J4155" r:id="rId4152"/>
    <hyperlink xmlns:r="http://schemas.openxmlformats.org/officeDocument/2006/relationships" ref="J4156" r:id="rId4153"/>
    <hyperlink xmlns:r="http://schemas.openxmlformats.org/officeDocument/2006/relationships" ref="J4157" r:id="rId4154"/>
    <hyperlink xmlns:r="http://schemas.openxmlformats.org/officeDocument/2006/relationships" ref="J4158" r:id="rId4155"/>
    <hyperlink xmlns:r="http://schemas.openxmlformats.org/officeDocument/2006/relationships" ref="J4159" r:id="rId4156"/>
    <hyperlink xmlns:r="http://schemas.openxmlformats.org/officeDocument/2006/relationships" ref="J4160" r:id="rId4157"/>
    <hyperlink xmlns:r="http://schemas.openxmlformats.org/officeDocument/2006/relationships" ref="J4161" r:id="rId4158"/>
    <hyperlink xmlns:r="http://schemas.openxmlformats.org/officeDocument/2006/relationships" ref="J4162" r:id="rId4159"/>
    <hyperlink xmlns:r="http://schemas.openxmlformats.org/officeDocument/2006/relationships" ref="J4163" r:id="rId4160"/>
    <hyperlink xmlns:r="http://schemas.openxmlformats.org/officeDocument/2006/relationships" ref="J4164" r:id="rId4161"/>
    <hyperlink xmlns:r="http://schemas.openxmlformats.org/officeDocument/2006/relationships" ref="J4165" r:id="rId4162"/>
    <hyperlink xmlns:r="http://schemas.openxmlformats.org/officeDocument/2006/relationships" ref="J4166" r:id="rId4163"/>
    <hyperlink xmlns:r="http://schemas.openxmlformats.org/officeDocument/2006/relationships" ref="J4167" r:id="rId4164"/>
    <hyperlink xmlns:r="http://schemas.openxmlformats.org/officeDocument/2006/relationships" ref="J4168" r:id="rId4165"/>
    <hyperlink xmlns:r="http://schemas.openxmlformats.org/officeDocument/2006/relationships" ref="J4169" r:id="rId4166"/>
    <hyperlink xmlns:r="http://schemas.openxmlformats.org/officeDocument/2006/relationships" ref="J4170" r:id="rId4167"/>
    <hyperlink xmlns:r="http://schemas.openxmlformats.org/officeDocument/2006/relationships" ref="J4171" r:id="rId4168"/>
    <hyperlink xmlns:r="http://schemas.openxmlformats.org/officeDocument/2006/relationships" ref="J4172" r:id="rId4169"/>
    <hyperlink xmlns:r="http://schemas.openxmlformats.org/officeDocument/2006/relationships" ref="J4173" r:id="rId4170"/>
    <hyperlink xmlns:r="http://schemas.openxmlformats.org/officeDocument/2006/relationships" ref="J4174" r:id="rId4171"/>
    <hyperlink xmlns:r="http://schemas.openxmlformats.org/officeDocument/2006/relationships" ref="J4175" r:id="rId4172"/>
    <hyperlink xmlns:r="http://schemas.openxmlformats.org/officeDocument/2006/relationships" ref="J4176" r:id="rId4173"/>
    <hyperlink xmlns:r="http://schemas.openxmlformats.org/officeDocument/2006/relationships" ref="J4177" r:id="rId4174"/>
    <hyperlink xmlns:r="http://schemas.openxmlformats.org/officeDocument/2006/relationships" ref="J4178" r:id="rId4175"/>
    <hyperlink xmlns:r="http://schemas.openxmlformats.org/officeDocument/2006/relationships" ref="J4179" r:id="rId4176"/>
    <hyperlink xmlns:r="http://schemas.openxmlformats.org/officeDocument/2006/relationships" ref="J4180" r:id="rId4177"/>
    <hyperlink xmlns:r="http://schemas.openxmlformats.org/officeDocument/2006/relationships" ref="J4181" r:id="rId4178"/>
    <hyperlink xmlns:r="http://schemas.openxmlformats.org/officeDocument/2006/relationships" ref="J4182" r:id="rId4179"/>
    <hyperlink xmlns:r="http://schemas.openxmlformats.org/officeDocument/2006/relationships" ref="J4183" r:id="rId4180"/>
    <hyperlink xmlns:r="http://schemas.openxmlformats.org/officeDocument/2006/relationships" ref="J4184" r:id="rId4181"/>
    <hyperlink xmlns:r="http://schemas.openxmlformats.org/officeDocument/2006/relationships" ref="J4185" r:id="rId4182"/>
    <hyperlink xmlns:r="http://schemas.openxmlformats.org/officeDocument/2006/relationships" ref="J4186" r:id="rId4183"/>
    <hyperlink xmlns:r="http://schemas.openxmlformats.org/officeDocument/2006/relationships" ref="J4187" r:id="rId4184"/>
    <hyperlink xmlns:r="http://schemas.openxmlformats.org/officeDocument/2006/relationships" ref="J4188" r:id="rId4185"/>
    <hyperlink xmlns:r="http://schemas.openxmlformats.org/officeDocument/2006/relationships" ref="J4189" r:id="rId4186"/>
    <hyperlink xmlns:r="http://schemas.openxmlformats.org/officeDocument/2006/relationships" ref="J4190" r:id="rId4187"/>
    <hyperlink xmlns:r="http://schemas.openxmlformats.org/officeDocument/2006/relationships" ref="J4191" r:id="rId4188"/>
    <hyperlink xmlns:r="http://schemas.openxmlformats.org/officeDocument/2006/relationships" ref="J4192" r:id="rId4189"/>
    <hyperlink xmlns:r="http://schemas.openxmlformats.org/officeDocument/2006/relationships" ref="J4193" r:id="rId4190"/>
    <hyperlink xmlns:r="http://schemas.openxmlformats.org/officeDocument/2006/relationships" ref="J4194" r:id="rId4191"/>
    <hyperlink xmlns:r="http://schemas.openxmlformats.org/officeDocument/2006/relationships" ref="J4195" r:id="rId4192"/>
    <hyperlink xmlns:r="http://schemas.openxmlformats.org/officeDocument/2006/relationships" ref="J4196" r:id="rId4193"/>
    <hyperlink xmlns:r="http://schemas.openxmlformats.org/officeDocument/2006/relationships" ref="J4197" r:id="rId4194"/>
    <hyperlink xmlns:r="http://schemas.openxmlformats.org/officeDocument/2006/relationships" ref="J4198" r:id="rId4195"/>
    <hyperlink xmlns:r="http://schemas.openxmlformats.org/officeDocument/2006/relationships" ref="J4199" r:id="rId4196"/>
    <hyperlink xmlns:r="http://schemas.openxmlformats.org/officeDocument/2006/relationships" ref="J4200" r:id="rId4197"/>
    <hyperlink xmlns:r="http://schemas.openxmlformats.org/officeDocument/2006/relationships" ref="J4201" r:id="rId4198"/>
    <hyperlink xmlns:r="http://schemas.openxmlformats.org/officeDocument/2006/relationships" ref="J4202" r:id="rId4199"/>
    <hyperlink xmlns:r="http://schemas.openxmlformats.org/officeDocument/2006/relationships" ref="J4203" r:id="rId4200"/>
    <hyperlink xmlns:r="http://schemas.openxmlformats.org/officeDocument/2006/relationships" ref="J4204" r:id="rId4201"/>
    <hyperlink xmlns:r="http://schemas.openxmlformats.org/officeDocument/2006/relationships" ref="J4205" r:id="rId4202"/>
    <hyperlink xmlns:r="http://schemas.openxmlformats.org/officeDocument/2006/relationships" ref="J4206" r:id="rId4203"/>
    <hyperlink xmlns:r="http://schemas.openxmlformats.org/officeDocument/2006/relationships" ref="J4207" r:id="rId4204"/>
    <hyperlink xmlns:r="http://schemas.openxmlformats.org/officeDocument/2006/relationships" ref="J4208" r:id="rId4205"/>
    <hyperlink xmlns:r="http://schemas.openxmlformats.org/officeDocument/2006/relationships" ref="J4209" r:id="rId4206"/>
    <hyperlink xmlns:r="http://schemas.openxmlformats.org/officeDocument/2006/relationships" ref="J4210" r:id="rId4207"/>
    <hyperlink xmlns:r="http://schemas.openxmlformats.org/officeDocument/2006/relationships" ref="J4211" r:id="rId4208"/>
    <hyperlink xmlns:r="http://schemas.openxmlformats.org/officeDocument/2006/relationships" ref="J4212" r:id="rId4209"/>
    <hyperlink xmlns:r="http://schemas.openxmlformats.org/officeDocument/2006/relationships" ref="J4213" r:id="rId4210"/>
    <hyperlink xmlns:r="http://schemas.openxmlformats.org/officeDocument/2006/relationships" ref="J4214" r:id="rId4211"/>
    <hyperlink xmlns:r="http://schemas.openxmlformats.org/officeDocument/2006/relationships" ref="J4215" r:id="rId4212"/>
    <hyperlink xmlns:r="http://schemas.openxmlformats.org/officeDocument/2006/relationships" ref="J4216" r:id="rId4213"/>
    <hyperlink xmlns:r="http://schemas.openxmlformats.org/officeDocument/2006/relationships" ref="J4217" r:id="rId4214"/>
    <hyperlink xmlns:r="http://schemas.openxmlformats.org/officeDocument/2006/relationships" ref="J4218" r:id="rId4215"/>
    <hyperlink xmlns:r="http://schemas.openxmlformats.org/officeDocument/2006/relationships" ref="J4219" r:id="rId4216"/>
    <hyperlink xmlns:r="http://schemas.openxmlformats.org/officeDocument/2006/relationships" ref="J4220" r:id="rId4217"/>
    <hyperlink xmlns:r="http://schemas.openxmlformats.org/officeDocument/2006/relationships" ref="J4221" r:id="rId4218"/>
    <hyperlink xmlns:r="http://schemas.openxmlformats.org/officeDocument/2006/relationships" ref="J4222" r:id="rId4219"/>
    <hyperlink xmlns:r="http://schemas.openxmlformats.org/officeDocument/2006/relationships" ref="J4223" r:id="rId4220"/>
    <hyperlink xmlns:r="http://schemas.openxmlformats.org/officeDocument/2006/relationships" ref="J4224" r:id="rId4221"/>
    <hyperlink xmlns:r="http://schemas.openxmlformats.org/officeDocument/2006/relationships" ref="J4225" r:id="rId4222"/>
    <hyperlink xmlns:r="http://schemas.openxmlformats.org/officeDocument/2006/relationships" ref="J4226" r:id="rId4223"/>
    <hyperlink xmlns:r="http://schemas.openxmlformats.org/officeDocument/2006/relationships" ref="J4227" r:id="rId4224"/>
    <hyperlink xmlns:r="http://schemas.openxmlformats.org/officeDocument/2006/relationships" ref="J4228" r:id="rId4225"/>
    <hyperlink xmlns:r="http://schemas.openxmlformats.org/officeDocument/2006/relationships" ref="J4229" r:id="rId4226"/>
    <hyperlink xmlns:r="http://schemas.openxmlformats.org/officeDocument/2006/relationships" ref="J4230" r:id="rId4227"/>
    <hyperlink xmlns:r="http://schemas.openxmlformats.org/officeDocument/2006/relationships" ref="J4231" r:id="rId4228"/>
    <hyperlink xmlns:r="http://schemas.openxmlformats.org/officeDocument/2006/relationships" ref="J4232" r:id="rId4229"/>
    <hyperlink xmlns:r="http://schemas.openxmlformats.org/officeDocument/2006/relationships" ref="J4233" r:id="rId4230"/>
    <hyperlink xmlns:r="http://schemas.openxmlformats.org/officeDocument/2006/relationships" ref="J4234" r:id="rId4231"/>
    <hyperlink xmlns:r="http://schemas.openxmlformats.org/officeDocument/2006/relationships" ref="J4235" r:id="rId4232"/>
    <hyperlink xmlns:r="http://schemas.openxmlformats.org/officeDocument/2006/relationships" ref="J4236" r:id="rId4233"/>
    <hyperlink xmlns:r="http://schemas.openxmlformats.org/officeDocument/2006/relationships" ref="J4237" r:id="rId4234"/>
    <hyperlink xmlns:r="http://schemas.openxmlformats.org/officeDocument/2006/relationships" ref="J4238" r:id="rId4235"/>
    <hyperlink xmlns:r="http://schemas.openxmlformats.org/officeDocument/2006/relationships" ref="J4239" r:id="rId4236"/>
    <hyperlink xmlns:r="http://schemas.openxmlformats.org/officeDocument/2006/relationships" ref="J4240" r:id="rId4237"/>
    <hyperlink xmlns:r="http://schemas.openxmlformats.org/officeDocument/2006/relationships" ref="J4241" r:id="rId4238"/>
    <hyperlink xmlns:r="http://schemas.openxmlformats.org/officeDocument/2006/relationships" ref="J4242" r:id="rId4239"/>
    <hyperlink xmlns:r="http://schemas.openxmlformats.org/officeDocument/2006/relationships" ref="J4243" r:id="rId4240"/>
    <hyperlink xmlns:r="http://schemas.openxmlformats.org/officeDocument/2006/relationships" ref="J4244" r:id="rId4241"/>
    <hyperlink xmlns:r="http://schemas.openxmlformats.org/officeDocument/2006/relationships" ref="J4245" r:id="rId4242"/>
    <hyperlink xmlns:r="http://schemas.openxmlformats.org/officeDocument/2006/relationships" ref="J4246" r:id="rId4243"/>
    <hyperlink xmlns:r="http://schemas.openxmlformats.org/officeDocument/2006/relationships" ref="J4247" r:id="rId4244"/>
    <hyperlink xmlns:r="http://schemas.openxmlformats.org/officeDocument/2006/relationships" ref="J4248" r:id="rId4245"/>
    <hyperlink xmlns:r="http://schemas.openxmlformats.org/officeDocument/2006/relationships" ref="J4249" r:id="rId4246"/>
    <hyperlink xmlns:r="http://schemas.openxmlformats.org/officeDocument/2006/relationships" ref="J4250" r:id="rId4247"/>
    <hyperlink xmlns:r="http://schemas.openxmlformats.org/officeDocument/2006/relationships" ref="J4251" r:id="rId4248"/>
    <hyperlink xmlns:r="http://schemas.openxmlformats.org/officeDocument/2006/relationships" ref="J4252" r:id="rId4249"/>
    <hyperlink xmlns:r="http://schemas.openxmlformats.org/officeDocument/2006/relationships" ref="J4253" r:id="rId4250"/>
    <hyperlink xmlns:r="http://schemas.openxmlformats.org/officeDocument/2006/relationships" ref="J4254" r:id="rId4251"/>
    <hyperlink xmlns:r="http://schemas.openxmlformats.org/officeDocument/2006/relationships" ref="J4255" r:id="rId4252"/>
    <hyperlink xmlns:r="http://schemas.openxmlformats.org/officeDocument/2006/relationships" ref="J4256" r:id="rId4253"/>
    <hyperlink xmlns:r="http://schemas.openxmlformats.org/officeDocument/2006/relationships" ref="J4257" r:id="rId4254"/>
    <hyperlink xmlns:r="http://schemas.openxmlformats.org/officeDocument/2006/relationships" ref="J4258" r:id="rId4255"/>
    <hyperlink xmlns:r="http://schemas.openxmlformats.org/officeDocument/2006/relationships" ref="J4259" r:id="rId4256"/>
    <hyperlink xmlns:r="http://schemas.openxmlformats.org/officeDocument/2006/relationships" ref="J4260" r:id="rId4257"/>
    <hyperlink xmlns:r="http://schemas.openxmlformats.org/officeDocument/2006/relationships" ref="J4261" r:id="rId4258"/>
    <hyperlink xmlns:r="http://schemas.openxmlformats.org/officeDocument/2006/relationships" ref="J4262" r:id="rId4259"/>
    <hyperlink xmlns:r="http://schemas.openxmlformats.org/officeDocument/2006/relationships" ref="J4263" r:id="rId4260"/>
    <hyperlink xmlns:r="http://schemas.openxmlformats.org/officeDocument/2006/relationships" ref="J4264" r:id="rId4261"/>
    <hyperlink xmlns:r="http://schemas.openxmlformats.org/officeDocument/2006/relationships" ref="J4265" r:id="rId4262"/>
    <hyperlink xmlns:r="http://schemas.openxmlformats.org/officeDocument/2006/relationships" ref="J4266" r:id="rId4263"/>
    <hyperlink xmlns:r="http://schemas.openxmlformats.org/officeDocument/2006/relationships" ref="J4267" r:id="rId4264"/>
    <hyperlink xmlns:r="http://schemas.openxmlformats.org/officeDocument/2006/relationships" ref="J4268" r:id="rId4265"/>
    <hyperlink xmlns:r="http://schemas.openxmlformats.org/officeDocument/2006/relationships" ref="J4269" r:id="rId4266"/>
    <hyperlink xmlns:r="http://schemas.openxmlformats.org/officeDocument/2006/relationships" ref="J4270" r:id="rId4267"/>
    <hyperlink xmlns:r="http://schemas.openxmlformats.org/officeDocument/2006/relationships" ref="J4271" r:id="rId4268"/>
    <hyperlink xmlns:r="http://schemas.openxmlformats.org/officeDocument/2006/relationships" ref="J4272" r:id="rId4269"/>
    <hyperlink xmlns:r="http://schemas.openxmlformats.org/officeDocument/2006/relationships" ref="J4273" r:id="rId4270"/>
    <hyperlink xmlns:r="http://schemas.openxmlformats.org/officeDocument/2006/relationships" ref="J4274" r:id="rId4271"/>
    <hyperlink xmlns:r="http://schemas.openxmlformats.org/officeDocument/2006/relationships" ref="J4275" r:id="rId4272"/>
    <hyperlink xmlns:r="http://schemas.openxmlformats.org/officeDocument/2006/relationships" ref="J4276" r:id="rId4273"/>
    <hyperlink xmlns:r="http://schemas.openxmlformats.org/officeDocument/2006/relationships" ref="J4277" r:id="rId4274"/>
    <hyperlink xmlns:r="http://schemas.openxmlformats.org/officeDocument/2006/relationships" ref="J4278" r:id="rId4275"/>
    <hyperlink xmlns:r="http://schemas.openxmlformats.org/officeDocument/2006/relationships" ref="J4279" r:id="rId4276"/>
    <hyperlink xmlns:r="http://schemas.openxmlformats.org/officeDocument/2006/relationships" ref="J4280" r:id="rId4277"/>
    <hyperlink xmlns:r="http://schemas.openxmlformats.org/officeDocument/2006/relationships" ref="J4281" r:id="rId4278"/>
    <hyperlink xmlns:r="http://schemas.openxmlformats.org/officeDocument/2006/relationships" ref="J4282" r:id="rId4279"/>
    <hyperlink xmlns:r="http://schemas.openxmlformats.org/officeDocument/2006/relationships" ref="J4283" r:id="rId4280"/>
    <hyperlink xmlns:r="http://schemas.openxmlformats.org/officeDocument/2006/relationships" ref="J4284" r:id="rId4281"/>
    <hyperlink xmlns:r="http://schemas.openxmlformats.org/officeDocument/2006/relationships" ref="J4285" r:id="rId4282"/>
    <hyperlink xmlns:r="http://schemas.openxmlformats.org/officeDocument/2006/relationships" ref="J4286" r:id="rId4283"/>
    <hyperlink xmlns:r="http://schemas.openxmlformats.org/officeDocument/2006/relationships" ref="J4287" r:id="rId4284"/>
    <hyperlink xmlns:r="http://schemas.openxmlformats.org/officeDocument/2006/relationships" ref="J4288" r:id="rId4285"/>
    <hyperlink xmlns:r="http://schemas.openxmlformats.org/officeDocument/2006/relationships" ref="J4289" r:id="rId4286"/>
    <hyperlink xmlns:r="http://schemas.openxmlformats.org/officeDocument/2006/relationships" ref="J4290" r:id="rId4287"/>
    <hyperlink xmlns:r="http://schemas.openxmlformats.org/officeDocument/2006/relationships" ref="J4291" r:id="rId4288"/>
    <hyperlink xmlns:r="http://schemas.openxmlformats.org/officeDocument/2006/relationships" ref="J4292" r:id="rId4289"/>
    <hyperlink xmlns:r="http://schemas.openxmlformats.org/officeDocument/2006/relationships" ref="J4293" r:id="rId4290"/>
    <hyperlink xmlns:r="http://schemas.openxmlformats.org/officeDocument/2006/relationships" ref="J4294" r:id="rId4291"/>
    <hyperlink xmlns:r="http://schemas.openxmlformats.org/officeDocument/2006/relationships" ref="J4295" r:id="rId4292"/>
    <hyperlink xmlns:r="http://schemas.openxmlformats.org/officeDocument/2006/relationships" ref="J4296" r:id="rId4293"/>
    <hyperlink xmlns:r="http://schemas.openxmlformats.org/officeDocument/2006/relationships" ref="J4297" r:id="rId4294"/>
    <hyperlink xmlns:r="http://schemas.openxmlformats.org/officeDocument/2006/relationships" ref="J4298" r:id="rId4295"/>
    <hyperlink xmlns:r="http://schemas.openxmlformats.org/officeDocument/2006/relationships" ref="J4299" r:id="rId4296"/>
    <hyperlink xmlns:r="http://schemas.openxmlformats.org/officeDocument/2006/relationships" ref="J4300" r:id="rId4297"/>
    <hyperlink xmlns:r="http://schemas.openxmlformats.org/officeDocument/2006/relationships" ref="J4301" r:id="rId4298"/>
    <hyperlink xmlns:r="http://schemas.openxmlformats.org/officeDocument/2006/relationships" ref="J4302" r:id="rId4299"/>
    <hyperlink xmlns:r="http://schemas.openxmlformats.org/officeDocument/2006/relationships" ref="J4303" r:id="rId4300"/>
    <hyperlink xmlns:r="http://schemas.openxmlformats.org/officeDocument/2006/relationships" ref="J4304" r:id="rId4301"/>
    <hyperlink xmlns:r="http://schemas.openxmlformats.org/officeDocument/2006/relationships" ref="J4305" r:id="rId4302"/>
    <hyperlink xmlns:r="http://schemas.openxmlformats.org/officeDocument/2006/relationships" ref="J4306" r:id="rId4303"/>
    <hyperlink xmlns:r="http://schemas.openxmlformats.org/officeDocument/2006/relationships" ref="J4307" r:id="rId4304"/>
    <hyperlink xmlns:r="http://schemas.openxmlformats.org/officeDocument/2006/relationships" ref="J4308" r:id="rId4305"/>
    <hyperlink xmlns:r="http://schemas.openxmlformats.org/officeDocument/2006/relationships" ref="J4309" r:id="rId4306"/>
    <hyperlink xmlns:r="http://schemas.openxmlformats.org/officeDocument/2006/relationships" ref="J4310" r:id="rId4307"/>
    <hyperlink xmlns:r="http://schemas.openxmlformats.org/officeDocument/2006/relationships" ref="J4311" r:id="rId4308"/>
    <hyperlink xmlns:r="http://schemas.openxmlformats.org/officeDocument/2006/relationships" ref="J4312" r:id="rId4309"/>
    <hyperlink xmlns:r="http://schemas.openxmlformats.org/officeDocument/2006/relationships" ref="J4313" r:id="rId4310"/>
    <hyperlink xmlns:r="http://schemas.openxmlformats.org/officeDocument/2006/relationships" ref="J4314" r:id="rId4311"/>
    <hyperlink xmlns:r="http://schemas.openxmlformats.org/officeDocument/2006/relationships" ref="J4315" r:id="rId4312"/>
    <hyperlink xmlns:r="http://schemas.openxmlformats.org/officeDocument/2006/relationships" ref="J4316" r:id="rId4313"/>
    <hyperlink xmlns:r="http://schemas.openxmlformats.org/officeDocument/2006/relationships" ref="J4317" r:id="rId4314"/>
    <hyperlink xmlns:r="http://schemas.openxmlformats.org/officeDocument/2006/relationships" ref="J4318" r:id="rId4315"/>
    <hyperlink xmlns:r="http://schemas.openxmlformats.org/officeDocument/2006/relationships" ref="J4319" r:id="rId4316"/>
    <hyperlink xmlns:r="http://schemas.openxmlformats.org/officeDocument/2006/relationships" ref="J4320" r:id="rId4317"/>
    <hyperlink xmlns:r="http://schemas.openxmlformats.org/officeDocument/2006/relationships" ref="J4321" r:id="rId4318"/>
    <hyperlink xmlns:r="http://schemas.openxmlformats.org/officeDocument/2006/relationships" ref="J4322" r:id="rId4319"/>
    <hyperlink xmlns:r="http://schemas.openxmlformats.org/officeDocument/2006/relationships" ref="J4323" r:id="rId4320"/>
    <hyperlink xmlns:r="http://schemas.openxmlformats.org/officeDocument/2006/relationships" ref="J4324" r:id="rId4321"/>
    <hyperlink xmlns:r="http://schemas.openxmlformats.org/officeDocument/2006/relationships" ref="J4325" r:id="rId4322"/>
    <hyperlink xmlns:r="http://schemas.openxmlformats.org/officeDocument/2006/relationships" ref="J4326" r:id="rId4323"/>
    <hyperlink xmlns:r="http://schemas.openxmlformats.org/officeDocument/2006/relationships" ref="J4327" r:id="rId4324"/>
    <hyperlink xmlns:r="http://schemas.openxmlformats.org/officeDocument/2006/relationships" ref="J4328" r:id="rId4325"/>
    <hyperlink xmlns:r="http://schemas.openxmlformats.org/officeDocument/2006/relationships" ref="J4329" r:id="rId4326"/>
    <hyperlink xmlns:r="http://schemas.openxmlformats.org/officeDocument/2006/relationships" ref="J4330" r:id="rId4327"/>
    <hyperlink xmlns:r="http://schemas.openxmlformats.org/officeDocument/2006/relationships" ref="J4331" r:id="rId4328"/>
    <hyperlink xmlns:r="http://schemas.openxmlformats.org/officeDocument/2006/relationships" ref="J4332" r:id="rId4329"/>
    <hyperlink xmlns:r="http://schemas.openxmlformats.org/officeDocument/2006/relationships" ref="J4333" r:id="rId4330"/>
    <hyperlink xmlns:r="http://schemas.openxmlformats.org/officeDocument/2006/relationships" ref="J4334" r:id="rId4331"/>
    <hyperlink xmlns:r="http://schemas.openxmlformats.org/officeDocument/2006/relationships" ref="J4335" r:id="rId4332"/>
    <hyperlink xmlns:r="http://schemas.openxmlformats.org/officeDocument/2006/relationships" ref="J4336" r:id="rId4333"/>
    <hyperlink xmlns:r="http://schemas.openxmlformats.org/officeDocument/2006/relationships" ref="J4337" r:id="rId4334"/>
    <hyperlink xmlns:r="http://schemas.openxmlformats.org/officeDocument/2006/relationships" ref="J4338" r:id="rId4335"/>
    <hyperlink xmlns:r="http://schemas.openxmlformats.org/officeDocument/2006/relationships" ref="J4339" r:id="rId4336"/>
    <hyperlink xmlns:r="http://schemas.openxmlformats.org/officeDocument/2006/relationships" ref="J4340" r:id="rId4337"/>
    <hyperlink xmlns:r="http://schemas.openxmlformats.org/officeDocument/2006/relationships" ref="J4341" r:id="rId4338"/>
    <hyperlink xmlns:r="http://schemas.openxmlformats.org/officeDocument/2006/relationships" ref="J4342" r:id="rId4339"/>
    <hyperlink xmlns:r="http://schemas.openxmlformats.org/officeDocument/2006/relationships" ref="J4343" r:id="rId4340"/>
    <hyperlink xmlns:r="http://schemas.openxmlformats.org/officeDocument/2006/relationships" ref="J4344" r:id="rId4341"/>
    <hyperlink xmlns:r="http://schemas.openxmlformats.org/officeDocument/2006/relationships" ref="J4345" r:id="rId4342"/>
    <hyperlink xmlns:r="http://schemas.openxmlformats.org/officeDocument/2006/relationships" ref="J4346" r:id="rId4343"/>
    <hyperlink xmlns:r="http://schemas.openxmlformats.org/officeDocument/2006/relationships" ref="J4347" r:id="rId4344"/>
    <hyperlink xmlns:r="http://schemas.openxmlformats.org/officeDocument/2006/relationships" ref="J4348" r:id="rId4345"/>
    <hyperlink xmlns:r="http://schemas.openxmlformats.org/officeDocument/2006/relationships" ref="J4349" r:id="rId4346"/>
    <hyperlink xmlns:r="http://schemas.openxmlformats.org/officeDocument/2006/relationships" ref="J4350" r:id="rId4347"/>
    <hyperlink xmlns:r="http://schemas.openxmlformats.org/officeDocument/2006/relationships" ref="J4351" r:id="rId4348"/>
    <hyperlink xmlns:r="http://schemas.openxmlformats.org/officeDocument/2006/relationships" ref="J4352" r:id="rId4349"/>
    <hyperlink xmlns:r="http://schemas.openxmlformats.org/officeDocument/2006/relationships" ref="J4353" r:id="rId4350"/>
    <hyperlink xmlns:r="http://schemas.openxmlformats.org/officeDocument/2006/relationships" ref="J4354" r:id="rId4351"/>
    <hyperlink xmlns:r="http://schemas.openxmlformats.org/officeDocument/2006/relationships" ref="J4355" r:id="rId4352"/>
    <hyperlink xmlns:r="http://schemas.openxmlformats.org/officeDocument/2006/relationships" ref="J4356" r:id="rId4353"/>
    <hyperlink xmlns:r="http://schemas.openxmlformats.org/officeDocument/2006/relationships" ref="J4357" r:id="rId4354"/>
    <hyperlink xmlns:r="http://schemas.openxmlformats.org/officeDocument/2006/relationships" ref="J4358" r:id="rId4355"/>
    <hyperlink xmlns:r="http://schemas.openxmlformats.org/officeDocument/2006/relationships" ref="J4359" r:id="rId4356"/>
    <hyperlink xmlns:r="http://schemas.openxmlformats.org/officeDocument/2006/relationships" ref="J4360" r:id="rId4357"/>
    <hyperlink xmlns:r="http://schemas.openxmlformats.org/officeDocument/2006/relationships" ref="J4361" r:id="rId4358"/>
    <hyperlink xmlns:r="http://schemas.openxmlformats.org/officeDocument/2006/relationships" ref="J4362" r:id="rId4359"/>
    <hyperlink xmlns:r="http://schemas.openxmlformats.org/officeDocument/2006/relationships" ref="J4363" r:id="rId4360"/>
    <hyperlink xmlns:r="http://schemas.openxmlformats.org/officeDocument/2006/relationships" ref="J4364" r:id="rId4361"/>
    <hyperlink xmlns:r="http://schemas.openxmlformats.org/officeDocument/2006/relationships" ref="J4365" r:id="rId4362"/>
    <hyperlink xmlns:r="http://schemas.openxmlformats.org/officeDocument/2006/relationships" ref="J4366" r:id="rId4363"/>
    <hyperlink xmlns:r="http://schemas.openxmlformats.org/officeDocument/2006/relationships" ref="J4367" r:id="rId4364"/>
    <hyperlink xmlns:r="http://schemas.openxmlformats.org/officeDocument/2006/relationships" ref="J4368" r:id="rId4365"/>
    <hyperlink xmlns:r="http://schemas.openxmlformats.org/officeDocument/2006/relationships" ref="J4369" r:id="rId4366"/>
    <hyperlink xmlns:r="http://schemas.openxmlformats.org/officeDocument/2006/relationships" ref="J4370" r:id="rId4367"/>
    <hyperlink xmlns:r="http://schemas.openxmlformats.org/officeDocument/2006/relationships" ref="J4371" r:id="rId4368"/>
    <hyperlink xmlns:r="http://schemas.openxmlformats.org/officeDocument/2006/relationships" ref="J4372" r:id="rId4369"/>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2026-10-31T06:30:51Z</dcterms:created>
  <dcterms:modified xmlns:dcterms="http://purl.org/dc/terms/" xmlns:xsi="http://www.w3.org/2001/XMLSchema-instance" xsi:type="dcterms:W3CDTF">2026-10-31T06:30:54Z</dcterms:modified>
</cp:coreProperties>
</file>